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Mac\Home\Documents\GitHub\Project-JobSpider\data\data_sheets\processed\by_language\"/>
    </mc:Choice>
  </mc:AlternateContent>
  <xr:revisionPtr revIDLastSave="0" documentId="13_ncr:1_{6435D586-E595-4AFB-8E3D-041C209ECD4B}" xr6:coauthVersionLast="43" xr6:coauthVersionMax="43" xr10:uidLastSave="{00000000-0000-0000-0000-000000000000}"/>
  <bookViews>
    <workbookView xWindow="-98" yWindow="-98" windowWidth="21795" windowHeight="13096" xr2:uid="{00000000-000D-0000-FFFF-FFFF00000000}"/>
  </bookViews>
  <sheets>
    <sheet name="Sheet1" sheetId="1" r:id="rId1"/>
  </sheets>
  <definedNames>
    <definedName name="_xlnm._FilterDatabase" localSheetId="0" hidden="1">Sheet1!$A$1:$O$1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4144" i="1" l="1"/>
  <c r="G4144" i="1"/>
  <c r="H4143" i="1"/>
  <c r="G4143" i="1"/>
  <c r="H4142" i="1"/>
  <c r="G4142" i="1"/>
  <c r="H4141" i="1"/>
  <c r="G4141" i="1"/>
  <c r="H4140" i="1"/>
  <c r="G4140" i="1"/>
  <c r="H4139" i="1"/>
  <c r="G4139" i="1"/>
  <c r="H4138" i="1"/>
  <c r="G4138" i="1"/>
  <c r="H4137" i="1"/>
  <c r="G4137" i="1"/>
  <c r="H4136" i="1"/>
  <c r="G4136" i="1"/>
  <c r="H4135" i="1"/>
  <c r="G4135" i="1"/>
  <c r="H4134" i="1"/>
  <c r="G4134" i="1"/>
  <c r="H4133" i="1"/>
  <c r="G4133" i="1"/>
  <c r="H4132" i="1"/>
  <c r="G4132" i="1"/>
  <c r="H4131" i="1"/>
  <c r="G4131" i="1"/>
  <c r="H4130" i="1"/>
  <c r="G4130" i="1"/>
  <c r="H4129" i="1"/>
  <c r="G4129" i="1"/>
  <c r="H4128" i="1"/>
  <c r="G4128" i="1"/>
  <c r="H4127" i="1"/>
  <c r="G4127" i="1"/>
  <c r="H4126" i="1"/>
  <c r="G4126" i="1"/>
  <c r="H4125" i="1"/>
  <c r="G4125" i="1"/>
  <c r="H4124" i="1"/>
  <c r="G4124" i="1"/>
  <c r="H4123" i="1"/>
  <c r="G4123" i="1"/>
  <c r="H4122" i="1"/>
  <c r="G4122" i="1"/>
  <c r="H4121" i="1"/>
  <c r="G4121" i="1"/>
  <c r="H4120" i="1"/>
  <c r="G4120" i="1"/>
  <c r="H4119" i="1"/>
  <c r="G4119" i="1"/>
  <c r="H4118" i="1"/>
  <c r="G4118" i="1"/>
  <c r="H4117" i="1"/>
  <c r="G4117" i="1"/>
  <c r="H4116" i="1"/>
  <c r="G4116" i="1"/>
  <c r="H4115" i="1"/>
  <c r="G4115" i="1"/>
  <c r="H4114" i="1"/>
  <c r="G4114" i="1"/>
  <c r="H4113" i="1"/>
  <c r="G4113" i="1"/>
  <c r="H4112" i="1"/>
  <c r="G4112" i="1"/>
  <c r="H4111" i="1"/>
  <c r="G4111" i="1"/>
  <c r="H4110" i="1"/>
  <c r="G4110" i="1"/>
  <c r="H4109" i="1"/>
  <c r="G4109" i="1"/>
  <c r="H4108" i="1"/>
  <c r="G4108" i="1"/>
  <c r="H4107" i="1"/>
  <c r="G4107" i="1"/>
  <c r="H4106" i="1"/>
  <c r="G4106" i="1"/>
  <c r="H4105" i="1"/>
  <c r="G4105" i="1"/>
  <c r="H4104" i="1"/>
  <c r="G4104" i="1"/>
  <c r="H4103" i="1"/>
  <c r="G4103" i="1"/>
  <c r="H4102" i="1"/>
  <c r="G4102" i="1"/>
  <c r="H4101" i="1"/>
  <c r="G4101" i="1"/>
  <c r="H4100" i="1"/>
  <c r="G4100" i="1"/>
  <c r="H4099" i="1"/>
  <c r="G4099" i="1"/>
  <c r="H4098" i="1"/>
  <c r="G4098" i="1"/>
  <c r="H4097" i="1"/>
  <c r="G4097" i="1"/>
  <c r="H4096" i="1"/>
  <c r="G4096" i="1"/>
  <c r="H4095" i="1"/>
  <c r="G4095" i="1"/>
  <c r="H4094" i="1"/>
  <c r="G4094" i="1"/>
  <c r="H4093" i="1"/>
  <c r="G4093" i="1"/>
  <c r="H4092" i="1"/>
  <c r="G4092" i="1"/>
  <c r="H4091" i="1"/>
  <c r="G4091" i="1"/>
  <c r="H4090" i="1"/>
  <c r="G4090" i="1"/>
  <c r="H4089" i="1"/>
  <c r="G4089" i="1"/>
  <c r="H4088" i="1"/>
  <c r="G4088" i="1"/>
  <c r="H4087" i="1"/>
  <c r="G4087" i="1"/>
  <c r="H4086" i="1"/>
  <c r="G4086" i="1"/>
  <c r="H4085" i="1"/>
  <c r="G4085" i="1"/>
  <c r="H4084" i="1"/>
  <c r="G4084" i="1"/>
  <c r="H4083" i="1"/>
  <c r="G4083" i="1"/>
  <c r="H4082" i="1"/>
  <c r="G4082" i="1"/>
  <c r="H4081" i="1"/>
  <c r="G4081" i="1"/>
  <c r="H4080" i="1"/>
  <c r="G4080" i="1"/>
  <c r="H4079" i="1"/>
  <c r="G4079" i="1"/>
  <c r="H4078" i="1"/>
  <c r="G4078" i="1"/>
  <c r="H4077" i="1"/>
  <c r="G4077" i="1"/>
  <c r="H4076" i="1"/>
  <c r="G4076" i="1"/>
  <c r="H4075" i="1"/>
  <c r="G4075" i="1"/>
  <c r="H4074" i="1"/>
  <c r="G4074" i="1"/>
  <c r="H4073" i="1"/>
  <c r="G4073" i="1"/>
  <c r="H4072" i="1"/>
  <c r="G4072" i="1"/>
  <c r="H4071" i="1"/>
  <c r="G4071" i="1"/>
  <c r="H4070" i="1"/>
  <c r="G4070" i="1"/>
  <c r="H4069" i="1"/>
  <c r="G4069" i="1"/>
  <c r="H4068" i="1"/>
  <c r="G4068" i="1"/>
  <c r="H4067" i="1"/>
  <c r="G4067" i="1"/>
  <c r="H4066" i="1"/>
  <c r="G4066" i="1"/>
  <c r="H4065" i="1"/>
  <c r="G4065" i="1"/>
  <c r="H4064" i="1"/>
  <c r="G4064" i="1"/>
  <c r="H4063" i="1"/>
  <c r="G4063" i="1"/>
  <c r="H4062" i="1"/>
  <c r="G4062" i="1"/>
  <c r="H4061" i="1"/>
  <c r="G4061" i="1"/>
  <c r="H4060" i="1"/>
  <c r="G4060" i="1"/>
  <c r="H4059" i="1"/>
  <c r="G4059" i="1"/>
  <c r="H4058" i="1"/>
  <c r="G4058" i="1"/>
  <c r="H4057" i="1"/>
  <c r="G4057" i="1"/>
  <c r="H4056" i="1"/>
  <c r="G4056" i="1"/>
  <c r="H4055" i="1"/>
  <c r="G4055" i="1"/>
  <c r="H4054" i="1"/>
  <c r="G4054" i="1"/>
  <c r="H4053" i="1"/>
  <c r="G4053" i="1"/>
  <c r="H4052" i="1"/>
  <c r="G4052" i="1"/>
  <c r="H4051" i="1"/>
  <c r="G4051" i="1"/>
  <c r="H4050" i="1"/>
  <c r="G4050" i="1"/>
  <c r="H4049" i="1"/>
  <c r="G4049" i="1"/>
  <c r="H4048" i="1"/>
  <c r="G4048" i="1"/>
  <c r="H4047" i="1"/>
  <c r="G4047" i="1"/>
  <c r="H4046" i="1"/>
  <c r="G4046" i="1"/>
  <c r="H4045" i="1"/>
  <c r="G4045" i="1"/>
  <c r="H4044" i="1"/>
  <c r="G4044" i="1"/>
  <c r="H4043" i="1"/>
  <c r="G4043" i="1"/>
  <c r="H4042" i="1"/>
  <c r="G4042" i="1"/>
  <c r="H4041" i="1"/>
  <c r="G4041" i="1"/>
  <c r="H4040" i="1"/>
  <c r="G4040" i="1"/>
  <c r="H4039" i="1"/>
  <c r="G4039" i="1"/>
  <c r="H4038" i="1"/>
  <c r="G4038" i="1"/>
  <c r="H4037" i="1"/>
  <c r="G4037" i="1"/>
  <c r="H4036" i="1"/>
  <c r="G4036" i="1"/>
  <c r="H4035" i="1"/>
  <c r="G4035" i="1"/>
  <c r="H4034" i="1"/>
  <c r="G4034" i="1"/>
  <c r="H4033" i="1"/>
  <c r="G4033" i="1"/>
  <c r="H4032" i="1"/>
  <c r="G4032" i="1"/>
  <c r="H4031" i="1"/>
  <c r="G4031" i="1"/>
  <c r="H4030" i="1"/>
  <c r="G4030" i="1"/>
  <c r="H4029" i="1"/>
  <c r="G4029" i="1"/>
  <c r="H4028" i="1"/>
  <c r="G4028" i="1"/>
  <c r="H4027" i="1"/>
  <c r="G4027" i="1"/>
  <c r="H4026" i="1"/>
  <c r="G4026" i="1"/>
  <c r="H4025" i="1"/>
  <c r="G4025" i="1"/>
  <c r="H4024" i="1"/>
  <c r="G4024" i="1"/>
  <c r="H4023" i="1"/>
  <c r="G4023" i="1"/>
  <c r="H4022" i="1"/>
  <c r="G4022" i="1"/>
  <c r="H4021" i="1"/>
  <c r="G4021" i="1"/>
  <c r="H4020" i="1"/>
  <c r="G4020" i="1"/>
  <c r="H4019" i="1"/>
  <c r="G4019" i="1"/>
  <c r="H4018" i="1"/>
  <c r="G4018" i="1"/>
  <c r="H4017" i="1"/>
  <c r="G4017" i="1"/>
  <c r="H4016" i="1"/>
  <c r="G4016" i="1"/>
  <c r="H4015" i="1"/>
  <c r="G4015" i="1"/>
  <c r="H4014" i="1"/>
  <c r="G4014" i="1"/>
  <c r="H4013" i="1"/>
  <c r="G4013" i="1"/>
  <c r="H4012" i="1"/>
  <c r="G4012" i="1"/>
  <c r="H4011" i="1"/>
  <c r="G4011" i="1"/>
  <c r="H4010" i="1"/>
  <c r="G4010" i="1"/>
  <c r="H4009" i="1"/>
  <c r="G4009" i="1"/>
  <c r="H4008" i="1"/>
  <c r="G4008" i="1"/>
  <c r="H4007" i="1"/>
  <c r="G4007" i="1"/>
  <c r="H4006" i="1"/>
  <c r="G4006" i="1"/>
  <c r="H4005" i="1"/>
  <c r="G4005" i="1"/>
  <c r="H4004" i="1"/>
  <c r="G4004" i="1"/>
  <c r="H4003" i="1"/>
  <c r="G4003" i="1"/>
  <c r="H4002" i="1"/>
  <c r="G4002" i="1"/>
  <c r="H4001" i="1"/>
  <c r="G4001" i="1"/>
  <c r="H4000" i="1"/>
  <c r="G4000" i="1"/>
  <c r="H3999" i="1"/>
  <c r="G3999" i="1"/>
  <c r="H3998" i="1"/>
  <c r="G3998" i="1"/>
  <c r="H3997" i="1"/>
  <c r="G3997" i="1"/>
  <c r="H3996" i="1"/>
  <c r="G3996" i="1"/>
  <c r="H3995" i="1"/>
  <c r="G3995" i="1"/>
  <c r="H3994" i="1"/>
  <c r="G3994" i="1"/>
  <c r="H3993" i="1"/>
  <c r="G3993" i="1"/>
  <c r="H3992" i="1"/>
  <c r="G3992" i="1"/>
  <c r="H3991" i="1"/>
  <c r="G3991" i="1"/>
  <c r="H3990" i="1"/>
  <c r="G3990" i="1"/>
  <c r="H3989" i="1"/>
  <c r="G3989" i="1"/>
  <c r="H3988" i="1"/>
  <c r="G3988" i="1"/>
  <c r="H3987" i="1"/>
  <c r="G3987" i="1"/>
  <c r="H3986" i="1"/>
  <c r="G3986" i="1"/>
  <c r="H3985" i="1"/>
  <c r="G3985" i="1"/>
  <c r="H3984" i="1"/>
  <c r="G3984" i="1"/>
  <c r="H3983" i="1"/>
  <c r="G3983" i="1"/>
  <c r="H3982" i="1"/>
  <c r="G3982" i="1"/>
  <c r="H3981" i="1"/>
  <c r="G3981" i="1"/>
  <c r="H3980" i="1"/>
  <c r="G3980" i="1"/>
  <c r="H3979" i="1"/>
  <c r="G3979" i="1"/>
  <c r="H3978" i="1"/>
  <c r="G3978" i="1"/>
  <c r="H3977" i="1"/>
  <c r="G3977" i="1"/>
  <c r="H3976" i="1"/>
  <c r="G3976" i="1"/>
  <c r="H3975" i="1"/>
  <c r="G3975" i="1"/>
  <c r="H3974" i="1"/>
  <c r="G3974" i="1"/>
  <c r="H3973" i="1"/>
  <c r="G3973" i="1"/>
  <c r="H3972" i="1"/>
  <c r="G3972" i="1"/>
  <c r="H3971" i="1"/>
  <c r="G3971" i="1"/>
  <c r="H3970" i="1"/>
  <c r="G3970" i="1"/>
  <c r="H3969" i="1"/>
  <c r="G3969" i="1"/>
  <c r="H3968" i="1"/>
  <c r="G3968" i="1"/>
  <c r="H3967" i="1"/>
  <c r="G3967" i="1"/>
  <c r="H3966" i="1"/>
  <c r="G3966" i="1"/>
  <c r="H3965" i="1"/>
  <c r="G3965" i="1"/>
  <c r="H3964" i="1"/>
  <c r="G3964" i="1"/>
  <c r="H3963" i="1"/>
  <c r="G3963" i="1"/>
  <c r="H3962" i="1"/>
  <c r="G3962" i="1"/>
  <c r="H3961" i="1"/>
  <c r="G3961" i="1"/>
  <c r="H3960" i="1"/>
  <c r="G3960" i="1"/>
  <c r="H3959" i="1"/>
  <c r="G3959" i="1"/>
  <c r="H3958" i="1"/>
  <c r="G3958" i="1"/>
  <c r="H3957" i="1"/>
  <c r="G3957" i="1"/>
  <c r="H3956" i="1"/>
  <c r="G3956" i="1"/>
  <c r="H3955" i="1"/>
  <c r="G3955" i="1"/>
  <c r="H3954" i="1"/>
  <c r="G3954" i="1"/>
  <c r="H3953" i="1"/>
  <c r="G3953" i="1"/>
  <c r="H3952" i="1"/>
  <c r="G3952" i="1"/>
  <c r="H3951" i="1"/>
  <c r="G3951" i="1"/>
  <c r="H3950" i="1"/>
  <c r="G3950" i="1"/>
  <c r="H3949" i="1"/>
  <c r="G3949" i="1"/>
  <c r="H3948" i="1"/>
  <c r="G3948" i="1"/>
  <c r="H3947" i="1"/>
  <c r="G3947" i="1"/>
  <c r="H3946" i="1"/>
  <c r="G3946" i="1"/>
  <c r="H3945" i="1"/>
  <c r="G3945" i="1"/>
  <c r="H3944" i="1"/>
  <c r="G3944" i="1"/>
  <c r="H3943" i="1"/>
  <c r="G3943" i="1"/>
  <c r="H3942" i="1"/>
  <c r="G3942" i="1"/>
  <c r="H3941" i="1"/>
  <c r="G3941" i="1"/>
  <c r="H3940" i="1"/>
  <c r="G3940" i="1"/>
  <c r="H3939" i="1"/>
  <c r="G3939" i="1"/>
  <c r="H3938" i="1"/>
  <c r="G3938" i="1"/>
  <c r="H3937" i="1"/>
  <c r="G3937" i="1"/>
  <c r="H3936" i="1"/>
  <c r="G3936" i="1"/>
  <c r="H3935" i="1"/>
  <c r="G3935" i="1"/>
  <c r="H3934" i="1"/>
  <c r="G3934" i="1"/>
  <c r="H3933" i="1"/>
  <c r="G3933" i="1"/>
  <c r="H3932" i="1"/>
  <c r="G3932" i="1"/>
  <c r="H3931" i="1"/>
  <c r="G3931" i="1"/>
  <c r="H3930" i="1"/>
  <c r="G3930" i="1"/>
  <c r="H3929" i="1"/>
  <c r="G3929" i="1"/>
  <c r="H3928" i="1"/>
  <c r="G3928" i="1"/>
  <c r="H3927" i="1"/>
  <c r="G3927" i="1"/>
  <c r="H3926" i="1"/>
  <c r="G3926" i="1"/>
  <c r="H3925" i="1"/>
  <c r="G3925" i="1"/>
  <c r="H3924" i="1"/>
  <c r="G3924" i="1"/>
  <c r="H3923" i="1"/>
  <c r="G3923" i="1"/>
  <c r="H3922" i="1"/>
  <c r="G3922" i="1"/>
  <c r="H3921" i="1"/>
  <c r="G3921" i="1"/>
  <c r="H3920" i="1"/>
  <c r="G3920" i="1"/>
  <c r="H3919" i="1"/>
  <c r="G3919" i="1"/>
  <c r="H3918" i="1"/>
  <c r="G3918" i="1"/>
  <c r="H3917" i="1"/>
  <c r="G3917" i="1"/>
  <c r="H3916" i="1"/>
  <c r="G3916" i="1"/>
  <c r="H3915" i="1"/>
  <c r="G3915" i="1"/>
  <c r="H3914" i="1"/>
  <c r="G3914" i="1"/>
  <c r="H3913" i="1"/>
  <c r="G3913" i="1"/>
  <c r="H3912" i="1"/>
  <c r="G3912" i="1"/>
  <c r="H3911" i="1"/>
  <c r="G3911" i="1"/>
  <c r="H3910" i="1"/>
  <c r="G3910" i="1"/>
  <c r="H3909" i="1"/>
  <c r="G3909" i="1"/>
  <c r="H3908" i="1"/>
  <c r="G3908" i="1"/>
  <c r="H3907" i="1"/>
  <c r="G3907" i="1"/>
  <c r="H3906" i="1"/>
  <c r="G3906" i="1"/>
  <c r="H3905" i="1"/>
  <c r="G3905" i="1"/>
  <c r="H3904" i="1"/>
  <c r="G3904" i="1"/>
  <c r="H3903" i="1"/>
  <c r="G3903" i="1"/>
  <c r="H3902" i="1"/>
  <c r="G3902" i="1"/>
  <c r="H3901" i="1"/>
  <c r="G3901" i="1"/>
  <c r="H3900" i="1"/>
  <c r="G3900" i="1"/>
  <c r="H3899" i="1"/>
  <c r="G3899" i="1"/>
  <c r="H3898" i="1"/>
  <c r="G3898" i="1"/>
  <c r="H3897" i="1"/>
  <c r="G3897" i="1"/>
  <c r="H3896" i="1"/>
  <c r="G3896" i="1"/>
  <c r="H3895" i="1"/>
  <c r="G3895" i="1"/>
  <c r="H3894" i="1"/>
  <c r="G3894" i="1"/>
  <c r="H3893" i="1"/>
  <c r="G3893" i="1"/>
  <c r="H3892" i="1"/>
  <c r="G3892" i="1"/>
  <c r="H3891" i="1"/>
  <c r="G3891" i="1"/>
  <c r="H3890" i="1"/>
  <c r="G3890" i="1"/>
  <c r="H3889" i="1"/>
  <c r="G3889" i="1"/>
  <c r="H3888" i="1"/>
  <c r="G3888" i="1"/>
  <c r="H3887" i="1"/>
  <c r="G3887" i="1"/>
  <c r="H3886" i="1"/>
  <c r="G3886" i="1"/>
  <c r="H3885" i="1"/>
  <c r="G3885" i="1"/>
  <c r="H3884" i="1"/>
  <c r="G3884" i="1"/>
  <c r="H3883" i="1"/>
  <c r="G3883" i="1"/>
  <c r="H3882" i="1"/>
  <c r="G3882" i="1"/>
  <c r="H3881" i="1"/>
  <c r="G3881" i="1"/>
  <c r="H3880" i="1"/>
  <c r="G3880" i="1"/>
  <c r="H3879" i="1"/>
  <c r="G3879" i="1"/>
  <c r="H3878" i="1"/>
  <c r="G3878" i="1"/>
  <c r="H3877" i="1"/>
  <c r="G3877" i="1"/>
  <c r="H3876" i="1"/>
  <c r="G3876" i="1"/>
  <c r="H3875" i="1"/>
  <c r="G3875" i="1"/>
  <c r="H3874" i="1"/>
  <c r="G3874" i="1"/>
  <c r="H3873" i="1"/>
  <c r="G3873" i="1"/>
  <c r="H3872" i="1"/>
  <c r="G3872" i="1"/>
  <c r="H3871" i="1"/>
  <c r="G3871" i="1"/>
  <c r="H3870" i="1"/>
  <c r="G3870" i="1"/>
  <c r="H3869" i="1"/>
  <c r="G3869" i="1"/>
  <c r="H3868" i="1"/>
  <c r="G3868" i="1"/>
  <c r="H3867" i="1"/>
  <c r="G3867" i="1"/>
  <c r="H3866" i="1"/>
  <c r="G3866" i="1"/>
  <c r="H3865" i="1"/>
  <c r="G3865" i="1"/>
  <c r="H3864" i="1"/>
  <c r="G3864" i="1"/>
  <c r="H3863" i="1"/>
  <c r="G3863" i="1"/>
  <c r="H3862" i="1"/>
  <c r="G3862" i="1"/>
  <c r="H3861" i="1"/>
  <c r="G3861" i="1"/>
  <c r="H3860" i="1"/>
  <c r="G3860" i="1"/>
  <c r="H3859" i="1"/>
  <c r="G3859" i="1"/>
  <c r="H3858" i="1"/>
  <c r="G3858" i="1"/>
  <c r="H3857" i="1"/>
  <c r="G3857" i="1"/>
  <c r="H3856" i="1"/>
  <c r="G3856" i="1"/>
  <c r="H3855" i="1"/>
  <c r="G3855" i="1"/>
  <c r="H3854" i="1"/>
  <c r="G3854" i="1"/>
  <c r="H3853" i="1"/>
  <c r="G3853" i="1"/>
  <c r="H3852" i="1"/>
  <c r="G3852" i="1"/>
  <c r="H3851" i="1"/>
  <c r="G3851" i="1"/>
  <c r="H3850" i="1"/>
  <c r="G3850" i="1"/>
  <c r="H3849" i="1"/>
  <c r="G3849" i="1"/>
  <c r="H3848" i="1"/>
  <c r="G3848" i="1"/>
  <c r="H3847" i="1"/>
  <c r="G3847" i="1"/>
  <c r="H3846" i="1"/>
  <c r="G3846" i="1"/>
  <c r="H3845" i="1"/>
  <c r="G3845" i="1"/>
  <c r="H3844" i="1"/>
  <c r="G3844" i="1"/>
  <c r="H3843" i="1"/>
  <c r="G3843" i="1"/>
  <c r="H3842" i="1"/>
  <c r="G3842" i="1"/>
  <c r="H3841" i="1"/>
  <c r="G3841" i="1"/>
  <c r="H3840" i="1"/>
  <c r="G3840" i="1"/>
  <c r="H3839" i="1"/>
  <c r="G3839" i="1"/>
  <c r="H3838" i="1"/>
  <c r="G3838" i="1"/>
  <c r="H3837" i="1"/>
  <c r="G3837" i="1"/>
  <c r="H3836" i="1"/>
  <c r="G3836" i="1"/>
  <c r="H3835" i="1"/>
  <c r="G3835" i="1"/>
  <c r="H3834" i="1"/>
  <c r="G3834" i="1"/>
  <c r="H3833" i="1"/>
  <c r="G3833" i="1"/>
  <c r="H3832" i="1"/>
  <c r="G3832" i="1"/>
  <c r="H3831" i="1"/>
  <c r="G3831" i="1"/>
  <c r="H3830" i="1"/>
  <c r="G3830" i="1"/>
  <c r="H3829" i="1"/>
  <c r="G3829" i="1"/>
  <c r="H3828" i="1"/>
  <c r="G3828" i="1"/>
  <c r="H3827" i="1"/>
  <c r="G3827" i="1"/>
  <c r="H3826" i="1"/>
  <c r="G3826" i="1"/>
  <c r="H3825" i="1"/>
  <c r="G3825" i="1"/>
  <c r="H3824" i="1"/>
  <c r="G3824" i="1"/>
  <c r="H3823" i="1"/>
  <c r="G3823" i="1"/>
  <c r="H3822" i="1"/>
  <c r="G3822" i="1"/>
  <c r="H3821" i="1"/>
  <c r="G3821" i="1"/>
  <c r="H3820" i="1"/>
  <c r="G3820" i="1"/>
  <c r="H3819" i="1"/>
  <c r="G3819" i="1"/>
  <c r="H3818" i="1"/>
  <c r="G3818" i="1"/>
  <c r="H3817" i="1"/>
  <c r="G3817" i="1"/>
  <c r="H3816" i="1"/>
  <c r="G3816" i="1"/>
  <c r="H3815" i="1"/>
  <c r="G3815" i="1"/>
  <c r="H3814" i="1"/>
  <c r="G3814" i="1"/>
  <c r="H3813" i="1"/>
  <c r="G3813" i="1"/>
  <c r="H3812" i="1"/>
  <c r="G3812" i="1"/>
  <c r="H3811" i="1"/>
  <c r="G3811" i="1"/>
  <c r="H3810" i="1"/>
  <c r="G3810" i="1"/>
  <c r="H3809" i="1"/>
  <c r="G3809" i="1"/>
  <c r="H3808" i="1"/>
  <c r="G3808" i="1"/>
  <c r="H3807" i="1"/>
  <c r="G3807" i="1"/>
  <c r="H3806" i="1"/>
  <c r="G3806" i="1"/>
  <c r="H3805" i="1"/>
  <c r="G3805" i="1"/>
  <c r="H3804" i="1"/>
  <c r="G3804" i="1"/>
  <c r="H3803" i="1"/>
  <c r="G3803" i="1"/>
  <c r="H3802" i="1"/>
  <c r="G3802" i="1"/>
  <c r="H3801" i="1"/>
  <c r="G3801" i="1"/>
  <c r="H3800" i="1"/>
  <c r="G3800" i="1"/>
  <c r="H3799" i="1"/>
  <c r="G3799" i="1"/>
  <c r="H3798" i="1"/>
  <c r="G3798" i="1"/>
  <c r="H3797" i="1"/>
  <c r="G3797" i="1"/>
  <c r="H3796" i="1"/>
  <c r="G3796" i="1"/>
  <c r="H3795" i="1"/>
  <c r="G3795" i="1"/>
  <c r="H3794" i="1"/>
  <c r="G3794" i="1"/>
  <c r="H3793" i="1"/>
  <c r="G3793" i="1"/>
  <c r="H3792" i="1"/>
  <c r="G3792" i="1"/>
  <c r="H3791" i="1"/>
  <c r="G3791" i="1"/>
  <c r="H3790" i="1"/>
  <c r="G3790" i="1"/>
  <c r="H3789" i="1"/>
  <c r="G3789" i="1"/>
  <c r="H3788" i="1"/>
  <c r="G3788" i="1"/>
  <c r="H3787" i="1"/>
  <c r="G3787" i="1"/>
  <c r="H3786" i="1"/>
  <c r="G3786" i="1"/>
  <c r="H3785" i="1"/>
  <c r="G3785" i="1"/>
  <c r="H3784" i="1"/>
  <c r="G3784" i="1"/>
  <c r="H3783" i="1"/>
  <c r="G3783" i="1"/>
  <c r="H3782" i="1"/>
  <c r="G3782" i="1"/>
  <c r="H3781" i="1"/>
  <c r="G3781" i="1"/>
  <c r="H3780" i="1"/>
  <c r="G3780" i="1"/>
  <c r="H3779" i="1"/>
  <c r="G3779" i="1"/>
  <c r="H3778" i="1"/>
  <c r="G3778" i="1"/>
  <c r="H3777" i="1"/>
  <c r="G3777" i="1"/>
  <c r="H3776" i="1"/>
  <c r="G3776" i="1"/>
  <c r="H3775" i="1"/>
  <c r="G3775" i="1"/>
  <c r="H3774" i="1"/>
  <c r="G3774" i="1"/>
  <c r="H3773" i="1"/>
  <c r="G3773" i="1"/>
  <c r="H3772" i="1"/>
  <c r="G3772" i="1"/>
  <c r="H3771" i="1"/>
  <c r="G3771" i="1"/>
  <c r="H3770" i="1"/>
  <c r="G3770" i="1"/>
  <c r="H3769" i="1"/>
  <c r="G3769" i="1"/>
  <c r="H3768" i="1"/>
  <c r="G3768" i="1"/>
  <c r="H3767" i="1"/>
  <c r="G3767" i="1"/>
  <c r="H3766" i="1"/>
  <c r="G3766" i="1"/>
  <c r="H3765" i="1"/>
  <c r="G3765" i="1"/>
  <c r="H3764" i="1"/>
  <c r="G3764" i="1"/>
  <c r="H3763" i="1"/>
  <c r="G3763" i="1"/>
  <c r="H3762" i="1"/>
  <c r="G3762" i="1"/>
  <c r="H3761" i="1"/>
  <c r="G3761" i="1"/>
  <c r="H3760" i="1"/>
  <c r="G3760" i="1"/>
  <c r="H3759" i="1"/>
  <c r="G3759" i="1"/>
  <c r="H3758" i="1"/>
  <c r="G3758" i="1"/>
  <c r="H3757" i="1"/>
  <c r="G3757" i="1"/>
  <c r="H3756" i="1"/>
  <c r="G3756" i="1"/>
  <c r="H3755" i="1"/>
  <c r="G3755" i="1"/>
  <c r="H3754" i="1"/>
  <c r="G3754" i="1"/>
  <c r="H3753" i="1"/>
  <c r="G3753" i="1"/>
  <c r="H3752" i="1"/>
  <c r="G3752" i="1"/>
  <c r="H3751" i="1"/>
  <c r="G3751" i="1"/>
  <c r="H3750" i="1"/>
  <c r="G3750" i="1"/>
  <c r="H3749" i="1"/>
  <c r="G3749" i="1"/>
  <c r="H3748" i="1"/>
  <c r="G3748" i="1"/>
  <c r="H3747" i="1"/>
  <c r="G3747" i="1"/>
  <c r="H3746" i="1"/>
  <c r="G3746" i="1"/>
  <c r="H3745" i="1"/>
  <c r="G3745" i="1"/>
  <c r="H3744" i="1"/>
  <c r="G3744" i="1"/>
  <c r="H3743" i="1"/>
  <c r="G3743" i="1"/>
  <c r="H3742" i="1"/>
  <c r="G3742" i="1"/>
  <c r="H3741" i="1"/>
  <c r="G3741" i="1"/>
  <c r="H3740" i="1"/>
  <c r="G3740" i="1"/>
  <c r="H3739" i="1"/>
  <c r="G3739" i="1"/>
  <c r="H3738" i="1"/>
  <c r="G3738" i="1"/>
  <c r="H3737" i="1"/>
  <c r="G3737" i="1"/>
  <c r="H3736" i="1"/>
  <c r="G3736" i="1"/>
  <c r="H3735" i="1"/>
  <c r="G3735" i="1"/>
  <c r="H3734" i="1"/>
  <c r="G3734" i="1"/>
  <c r="H3733" i="1"/>
  <c r="G3733" i="1"/>
  <c r="H3732" i="1"/>
  <c r="G3732" i="1"/>
  <c r="H3731" i="1"/>
  <c r="G3731" i="1"/>
  <c r="H3730" i="1"/>
  <c r="G3730" i="1"/>
  <c r="H3729" i="1"/>
  <c r="G3729" i="1"/>
  <c r="H3728" i="1"/>
  <c r="G3728" i="1"/>
  <c r="H3727" i="1"/>
  <c r="G3727" i="1"/>
  <c r="H3726" i="1"/>
  <c r="G3726" i="1"/>
  <c r="H3725" i="1"/>
  <c r="G3725" i="1"/>
  <c r="H3724" i="1"/>
  <c r="G3724" i="1"/>
  <c r="H3723" i="1"/>
  <c r="G3723" i="1"/>
  <c r="H3722" i="1"/>
  <c r="G3722" i="1"/>
  <c r="H3721" i="1"/>
  <c r="G3721" i="1"/>
  <c r="H3720" i="1"/>
  <c r="G3720" i="1"/>
  <c r="H3719" i="1"/>
  <c r="G3719" i="1"/>
  <c r="H3718" i="1"/>
  <c r="G3718" i="1"/>
  <c r="H3717" i="1"/>
  <c r="G3717" i="1"/>
  <c r="H3716" i="1"/>
  <c r="G3716" i="1"/>
  <c r="H3715" i="1"/>
  <c r="G3715" i="1"/>
  <c r="H3714" i="1"/>
  <c r="G3714" i="1"/>
  <c r="H3713" i="1"/>
  <c r="G3713" i="1"/>
  <c r="H3712" i="1"/>
  <c r="G3712" i="1"/>
  <c r="H3711" i="1"/>
  <c r="G3711" i="1"/>
  <c r="H3710" i="1"/>
  <c r="G3710" i="1"/>
  <c r="H3709" i="1"/>
  <c r="G3709" i="1"/>
  <c r="H3708" i="1"/>
  <c r="G3708" i="1"/>
  <c r="H3707" i="1"/>
  <c r="G3707" i="1"/>
  <c r="H3706" i="1"/>
  <c r="G3706" i="1"/>
  <c r="H3705" i="1"/>
  <c r="G3705" i="1"/>
  <c r="H3704" i="1"/>
  <c r="G3704" i="1"/>
  <c r="H3703" i="1"/>
  <c r="G3703" i="1"/>
  <c r="H3702" i="1"/>
  <c r="G3702" i="1"/>
  <c r="H3701" i="1"/>
  <c r="G3701" i="1"/>
  <c r="H3700" i="1"/>
  <c r="G3700" i="1"/>
  <c r="H3699" i="1"/>
  <c r="G3699" i="1"/>
  <c r="H3698" i="1"/>
  <c r="G3698" i="1"/>
  <c r="H3697" i="1"/>
  <c r="G3697" i="1"/>
  <c r="H3696" i="1"/>
  <c r="G3696" i="1"/>
  <c r="H3695" i="1"/>
  <c r="G3695" i="1"/>
  <c r="H3694" i="1"/>
  <c r="G3694" i="1"/>
  <c r="H3693" i="1"/>
  <c r="G3693" i="1"/>
  <c r="H3692" i="1"/>
  <c r="G3692" i="1"/>
  <c r="H3691" i="1"/>
  <c r="G3691" i="1"/>
  <c r="H3690" i="1"/>
  <c r="G3690" i="1"/>
  <c r="H3689" i="1"/>
  <c r="G3689" i="1"/>
  <c r="H3688" i="1"/>
  <c r="G3688" i="1"/>
  <c r="H3687" i="1"/>
  <c r="G3687" i="1"/>
  <c r="H3686" i="1"/>
  <c r="G3686" i="1"/>
  <c r="H3685" i="1"/>
  <c r="G3685" i="1"/>
  <c r="H3684" i="1"/>
  <c r="G3684" i="1"/>
  <c r="H3683" i="1"/>
  <c r="G3683" i="1"/>
  <c r="H3682" i="1"/>
  <c r="G3682" i="1"/>
  <c r="H3681" i="1"/>
  <c r="G3681" i="1"/>
  <c r="H3680" i="1"/>
  <c r="G3680" i="1"/>
  <c r="H3679" i="1"/>
  <c r="G3679" i="1"/>
  <c r="H3678" i="1"/>
  <c r="G3678" i="1"/>
  <c r="H3677" i="1"/>
  <c r="G3677" i="1"/>
  <c r="H3676" i="1"/>
  <c r="G3676" i="1"/>
  <c r="H3675" i="1"/>
  <c r="G3675" i="1"/>
  <c r="H3674" i="1"/>
  <c r="G3674" i="1"/>
  <c r="H3673" i="1"/>
  <c r="G3673" i="1"/>
  <c r="H3672" i="1"/>
  <c r="G3672" i="1"/>
  <c r="H3671" i="1"/>
  <c r="G3671" i="1"/>
  <c r="H3670" i="1"/>
  <c r="G3670" i="1"/>
  <c r="H3669" i="1"/>
  <c r="G3669" i="1"/>
  <c r="H3668" i="1"/>
  <c r="G3668" i="1"/>
  <c r="H3667" i="1"/>
  <c r="G3667" i="1"/>
  <c r="H3666" i="1"/>
  <c r="G3666" i="1"/>
  <c r="H3665" i="1"/>
  <c r="G3665" i="1"/>
  <c r="H3664" i="1"/>
  <c r="G3664" i="1"/>
  <c r="H3663" i="1"/>
  <c r="G3663" i="1"/>
  <c r="H3662" i="1"/>
  <c r="G3662" i="1"/>
  <c r="H3661" i="1"/>
  <c r="G3661" i="1"/>
  <c r="H3660" i="1"/>
  <c r="G3660" i="1"/>
  <c r="H3659" i="1"/>
  <c r="G3659" i="1"/>
  <c r="H3658" i="1"/>
  <c r="G3658" i="1"/>
  <c r="H3657" i="1"/>
  <c r="G3657" i="1"/>
  <c r="H3656" i="1"/>
  <c r="G3656" i="1"/>
  <c r="H3655" i="1"/>
  <c r="G3655" i="1"/>
  <c r="H3654" i="1"/>
  <c r="G3654" i="1"/>
  <c r="H3653" i="1"/>
  <c r="G3653" i="1"/>
  <c r="H3652" i="1"/>
  <c r="G3652" i="1"/>
  <c r="H3651" i="1"/>
  <c r="G3651" i="1"/>
  <c r="H3650" i="1"/>
  <c r="G3650" i="1"/>
  <c r="H3649" i="1"/>
  <c r="G3649" i="1"/>
  <c r="H3648" i="1"/>
  <c r="G3648" i="1"/>
  <c r="H3647" i="1"/>
  <c r="G3647" i="1"/>
  <c r="H3646" i="1"/>
  <c r="G3646" i="1"/>
  <c r="H3645" i="1"/>
  <c r="G3645" i="1"/>
  <c r="H3644" i="1"/>
  <c r="G3644" i="1"/>
  <c r="H3643" i="1"/>
  <c r="G3643" i="1"/>
  <c r="H3642" i="1"/>
  <c r="G3642" i="1"/>
  <c r="H3641" i="1"/>
  <c r="G3641" i="1"/>
  <c r="H3640" i="1"/>
  <c r="G3640" i="1"/>
  <c r="H3639" i="1"/>
  <c r="G3639" i="1"/>
  <c r="H3638" i="1"/>
  <c r="G3638" i="1"/>
  <c r="H3637" i="1"/>
  <c r="G3637" i="1"/>
  <c r="H3636" i="1"/>
  <c r="G3636" i="1"/>
  <c r="H3635" i="1"/>
  <c r="G3635" i="1"/>
  <c r="H3634" i="1"/>
  <c r="G3634" i="1"/>
  <c r="H3633" i="1"/>
  <c r="G3633" i="1"/>
  <c r="H3632" i="1"/>
  <c r="G3632" i="1"/>
  <c r="H3631" i="1"/>
  <c r="G3631" i="1"/>
  <c r="H3630" i="1"/>
  <c r="G3630" i="1"/>
  <c r="H3629" i="1"/>
  <c r="G3629" i="1"/>
  <c r="H3628" i="1"/>
  <c r="G3628" i="1"/>
  <c r="H3627" i="1"/>
  <c r="G3627" i="1"/>
  <c r="H3626" i="1"/>
  <c r="G3626" i="1"/>
  <c r="H3625" i="1"/>
  <c r="G3625" i="1"/>
  <c r="H3624" i="1"/>
  <c r="G3624" i="1"/>
  <c r="H3623" i="1"/>
  <c r="G3623" i="1"/>
  <c r="H3622" i="1"/>
  <c r="G3622" i="1"/>
  <c r="H3621" i="1"/>
  <c r="G3621" i="1"/>
  <c r="H3620" i="1"/>
  <c r="G3620" i="1"/>
  <c r="H3619" i="1"/>
  <c r="G3619" i="1"/>
  <c r="H3618" i="1"/>
  <c r="G3618" i="1"/>
  <c r="H3617" i="1"/>
  <c r="G3617" i="1"/>
  <c r="H3616" i="1"/>
  <c r="G3616" i="1"/>
  <c r="H3615" i="1"/>
  <c r="G3615" i="1"/>
  <c r="H3614" i="1"/>
  <c r="G3614" i="1"/>
  <c r="H3613" i="1"/>
  <c r="G3613" i="1"/>
  <c r="H3612" i="1"/>
  <c r="G3612" i="1"/>
  <c r="H3611" i="1"/>
  <c r="G3611" i="1"/>
  <c r="H3610" i="1"/>
  <c r="G3610" i="1"/>
  <c r="H3609" i="1"/>
  <c r="G3609" i="1"/>
  <c r="H3608" i="1"/>
  <c r="G3608" i="1"/>
  <c r="H3607" i="1"/>
  <c r="G3607" i="1"/>
  <c r="H3606" i="1"/>
  <c r="G3606" i="1"/>
  <c r="H3605" i="1"/>
  <c r="G3605" i="1"/>
  <c r="H3604" i="1"/>
  <c r="G3604" i="1"/>
  <c r="H3603" i="1"/>
  <c r="G3603" i="1"/>
  <c r="H3602" i="1"/>
  <c r="G3602" i="1"/>
  <c r="H3601" i="1"/>
  <c r="G3601" i="1"/>
  <c r="H3600" i="1"/>
  <c r="G3600" i="1"/>
  <c r="H3599" i="1"/>
  <c r="G3599" i="1"/>
  <c r="H3598" i="1"/>
  <c r="G3598" i="1"/>
  <c r="H3597" i="1"/>
  <c r="G3597" i="1"/>
  <c r="H3596" i="1"/>
  <c r="G3596" i="1"/>
  <c r="H3595" i="1"/>
  <c r="G3595" i="1"/>
  <c r="H3594" i="1"/>
  <c r="G3594" i="1"/>
  <c r="H3593" i="1"/>
  <c r="G3593" i="1"/>
  <c r="H3592" i="1"/>
  <c r="G3592" i="1"/>
  <c r="H3591" i="1"/>
  <c r="G3591" i="1"/>
  <c r="H3590" i="1"/>
  <c r="G3590" i="1"/>
  <c r="H3589" i="1"/>
  <c r="G3589" i="1"/>
  <c r="H3588" i="1"/>
  <c r="G3588" i="1"/>
  <c r="H3587" i="1"/>
  <c r="G3587" i="1"/>
  <c r="H3586" i="1"/>
  <c r="G3586" i="1"/>
  <c r="H3585" i="1"/>
  <c r="G3585" i="1"/>
  <c r="H3584" i="1"/>
  <c r="G3584" i="1"/>
  <c r="H3583" i="1"/>
  <c r="G3583" i="1"/>
  <c r="H3582" i="1"/>
  <c r="G3582" i="1"/>
  <c r="H3581" i="1"/>
  <c r="G3581" i="1"/>
  <c r="H3580" i="1"/>
  <c r="G3580" i="1"/>
  <c r="H3579" i="1"/>
  <c r="G3579" i="1"/>
  <c r="H3578" i="1"/>
  <c r="G3578" i="1"/>
  <c r="H3577" i="1"/>
  <c r="G3577" i="1"/>
  <c r="H3576" i="1"/>
  <c r="G3576" i="1"/>
  <c r="H3575" i="1"/>
  <c r="G3575" i="1"/>
  <c r="H3574" i="1"/>
  <c r="G3574" i="1"/>
  <c r="H3573" i="1"/>
  <c r="G3573" i="1"/>
  <c r="H3572" i="1"/>
  <c r="G3572" i="1"/>
  <c r="H3571" i="1"/>
  <c r="G3571" i="1"/>
  <c r="H3570" i="1"/>
  <c r="G3570" i="1"/>
  <c r="H3569" i="1"/>
  <c r="G3569" i="1"/>
  <c r="H3568" i="1"/>
  <c r="G3568" i="1"/>
  <c r="H3567" i="1"/>
  <c r="G3567" i="1"/>
  <c r="H3566" i="1"/>
  <c r="G3566" i="1"/>
  <c r="H3565" i="1"/>
  <c r="G3565" i="1"/>
  <c r="H3564" i="1"/>
  <c r="G3564" i="1"/>
  <c r="H3563" i="1"/>
  <c r="G3563" i="1"/>
  <c r="H3562" i="1"/>
  <c r="G3562" i="1"/>
  <c r="H3561" i="1"/>
  <c r="G3561" i="1"/>
  <c r="H3560" i="1"/>
  <c r="G3560" i="1"/>
  <c r="H3559" i="1"/>
  <c r="G3559" i="1"/>
  <c r="H3558" i="1"/>
  <c r="G3558" i="1"/>
  <c r="H3557" i="1"/>
  <c r="G3557" i="1"/>
  <c r="H3556" i="1"/>
  <c r="G3556" i="1"/>
  <c r="H3555" i="1"/>
  <c r="G3555" i="1"/>
  <c r="H3554" i="1"/>
  <c r="G3554" i="1"/>
  <c r="H3553" i="1"/>
  <c r="G3553" i="1"/>
  <c r="H3552" i="1"/>
  <c r="G3552" i="1"/>
  <c r="H3551" i="1"/>
  <c r="G3551" i="1"/>
  <c r="H3550" i="1"/>
  <c r="G3550" i="1"/>
  <c r="H3549" i="1"/>
  <c r="G3549" i="1"/>
  <c r="H3548" i="1"/>
  <c r="G3548" i="1"/>
  <c r="H3547" i="1"/>
  <c r="G3547" i="1"/>
  <c r="H3546" i="1"/>
  <c r="G3546" i="1"/>
  <c r="H3545" i="1"/>
  <c r="G3545" i="1"/>
  <c r="H3544" i="1"/>
  <c r="G3544" i="1"/>
  <c r="H3543" i="1"/>
  <c r="G3543" i="1"/>
  <c r="H3542" i="1"/>
  <c r="G3542" i="1"/>
  <c r="H3541" i="1"/>
  <c r="G3541" i="1"/>
  <c r="H3540" i="1"/>
  <c r="G3540" i="1"/>
  <c r="H3539" i="1"/>
  <c r="G3539" i="1"/>
  <c r="H3538" i="1"/>
  <c r="G3538" i="1"/>
  <c r="H3537" i="1"/>
  <c r="G3537" i="1"/>
  <c r="H3536" i="1"/>
  <c r="G3536" i="1"/>
  <c r="H3535" i="1"/>
  <c r="G3535" i="1"/>
  <c r="H3534" i="1"/>
  <c r="G3534" i="1"/>
  <c r="H3533" i="1"/>
  <c r="G3533" i="1"/>
  <c r="H3532" i="1"/>
  <c r="G3532" i="1"/>
  <c r="H3531" i="1"/>
  <c r="G3531" i="1"/>
  <c r="H3530" i="1"/>
  <c r="G3530" i="1"/>
  <c r="H3529" i="1"/>
  <c r="G3529" i="1"/>
  <c r="H3528" i="1"/>
  <c r="G3528" i="1"/>
  <c r="H3527" i="1"/>
  <c r="G3527" i="1"/>
  <c r="H3526" i="1"/>
  <c r="G3526" i="1"/>
  <c r="H3525" i="1"/>
  <c r="G3525" i="1"/>
  <c r="H3524" i="1"/>
  <c r="G3524" i="1"/>
  <c r="H3523" i="1"/>
  <c r="G3523" i="1"/>
  <c r="H3522" i="1"/>
  <c r="G3522" i="1"/>
  <c r="H3521" i="1"/>
  <c r="G3521" i="1"/>
  <c r="H3520" i="1"/>
  <c r="G3520" i="1"/>
  <c r="H3519" i="1"/>
  <c r="G3519" i="1"/>
  <c r="H3518" i="1"/>
  <c r="G3518" i="1"/>
  <c r="H3517" i="1"/>
  <c r="G3517" i="1"/>
  <c r="H3516" i="1"/>
  <c r="G3516" i="1"/>
  <c r="H3515" i="1"/>
  <c r="G3515" i="1"/>
  <c r="H3514" i="1"/>
  <c r="G3514" i="1"/>
  <c r="H3513" i="1"/>
  <c r="G3513" i="1"/>
  <c r="H3512" i="1"/>
  <c r="G3512" i="1"/>
  <c r="H3511" i="1"/>
  <c r="G3511" i="1"/>
  <c r="H3510" i="1"/>
  <c r="G3510" i="1"/>
  <c r="H3509" i="1"/>
  <c r="G3509" i="1"/>
  <c r="H3508" i="1"/>
  <c r="G3508" i="1"/>
  <c r="H3507" i="1"/>
  <c r="G3507" i="1"/>
  <c r="H3506" i="1"/>
  <c r="G3506" i="1"/>
  <c r="H3505" i="1"/>
  <c r="G3505" i="1"/>
  <c r="H3504" i="1"/>
  <c r="G3504" i="1"/>
  <c r="H3503" i="1"/>
  <c r="G3503" i="1"/>
  <c r="H3502" i="1"/>
  <c r="G3502" i="1"/>
  <c r="H3501" i="1"/>
  <c r="G3501" i="1"/>
  <c r="H3500" i="1"/>
  <c r="G3500" i="1"/>
  <c r="H3499" i="1"/>
  <c r="G3499" i="1"/>
  <c r="H3498" i="1"/>
  <c r="G3498" i="1"/>
  <c r="H3497" i="1"/>
  <c r="G3497" i="1"/>
  <c r="H3496" i="1"/>
  <c r="G3496" i="1"/>
  <c r="H3495" i="1"/>
  <c r="G3495" i="1"/>
  <c r="H3494" i="1"/>
  <c r="G3494" i="1"/>
  <c r="H3493" i="1"/>
  <c r="G3493" i="1"/>
  <c r="H3492" i="1"/>
  <c r="G3492" i="1"/>
  <c r="H3491" i="1"/>
  <c r="G3491" i="1"/>
  <c r="H3490" i="1"/>
  <c r="G3490" i="1"/>
  <c r="H3489" i="1"/>
  <c r="G3489" i="1"/>
  <c r="H3488" i="1"/>
  <c r="G3488" i="1"/>
  <c r="H3487" i="1"/>
  <c r="G3487" i="1"/>
  <c r="H3486" i="1"/>
  <c r="G3486" i="1"/>
  <c r="H3485" i="1"/>
  <c r="G3485" i="1"/>
  <c r="H3484" i="1"/>
  <c r="G3484" i="1"/>
  <c r="H3483" i="1"/>
  <c r="G3483" i="1"/>
  <c r="H3482" i="1"/>
  <c r="G3482" i="1"/>
  <c r="H3481" i="1"/>
  <c r="G3481" i="1"/>
  <c r="H3480" i="1"/>
  <c r="G3480" i="1"/>
  <c r="H3479" i="1"/>
  <c r="G3479" i="1"/>
  <c r="H3478" i="1"/>
  <c r="G3478" i="1"/>
  <c r="H3477" i="1"/>
  <c r="G3477" i="1"/>
  <c r="H3476" i="1"/>
  <c r="G3476" i="1"/>
  <c r="H3475" i="1"/>
  <c r="G3475" i="1"/>
  <c r="H3474" i="1"/>
  <c r="G3474" i="1"/>
  <c r="H3473" i="1"/>
  <c r="G3473" i="1"/>
  <c r="H3472" i="1"/>
  <c r="G3472" i="1"/>
  <c r="H3471" i="1"/>
  <c r="G3471" i="1"/>
  <c r="H3470" i="1"/>
  <c r="G3470" i="1"/>
  <c r="H3469" i="1"/>
  <c r="G3469" i="1"/>
  <c r="H3468" i="1"/>
  <c r="G3468" i="1"/>
  <c r="H3467" i="1"/>
  <c r="G3467" i="1"/>
  <c r="H3466" i="1"/>
  <c r="G3466" i="1"/>
  <c r="H3465" i="1"/>
  <c r="G3465" i="1"/>
  <c r="H3464" i="1"/>
  <c r="G3464" i="1"/>
  <c r="H3463" i="1"/>
  <c r="G3463" i="1"/>
  <c r="H3462" i="1"/>
  <c r="G3462" i="1"/>
  <c r="H3461" i="1"/>
  <c r="G3461" i="1"/>
  <c r="H3460" i="1"/>
  <c r="G3460" i="1"/>
  <c r="H3459" i="1"/>
  <c r="G3459" i="1"/>
  <c r="H3458" i="1"/>
  <c r="G3458" i="1"/>
  <c r="H3457" i="1"/>
  <c r="G3457" i="1"/>
  <c r="H3456" i="1"/>
  <c r="G3456" i="1"/>
  <c r="H3455" i="1"/>
  <c r="G3455" i="1"/>
  <c r="H3454" i="1"/>
  <c r="G3454" i="1"/>
  <c r="H3453" i="1"/>
  <c r="G3453" i="1"/>
  <c r="H3452" i="1"/>
  <c r="G3452" i="1"/>
  <c r="H3451" i="1"/>
  <c r="G3451" i="1"/>
  <c r="H3450" i="1"/>
  <c r="G3450" i="1"/>
  <c r="H3449" i="1"/>
  <c r="G3449" i="1"/>
  <c r="H3448" i="1"/>
  <c r="G3448" i="1"/>
  <c r="H3447" i="1"/>
  <c r="G3447" i="1"/>
  <c r="H3446" i="1"/>
  <c r="G3446" i="1"/>
  <c r="H3445" i="1"/>
  <c r="G3445" i="1"/>
  <c r="H3444" i="1"/>
  <c r="G3444" i="1"/>
  <c r="H3443" i="1"/>
  <c r="G3443" i="1"/>
  <c r="H3442" i="1"/>
  <c r="G3442" i="1"/>
  <c r="H3441" i="1"/>
  <c r="G3441" i="1"/>
  <c r="H3440" i="1"/>
  <c r="G3440" i="1"/>
  <c r="H3439" i="1"/>
  <c r="G3439" i="1"/>
  <c r="H3438" i="1"/>
  <c r="G3438" i="1"/>
  <c r="H3437" i="1"/>
  <c r="G3437" i="1"/>
  <c r="H3436" i="1"/>
  <c r="G3436" i="1"/>
  <c r="H3435" i="1"/>
  <c r="G3435" i="1"/>
  <c r="H3434" i="1"/>
  <c r="G3434" i="1"/>
  <c r="H3433" i="1"/>
  <c r="G3433" i="1"/>
  <c r="H3432" i="1"/>
  <c r="G3432" i="1"/>
  <c r="H3431" i="1"/>
  <c r="G3431" i="1"/>
  <c r="H3430" i="1"/>
  <c r="G3430" i="1"/>
  <c r="H3429" i="1"/>
  <c r="G3429" i="1"/>
  <c r="H3428" i="1"/>
  <c r="G3428" i="1"/>
  <c r="H3427" i="1"/>
  <c r="G3427" i="1"/>
  <c r="H3426" i="1"/>
  <c r="G3426" i="1"/>
  <c r="H3425" i="1"/>
  <c r="G3425" i="1"/>
  <c r="H3424" i="1"/>
  <c r="G3424" i="1"/>
  <c r="H3423" i="1"/>
  <c r="G3423" i="1"/>
  <c r="H3422" i="1"/>
  <c r="G3422" i="1"/>
  <c r="H3421" i="1"/>
  <c r="G3421" i="1"/>
  <c r="H3420" i="1"/>
  <c r="G3420" i="1"/>
  <c r="H3419" i="1"/>
  <c r="G3419" i="1"/>
  <c r="H3418" i="1"/>
  <c r="G3418" i="1"/>
  <c r="H3417" i="1"/>
  <c r="G3417" i="1"/>
  <c r="H3416" i="1"/>
  <c r="G3416" i="1"/>
  <c r="H3415" i="1"/>
  <c r="G3415" i="1"/>
  <c r="H3414" i="1"/>
  <c r="G3414" i="1"/>
  <c r="H3413" i="1"/>
  <c r="G3413" i="1"/>
  <c r="H3412" i="1"/>
  <c r="G3412" i="1"/>
  <c r="H3411" i="1"/>
  <c r="G3411" i="1"/>
  <c r="H3410" i="1"/>
  <c r="G3410" i="1"/>
  <c r="H3409" i="1"/>
  <c r="G3409" i="1"/>
  <c r="H3408" i="1"/>
  <c r="G3408" i="1"/>
  <c r="H3407" i="1"/>
  <c r="G3407" i="1"/>
  <c r="H3406" i="1"/>
  <c r="G3406" i="1"/>
  <c r="H3405" i="1"/>
  <c r="G3405" i="1"/>
  <c r="H3404" i="1"/>
  <c r="G3404" i="1"/>
  <c r="H3403" i="1"/>
  <c r="G3403" i="1"/>
  <c r="H3402" i="1"/>
  <c r="G3402" i="1"/>
  <c r="H3401" i="1"/>
  <c r="G3401" i="1"/>
  <c r="H3400" i="1"/>
  <c r="G3400" i="1"/>
  <c r="H3399" i="1"/>
  <c r="G3399" i="1"/>
  <c r="H3398" i="1"/>
  <c r="G3398" i="1"/>
  <c r="H3397" i="1"/>
  <c r="G3397" i="1"/>
  <c r="H3396" i="1"/>
  <c r="G3396" i="1"/>
  <c r="H3395" i="1"/>
  <c r="G3395" i="1"/>
  <c r="H3394" i="1"/>
  <c r="G3394" i="1"/>
  <c r="H3393" i="1"/>
  <c r="G3393" i="1"/>
  <c r="H3392" i="1"/>
  <c r="G3392" i="1"/>
  <c r="H3391" i="1"/>
  <c r="G3391" i="1"/>
  <c r="H3390" i="1"/>
  <c r="G3390" i="1"/>
  <c r="H3389" i="1"/>
  <c r="G3389" i="1"/>
  <c r="H3388" i="1"/>
  <c r="G3388" i="1"/>
  <c r="H3387" i="1"/>
  <c r="G3387" i="1"/>
  <c r="H3386" i="1"/>
  <c r="G3386" i="1"/>
  <c r="H3385" i="1"/>
  <c r="G3385" i="1"/>
  <c r="H3384" i="1"/>
  <c r="G3384" i="1"/>
  <c r="H3383" i="1"/>
  <c r="G3383" i="1"/>
  <c r="H3382" i="1"/>
  <c r="G3382" i="1"/>
  <c r="H3381" i="1"/>
  <c r="G3381" i="1"/>
  <c r="H3380" i="1"/>
  <c r="G3380" i="1"/>
  <c r="H3379" i="1"/>
  <c r="G3379" i="1"/>
  <c r="H3378" i="1"/>
  <c r="G3378" i="1"/>
  <c r="H3377" i="1"/>
  <c r="G3377" i="1"/>
  <c r="H3376" i="1"/>
  <c r="G3376" i="1"/>
  <c r="H3375" i="1"/>
  <c r="G3375" i="1"/>
  <c r="H3374" i="1"/>
  <c r="G3374" i="1"/>
  <c r="H3373" i="1"/>
  <c r="G3373" i="1"/>
  <c r="H3372" i="1"/>
  <c r="G3372" i="1"/>
  <c r="H3371" i="1"/>
  <c r="G3371" i="1"/>
  <c r="H3370" i="1"/>
  <c r="G3370" i="1"/>
  <c r="H3369" i="1"/>
  <c r="G3369" i="1"/>
  <c r="H3368" i="1"/>
  <c r="G3368" i="1"/>
  <c r="H3367" i="1"/>
  <c r="G3367" i="1"/>
  <c r="H3366" i="1"/>
  <c r="G3366" i="1"/>
  <c r="H3365" i="1"/>
  <c r="G3365" i="1"/>
  <c r="H3364" i="1"/>
  <c r="G3364" i="1"/>
  <c r="H3363" i="1"/>
  <c r="G3363" i="1"/>
  <c r="H3362" i="1"/>
  <c r="G3362" i="1"/>
  <c r="H3361" i="1"/>
  <c r="G3361" i="1"/>
  <c r="H3360" i="1"/>
  <c r="G3360" i="1"/>
  <c r="H3359" i="1"/>
  <c r="G3359" i="1"/>
  <c r="H3358" i="1"/>
  <c r="G3358" i="1"/>
  <c r="H3357" i="1"/>
  <c r="G3357" i="1"/>
  <c r="H3356" i="1"/>
  <c r="G3356" i="1"/>
  <c r="H3355" i="1"/>
  <c r="G3355" i="1"/>
  <c r="H3354" i="1"/>
  <c r="G3354" i="1"/>
  <c r="H3353" i="1"/>
  <c r="G3353" i="1"/>
  <c r="H3352" i="1"/>
  <c r="G3352" i="1"/>
  <c r="H3351" i="1"/>
  <c r="G3351" i="1"/>
  <c r="H3350" i="1"/>
  <c r="G3350" i="1"/>
  <c r="H3349" i="1"/>
  <c r="G3349" i="1"/>
  <c r="H3348" i="1"/>
  <c r="G3348" i="1"/>
  <c r="H3347" i="1"/>
  <c r="G3347" i="1"/>
  <c r="H3346" i="1"/>
  <c r="G3346" i="1"/>
  <c r="H3345" i="1"/>
  <c r="G3345" i="1"/>
  <c r="H3344" i="1"/>
  <c r="G3344" i="1"/>
  <c r="H3343" i="1"/>
  <c r="G3343" i="1"/>
  <c r="H3342" i="1"/>
  <c r="G3342" i="1"/>
  <c r="H3341" i="1"/>
  <c r="G3341" i="1"/>
  <c r="H3340" i="1"/>
  <c r="G3340" i="1"/>
  <c r="H3339" i="1"/>
  <c r="G3339" i="1"/>
  <c r="H3338" i="1"/>
  <c r="G3338" i="1"/>
  <c r="H3337" i="1"/>
  <c r="G3337" i="1"/>
  <c r="H3336" i="1"/>
  <c r="G3336" i="1"/>
  <c r="H3335" i="1"/>
  <c r="G3335" i="1"/>
  <c r="H3334" i="1"/>
  <c r="G3334" i="1"/>
  <c r="H3333" i="1"/>
  <c r="G3333" i="1"/>
  <c r="H3332" i="1"/>
  <c r="G3332" i="1"/>
  <c r="H3331" i="1"/>
  <c r="G3331" i="1"/>
  <c r="H3330" i="1"/>
  <c r="G3330" i="1"/>
  <c r="H3329" i="1"/>
  <c r="G3329" i="1"/>
  <c r="H3328" i="1"/>
  <c r="G3328" i="1"/>
  <c r="H3327" i="1"/>
  <c r="G3327" i="1"/>
  <c r="H3326" i="1"/>
  <c r="G3326" i="1"/>
  <c r="H3325" i="1"/>
  <c r="G3325" i="1"/>
  <c r="H3324" i="1"/>
  <c r="G3324" i="1"/>
  <c r="H3323" i="1"/>
  <c r="G3323" i="1"/>
  <c r="H3322" i="1"/>
  <c r="G3322" i="1"/>
  <c r="H3321" i="1"/>
  <c r="G3321" i="1"/>
  <c r="H3320" i="1"/>
  <c r="G3320" i="1"/>
  <c r="H3319" i="1"/>
  <c r="G3319" i="1"/>
  <c r="H3318" i="1"/>
  <c r="G3318" i="1"/>
  <c r="H3317" i="1"/>
  <c r="G3317" i="1"/>
  <c r="H3316" i="1"/>
  <c r="G3316" i="1"/>
  <c r="H3315" i="1"/>
  <c r="G3315" i="1"/>
  <c r="H3314" i="1"/>
  <c r="G3314" i="1"/>
  <c r="H3313" i="1"/>
  <c r="G3313" i="1"/>
  <c r="H3312" i="1"/>
  <c r="G3312" i="1"/>
  <c r="H3311" i="1"/>
  <c r="G3311" i="1"/>
  <c r="H3310" i="1"/>
  <c r="G3310" i="1"/>
  <c r="H3309" i="1"/>
  <c r="G3309" i="1"/>
  <c r="H3308" i="1"/>
  <c r="G3308" i="1"/>
  <c r="H3307" i="1"/>
  <c r="G3307" i="1"/>
  <c r="H3306" i="1"/>
  <c r="G3306" i="1"/>
  <c r="H3305" i="1"/>
  <c r="G3305" i="1"/>
  <c r="H3304" i="1"/>
  <c r="G3304" i="1"/>
  <c r="H3303" i="1"/>
  <c r="G3303" i="1"/>
  <c r="H3302" i="1"/>
  <c r="G3302" i="1"/>
  <c r="H3301" i="1"/>
  <c r="G3301" i="1"/>
  <c r="H3300" i="1"/>
  <c r="G3300" i="1"/>
  <c r="H3299" i="1"/>
  <c r="G3299" i="1"/>
  <c r="H3298" i="1"/>
  <c r="G3298" i="1"/>
  <c r="H3297" i="1"/>
  <c r="G3297" i="1"/>
  <c r="H3296" i="1"/>
  <c r="G3296" i="1"/>
  <c r="H3295" i="1"/>
  <c r="G3295" i="1"/>
  <c r="H3294" i="1"/>
  <c r="G3294" i="1"/>
  <c r="H3293" i="1"/>
  <c r="G3293" i="1"/>
  <c r="H3292" i="1"/>
  <c r="G3292" i="1"/>
  <c r="H3291" i="1"/>
  <c r="G3291" i="1"/>
  <c r="H3290" i="1"/>
  <c r="G3290" i="1"/>
  <c r="H3289" i="1"/>
  <c r="G3289" i="1"/>
  <c r="H3288" i="1"/>
  <c r="G3288" i="1"/>
  <c r="H3287" i="1"/>
  <c r="G3287" i="1"/>
  <c r="H3286" i="1"/>
  <c r="G3286" i="1"/>
  <c r="H3285" i="1"/>
  <c r="G3285" i="1"/>
  <c r="H3284" i="1"/>
  <c r="G3284" i="1"/>
  <c r="H3283" i="1"/>
  <c r="G3283" i="1"/>
  <c r="H3282" i="1"/>
  <c r="G3282" i="1"/>
  <c r="H3281" i="1"/>
  <c r="G3281" i="1"/>
  <c r="H3280" i="1"/>
  <c r="G3280" i="1"/>
  <c r="H3279" i="1"/>
  <c r="G3279" i="1"/>
  <c r="H3278" i="1"/>
  <c r="G3278" i="1"/>
  <c r="H3277" i="1"/>
  <c r="G3277" i="1"/>
  <c r="H3276" i="1"/>
  <c r="G3276" i="1"/>
  <c r="H3275" i="1"/>
  <c r="G3275" i="1"/>
  <c r="H3274" i="1"/>
  <c r="G3274" i="1"/>
  <c r="H3273" i="1"/>
  <c r="G3273" i="1"/>
  <c r="H3272" i="1"/>
  <c r="G3272" i="1"/>
  <c r="H3271" i="1"/>
  <c r="G3271" i="1"/>
  <c r="H3270" i="1"/>
  <c r="G3270" i="1"/>
  <c r="H3269" i="1"/>
  <c r="G3269" i="1"/>
  <c r="H3268" i="1"/>
  <c r="G3268" i="1"/>
  <c r="H3267" i="1"/>
  <c r="G3267" i="1"/>
  <c r="H3266" i="1"/>
  <c r="G3266" i="1"/>
  <c r="H3265" i="1"/>
  <c r="G3265" i="1"/>
  <c r="H3264" i="1"/>
  <c r="G3264" i="1"/>
  <c r="H3263" i="1"/>
  <c r="G3263" i="1"/>
  <c r="H3262" i="1"/>
  <c r="G3262" i="1"/>
  <c r="H3261" i="1"/>
  <c r="G3261" i="1"/>
  <c r="H3260" i="1"/>
  <c r="G3260" i="1"/>
  <c r="H3259" i="1"/>
  <c r="G3259" i="1"/>
  <c r="H3258" i="1"/>
  <c r="G3258" i="1"/>
  <c r="H3257" i="1"/>
  <c r="G3257" i="1"/>
  <c r="H3256" i="1"/>
  <c r="G3256" i="1"/>
  <c r="H3255" i="1"/>
  <c r="G3255" i="1"/>
  <c r="H3254" i="1"/>
  <c r="G3254" i="1"/>
  <c r="H3253" i="1"/>
  <c r="G3253" i="1"/>
  <c r="H3252" i="1"/>
  <c r="G3252" i="1"/>
  <c r="H3251" i="1"/>
  <c r="G3251" i="1"/>
  <c r="H3250" i="1"/>
  <c r="G3250" i="1"/>
  <c r="H3249" i="1"/>
  <c r="G3249" i="1"/>
  <c r="H3248" i="1"/>
  <c r="G3248" i="1"/>
  <c r="H3247" i="1"/>
  <c r="G3247" i="1"/>
  <c r="H3246" i="1"/>
  <c r="G3246" i="1"/>
  <c r="H3245" i="1"/>
  <c r="G3245" i="1"/>
  <c r="H3244" i="1"/>
  <c r="G3244" i="1"/>
  <c r="H3243" i="1"/>
  <c r="G3243" i="1"/>
  <c r="H3242" i="1"/>
  <c r="G3242" i="1"/>
  <c r="H3241" i="1"/>
  <c r="G3241" i="1"/>
  <c r="H3240" i="1"/>
  <c r="G3240" i="1"/>
  <c r="H3239" i="1"/>
  <c r="G3239" i="1"/>
  <c r="H3238" i="1"/>
  <c r="G3238" i="1"/>
  <c r="H3237" i="1"/>
  <c r="G3237" i="1"/>
  <c r="H3236" i="1"/>
  <c r="G3236" i="1"/>
  <c r="H3235" i="1"/>
  <c r="G3235" i="1"/>
  <c r="H3234" i="1"/>
  <c r="G3234" i="1"/>
  <c r="H3233" i="1"/>
  <c r="G3233" i="1"/>
  <c r="H3232" i="1"/>
  <c r="G3232" i="1"/>
  <c r="H3231" i="1"/>
  <c r="G3231" i="1"/>
  <c r="H3230" i="1"/>
  <c r="G3230" i="1"/>
  <c r="H3229" i="1"/>
  <c r="G3229" i="1"/>
  <c r="H3228" i="1"/>
  <c r="G3228" i="1"/>
  <c r="H3227" i="1"/>
  <c r="G3227" i="1"/>
  <c r="H3226" i="1"/>
  <c r="G3226" i="1"/>
  <c r="H3225" i="1"/>
  <c r="G3225" i="1"/>
  <c r="H3224" i="1"/>
  <c r="G3224" i="1"/>
  <c r="H3223" i="1"/>
  <c r="G3223" i="1"/>
  <c r="H3222" i="1"/>
  <c r="G3222" i="1"/>
  <c r="H3221" i="1"/>
  <c r="G3221" i="1"/>
  <c r="H3220" i="1"/>
  <c r="G3220" i="1"/>
  <c r="H3219" i="1"/>
  <c r="G3219" i="1"/>
  <c r="H3218" i="1"/>
  <c r="G3218" i="1"/>
  <c r="H3217" i="1"/>
  <c r="G3217" i="1"/>
  <c r="H3216" i="1"/>
  <c r="G3216" i="1"/>
  <c r="H3215" i="1"/>
  <c r="G3215" i="1"/>
  <c r="H3214" i="1"/>
  <c r="G3214" i="1"/>
  <c r="H3213" i="1"/>
  <c r="G3213" i="1"/>
  <c r="H3212" i="1"/>
  <c r="G3212" i="1"/>
  <c r="H3211" i="1"/>
  <c r="G3211" i="1"/>
  <c r="H3210" i="1"/>
  <c r="G3210" i="1"/>
  <c r="H3209" i="1"/>
  <c r="G3209" i="1"/>
  <c r="H3208" i="1"/>
  <c r="G3208" i="1"/>
  <c r="H3207" i="1"/>
  <c r="G3207" i="1"/>
  <c r="H3206" i="1"/>
  <c r="G3206" i="1"/>
  <c r="H3205" i="1"/>
  <c r="G3205" i="1"/>
  <c r="H3204" i="1"/>
  <c r="G3204" i="1"/>
  <c r="H3203" i="1"/>
  <c r="G3203" i="1"/>
  <c r="H3202" i="1"/>
  <c r="G3202" i="1"/>
  <c r="H3201" i="1"/>
  <c r="G3201" i="1"/>
  <c r="H3200" i="1"/>
  <c r="G3200" i="1"/>
  <c r="H3199" i="1"/>
  <c r="G3199" i="1"/>
  <c r="H3198" i="1"/>
  <c r="G3198" i="1"/>
  <c r="H3197" i="1"/>
  <c r="G3197" i="1"/>
  <c r="H3196" i="1"/>
  <c r="G3196" i="1"/>
  <c r="H3195" i="1"/>
  <c r="G3195" i="1"/>
  <c r="H3194" i="1"/>
  <c r="G3194" i="1"/>
  <c r="H3193" i="1"/>
  <c r="G3193" i="1"/>
  <c r="H3192" i="1"/>
  <c r="G3192" i="1"/>
  <c r="H3191" i="1"/>
  <c r="G3191" i="1"/>
  <c r="H3190" i="1"/>
  <c r="G3190" i="1"/>
  <c r="H3189" i="1"/>
  <c r="G3189" i="1"/>
  <c r="H3188" i="1"/>
  <c r="G3188" i="1"/>
  <c r="H3187" i="1"/>
  <c r="G3187" i="1"/>
  <c r="H3186" i="1"/>
  <c r="G3186" i="1"/>
  <c r="H3185" i="1"/>
  <c r="G3185" i="1"/>
  <c r="H3184" i="1"/>
  <c r="G3184" i="1"/>
  <c r="H3183" i="1"/>
  <c r="G3183" i="1"/>
  <c r="H3182" i="1"/>
  <c r="G3182" i="1"/>
  <c r="H3181" i="1"/>
  <c r="G3181" i="1"/>
  <c r="H3180" i="1"/>
  <c r="G3180" i="1"/>
  <c r="H3179" i="1"/>
  <c r="G3179" i="1"/>
  <c r="H3178" i="1"/>
  <c r="G3178" i="1"/>
  <c r="H3177" i="1"/>
  <c r="G3177" i="1"/>
  <c r="H3176" i="1"/>
  <c r="G3176" i="1"/>
  <c r="H3175" i="1"/>
  <c r="G3175" i="1"/>
  <c r="H3174" i="1"/>
  <c r="G3174" i="1"/>
  <c r="H3173" i="1"/>
  <c r="G3173" i="1"/>
  <c r="H3172" i="1"/>
  <c r="G3172" i="1"/>
  <c r="H3171" i="1"/>
  <c r="G3171" i="1"/>
  <c r="H3170" i="1"/>
  <c r="G3170" i="1"/>
  <c r="H3169" i="1"/>
  <c r="G3169" i="1"/>
  <c r="H3168" i="1"/>
  <c r="G3168" i="1"/>
  <c r="H3167" i="1"/>
  <c r="G3167" i="1"/>
  <c r="H3166" i="1"/>
  <c r="G3166" i="1"/>
  <c r="H3165" i="1"/>
  <c r="G3165" i="1"/>
  <c r="H3164" i="1"/>
  <c r="G3164" i="1"/>
  <c r="H3163" i="1"/>
  <c r="G3163" i="1"/>
  <c r="H3162" i="1"/>
  <c r="G3162" i="1"/>
  <c r="H3161" i="1"/>
  <c r="G3161" i="1"/>
  <c r="H3160" i="1"/>
  <c r="G3160" i="1"/>
  <c r="H3159" i="1"/>
  <c r="G3159" i="1"/>
  <c r="H3158" i="1"/>
  <c r="G3158" i="1"/>
  <c r="H3157" i="1"/>
  <c r="G3157" i="1"/>
  <c r="H3156" i="1"/>
  <c r="G3156" i="1"/>
  <c r="H3155" i="1"/>
  <c r="G3155" i="1"/>
  <c r="H3154" i="1"/>
  <c r="G3154" i="1"/>
  <c r="H3153" i="1"/>
  <c r="G3153" i="1"/>
  <c r="H3152" i="1"/>
  <c r="G3152" i="1"/>
  <c r="H3151" i="1"/>
  <c r="G3151" i="1"/>
  <c r="H3150" i="1"/>
  <c r="G3150" i="1"/>
  <c r="H3149" i="1"/>
  <c r="G3149" i="1"/>
  <c r="H3148" i="1"/>
  <c r="G3148" i="1"/>
  <c r="H3147" i="1"/>
  <c r="G3147" i="1"/>
  <c r="H3146" i="1"/>
  <c r="G3146" i="1"/>
  <c r="H3145" i="1"/>
  <c r="G3145" i="1"/>
  <c r="H3144" i="1"/>
  <c r="G3144" i="1"/>
  <c r="H3143" i="1"/>
  <c r="G3143" i="1"/>
  <c r="H3142" i="1"/>
  <c r="G3142" i="1"/>
  <c r="H3141" i="1"/>
  <c r="G3141" i="1"/>
  <c r="H3140" i="1"/>
  <c r="G3140" i="1"/>
  <c r="H3139" i="1"/>
  <c r="G3139" i="1"/>
  <c r="H3138" i="1"/>
  <c r="G3138" i="1"/>
  <c r="H3137" i="1"/>
  <c r="G3137" i="1"/>
  <c r="H3136" i="1"/>
  <c r="G3136" i="1"/>
  <c r="H3135" i="1"/>
  <c r="G3135" i="1"/>
  <c r="H3134" i="1"/>
  <c r="G3134" i="1"/>
  <c r="H3133" i="1"/>
  <c r="G3133" i="1"/>
  <c r="H3132" i="1"/>
  <c r="G3132" i="1"/>
  <c r="H3131" i="1"/>
  <c r="G3131" i="1"/>
  <c r="H3130" i="1"/>
  <c r="G3130" i="1"/>
  <c r="H3129" i="1"/>
  <c r="G3129" i="1"/>
  <c r="H3128" i="1"/>
  <c r="G3128" i="1"/>
  <c r="H3127" i="1"/>
  <c r="G3127" i="1"/>
  <c r="H3126" i="1"/>
  <c r="G3126" i="1"/>
  <c r="H3125" i="1"/>
  <c r="G3125" i="1"/>
  <c r="H3124" i="1"/>
  <c r="G3124" i="1"/>
  <c r="H3123" i="1"/>
  <c r="G3123" i="1"/>
  <c r="H3122" i="1"/>
  <c r="G3122" i="1"/>
  <c r="H3121" i="1"/>
  <c r="G3121" i="1"/>
  <c r="H3120" i="1"/>
  <c r="G3120" i="1"/>
  <c r="H3119" i="1"/>
  <c r="G3119" i="1"/>
  <c r="H3118" i="1"/>
  <c r="G3118" i="1"/>
  <c r="H3117" i="1"/>
  <c r="G3117" i="1"/>
  <c r="H3116" i="1"/>
  <c r="G3116" i="1"/>
  <c r="H3115" i="1"/>
  <c r="G3115" i="1"/>
  <c r="H3114" i="1"/>
  <c r="G3114" i="1"/>
  <c r="H3113" i="1"/>
  <c r="G3113" i="1"/>
  <c r="H3112" i="1"/>
  <c r="G3112" i="1"/>
  <c r="H3111" i="1"/>
  <c r="G3111" i="1"/>
  <c r="H3110" i="1"/>
  <c r="G3110" i="1"/>
  <c r="H3109" i="1"/>
  <c r="G3109" i="1"/>
  <c r="H3108" i="1"/>
  <c r="G3108" i="1"/>
  <c r="H3107" i="1"/>
  <c r="G3107" i="1"/>
  <c r="H3106" i="1"/>
  <c r="G3106" i="1"/>
  <c r="H3105" i="1"/>
  <c r="G3105" i="1"/>
  <c r="H3104" i="1"/>
  <c r="G3104" i="1"/>
  <c r="H3103" i="1"/>
  <c r="G3103" i="1"/>
  <c r="H3102" i="1"/>
  <c r="G3102" i="1"/>
  <c r="H3101" i="1"/>
  <c r="G3101" i="1"/>
  <c r="H3100" i="1"/>
  <c r="G3100" i="1"/>
  <c r="H3099" i="1"/>
  <c r="G3099" i="1"/>
  <c r="H3098" i="1"/>
  <c r="G3098" i="1"/>
  <c r="H3097" i="1"/>
  <c r="G3097" i="1"/>
  <c r="H3096" i="1"/>
  <c r="G3096" i="1"/>
  <c r="H3095" i="1"/>
  <c r="G3095" i="1"/>
  <c r="H3094" i="1"/>
  <c r="G3094" i="1"/>
  <c r="H3093" i="1"/>
  <c r="G3093" i="1"/>
  <c r="H3092" i="1"/>
  <c r="G3092" i="1"/>
  <c r="H3091" i="1"/>
  <c r="G3091" i="1"/>
  <c r="H3090" i="1"/>
  <c r="G3090" i="1"/>
  <c r="H3089" i="1"/>
  <c r="G3089" i="1"/>
  <c r="H3088" i="1"/>
  <c r="G3088" i="1"/>
  <c r="H3087" i="1"/>
  <c r="G3087" i="1"/>
  <c r="H3086" i="1"/>
  <c r="G3086" i="1"/>
  <c r="H3085" i="1"/>
  <c r="G3085" i="1"/>
  <c r="H3084" i="1"/>
  <c r="G3084" i="1"/>
  <c r="H3083" i="1"/>
  <c r="G3083" i="1"/>
  <c r="H3082" i="1"/>
  <c r="G3082" i="1"/>
  <c r="H3081" i="1"/>
  <c r="G3081" i="1"/>
  <c r="H3080" i="1"/>
  <c r="G3080" i="1"/>
  <c r="H3079" i="1"/>
  <c r="G3079" i="1"/>
  <c r="H3078" i="1"/>
  <c r="G3078" i="1"/>
  <c r="H3077" i="1"/>
  <c r="G3077" i="1"/>
  <c r="H3076" i="1"/>
  <c r="G3076" i="1"/>
  <c r="H3075" i="1"/>
  <c r="G3075" i="1"/>
  <c r="H3074" i="1"/>
  <c r="G3074" i="1"/>
  <c r="H3073" i="1"/>
  <c r="G3073" i="1"/>
  <c r="H3072" i="1"/>
  <c r="G3072" i="1"/>
  <c r="H3071" i="1"/>
  <c r="G3071" i="1"/>
  <c r="H3070" i="1"/>
  <c r="G3070" i="1"/>
  <c r="H3069" i="1"/>
  <c r="G3069" i="1"/>
  <c r="H3068" i="1"/>
  <c r="G3068" i="1"/>
  <c r="H3067" i="1"/>
  <c r="G3067" i="1"/>
  <c r="H3066" i="1"/>
  <c r="G3066" i="1"/>
  <c r="H3065" i="1"/>
  <c r="G3065" i="1"/>
  <c r="H3064" i="1"/>
  <c r="G3064" i="1"/>
  <c r="H3063" i="1"/>
  <c r="G3063" i="1"/>
  <c r="H3062" i="1"/>
  <c r="G3062" i="1"/>
  <c r="H3061" i="1"/>
  <c r="G3061" i="1"/>
  <c r="H3060" i="1"/>
  <c r="G3060" i="1"/>
  <c r="H3059" i="1"/>
  <c r="G3059" i="1"/>
  <c r="H3058" i="1"/>
  <c r="G3058" i="1"/>
  <c r="H3057" i="1"/>
  <c r="G3057" i="1"/>
  <c r="H3056" i="1"/>
  <c r="G3056" i="1"/>
  <c r="H3055" i="1"/>
  <c r="G3055" i="1"/>
  <c r="H3054" i="1"/>
  <c r="G3054" i="1"/>
  <c r="H3053" i="1"/>
  <c r="G3053" i="1"/>
  <c r="H3052" i="1"/>
  <c r="G3052" i="1"/>
  <c r="H3051" i="1"/>
  <c r="G3051" i="1"/>
  <c r="H3050" i="1"/>
  <c r="G3050" i="1"/>
  <c r="H3049" i="1"/>
  <c r="G3049" i="1"/>
  <c r="H3048" i="1"/>
  <c r="G3048" i="1"/>
  <c r="H3047" i="1"/>
  <c r="G3047" i="1"/>
  <c r="H3046" i="1"/>
  <c r="G3046" i="1"/>
  <c r="H3045" i="1"/>
  <c r="G3045" i="1"/>
  <c r="H3044" i="1"/>
  <c r="G3044" i="1"/>
  <c r="H3043" i="1"/>
  <c r="G3043" i="1"/>
  <c r="H3042" i="1"/>
  <c r="G3042" i="1"/>
  <c r="H3041" i="1"/>
  <c r="G3041" i="1"/>
  <c r="H3040" i="1"/>
  <c r="G3040" i="1"/>
  <c r="H3039" i="1"/>
  <c r="G3039" i="1"/>
  <c r="H3038" i="1"/>
  <c r="G3038" i="1"/>
  <c r="H3037" i="1"/>
  <c r="G3037" i="1"/>
  <c r="H3036" i="1"/>
  <c r="G3036" i="1"/>
  <c r="H3035" i="1"/>
  <c r="G3035" i="1"/>
  <c r="H3034" i="1"/>
  <c r="G3034" i="1"/>
  <c r="H3033" i="1"/>
  <c r="G3033" i="1"/>
  <c r="H3032" i="1"/>
  <c r="G3032" i="1"/>
  <c r="H3031" i="1"/>
  <c r="G3031" i="1"/>
  <c r="H3030" i="1"/>
  <c r="G3030" i="1"/>
  <c r="H3029" i="1"/>
  <c r="G3029" i="1"/>
  <c r="H3028" i="1"/>
  <c r="G3028" i="1"/>
  <c r="H3027" i="1"/>
  <c r="G3027" i="1"/>
  <c r="H3026" i="1"/>
  <c r="G3026" i="1"/>
  <c r="H3025" i="1"/>
  <c r="G3025" i="1"/>
  <c r="H3024" i="1"/>
  <c r="G3024" i="1"/>
  <c r="H3023" i="1"/>
  <c r="G3023" i="1"/>
  <c r="H3022" i="1"/>
  <c r="G3022" i="1"/>
  <c r="H3021" i="1"/>
  <c r="G3021" i="1"/>
  <c r="H3020" i="1"/>
  <c r="G3020" i="1"/>
  <c r="H3019" i="1"/>
  <c r="G3019" i="1"/>
  <c r="H3018" i="1"/>
  <c r="G3018" i="1"/>
  <c r="H3017" i="1"/>
  <c r="G3017" i="1"/>
  <c r="H3016" i="1"/>
  <c r="G3016" i="1"/>
  <c r="H3015" i="1"/>
  <c r="G3015" i="1"/>
  <c r="H3014" i="1"/>
  <c r="G3014" i="1"/>
  <c r="H3013" i="1"/>
  <c r="G3013" i="1"/>
  <c r="H3012" i="1"/>
  <c r="G3012" i="1"/>
  <c r="H3011" i="1"/>
  <c r="G3011" i="1"/>
  <c r="H3010" i="1"/>
  <c r="G3010" i="1"/>
  <c r="H3009" i="1"/>
  <c r="G3009" i="1"/>
  <c r="H3008" i="1"/>
  <c r="G3008" i="1"/>
  <c r="H3007" i="1"/>
  <c r="G3007" i="1"/>
  <c r="H3006" i="1"/>
  <c r="G3006" i="1"/>
  <c r="H3005" i="1"/>
  <c r="G3005" i="1"/>
  <c r="H3004" i="1"/>
  <c r="G3004" i="1"/>
  <c r="H3003" i="1"/>
  <c r="G3003" i="1"/>
  <c r="H3002" i="1"/>
  <c r="G3002" i="1"/>
  <c r="H3001" i="1"/>
  <c r="G3001" i="1"/>
  <c r="H3000" i="1"/>
  <c r="G3000" i="1"/>
  <c r="H2999" i="1"/>
  <c r="G2999" i="1"/>
  <c r="H2998" i="1"/>
  <c r="G2998" i="1"/>
  <c r="H2997" i="1"/>
  <c r="G2997" i="1"/>
  <c r="H2996" i="1"/>
  <c r="G2996" i="1"/>
  <c r="H2995" i="1"/>
  <c r="G2995" i="1"/>
  <c r="H2994" i="1"/>
  <c r="G2994" i="1"/>
  <c r="H2993" i="1"/>
  <c r="G2993" i="1"/>
  <c r="H2992" i="1"/>
  <c r="G2992" i="1"/>
  <c r="H2991" i="1"/>
  <c r="G2991" i="1"/>
  <c r="H2990" i="1"/>
  <c r="G2990" i="1"/>
  <c r="H2989" i="1"/>
  <c r="G2989" i="1"/>
  <c r="H2988" i="1"/>
  <c r="G2988" i="1"/>
  <c r="H2987" i="1"/>
  <c r="G2987" i="1"/>
  <c r="H2986" i="1"/>
  <c r="G2986" i="1"/>
  <c r="H2985" i="1"/>
  <c r="G2985" i="1"/>
  <c r="H2984" i="1"/>
  <c r="G2984" i="1"/>
  <c r="H2983" i="1"/>
  <c r="G2983" i="1"/>
  <c r="H2982" i="1"/>
  <c r="G2982" i="1"/>
  <c r="H2981" i="1"/>
  <c r="G2981" i="1"/>
  <c r="H2980" i="1"/>
  <c r="G2980" i="1"/>
  <c r="H2979" i="1"/>
  <c r="G2979" i="1"/>
  <c r="H2978" i="1"/>
  <c r="G2978" i="1"/>
  <c r="H2977" i="1"/>
  <c r="G2977" i="1"/>
  <c r="H2976" i="1"/>
  <c r="G2976" i="1"/>
  <c r="H2975" i="1"/>
  <c r="G2975" i="1"/>
  <c r="H2974" i="1"/>
  <c r="G2974" i="1"/>
  <c r="H2973" i="1"/>
  <c r="G2973" i="1"/>
  <c r="H2972" i="1"/>
  <c r="G2972" i="1"/>
  <c r="H2971" i="1"/>
  <c r="G2971" i="1"/>
  <c r="H2970" i="1"/>
  <c r="G2970" i="1"/>
  <c r="H2969" i="1"/>
  <c r="G2969" i="1"/>
  <c r="H2968" i="1"/>
  <c r="G2968" i="1"/>
  <c r="H2967" i="1"/>
  <c r="G2967" i="1"/>
  <c r="H2966" i="1"/>
  <c r="G2966" i="1"/>
  <c r="H2965" i="1"/>
  <c r="G2965" i="1"/>
  <c r="H2964" i="1"/>
  <c r="G2964" i="1"/>
  <c r="H2963" i="1"/>
  <c r="G2963" i="1"/>
  <c r="H2962" i="1"/>
  <c r="G2962" i="1"/>
  <c r="H2961" i="1"/>
  <c r="G2961" i="1"/>
  <c r="H2960" i="1"/>
  <c r="G2960" i="1"/>
  <c r="H2959" i="1"/>
  <c r="G2959" i="1"/>
  <c r="H2958" i="1"/>
  <c r="G2958" i="1"/>
  <c r="H2957" i="1"/>
  <c r="G2957" i="1"/>
  <c r="H2956" i="1"/>
  <c r="G2956" i="1"/>
  <c r="H2955" i="1"/>
  <c r="G2955" i="1"/>
  <c r="H2954" i="1"/>
  <c r="G2954" i="1"/>
  <c r="H2953" i="1"/>
  <c r="G2953" i="1"/>
  <c r="H2952" i="1"/>
  <c r="G2952" i="1"/>
  <c r="H2951" i="1"/>
  <c r="G2951" i="1"/>
  <c r="H2950" i="1"/>
  <c r="G2950" i="1"/>
  <c r="H2949" i="1"/>
  <c r="G2949" i="1"/>
  <c r="H2948" i="1"/>
  <c r="G2948" i="1"/>
  <c r="H2947" i="1"/>
  <c r="G2947" i="1"/>
  <c r="H2946" i="1"/>
  <c r="G2946" i="1"/>
  <c r="H2945" i="1"/>
  <c r="G2945" i="1"/>
  <c r="H2944" i="1"/>
  <c r="G2944" i="1"/>
  <c r="H2943" i="1"/>
  <c r="G2943" i="1"/>
  <c r="H2942" i="1"/>
  <c r="G2942" i="1"/>
  <c r="H2941" i="1"/>
  <c r="G2941" i="1"/>
  <c r="H2940" i="1"/>
  <c r="G2940" i="1"/>
  <c r="H2939" i="1"/>
  <c r="G2939" i="1"/>
  <c r="H2938" i="1"/>
  <c r="G2938" i="1"/>
  <c r="H2937" i="1"/>
  <c r="G2937" i="1"/>
  <c r="H2936" i="1"/>
  <c r="G2936" i="1"/>
  <c r="H2935" i="1"/>
  <c r="G2935" i="1"/>
  <c r="H2934" i="1"/>
  <c r="G2934" i="1"/>
  <c r="H2933" i="1"/>
  <c r="G2933" i="1"/>
  <c r="H2932" i="1"/>
  <c r="G2932" i="1"/>
  <c r="H2931" i="1"/>
  <c r="G2931" i="1"/>
  <c r="H2930" i="1"/>
  <c r="G2930" i="1"/>
  <c r="H2929" i="1"/>
  <c r="G2929" i="1"/>
  <c r="H2928" i="1"/>
  <c r="G2928" i="1"/>
  <c r="H2927" i="1"/>
  <c r="G2927" i="1"/>
  <c r="H2926" i="1"/>
  <c r="G2926" i="1"/>
  <c r="H2925" i="1"/>
  <c r="G2925" i="1"/>
  <c r="H2924" i="1"/>
  <c r="G2924" i="1"/>
  <c r="H2923" i="1"/>
  <c r="G2923" i="1"/>
  <c r="H2922" i="1"/>
  <c r="G2922" i="1"/>
  <c r="H2921" i="1"/>
  <c r="G2921" i="1"/>
  <c r="H2920" i="1"/>
  <c r="G2920" i="1"/>
  <c r="H2919" i="1"/>
  <c r="G2919" i="1"/>
  <c r="H2918" i="1"/>
  <c r="G2918" i="1"/>
  <c r="H2917" i="1"/>
  <c r="G2917" i="1"/>
  <c r="H2916" i="1"/>
  <c r="G2916" i="1"/>
  <c r="H2915" i="1"/>
  <c r="G2915" i="1"/>
  <c r="H2914" i="1"/>
  <c r="G2914" i="1"/>
  <c r="H2913" i="1"/>
  <c r="G2913" i="1"/>
  <c r="H2912" i="1"/>
  <c r="G2912" i="1"/>
  <c r="H2911" i="1"/>
  <c r="G2911" i="1"/>
  <c r="H2910" i="1"/>
  <c r="G2910" i="1"/>
  <c r="H2909" i="1"/>
  <c r="G2909" i="1"/>
  <c r="H2908" i="1"/>
  <c r="G2908" i="1"/>
  <c r="H2907" i="1"/>
  <c r="G2907" i="1"/>
  <c r="H2906" i="1"/>
  <c r="G2906" i="1"/>
  <c r="H2905" i="1"/>
  <c r="G2905" i="1"/>
  <c r="H2904" i="1"/>
  <c r="G2904" i="1"/>
  <c r="H2903" i="1"/>
  <c r="G2903" i="1"/>
  <c r="H2902" i="1"/>
  <c r="G2902" i="1"/>
  <c r="H2901" i="1"/>
  <c r="G2901" i="1"/>
  <c r="H2900" i="1"/>
  <c r="G2900" i="1"/>
  <c r="H2899" i="1"/>
  <c r="G2899" i="1"/>
  <c r="H2898" i="1"/>
  <c r="G2898" i="1"/>
  <c r="H2897" i="1"/>
  <c r="G2897" i="1"/>
  <c r="H2896" i="1"/>
  <c r="G2896" i="1"/>
  <c r="H2895" i="1"/>
  <c r="G2895" i="1"/>
  <c r="H2894" i="1"/>
  <c r="G2894" i="1"/>
  <c r="H2893" i="1"/>
  <c r="G2893" i="1"/>
  <c r="H2892" i="1"/>
  <c r="G2892" i="1"/>
  <c r="H2891" i="1"/>
  <c r="G2891" i="1"/>
  <c r="H2890" i="1"/>
  <c r="G2890" i="1"/>
  <c r="H2889" i="1"/>
  <c r="G2889" i="1"/>
  <c r="H2888" i="1"/>
  <c r="G2888" i="1"/>
  <c r="H2887" i="1"/>
  <c r="G2887" i="1"/>
  <c r="H2886" i="1"/>
  <c r="G2886" i="1"/>
  <c r="H2885" i="1"/>
  <c r="G2885" i="1"/>
  <c r="H2884" i="1"/>
  <c r="G2884" i="1"/>
  <c r="H2883" i="1"/>
  <c r="G2883" i="1"/>
  <c r="H2882" i="1"/>
  <c r="G2882" i="1"/>
  <c r="H2881" i="1"/>
  <c r="G2881" i="1"/>
  <c r="H2880" i="1"/>
  <c r="G2880" i="1"/>
  <c r="H2879" i="1"/>
  <c r="G2879" i="1"/>
  <c r="H2878" i="1"/>
  <c r="G2878" i="1"/>
  <c r="H2877" i="1"/>
  <c r="G2877" i="1"/>
  <c r="H2876" i="1"/>
  <c r="G2876" i="1"/>
  <c r="H2875" i="1"/>
  <c r="G2875" i="1"/>
  <c r="H2874" i="1"/>
  <c r="G2874" i="1"/>
  <c r="H2873" i="1"/>
  <c r="G2873" i="1"/>
  <c r="H2872" i="1"/>
  <c r="G2872" i="1"/>
  <c r="H2871" i="1"/>
  <c r="G2871" i="1"/>
  <c r="H2870" i="1"/>
  <c r="G2870" i="1"/>
  <c r="H2869" i="1"/>
  <c r="G2869" i="1"/>
  <c r="H2868" i="1"/>
  <c r="G2868" i="1"/>
  <c r="H2867" i="1"/>
  <c r="G2867" i="1"/>
  <c r="H2866" i="1"/>
  <c r="G2866" i="1"/>
  <c r="H2865" i="1"/>
  <c r="G2865" i="1"/>
  <c r="H2864" i="1"/>
  <c r="G2864" i="1"/>
  <c r="H2863" i="1"/>
  <c r="G2863" i="1"/>
  <c r="H2862" i="1"/>
  <c r="G2862" i="1"/>
  <c r="H2861" i="1"/>
  <c r="G2861" i="1"/>
  <c r="H2860" i="1"/>
  <c r="G2860" i="1"/>
  <c r="H2859" i="1"/>
  <c r="G2859" i="1"/>
  <c r="H2858" i="1"/>
  <c r="G2858" i="1"/>
  <c r="H2857" i="1"/>
  <c r="G2857" i="1"/>
  <c r="H2856" i="1"/>
  <c r="G2856" i="1"/>
  <c r="H2855" i="1"/>
  <c r="G2855" i="1"/>
  <c r="H2854" i="1"/>
  <c r="G2854" i="1"/>
  <c r="H2853" i="1"/>
  <c r="G2853" i="1"/>
  <c r="H2852" i="1"/>
  <c r="G2852" i="1"/>
  <c r="H2851" i="1"/>
  <c r="G2851" i="1"/>
  <c r="H2850" i="1"/>
  <c r="G2850" i="1"/>
  <c r="H2849" i="1"/>
  <c r="G2849" i="1"/>
  <c r="H2848" i="1"/>
  <c r="G2848" i="1"/>
  <c r="H2847" i="1"/>
  <c r="G2847" i="1"/>
  <c r="H2846" i="1"/>
  <c r="G2846" i="1"/>
  <c r="H2845" i="1"/>
  <c r="G2845" i="1"/>
  <c r="H2844" i="1"/>
  <c r="G2844" i="1"/>
  <c r="H2843" i="1"/>
  <c r="G2843" i="1"/>
  <c r="H2842" i="1"/>
  <c r="G2842" i="1"/>
  <c r="H2841" i="1"/>
  <c r="G2841" i="1"/>
  <c r="H2840" i="1"/>
  <c r="G2840" i="1"/>
  <c r="H2839" i="1"/>
  <c r="G2839" i="1"/>
  <c r="H2838" i="1"/>
  <c r="G2838" i="1"/>
  <c r="H2837" i="1"/>
  <c r="G2837" i="1"/>
  <c r="H2836" i="1"/>
  <c r="G2836" i="1"/>
  <c r="H2835" i="1"/>
  <c r="G2835" i="1"/>
  <c r="H2834" i="1"/>
  <c r="G2834" i="1"/>
  <c r="H2833" i="1"/>
  <c r="G2833" i="1"/>
  <c r="H2832" i="1"/>
  <c r="G2832" i="1"/>
  <c r="H2831" i="1"/>
  <c r="G2831" i="1"/>
  <c r="H2830" i="1"/>
  <c r="G2830" i="1"/>
  <c r="H2829" i="1"/>
  <c r="G2829" i="1"/>
  <c r="H2828" i="1"/>
  <c r="G2828" i="1"/>
  <c r="H2827" i="1"/>
  <c r="G2827" i="1"/>
  <c r="H2826" i="1"/>
  <c r="G2826" i="1"/>
  <c r="H2825" i="1"/>
  <c r="G2825" i="1"/>
  <c r="H2824" i="1"/>
  <c r="G2824" i="1"/>
  <c r="H2823" i="1"/>
  <c r="G2823" i="1"/>
  <c r="H2822" i="1"/>
  <c r="G2822" i="1"/>
  <c r="H2821" i="1"/>
  <c r="G2821" i="1"/>
  <c r="H2820" i="1"/>
  <c r="G2820" i="1"/>
  <c r="H2819" i="1"/>
  <c r="G2819" i="1"/>
  <c r="H2818" i="1"/>
  <c r="G2818" i="1"/>
  <c r="H2817" i="1"/>
  <c r="G2817" i="1"/>
  <c r="H2816" i="1"/>
  <c r="G2816" i="1"/>
  <c r="H2815" i="1"/>
  <c r="G2815" i="1"/>
  <c r="H2814" i="1"/>
  <c r="G2814" i="1"/>
  <c r="H2813" i="1"/>
  <c r="G2813" i="1"/>
  <c r="H2812" i="1"/>
  <c r="G2812" i="1"/>
  <c r="H2811" i="1"/>
  <c r="G2811" i="1"/>
  <c r="H2810" i="1"/>
  <c r="G2810" i="1"/>
  <c r="H2809" i="1"/>
  <c r="G2809" i="1"/>
  <c r="H2808" i="1"/>
  <c r="G2808" i="1"/>
  <c r="H2807" i="1"/>
  <c r="G2807" i="1"/>
  <c r="H2806" i="1"/>
  <c r="G2806" i="1"/>
  <c r="H2805" i="1"/>
  <c r="G2805" i="1"/>
  <c r="H2804" i="1"/>
  <c r="G2804" i="1"/>
  <c r="H2803" i="1"/>
  <c r="G2803" i="1"/>
  <c r="H2802" i="1"/>
  <c r="G2802" i="1"/>
  <c r="H2801" i="1"/>
  <c r="G2801" i="1"/>
  <c r="H2800" i="1"/>
  <c r="G2800" i="1"/>
  <c r="H2799" i="1"/>
  <c r="G2799" i="1"/>
  <c r="H2798" i="1"/>
  <c r="G2798" i="1"/>
  <c r="H2797" i="1"/>
  <c r="G2797" i="1"/>
  <c r="H2796" i="1"/>
  <c r="G2796" i="1"/>
  <c r="H2795" i="1"/>
  <c r="G2795" i="1"/>
  <c r="H2794" i="1"/>
  <c r="G2794" i="1"/>
  <c r="H2793" i="1"/>
  <c r="G2793" i="1"/>
  <c r="H2792" i="1"/>
  <c r="G2792" i="1"/>
  <c r="H2791" i="1"/>
  <c r="G2791" i="1"/>
  <c r="H2790" i="1"/>
  <c r="G2790" i="1"/>
  <c r="H2789" i="1"/>
  <c r="G2789" i="1"/>
  <c r="H2788" i="1"/>
  <c r="G2788" i="1"/>
  <c r="H2787" i="1"/>
  <c r="G2787" i="1"/>
  <c r="H2786" i="1"/>
  <c r="G2786" i="1"/>
  <c r="H2785" i="1"/>
  <c r="G2785" i="1"/>
  <c r="H2784" i="1"/>
  <c r="G2784" i="1"/>
  <c r="H2783" i="1"/>
  <c r="G2783" i="1"/>
  <c r="H2782" i="1"/>
  <c r="G2782" i="1"/>
  <c r="H2781" i="1"/>
  <c r="G2781" i="1"/>
  <c r="H2780" i="1"/>
  <c r="G2780" i="1"/>
  <c r="H2779" i="1"/>
  <c r="G2779" i="1"/>
  <c r="H2778" i="1"/>
  <c r="G2778" i="1"/>
  <c r="H2777" i="1"/>
  <c r="G2777" i="1"/>
  <c r="H2776" i="1"/>
  <c r="G2776" i="1"/>
  <c r="H2775" i="1"/>
  <c r="G2775" i="1"/>
  <c r="H2774" i="1"/>
  <c r="G2774" i="1"/>
  <c r="H2773" i="1"/>
  <c r="G2773" i="1"/>
  <c r="H2772" i="1"/>
  <c r="G2772" i="1"/>
  <c r="H2771" i="1"/>
  <c r="G2771" i="1"/>
  <c r="H2770" i="1"/>
  <c r="G2770" i="1"/>
  <c r="H2769" i="1"/>
  <c r="G2769" i="1"/>
  <c r="H2768" i="1"/>
  <c r="G2768" i="1"/>
  <c r="H2767" i="1"/>
  <c r="G2767" i="1"/>
  <c r="H2766" i="1"/>
  <c r="G2766" i="1"/>
  <c r="H2765" i="1"/>
  <c r="G2765" i="1"/>
  <c r="H2764" i="1"/>
  <c r="G2764" i="1"/>
  <c r="H2763" i="1"/>
  <c r="G2763" i="1"/>
  <c r="H2762" i="1"/>
  <c r="G2762" i="1"/>
  <c r="H2761" i="1"/>
  <c r="G2761" i="1"/>
  <c r="H2760" i="1"/>
  <c r="G2760" i="1"/>
  <c r="H2759" i="1"/>
  <c r="G2759" i="1"/>
  <c r="H2758" i="1"/>
  <c r="G2758" i="1"/>
  <c r="H2757" i="1"/>
  <c r="G2757" i="1"/>
  <c r="H2756" i="1"/>
  <c r="G2756" i="1"/>
  <c r="H2755" i="1"/>
  <c r="G2755" i="1"/>
  <c r="H2754" i="1"/>
  <c r="G2754" i="1"/>
  <c r="H2753" i="1"/>
  <c r="G2753" i="1"/>
  <c r="H2752" i="1"/>
  <c r="G2752" i="1"/>
  <c r="H2751" i="1"/>
  <c r="G2751" i="1"/>
  <c r="H2750" i="1"/>
  <c r="G2750" i="1"/>
  <c r="H2749" i="1"/>
  <c r="G2749" i="1"/>
  <c r="H2748" i="1"/>
  <c r="G2748" i="1"/>
  <c r="H2747" i="1"/>
  <c r="G2747" i="1"/>
  <c r="H2746" i="1"/>
  <c r="G2746" i="1"/>
  <c r="H2745" i="1"/>
  <c r="G2745" i="1"/>
  <c r="H2744" i="1"/>
  <c r="G2744" i="1"/>
  <c r="H2743" i="1"/>
  <c r="G2743" i="1"/>
  <c r="H2742" i="1"/>
  <c r="G2742" i="1"/>
  <c r="H2741" i="1"/>
  <c r="G2741" i="1"/>
  <c r="H2740" i="1"/>
  <c r="G2740" i="1"/>
  <c r="H2739" i="1"/>
  <c r="G2739" i="1"/>
  <c r="H2738" i="1"/>
  <c r="G2738" i="1"/>
  <c r="H2737" i="1"/>
  <c r="G2737" i="1"/>
  <c r="H2736" i="1"/>
  <c r="G2736" i="1"/>
  <c r="H2735" i="1"/>
  <c r="G2735" i="1"/>
  <c r="H2734" i="1"/>
  <c r="G2734" i="1"/>
  <c r="H2733" i="1"/>
  <c r="G2733" i="1"/>
  <c r="H2732" i="1"/>
  <c r="G2732" i="1"/>
  <c r="H2731" i="1"/>
  <c r="G2731" i="1"/>
  <c r="H2730" i="1"/>
  <c r="G2730" i="1"/>
  <c r="H2729" i="1"/>
  <c r="G2729" i="1"/>
  <c r="H2728" i="1"/>
  <c r="G2728" i="1"/>
  <c r="H2727" i="1"/>
  <c r="G2727" i="1"/>
  <c r="H2726" i="1"/>
  <c r="G2726" i="1"/>
  <c r="H2725" i="1"/>
  <c r="G2725" i="1"/>
  <c r="H2724" i="1"/>
  <c r="G2724" i="1"/>
  <c r="H2723" i="1"/>
  <c r="G2723" i="1"/>
  <c r="H2722" i="1"/>
  <c r="G2722" i="1"/>
  <c r="H2721" i="1"/>
  <c r="G2721" i="1"/>
  <c r="H2720" i="1"/>
  <c r="G2720" i="1"/>
  <c r="H2719" i="1"/>
  <c r="G2719" i="1"/>
  <c r="H2718" i="1"/>
  <c r="G2718" i="1"/>
  <c r="H2717" i="1"/>
  <c r="G2717" i="1"/>
  <c r="H2716" i="1"/>
  <c r="G2716" i="1"/>
  <c r="H2715" i="1"/>
  <c r="G2715" i="1"/>
  <c r="H2714" i="1"/>
  <c r="G2714" i="1"/>
  <c r="H2713" i="1"/>
  <c r="G2713" i="1"/>
  <c r="H2712" i="1"/>
  <c r="G2712" i="1"/>
  <c r="H2711" i="1"/>
  <c r="G2711" i="1"/>
  <c r="H2710" i="1"/>
  <c r="G2710" i="1"/>
  <c r="H2709" i="1"/>
  <c r="G2709" i="1"/>
  <c r="H2708" i="1"/>
  <c r="G2708" i="1"/>
  <c r="H2707" i="1"/>
  <c r="G2707" i="1"/>
  <c r="H2706" i="1"/>
  <c r="G2706" i="1"/>
  <c r="H2705" i="1"/>
  <c r="G2705" i="1"/>
  <c r="H2704" i="1"/>
  <c r="G2704" i="1"/>
  <c r="H2703" i="1"/>
  <c r="G2703" i="1"/>
  <c r="H2702" i="1"/>
  <c r="G2702" i="1"/>
  <c r="H2701" i="1"/>
  <c r="G2701" i="1"/>
  <c r="H2700" i="1"/>
  <c r="G2700" i="1"/>
  <c r="H2699" i="1"/>
  <c r="G2699" i="1"/>
  <c r="H2698" i="1"/>
  <c r="G2698" i="1"/>
  <c r="H2697" i="1"/>
  <c r="G2697" i="1"/>
  <c r="H2696" i="1"/>
  <c r="G2696" i="1"/>
  <c r="H2695" i="1"/>
  <c r="G2695" i="1"/>
  <c r="H2694" i="1"/>
  <c r="G2694" i="1"/>
  <c r="H2693" i="1"/>
  <c r="G2693" i="1"/>
  <c r="H2692" i="1"/>
  <c r="G2692" i="1"/>
  <c r="H2691" i="1"/>
  <c r="G2691" i="1"/>
  <c r="H2690" i="1"/>
  <c r="G2690" i="1"/>
  <c r="H2689" i="1"/>
  <c r="G2689" i="1"/>
  <c r="H2688" i="1"/>
  <c r="G2688" i="1"/>
  <c r="H2687" i="1"/>
  <c r="G2687" i="1"/>
  <c r="H2686" i="1"/>
  <c r="G2686" i="1"/>
  <c r="H2685" i="1"/>
  <c r="G2685" i="1"/>
  <c r="H2684" i="1"/>
  <c r="G2684" i="1"/>
  <c r="H2683" i="1"/>
  <c r="G2683" i="1"/>
  <c r="H2682" i="1"/>
  <c r="G2682" i="1"/>
  <c r="H2681" i="1"/>
  <c r="G2681" i="1"/>
  <c r="H2680" i="1"/>
  <c r="G2680" i="1"/>
  <c r="H2679" i="1"/>
  <c r="G2679" i="1"/>
  <c r="H2678" i="1"/>
  <c r="G2678" i="1"/>
  <c r="H2677" i="1"/>
  <c r="G2677" i="1"/>
  <c r="H2676" i="1"/>
  <c r="G2676" i="1"/>
  <c r="H2675" i="1"/>
  <c r="G2675" i="1"/>
  <c r="H2674" i="1"/>
  <c r="G2674" i="1"/>
  <c r="H2673" i="1"/>
  <c r="G2673" i="1"/>
  <c r="H2672" i="1"/>
  <c r="G2672" i="1"/>
  <c r="H2671" i="1"/>
  <c r="G2671" i="1"/>
  <c r="H2670" i="1"/>
  <c r="G2670" i="1"/>
  <c r="H2669" i="1"/>
  <c r="G2669" i="1"/>
  <c r="H2668" i="1"/>
  <c r="G2668" i="1"/>
  <c r="H2667" i="1"/>
  <c r="G2667" i="1"/>
  <c r="H2666" i="1"/>
  <c r="G2666" i="1"/>
  <c r="H2665" i="1"/>
  <c r="G2665" i="1"/>
  <c r="H2664" i="1"/>
  <c r="G2664" i="1"/>
  <c r="H2663" i="1"/>
  <c r="G2663" i="1"/>
  <c r="H2662" i="1"/>
  <c r="G2662" i="1"/>
  <c r="H2661" i="1"/>
  <c r="G2661" i="1"/>
  <c r="H2660" i="1"/>
  <c r="G2660" i="1"/>
  <c r="H2659" i="1"/>
  <c r="G2659" i="1"/>
  <c r="H2658" i="1"/>
  <c r="G2658" i="1"/>
  <c r="H2657" i="1"/>
  <c r="G2657" i="1"/>
  <c r="H2656" i="1"/>
  <c r="G2656" i="1"/>
  <c r="H2655" i="1"/>
  <c r="G2655" i="1"/>
  <c r="H2654" i="1"/>
  <c r="G2654" i="1"/>
  <c r="H2653" i="1"/>
  <c r="G2653" i="1"/>
  <c r="H2652" i="1"/>
  <c r="G2652" i="1"/>
  <c r="H2651" i="1"/>
  <c r="G2651" i="1"/>
  <c r="H2650" i="1"/>
  <c r="G2650" i="1"/>
  <c r="H2649" i="1"/>
  <c r="G2649" i="1"/>
  <c r="H2648" i="1"/>
  <c r="G2648" i="1"/>
  <c r="H2647" i="1"/>
  <c r="G2647" i="1"/>
  <c r="H2646" i="1"/>
  <c r="G2646" i="1"/>
  <c r="H2645" i="1"/>
  <c r="G2645" i="1"/>
  <c r="H2644" i="1"/>
  <c r="G2644" i="1"/>
  <c r="H2643" i="1"/>
  <c r="G2643" i="1"/>
  <c r="H2642" i="1"/>
  <c r="G2642" i="1"/>
  <c r="H2641" i="1"/>
  <c r="G2641" i="1"/>
  <c r="H2640" i="1"/>
  <c r="G2640" i="1"/>
  <c r="H2639" i="1"/>
  <c r="G2639" i="1"/>
  <c r="H2638" i="1"/>
  <c r="G2638" i="1"/>
  <c r="H2637" i="1"/>
  <c r="G2637" i="1"/>
  <c r="H2636" i="1"/>
  <c r="G2636" i="1"/>
  <c r="H2635" i="1"/>
  <c r="G2635" i="1"/>
  <c r="H2634" i="1"/>
  <c r="G2634" i="1"/>
  <c r="H2633" i="1"/>
  <c r="G2633" i="1"/>
  <c r="H2632" i="1"/>
  <c r="G2632" i="1"/>
  <c r="H2631" i="1"/>
  <c r="G2631" i="1"/>
  <c r="H2630" i="1"/>
  <c r="G2630" i="1"/>
  <c r="H2629" i="1"/>
  <c r="G2629" i="1"/>
  <c r="H2628" i="1"/>
  <c r="G2628" i="1"/>
  <c r="H2627" i="1"/>
  <c r="G2627" i="1"/>
  <c r="H2626" i="1"/>
  <c r="G2626" i="1"/>
  <c r="H2625" i="1"/>
  <c r="G2625" i="1"/>
  <c r="H2624" i="1"/>
  <c r="G2624" i="1"/>
  <c r="H2623" i="1"/>
  <c r="G2623" i="1"/>
  <c r="H2622" i="1"/>
  <c r="G2622" i="1"/>
  <c r="H2621" i="1"/>
  <c r="G2621" i="1"/>
  <c r="H2620" i="1"/>
  <c r="G2620" i="1"/>
  <c r="H2619" i="1"/>
  <c r="G2619" i="1"/>
  <c r="H2618" i="1"/>
  <c r="G2618" i="1"/>
  <c r="H2617" i="1"/>
  <c r="G2617" i="1"/>
  <c r="H2616" i="1"/>
  <c r="G2616" i="1"/>
  <c r="H2615" i="1"/>
  <c r="G2615" i="1"/>
  <c r="H2614" i="1"/>
  <c r="G2614" i="1"/>
  <c r="H2613" i="1"/>
  <c r="G2613" i="1"/>
  <c r="H2612" i="1"/>
  <c r="G2612" i="1"/>
  <c r="H2611" i="1"/>
  <c r="G2611" i="1"/>
  <c r="H2610" i="1"/>
  <c r="G2610" i="1"/>
  <c r="H2609" i="1"/>
  <c r="G2609" i="1"/>
  <c r="H2608" i="1"/>
  <c r="G2608" i="1"/>
  <c r="H2607" i="1"/>
  <c r="G2607" i="1"/>
  <c r="H2606" i="1"/>
  <c r="G2606" i="1"/>
  <c r="H2605" i="1"/>
  <c r="G2605" i="1"/>
  <c r="H2604" i="1"/>
  <c r="G2604" i="1"/>
  <c r="H2603" i="1"/>
  <c r="G2603" i="1"/>
  <c r="H2602" i="1"/>
  <c r="G2602" i="1"/>
  <c r="H2601" i="1"/>
  <c r="G2601" i="1"/>
  <c r="H2600" i="1"/>
  <c r="G2600" i="1"/>
  <c r="H2599" i="1"/>
  <c r="G2599" i="1"/>
  <c r="H2598" i="1"/>
  <c r="G2598" i="1"/>
  <c r="H2597" i="1"/>
  <c r="G2597" i="1"/>
  <c r="H2596" i="1"/>
  <c r="G2596" i="1"/>
  <c r="H2595" i="1"/>
  <c r="G2595" i="1"/>
  <c r="H2594" i="1"/>
  <c r="G2594" i="1"/>
  <c r="H2593" i="1"/>
  <c r="G2593" i="1"/>
  <c r="H2592" i="1"/>
  <c r="G2592" i="1"/>
  <c r="H2591" i="1"/>
  <c r="G2591" i="1"/>
  <c r="H2590" i="1"/>
  <c r="G2590" i="1"/>
  <c r="H2589" i="1"/>
  <c r="G2589" i="1"/>
  <c r="H2588" i="1"/>
  <c r="G2588" i="1"/>
  <c r="H2587" i="1"/>
  <c r="G2587" i="1"/>
  <c r="H2586" i="1"/>
  <c r="G2586" i="1"/>
  <c r="H2585" i="1"/>
  <c r="G2585" i="1"/>
  <c r="H2584" i="1"/>
  <c r="G2584" i="1"/>
  <c r="H2583" i="1"/>
  <c r="G2583" i="1"/>
  <c r="H2582" i="1"/>
  <c r="G2582" i="1"/>
  <c r="H2581" i="1"/>
  <c r="G2581" i="1"/>
  <c r="H2580" i="1"/>
  <c r="G2580" i="1"/>
  <c r="H2579" i="1"/>
  <c r="G2579" i="1"/>
  <c r="H2578" i="1"/>
  <c r="G2578" i="1"/>
  <c r="H2577" i="1"/>
  <c r="G2577" i="1"/>
  <c r="H2576" i="1"/>
  <c r="G2576" i="1"/>
  <c r="H2575" i="1"/>
  <c r="G2575" i="1"/>
  <c r="H2574" i="1"/>
  <c r="G2574" i="1"/>
  <c r="H2573" i="1"/>
  <c r="G2573" i="1"/>
  <c r="H2572" i="1"/>
  <c r="G2572" i="1"/>
  <c r="H2571" i="1"/>
  <c r="G2571" i="1"/>
  <c r="H2570" i="1"/>
  <c r="G2570" i="1"/>
  <c r="H2569" i="1"/>
  <c r="G2569" i="1"/>
  <c r="H2568" i="1"/>
  <c r="G2568" i="1"/>
  <c r="H2567" i="1"/>
  <c r="G2567" i="1"/>
  <c r="H2566" i="1"/>
  <c r="G2566" i="1"/>
  <c r="H2565" i="1"/>
  <c r="G2565" i="1"/>
  <c r="H2564" i="1"/>
  <c r="G2564" i="1"/>
  <c r="H2563" i="1"/>
  <c r="G2563" i="1"/>
  <c r="H2562" i="1"/>
  <c r="G2562" i="1"/>
  <c r="H2561" i="1"/>
  <c r="G2561" i="1"/>
  <c r="H2560" i="1"/>
  <c r="G2560" i="1"/>
  <c r="H2559" i="1"/>
  <c r="G2559" i="1"/>
  <c r="H2558" i="1"/>
  <c r="G2558" i="1"/>
  <c r="H2557" i="1"/>
  <c r="G2557" i="1"/>
  <c r="H2556" i="1"/>
  <c r="G2556" i="1"/>
  <c r="H2555" i="1"/>
  <c r="G2555" i="1"/>
  <c r="H2554" i="1"/>
  <c r="G2554" i="1"/>
  <c r="H2553" i="1"/>
  <c r="G2553" i="1"/>
  <c r="H2552" i="1"/>
  <c r="G2552" i="1"/>
  <c r="H2551" i="1"/>
  <c r="G2551" i="1"/>
  <c r="H2550" i="1"/>
  <c r="G2550" i="1"/>
  <c r="H2549" i="1"/>
  <c r="G2549" i="1"/>
  <c r="H2548" i="1"/>
  <c r="G2548" i="1"/>
  <c r="H2547" i="1"/>
  <c r="G2547" i="1"/>
  <c r="H2546" i="1"/>
  <c r="G2546" i="1"/>
  <c r="H2545" i="1"/>
  <c r="G2545" i="1"/>
  <c r="H2544" i="1"/>
  <c r="G2544" i="1"/>
  <c r="H2543" i="1"/>
  <c r="G2543" i="1"/>
  <c r="H2542" i="1"/>
  <c r="G2542" i="1"/>
  <c r="H2541" i="1"/>
  <c r="G2541" i="1"/>
  <c r="H2540" i="1"/>
  <c r="G2540" i="1"/>
  <c r="H2539" i="1"/>
  <c r="G2539" i="1"/>
  <c r="H2538" i="1"/>
  <c r="G2538" i="1"/>
  <c r="H2537" i="1"/>
  <c r="G2537" i="1"/>
  <c r="H2536" i="1"/>
  <c r="G2536" i="1"/>
  <c r="H2535" i="1"/>
  <c r="G2535" i="1"/>
  <c r="H2534" i="1"/>
  <c r="G2534" i="1"/>
  <c r="H2533" i="1"/>
  <c r="G2533" i="1"/>
  <c r="H2532" i="1"/>
  <c r="G2532" i="1"/>
  <c r="H2531" i="1"/>
  <c r="G2531" i="1"/>
  <c r="H2530" i="1"/>
  <c r="G2530" i="1"/>
  <c r="H2529" i="1"/>
  <c r="G2529" i="1"/>
  <c r="H2528" i="1"/>
  <c r="G2528" i="1"/>
  <c r="H2527" i="1"/>
  <c r="G2527" i="1"/>
  <c r="H2526" i="1"/>
  <c r="G2526" i="1"/>
  <c r="H2525" i="1"/>
  <c r="G2525" i="1"/>
  <c r="H2524" i="1"/>
  <c r="G2524" i="1"/>
  <c r="H2523" i="1"/>
  <c r="G2523" i="1"/>
  <c r="H2522" i="1"/>
  <c r="G2522" i="1"/>
  <c r="H2521" i="1"/>
  <c r="G2521" i="1"/>
  <c r="H2520" i="1"/>
  <c r="G2520" i="1"/>
  <c r="H2519" i="1"/>
  <c r="G2519" i="1"/>
  <c r="H2518" i="1"/>
  <c r="G2518" i="1"/>
  <c r="H2517" i="1"/>
  <c r="G2517" i="1"/>
  <c r="H2516" i="1"/>
  <c r="G2516" i="1"/>
  <c r="H2515" i="1"/>
  <c r="G2515" i="1"/>
  <c r="H2514" i="1"/>
  <c r="G2514" i="1"/>
  <c r="H2513" i="1"/>
  <c r="G2513" i="1"/>
  <c r="H2512" i="1"/>
  <c r="G2512" i="1"/>
  <c r="H2511" i="1"/>
  <c r="G2511" i="1"/>
  <c r="H2510" i="1"/>
  <c r="G2510" i="1"/>
  <c r="H2509" i="1"/>
  <c r="G2509" i="1"/>
  <c r="H2508" i="1"/>
  <c r="G2508" i="1"/>
  <c r="H2507" i="1"/>
  <c r="G2507" i="1"/>
  <c r="H2506" i="1"/>
  <c r="G2506" i="1"/>
  <c r="H2505" i="1"/>
  <c r="G2505" i="1"/>
  <c r="H2504" i="1"/>
  <c r="G2504" i="1"/>
  <c r="H2503" i="1"/>
  <c r="G2503" i="1"/>
  <c r="H2502" i="1"/>
  <c r="G2502" i="1"/>
  <c r="H2501" i="1"/>
  <c r="G2501" i="1"/>
  <c r="H2500" i="1"/>
  <c r="G2500" i="1"/>
  <c r="H2499" i="1"/>
  <c r="G2499" i="1"/>
  <c r="H2498" i="1"/>
  <c r="G2498" i="1"/>
  <c r="H2497" i="1"/>
  <c r="G2497" i="1"/>
  <c r="H2496" i="1"/>
  <c r="G2496" i="1"/>
  <c r="H2495" i="1"/>
  <c r="G2495" i="1"/>
  <c r="H2494" i="1"/>
  <c r="G2494" i="1"/>
  <c r="H2493" i="1"/>
  <c r="G2493" i="1"/>
  <c r="H2492" i="1"/>
  <c r="G2492" i="1"/>
  <c r="H2491" i="1"/>
  <c r="G2491" i="1"/>
  <c r="H2490" i="1"/>
  <c r="G2490" i="1"/>
  <c r="H2489" i="1"/>
  <c r="G2489" i="1"/>
  <c r="H2488" i="1"/>
  <c r="G2488" i="1"/>
  <c r="H2487" i="1"/>
  <c r="G2487" i="1"/>
  <c r="H2486" i="1"/>
  <c r="G2486" i="1"/>
  <c r="H2485" i="1"/>
  <c r="G2485" i="1"/>
  <c r="H2484" i="1"/>
  <c r="G2484" i="1"/>
  <c r="H2483" i="1"/>
  <c r="G2483" i="1"/>
  <c r="H2482" i="1"/>
  <c r="G2482" i="1"/>
  <c r="H2481" i="1"/>
  <c r="G2481" i="1"/>
  <c r="H2480" i="1"/>
  <c r="G2480" i="1"/>
  <c r="H2479" i="1"/>
  <c r="G2479" i="1"/>
  <c r="H2478" i="1"/>
  <c r="G2478" i="1"/>
  <c r="H2477" i="1"/>
  <c r="G2477" i="1"/>
  <c r="H2476" i="1"/>
  <c r="G2476" i="1"/>
  <c r="H2475" i="1"/>
  <c r="G2475" i="1"/>
  <c r="H2474" i="1"/>
  <c r="G2474" i="1"/>
  <c r="H2473" i="1"/>
  <c r="G2473" i="1"/>
  <c r="H2472" i="1"/>
  <c r="G2472" i="1"/>
  <c r="H2471" i="1"/>
  <c r="G2471" i="1"/>
  <c r="H2470" i="1"/>
  <c r="G2470" i="1"/>
  <c r="H2469" i="1"/>
  <c r="G2469" i="1"/>
  <c r="H2468" i="1"/>
  <c r="G2468" i="1"/>
  <c r="H2467" i="1"/>
  <c r="G2467" i="1"/>
  <c r="H2466" i="1"/>
  <c r="G2466" i="1"/>
  <c r="H2465" i="1"/>
  <c r="G2465" i="1"/>
  <c r="H2464" i="1"/>
  <c r="G2464" i="1"/>
  <c r="H2463" i="1"/>
  <c r="G2463" i="1"/>
  <c r="H2462" i="1"/>
  <c r="G2462" i="1"/>
  <c r="H2461" i="1"/>
  <c r="G2461" i="1"/>
  <c r="H2460" i="1"/>
  <c r="G2460" i="1"/>
  <c r="H2459" i="1"/>
  <c r="G2459" i="1"/>
  <c r="H2458" i="1"/>
  <c r="G2458" i="1"/>
  <c r="H2457" i="1"/>
  <c r="G2457" i="1"/>
  <c r="H2456" i="1"/>
  <c r="G2456" i="1"/>
  <c r="H2455" i="1"/>
  <c r="G2455" i="1"/>
  <c r="H2454" i="1"/>
  <c r="G2454" i="1"/>
  <c r="H2453" i="1"/>
  <c r="G2453" i="1"/>
  <c r="H2452" i="1"/>
  <c r="G2452" i="1"/>
  <c r="H2451" i="1"/>
  <c r="G2451" i="1"/>
  <c r="H2450" i="1"/>
  <c r="G2450" i="1"/>
  <c r="H2449" i="1"/>
  <c r="G2449" i="1"/>
  <c r="H2448" i="1"/>
  <c r="G2448" i="1"/>
  <c r="H2447" i="1"/>
  <c r="G2447" i="1"/>
  <c r="H2446" i="1"/>
  <c r="G2446" i="1"/>
  <c r="H2445" i="1"/>
  <c r="G2445" i="1"/>
  <c r="H2444" i="1"/>
  <c r="G2444" i="1"/>
  <c r="H2443" i="1"/>
  <c r="G2443" i="1"/>
  <c r="H2442" i="1"/>
  <c r="G2442" i="1"/>
  <c r="H2441" i="1"/>
  <c r="G2441" i="1"/>
  <c r="H2440" i="1"/>
  <c r="G2440" i="1"/>
  <c r="H2439" i="1"/>
  <c r="G2439" i="1"/>
  <c r="H2438" i="1"/>
  <c r="G2438" i="1"/>
  <c r="H2437" i="1"/>
  <c r="G2437" i="1"/>
  <c r="H2436" i="1"/>
  <c r="G2436" i="1"/>
  <c r="H2435" i="1"/>
  <c r="G2435" i="1"/>
  <c r="H2434" i="1"/>
  <c r="G2434" i="1"/>
  <c r="H2433" i="1"/>
  <c r="G2433" i="1"/>
  <c r="H2432" i="1"/>
  <c r="G2432" i="1"/>
  <c r="H2431" i="1"/>
  <c r="G2431" i="1"/>
  <c r="H2430" i="1"/>
  <c r="G2430" i="1"/>
  <c r="H2429" i="1"/>
  <c r="G2429" i="1"/>
  <c r="H2428" i="1"/>
  <c r="G2428" i="1"/>
  <c r="H2427" i="1"/>
  <c r="G2427" i="1"/>
  <c r="H2426" i="1"/>
  <c r="G2426" i="1"/>
  <c r="H2425" i="1"/>
  <c r="G2425" i="1"/>
  <c r="H2424" i="1"/>
  <c r="G2424" i="1"/>
  <c r="H2423" i="1"/>
  <c r="G2423" i="1"/>
  <c r="H2422" i="1"/>
  <c r="G2422" i="1"/>
  <c r="H2421" i="1"/>
  <c r="G2421" i="1"/>
  <c r="H2420" i="1"/>
  <c r="G2420" i="1"/>
  <c r="H2419" i="1"/>
  <c r="G2419" i="1"/>
  <c r="H2418" i="1"/>
  <c r="G2418" i="1"/>
  <c r="H2417" i="1"/>
  <c r="G2417" i="1"/>
  <c r="H2416" i="1"/>
  <c r="G2416" i="1"/>
  <c r="H2415" i="1"/>
  <c r="G2415" i="1"/>
  <c r="H2414" i="1"/>
  <c r="G2414" i="1"/>
  <c r="H2413" i="1"/>
  <c r="G2413" i="1"/>
  <c r="H2412" i="1"/>
  <c r="G2412" i="1"/>
  <c r="H2411" i="1"/>
  <c r="G2411" i="1"/>
  <c r="H2410" i="1"/>
  <c r="G2410" i="1"/>
  <c r="H2409" i="1"/>
  <c r="G2409" i="1"/>
  <c r="H2408" i="1"/>
  <c r="G2408" i="1"/>
  <c r="H2407" i="1"/>
  <c r="G2407" i="1"/>
  <c r="H2406" i="1"/>
  <c r="G2406" i="1"/>
  <c r="H2405" i="1"/>
  <c r="G2405" i="1"/>
  <c r="H2404" i="1"/>
  <c r="G2404" i="1"/>
  <c r="H2403" i="1"/>
  <c r="G2403" i="1"/>
  <c r="H2402" i="1"/>
  <c r="G2402" i="1"/>
  <c r="H2401" i="1"/>
  <c r="G2401" i="1"/>
  <c r="H2400" i="1"/>
  <c r="G2400" i="1"/>
  <c r="H2399" i="1"/>
  <c r="G2399" i="1"/>
  <c r="H2398" i="1"/>
  <c r="G2398" i="1"/>
  <c r="H2397" i="1"/>
  <c r="G2397" i="1"/>
  <c r="H2396" i="1"/>
  <c r="G2396" i="1"/>
  <c r="H2395" i="1"/>
  <c r="G2395" i="1"/>
  <c r="H2394" i="1"/>
  <c r="G2394" i="1"/>
  <c r="H2393" i="1"/>
  <c r="G2393" i="1"/>
  <c r="H2392" i="1"/>
  <c r="G2392" i="1"/>
  <c r="H2391" i="1"/>
  <c r="G2391" i="1"/>
  <c r="H2390" i="1"/>
  <c r="G2390" i="1"/>
  <c r="H2389" i="1"/>
  <c r="G2389" i="1"/>
  <c r="H2388" i="1"/>
  <c r="G2388" i="1"/>
  <c r="H2387" i="1"/>
  <c r="G2387" i="1"/>
  <c r="H2386" i="1"/>
  <c r="G2386" i="1"/>
  <c r="H2385" i="1"/>
  <c r="G2385" i="1"/>
  <c r="H2384" i="1"/>
  <c r="G2384" i="1"/>
  <c r="H2383" i="1"/>
  <c r="G2383" i="1"/>
  <c r="H2382" i="1"/>
  <c r="G2382" i="1"/>
  <c r="H2381" i="1"/>
  <c r="G2381" i="1"/>
  <c r="H2380" i="1"/>
  <c r="G2380" i="1"/>
  <c r="H2379" i="1"/>
  <c r="G2379" i="1"/>
  <c r="H2378" i="1"/>
  <c r="G2378" i="1"/>
  <c r="H2377" i="1"/>
  <c r="G2377" i="1"/>
  <c r="H2376" i="1"/>
  <c r="G2376" i="1"/>
  <c r="H2375" i="1"/>
  <c r="G2375" i="1"/>
  <c r="H2374" i="1"/>
  <c r="G2374" i="1"/>
  <c r="H2373" i="1"/>
  <c r="G2373" i="1"/>
  <c r="H2372" i="1"/>
  <c r="G2372" i="1"/>
  <c r="H2371" i="1"/>
  <c r="G2371" i="1"/>
  <c r="H2370" i="1"/>
  <c r="G2370" i="1"/>
  <c r="H2369" i="1"/>
  <c r="G2369" i="1"/>
  <c r="H2368" i="1"/>
  <c r="G2368" i="1"/>
  <c r="H2367" i="1"/>
  <c r="G2367" i="1"/>
  <c r="H2366" i="1"/>
  <c r="G2366" i="1"/>
  <c r="H2365" i="1"/>
  <c r="G2365" i="1"/>
  <c r="H2364" i="1"/>
  <c r="G2364" i="1"/>
  <c r="H2363" i="1"/>
  <c r="G2363" i="1"/>
  <c r="H2362" i="1"/>
  <c r="G2362" i="1"/>
  <c r="H2361" i="1"/>
  <c r="G2361" i="1"/>
  <c r="H2360" i="1"/>
  <c r="G2360" i="1"/>
  <c r="H2359" i="1"/>
  <c r="G2359" i="1"/>
  <c r="H2358" i="1"/>
  <c r="G2358" i="1"/>
  <c r="H2357" i="1"/>
  <c r="G2357" i="1"/>
  <c r="H2356" i="1"/>
  <c r="G2356" i="1"/>
  <c r="H2355" i="1"/>
  <c r="G2355" i="1"/>
  <c r="H2354" i="1"/>
  <c r="G2354" i="1"/>
  <c r="H2353" i="1"/>
  <c r="G2353" i="1"/>
  <c r="H2352" i="1"/>
  <c r="G2352" i="1"/>
  <c r="H2351" i="1"/>
  <c r="G2351" i="1"/>
  <c r="H2350" i="1"/>
  <c r="G2350" i="1"/>
  <c r="H2349" i="1"/>
  <c r="G2349" i="1"/>
  <c r="H2348" i="1"/>
  <c r="G2348" i="1"/>
  <c r="H2347" i="1"/>
  <c r="G2347" i="1"/>
  <c r="H2346" i="1"/>
  <c r="G2346" i="1"/>
  <c r="H2345" i="1"/>
  <c r="G2345" i="1"/>
  <c r="H2344" i="1"/>
  <c r="G2344" i="1"/>
  <c r="H2343" i="1"/>
  <c r="G2343" i="1"/>
  <c r="H2342" i="1"/>
  <c r="G2342" i="1"/>
  <c r="H2341" i="1"/>
  <c r="G2341" i="1"/>
  <c r="H2340" i="1"/>
  <c r="G2340" i="1"/>
  <c r="H2339" i="1"/>
  <c r="G2339" i="1"/>
  <c r="H2338" i="1"/>
  <c r="G2338" i="1"/>
  <c r="H2337" i="1"/>
  <c r="G2337" i="1"/>
  <c r="H2336" i="1"/>
  <c r="G2336" i="1"/>
  <c r="H2335" i="1"/>
  <c r="G2335" i="1"/>
  <c r="H2334" i="1"/>
  <c r="G2334" i="1"/>
  <c r="H2333" i="1"/>
  <c r="G2333" i="1"/>
  <c r="H2332" i="1"/>
  <c r="G2332" i="1"/>
  <c r="H2331" i="1"/>
  <c r="G2331" i="1"/>
  <c r="H2330" i="1"/>
  <c r="G2330" i="1"/>
  <c r="H2329" i="1"/>
  <c r="G2329" i="1"/>
  <c r="H2328" i="1"/>
  <c r="G2328" i="1"/>
  <c r="H2327" i="1"/>
  <c r="G2327" i="1"/>
  <c r="H2326" i="1"/>
  <c r="G2326" i="1"/>
  <c r="H2325" i="1"/>
  <c r="G2325" i="1"/>
  <c r="H2324" i="1"/>
  <c r="G2324" i="1"/>
  <c r="H2323" i="1"/>
  <c r="G2323" i="1"/>
  <c r="H2322" i="1"/>
  <c r="G2322" i="1"/>
  <c r="H2321" i="1"/>
  <c r="G2321" i="1"/>
  <c r="H2320" i="1"/>
  <c r="G2320" i="1"/>
  <c r="H2319" i="1"/>
  <c r="G2319" i="1"/>
  <c r="H2318" i="1"/>
  <c r="G2318" i="1"/>
  <c r="H2317" i="1"/>
  <c r="G2317" i="1"/>
  <c r="H2316" i="1"/>
  <c r="G2316" i="1"/>
  <c r="H2315" i="1"/>
  <c r="G2315" i="1"/>
  <c r="H2314" i="1"/>
  <c r="G2314" i="1"/>
  <c r="H2313" i="1"/>
  <c r="G2313" i="1"/>
  <c r="H2312" i="1"/>
  <c r="G2312" i="1"/>
  <c r="H2311" i="1"/>
  <c r="G2311" i="1"/>
  <c r="H2310" i="1"/>
  <c r="G2310" i="1"/>
  <c r="H2309" i="1"/>
  <c r="G2309" i="1"/>
  <c r="H2308" i="1"/>
  <c r="G2308" i="1"/>
  <c r="H2307" i="1"/>
  <c r="G2307" i="1"/>
  <c r="H2306" i="1"/>
  <c r="G2306" i="1"/>
  <c r="H2305" i="1"/>
  <c r="G2305" i="1"/>
  <c r="H2304" i="1"/>
  <c r="G2304" i="1"/>
  <c r="H2303" i="1"/>
  <c r="G2303" i="1"/>
  <c r="H2302" i="1"/>
  <c r="G2302" i="1"/>
  <c r="H2301" i="1"/>
  <c r="G2301" i="1"/>
  <c r="H2300" i="1"/>
  <c r="G2300" i="1"/>
  <c r="H2299" i="1"/>
  <c r="G2299" i="1"/>
  <c r="H2298" i="1"/>
  <c r="G2298" i="1"/>
  <c r="H2297" i="1"/>
  <c r="G2297" i="1"/>
  <c r="H2296" i="1"/>
  <c r="G2296" i="1"/>
  <c r="H2295" i="1"/>
  <c r="G2295" i="1"/>
  <c r="H2294" i="1"/>
  <c r="G2294" i="1"/>
  <c r="H2293" i="1"/>
  <c r="G2293" i="1"/>
  <c r="H2292" i="1"/>
  <c r="G2292" i="1"/>
  <c r="H2291" i="1"/>
  <c r="G2291" i="1"/>
  <c r="H2290" i="1"/>
  <c r="G2290" i="1"/>
  <c r="H2289" i="1"/>
  <c r="G2289" i="1"/>
  <c r="H2288" i="1"/>
  <c r="G2288" i="1"/>
  <c r="H2287" i="1"/>
  <c r="G2287" i="1"/>
  <c r="H2286" i="1"/>
  <c r="G2286" i="1"/>
  <c r="H2285" i="1"/>
  <c r="G2285" i="1"/>
  <c r="H2284" i="1"/>
  <c r="G2284" i="1"/>
  <c r="H2283" i="1"/>
  <c r="G2283" i="1"/>
  <c r="H2282" i="1"/>
  <c r="G2282" i="1"/>
  <c r="H2281" i="1"/>
  <c r="G2281" i="1"/>
  <c r="H2280" i="1"/>
  <c r="G2280" i="1"/>
  <c r="H2279" i="1"/>
  <c r="G2279" i="1"/>
  <c r="H2278" i="1"/>
  <c r="G2278" i="1"/>
  <c r="H2277" i="1"/>
  <c r="G2277" i="1"/>
  <c r="H2276" i="1"/>
  <c r="G2276" i="1"/>
  <c r="H2275" i="1"/>
  <c r="G2275" i="1"/>
  <c r="H2274" i="1"/>
  <c r="G2274" i="1"/>
  <c r="H2273" i="1"/>
  <c r="G2273" i="1"/>
  <c r="H2272" i="1"/>
  <c r="G2272" i="1"/>
  <c r="H2271" i="1"/>
  <c r="G2271" i="1"/>
  <c r="H2270" i="1"/>
  <c r="G2270" i="1"/>
  <c r="H2269" i="1"/>
  <c r="G2269" i="1"/>
  <c r="H2268" i="1"/>
  <c r="G2268" i="1"/>
  <c r="H2267" i="1"/>
  <c r="G2267" i="1"/>
  <c r="H2266" i="1"/>
  <c r="G2266" i="1"/>
  <c r="H2265" i="1"/>
  <c r="G2265" i="1"/>
  <c r="H2264" i="1"/>
  <c r="G2264" i="1"/>
  <c r="H2263" i="1"/>
  <c r="G2263" i="1"/>
  <c r="H2262" i="1"/>
  <c r="G2262" i="1"/>
  <c r="H2261" i="1"/>
  <c r="G2261" i="1"/>
  <c r="H2260" i="1"/>
  <c r="G2260" i="1"/>
  <c r="H2259" i="1"/>
  <c r="G2259" i="1"/>
  <c r="H2258" i="1"/>
  <c r="G2258" i="1"/>
  <c r="H2257" i="1"/>
  <c r="G2257" i="1"/>
  <c r="H2256" i="1"/>
  <c r="G2256" i="1"/>
  <c r="H2255" i="1"/>
  <c r="G2255" i="1"/>
  <c r="H2254" i="1"/>
  <c r="G2254" i="1"/>
  <c r="H2253" i="1"/>
  <c r="G2253" i="1"/>
  <c r="H2252" i="1"/>
  <c r="G2252" i="1"/>
  <c r="H2251" i="1"/>
  <c r="G2251" i="1"/>
  <c r="H2250" i="1"/>
  <c r="G2250" i="1"/>
  <c r="H2249" i="1"/>
  <c r="G2249" i="1"/>
  <c r="H2248" i="1"/>
  <c r="G2248" i="1"/>
  <c r="H2247" i="1"/>
  <c r="G2247" i="1"/>
  <c r="H2246" i="1"/>
  <c r="G2246" i="1"/>
  <c r="H2245" i="1"/>
  <c r="G2245" i="1"/>
  <c r="H2244" i="1"/>
  <c r="G2244" i="1"/>
  <c r="H2243" i="1"/>
  <c r="G2243" i="1"/>
  <c r="H2242" i="1"/>
  <c r="G2242" i="1"/>
  <c r="H2241" i="1"/>
  <c r="G2241" i="1"/>
  <c r="H2240" i="1"/>
  <c r="G2240" i="1"/>
  <c r="H2239" i="1"/>
  <c r="G2239" i="1"/>
  <c r="H2238" i="1"/>
  <c r="G2238" i="1"/>
  <c r="H2237" i="1"/>
  <c r="G2237" i="1"/>
  <c r="H2236" i="1"/>
  <c r="G2236" i="1"/>
  <c r="H2235" i="1"/>
  <c r="G2235" i="1"/>
  <c r="H2234" i="1"/>
  <c r="G2234" i="1"/>
  <c r="H2233" i="1"/>
  <c r="G2233" i="1"/>
  <c r="H2232" i="1"/>
  <c r="G2232" i="1"/>
  <c r="H2231" i="1"/>
  <c r="G2231" i="1"/>
  <c r="H2230" i="1"/>
  <c r="G2230" i="1"/>
  <c r="H2229" i="1"/>
  <c r="G2229" i="1"/>
  <c r="H2228" i="1"/>
  <c r="G2228" i="1"/>
  <c r="H2227" i="1"/>
  <c r="G2227" i="1"/>
  <c r="H2226" i="1"/>
  <c r="G2226" i="1"/>
  <c r="H2225" i="1"/>
  <c r="G2225" i="1"/>
  <c r="H2224" i="1"/>
  <c r="G2224" i="1"/>
  <c r="H2223" i="1"/>
  <c r="G2223" i="1"/>
  <c r="H2222" i="1"/>
  <c r="G2222" i="1"/>
  <c r="H2221" i="1"/>
  <c r="G2221" i="1"/>
  <c r="H2220" i="1"/>
  <c r="G2220" i="1"/>
  <c r="H2219" i="1"/>
  <c r="G2219" i="1"/>
  <c r="H2218" i="1"/>
  <c r="G2218" i="1"/>
  <c r="H2217" i="1"/>
  <c r="G2217" i="1"/>
  <c r="H2216" i="1"/>
  <c r="G2216" i="1"/>
  <c r="H2215" i="1"/>
  <c r="G2215" i="1"/>
  <c r="H2214" i="1"/>
  <c r="G2214" i="1"/>
  <c r="H2213" i="1"/>
  <c r="G2213" i="1"/>
  <c r="H2212" i="1"/>
  <c r="G2212" i="1"/>
  <c r="H2211" i="1"/>
  <c r="G2211" i="1"/>
  <c r="H2210" i="1"/>
  <c r="G2210" i="1"/>
  <c r="H2209" i="1"/>
  <c r="G2209" i="1"/>
  <c r="H2208" i="1"/>
  <c r="G2208" i="1"/>
  <c r="H2207" i="1"/>
  <c r="G2207" i="1"/>
  <c r="H2206" i="1"/>
  <c r="G2206" i="1"/>
  <c r="H2205" i="1"/>
  <c r="G2205" i="1"/>
  <c r="H2204" i="1"/>
  <c r="G2204" i="1"/>
  <c r="H2203" i="1"/>
  <c r="G2203" i="1"/>
  <c r="H2202" i="1"/>
  <c r="G2202" i="1"/>
  <c r="H2201" i="1"/>
  <c r="G2201" i="1"/>
  <c r="H2200" i="1"/>
  <c r="G2200" i="1"/>
  <c r="H2199" i="1"/>
  <c r="G2199" i="1"/>
  <c r="H2198" i="1"/>
  <c r="G2198" i="1"/>
  <c r="H2197" i="1"/>
  <c r="G2197" i="1"/>
  <c r="H2196" i="1"/>
  <c r="G2196" i="1"/>
  <c r="H2195" i="1"/>
  <c r="G2195" i="1"/>
  <c r="H2194" i="1"/>
  <c r="G2194" i="1"/>
  <c r="H2193" i="1"/>
  <c r="G2193" i="1"/>
  <c r="H2192" i="1"/>
  <c r="G2192" i="1"/>
  <c r="H2191" i="1"/>
  <c r="G2191" i="1"/>
  <c r="H2190" i="1"/>
  <c r="G2190" i="1"/>
  <c r="H2189" i="1"/>
  <c r="G2189" i="1"/>
  <c r="H2188" i="1"/>
  <c r="G2188" i="1"/>
  <c r="H2187" i="1"/>
  <c r="G2187" i="1"/>
  <c r="H2186" i="1"/>
  <c r="G2186" i="1"/>
  <c r="H2185" i="1"/>
  <c r="G2185" i="1"/>
  <c r="H2184" i="1"/>
  <c r="G2184" i="1"/>
  <c r="H2183" i="1"/>
  <c r="G2183" i="1"/>
  <c r="H2182" i="1"/>
  <c r="G2182" i="1"/>
  <c r="H2181" i="1"/>
  <c r="G2181" i="1"/>
  <c r="H2180" i="1"/>
  <c r="G2180" i="1"/>
  <c r="H2179" i="1"/>
  <c r="G2179" i="1"/>
  <c r="H2178" i="1"/>
  <c r="G2178" i="1"/>
  <c r="H2177" i="1"/>
  <c r="G2177" i="1"/>
  <c r="H2176" i="1"/>
  <c r="G2176" i="1"/>
  <c r="H2175" i="1"/>
  <c r="G2175" i="1"/>
  <c r="H2174" i="1"/>
  <c r="G2174" i="1"/>
  <c r="H2173" i="1"/>
  <c r="G2173" i="1"/>
  <c r="H2172" i="1"/>
  <c r="G2172" i="1"/>
  <c r="H2171" i="1"/>
  <c r="G2171" i="1"/>
  <c r="H2170" i="1"/>
  <c r="G2170" i="1"/>
  <c r="H2169" i="1"/>
  <c r="G2169" i="1"/>
  <c r="H2168" i="1"/>
  <c r="G2168" i="1"/>
  <c r="H2167" i="1"/>
  <c r="G2167" i="1"/>
  <c r="H2166" i="1"/>
  <c r="G2166" i="1"/>
  <c r="H2165" i="1"/>
  <c r="G2165" i="1"/>
  <c r="H2164" i="1"/>
  <c r="G2164" i="1"/>
  <c r="H2163" i="1"/>
  <c r="G2163" i="1"/>
  <c r="H2162" i="1"/>
  <c r="G2162" i="1"/>
  <c r="H2161" i="1"/>
  <c r="G2161" i="1"/>
  <c r="H2160" i="1"/>
  <c r="G2160" i="1"/>
  <c r="H2159" i="1"/>
  <c r="G2159" i="1"/>
  <c r="H2158" i="1"/>
  <c r="G2158" i="1"/>
  <c r="H2157" i="1"/>
  <c r="G2157" i="1"/>
  <c r="H2156" i="1"/>
  <c r="G2156" i="1"/>
  <c r="H2155" i="1"/>
  <c r="G2155" i="1"/>
  <c r="H2154" i="1"/>
  <c r="G2154" i="1"/>
  <c r="H2153" i="1"/>
  <c r="G2153" i="1"/>
  <c r="H2152" i="1"/>
  <c r="G2152" i="1"/>
  <c r="H2151" i="1"/>
  <c r="G2151" i="1"/>
  <c r="H2150" i="1"/>
  <c r="G2150" i="1"/>
  <c r="H2149" i="1"/>
  <c r="G2149" i="1"/>
  <c r="H2148" i="1"/>
  <c r="G2148" i="1"/>
  <c r="H2147" i="1"/>
  <c r="G2147" i="1"/>
  <c r="H2146" i="1"/>
  <c r="G2146" i="1"/>
  <c r="H2145" i="1"/>
  <c r="G2145" i="1"/>
  <c r="H2144" i="1"/>
  <c r="G2144" i="1"/>
  <c r="H2143" i="1"/>
  <c r="G2143" i="1"/>
  <c r="H2142" i="1"/>
  <c r="G2142" i="1"/>
  <c r="H2141" i="1"/>
  <c r="G2141" i="1"/>
  <c r="H2140" i="1"/>
  <c r="G2140" i="1"/>
  <c r="H2139" i="1"/>
  <c r="G2139" i="1"/>
  <c r="H2138" i="1"/>
  <c r="G2138" i="1"/>
  <c r="H2137" i="1"/>
  <c r="G2137" i="1"/>
  <c r="H2136" i="1"/>
  <c r="G2136" i="1"/>
  <c r="H2135" i="1"/>
  <c r="G2135" i="1"/>
  <c r="H2134" i="1"/>
  <c r="G2134" i="1"/>
  <c r="H2133" i="1"/>
  <c r="G2133" i="1"/>
  <c r="H2132" i="1"/>
  <c r="G2132" i="1"/>
  <c r="H2131" i="1"/>
  <c r="G2131" i="1"/>
  <c r="H2130" i="1"/>
  <c r="G2130" i="1"/>
  <c r="H2129" i="1"/>
  <c r="G2129" i="1"/>
  <c r="H2128" i="1"/>
  <c r="G2128" i="1"/>
  <c r="H2127" i="1"/>
  <c r="G2127" i="1"/>
  <c r="H2126" i="1"/>
  <c r="G2126" i="1"/>
  <c r="H2125" i="1"/>
  <c r="G2125" i="1"/>
  <c r="H2124" i="1"/>
  <c r="G2124" i="1"/>
  <c r="H2123" i="1"/>
  <c r="G2123" i="1"/>
  <c r="H2122" i="1"/>
  <c r="G2122" i="1"/>
  <c r="H2121" i="1"/>
  <c r="G2121" i="1"/>
  <c r="H2120" i="1"/>
  <c r="G2120" i="1"/>
  <c r="H2119" i="1"/>
  <c r="G2119" i="1"/>
  <c r="H2118" i="1"/>
  <c r="G2118" i="1"/>
  <c r="H2117" i="1"/>
  <c r="G2117" i="1"/>
  <c r="H2116" i="1"/>
  <c r="G2116" i="1"/>
  <c r="H2115" i="1"/>
  <c r="G2115" i="1"/>
  <c r="H2114" i="1"/>
  <c r="G2114" i="1"/>
  <c r="H2113" i="1"/>
  <c r="G2113" i="1"/>
  <c r="H2112" i="1"/>
  <c r="G2112" i="1"/>
  <c r="H2111" i="1"/>
  <c r="G2111" i="1"/>
  <c r="H2110" i="1"/>
  <c r="G2110" i="1"/>
  <c r="H2109" i="1"/>
  <c r="G2109" i="1"/>
  <c r="H2108" i="1"/>
  <c r="G2108" i="1"/>
  <c r="H2107" i="1"/>
  <c r="G2107" i="1"/>
  <c r="H2106" i="1"/>
  <c r="G2106" i="1"/>
  <c r="H2105" i="1"/>
  <c r="G2105" i="1"/>
  <c r="H2104" i="1"/>
  <c r="G2104" i="1"/>
  <c r="H2103" i="1"/>
  <c r="G2103" i="1"/>
  <c r="H2102" i="1"/>
  <c r="G2102" i="1"/>
  <c r="H2101" i="1"/>
  <c r="G2101" i="1"/>
  <c r="H2100" i="1"/>
  <c r="G2100" i="1"/>
  <c r="H2099" i="1"/>
  <c r="G2099" i="1"/>
  <c r="H2098" i="1"/>
  <c r="G2098" i="1"/>
  <c r="H2097" i="1"/>
  <c r="G2097" i="1"/>
  <c r="H2096" i="1"/>
  <c r="G2096" i="1"/>
  <c r="H2095" i="1"/>
  <c r="G2095" i="1"/>
  <c r="H2094" i="1"/>
  <c r="G2094" i="1"/>
  <c r="H2093" i="1"/>
  <c r="G2093" i="1"/>
  <c r="H2092" i="1"/>
  <c r="G2092" i="1"/>
  <c r="H2091" i="1"/>
  <c r="G2091" i="1"/>
  <c r="H2090" i="1"/>
  <c r="G2090" i="1"/>
  <c r="H2089" i="1"/>
  <c r="G2089" i="1"/>
  <c r="H2088" i="1"/>
  <c r="G2088" i="1"/>
  <c r="H2087" i="1"/>
  <c r="G2087" i="1"/>
  <c r="H2086" i="1"/>
  <c r="G2086" i="1"/>
  <c r="H2085" i="1"/>
  <c r="G2085" i="1"/>
  <c r="H2084" i="1"/>
  <c r="G2084" i="1"/>
  <c r="H2083" i="1"/>
  <c r="G2083" i="1"/>
  <c r="H2082" i="1"/>
  <c r="G2082" i="1"/>
  <c r="H2081" i="1"/>
  <c r="G2081" i="1"/>
  <c r="H2080" i="1"/>
  <c r="G2080" i="1"/>
  <c r="H2079" i="1"/>
  <c r="G2079" i="1"/>
  <c r="H2078" i="1"/>
  <c r="G2078" i="1"/>
  <c r="H2077" i="1"/>
  <c r="G2077" i="1"/>
  <c r="H2076" i="1"/>
  <c r="G2076" i="1"/>
  <c r="H2075" i="1"/>
  <c r="G2075" i="1"/>
  <c r="H2074" i="1"/>
  <c r="G2074" i="1"/>
  <c r="H2073" i="1"/>
  <c r="G2073" i="1"/>
  <c r="H2072" i="1"/>
  <c r="G2072" i="1"/>
  <c r="H2071" i="1"/>
  <c r="G2071" i="1"/>
  <c r="H2070" i="1"/>
  <c r="G2070" i="1"/>
  <c r="H2069" i="1"/>
  <c r="G2069" i="1"/>
  <c r="H2068" i="1"/>
  <c r="G2068" i="1"/>
  <c r="H2067" i="1"/>
  <c r="G2067" i="1"/>
  <c r="H2066" i="1"/>
  <c r="G2066" i="1"/>
  <c r="H2065" i="1"/>
  <c r="G2065" i="1"/>
  <c r="H2064" i="1"/>
  <c r="G2064" i="1"/>
  <c r="H2063" i="1"/>
  <c r="G2063" i="1"/>
  <c r="H2062" i="1"/>
  <c r="G2062" i="1"/>
  <c r="H2061" i="1"/>
  <c r="G2061" i="1"/>
  <c r="H2060" i="1"/>
  <c r="G2060" i="1"/>
  <c r="H2059" i="1"/>
  <c r="G2059" i="1"/>
  <c r="H2058" i="1"/>
  <c r="G2058" i="1"/>
  <c r="H2057" i="1"/>
  <c r="G2057" i="1"/>
  <c r="H2056" i="1"/>
  <c r="G2056" i="1"/>
  <c r="H2055" i="1"/>
  <c r="G2055" i="1"/>
  <c r="H2054" i="1"/>
  <c r="G2054" i="1"/>
  <c r="H2053" i="1"/>
  <c r="G2053" i="1"/>
  <c r="H2052" i="1"/>
  <c r="G2052" i="1"/>
  <c r="H2051" i="1"/>
  <c r="G2051" i="1"/>
  <c r="H2050" i="1"/>
  <c r="G2050" i="1"/>
  <c r="H2049" i="1"/>
  <c r="G2049" i="1"/>
  <c r="H2048" i="1"/>
  <c r="G2048" i="1"/>
  <c r="H2047" i="1"/>
  <c r="G2047" i="1"/>
  <c r="H2046" i="1"/>
  <c r="G2046" i="1"/>
  <c r="H2045" i="1"/>
  <c r="G2045" i="1"/>
  <c r="H2044" i="1"/>
  <c r="G2044" i="1"/>
  <c r="H2043" i="1"/>
  <c r="G2043" i="1"/>
  <c r="H2042" i="1"/>
  <c r="G2042" i="1"/>
  <c r="H2041" i="1"/>
  <c r="G2041" i="1"/>
  <c r="H2040" i="1"/>
  <c r="G2040" i="1"/>
  <c r="H2039" i="1"/>
  <c r="G2039" i="1"/>
  <c r="H2038" i="1"/>
  <c r="G2038" i="1"/>
  <c r="H2037" i="1"/>
  <c r="G2037" i="1"/>
  <c r="H2036" i="1"/>
  <c r="G2036" i="1"/>
  <c r="H2035" i="1"/>
  <c r="G2035" i="1"/>
  <c r="H2034" i="1"/>
  <c r="G2034" i="1"/>
  <c r="H2033" i="1"/>
  <c r="G2033" i="1"/>
  <c r="H2032" i="1"/>
  <c r="G2032" i="1"/>
  <c r="H2031" i="1"/>
  <c r="G2031" i="1"/>
  <c r="H2030" i="1"/>
  <c r="G2030" i="1"/>
  <c r="H2029" i="1"/>
  <c r="G2029" i="1"/>
  <c r="H2028" i="1"/>
  <c r="G2028" i="1"/>
  <c r="H2027" i="1"/>
  <c r="G2027" i="1"/>
  <c r="H2026" i="1"/>
  <c r="G2026" i="1"/>
  <c r="H2025" i="1"/>
  <c r="G2025" i="1"/>
  <c r="H2024" i="1"/>
  <c r="G2024" i="1"/>
  <c r="H2023" i="1"/>
  <c r="G2023" i="1"/>
  <c r="H2022" i="1"/>
  <c r="G2022" i="1"/>
  <c r="H2021" i="1"/>
  <c r="G2021" i="1"/>
  <c r="H2020" i="1"/>
  <c r="G2020" i="1"/>
  <c r="H2019" i="1"/>
  <c r="G2019" i="1"/>
  <c r="H2018" i="1"/>
  <c r="G2018" i="1"/>
  <c r="H2017" i="1"/>
  <c r="G2017" i="1"/>
  <c r="H2016" i="1"/>
  <c r="G2016" i="1"/>
  <c r="H2015" i="1"/>
  <c r="G2015" i="1"/>
  <c r="H2014" i="1"/>
  <c r="G2014" i="1"/>
  <c r="H2013" i="1"/>
  <c r="G2013" i="1"/>
  <c r="H2012" i="1"/>
  <c r="G2012" i="1"/>
  <c r="H2011" i="1"/>
  <c r="G2011" i="1"/>
  <c r="H2010" i="1"/>
  <c r="G2010" i="1"/>
  <c r="H2009" i="1"/>
  <c r="G2009" i="1"/>
  <c r="H2008" i="1"/>
  <c r="G2008" i="1"/>
  <c r="H2007" i="1"/>
  <c r="G2007" i="1"/>
  <c r="H2006" i="1"/>
  <c r="G2006" i="1"/>
  <c r="H2005" i="1"/>
  <c r="G2005" i="1"/>
  <c r="H2004" i="1"/>
  <c r="G2004" i="1"/>
  <c r="H2003" i="1"/>
  <c r="G2003" i="1"/>
  <c r="H2002" i="1"/>
  <c r="G2002" i="1"/>
  <c r="H2001" i="1"/>
  <c r="G2001" i="1"/>
  <c r="H2000" i="1"/>
  <c r="G2000" i="1"/>
  <c r="H1999" i="1"/>
  <c r="G1999" i="1"/>
  <c r="H1998" i="1"/>
  <c r="G1998" i="1"/>
  <c r="H1997" i="1"/>
  <c r="G1997" i="1"/>
  <c r="H1996" i="1"/>
  <c r="G1996" i="1"/>
  <c r="H1995" i="1"/>
  <c r="G1995" i="1"/>
  <c r="H1994" i="1"/>
  <c r="G1994" i="1"/>
  <c r="H1993" i="1"/>
  <c r="G1993" i="1"/>
  <c r="H1992" i="1"/>
  <c r="G1992" i="1"/>
  <c r="H1991" i="1"/>
  <c r="G1991" i="1"/>
  <c r="H1990" i="1"/>
  <c r="G1990" i="1"/>
  <c r="H1989" i="1"/>
  <c r="G1989" i="1"/>
  <c r="H1988" i="1"/>
  <c r="G1988" i="1"/>
  <c r="H1987" i="1"/>
  <c r="G1987" i="1"/>
  <c r="H1986" i="1"/>
  <c r="G1986" i="1"/>
  <c r="H1985" i="1"/>
  <c r="G1985" i="1"/>
  <c r="H1984" i="1"/>
  <c r="G1984" i="1"/>
  <c r="H1983" i="1"/>
  <c r="G1983" i="1"/>
  <c r="H1982" i="1"/>
  <c r="G1982" i="1"/>
  <c r="H1981" i="1"/>
  <c r="G1981" i="1"/>
  <c r="H1980" i="1"/>
  <c r="G1980" i="1"/>
  <c r="H1979" i="1"/>
  <c r="G1979" i="1"/>
  <c r="H1978" i="1"/>
  <c r="G1978" i="1"/>
  <c r="H1977" i="1"/>
  <c r="G1977" i="1"/>
  <c r="H1976" i="1"/>
  <c r="G1976" i="1"/>
  <c r="H1975" i="1"/>
  <c r="G1975" i="1"/>
  <c r="H1974" i="1"/>
  <c r="G1974" i="1"/>
  <c r="H1973" i="1"/>
  <c r="G1973" i="1"/>
  <c r="H1972" i="1"/>
  <c r="G1972" i="1"/>
  <c r="H1971" i="1"/>
  <c r="G1971" i="1"/>
  <c r="H1970" i="1"/>
  <c r="G1970" i="1"/>
  <c r="H1969" i="1"/>
  <c r="G1969" i="1"/>
  <c r="H1968" i="1"/>
  <c r="G1968" i="1"/>
  <c r="H1967" i="1"/>
  <c r="G1967" i="1"/>
  <c r="H1966" i="1"/>
  <c r="G1966" i="1"/>
  <c r="H1965" i="1"/>
  <c r="G1965" i="1"/>
  <c r="H1964" i="1"/>
  <c r="G1964" i="1"/>
  <c r="H1963" i="1"/>
  <c r="G1963" i="1"/>
  <c r="H1962" i="1"/>
  <c r="G1962" i="1"/>
  <c r="H1961" i="1"/>
  <c r="G1961" i="1"/>
  <c r="H1960" i="1"/>
  <c r="G1960" i="1"/>
  <c r="H1959" i="1"/>
  <c r="G1959" i="1"/>
  <c r="H1958" i="1"/>
  <c r="G1958" i="1"/>
  <c r="H1957" i="1"/>
  <c r="G1957" i="1"/>
  <c r="H1956" i="1"/>
  <c r="G1956" i="1"/>
  <c r="H1955" i="1"/>
  <c r="G1955" i="1"/>
  <c r="H1954" i="1"/>
  <c r="G1954" i="1"/>
  <c r="H1953" i="1"/>
  <c r="G1953" i="1"/>
  <c r="H1952" i="1"/>
  <c r="G1952" i="1"/>
  <c r="H1951" i="1"/>
  <c r="G1951" i="1"/>
  <c r="H1950" i="1"/>
  <c r="G1950" i="1"/>
  <c r="H1949" i="1"/>
  <c r="G1949" i="1"/>
  <c r="H1948" i="1"/>
  <c r="G1948" i="1"/>
  <c r="H1947" i="1"/>
  <c r="G1947" i="1"/>
  <c r="H1946" i="1"/>
  <c r="G1946" i="1"/>
  <c r="H1945" i="1"/>
  <c r="G1945" i="1"/>
  <c r="H1944" i="1"/>
  <c r="G1944" i="1"/>
  <c r="H1943" i="1"/>
  <c r="G1943" i="1"/>
  <c r="H1942" i="1"/>
  <c r="G1942" i="1"/>
  <c r="H1941" i="1"/>
  <c r="G1941" i="1"/>
  <c r="H1940" i="1"/>
  <c r="G1940" i="1"/>
  <c r="H1939" i="1"/>
  <c r="G1939" i="1"/>
  <c r="H1938" i="1"/>
  <c r="G1938" i="1"/>
  <c r="H1937" i="1"/>
  <c r="G1937" i="1"/>
  <c r="H1936" i="1"/>
  <c r="G1936" i="1"/>
  <c r="H1935" i="1"/>
  <c r="G1935" i="1"/>
  <c r="H1934" i="1"/>
  <c r="G1934" i="1"/>
  <c r="H1933" i="1"/>
  <c r="G1933" i="1"/>
  <c r="H1932" i="1"/>
  <c r="G1932" i="1"/>
  <c r="H1931" i="1"/>
  <c r="G1931" i="1"/>
  <c r="H1930" i="1"/>
  <c r="G1930" i="1"/>
  <c r="H1929" i="1"/>
  <c r="G1929" i="1"/>
  <c r="H1928" i="1"/>
  <c r="G1928" i="1"/>
  <c r="H1927" i="1"/>
  <c r="G1927" i="1"/>
  <c r="H1926" i="1"/>
  <c r="G1926" i="1"/>
  <c r="H1925" i="1"/>
  <c r="G1925" i="1"/>
  <c r="H1924" i="1"/>
  <c r="G1924" i="1"/>
  <c r="H1923" i="1"/>
  <c r="G1923" i="1"/>
  <c r="H1922" i="1"/>
  <c r="G1922" i="1"/>
  <c r="H1921" i="1"/>
  <c r="G1921" i="1"/>
  <c r="H1920" i="1"/>
  <c r="G1920" i="1"/>
  <c r="H1919" i="1"/>
  <c r="G1919" i="1"/>
  <c r="H1918" i="1"/>
  <c r="G1918" i="1"/>
  <c r="H1917" i="1"/>
  <c r="G1917" i="1"/>
  <c r="H1916" i="1"/>
  <c r="G1916" i="1"/>
  <c r="H1915" i="1"/>
  <c r="G1915" i="1"/>
  <c r="H1914" i="1"/>
  <c r="G1914" i="1"/>
  <c r="H1913" i="1"/>
  <c r="G1913" i="1"/>
  <c r="H1912" i="1"/>
  <c r="G1912" i="1"/>
  <c r="H1911" i="1"/>
  <c r="G1911" i="1"/>
  <c r="H1910" i="1"/>
  <c r="G1910" i="1"/>
  <c r="H1909" i="1"/>
  <c r="G1909" i="1"/>
  <c r="H1908" i="1"/>
  <c r="G1908" i="1"/>
  <c r="H1907" i="1"/>
  <c r="G1907" i="1"/>
  <c r="H1906" i="1"/>
  <c r="G1906" i="1"/>
  <c r="H1905" i="1"/>
  <c r="G1905" i="1"/>
  <c r="H1904" i="1"/>
  <c r="G1904" i="1"/>
  <c r="H1903" i="1"/>
  <c r="G1903" i="1"/>
  <c r="H1902" i="1"/>
  <c r="G1902" i="1"/>
  <c r="H1901" i="1"/>
  <c r="G1901" i="1"/>
  <c r="H1900" i="1"/>
  <c r="G1900" i="1"/>
  <c r="H1899" i="1"/>
  <c r="G1899" i="1"/>
  <c r="H1898" i="1"/>
  <c r="G1898" i="1"/>
  <c r="H1897" i="1"/>
  <c r="G1897" i="1"/>
  <c r="H1896" i="1"/>
  <c r="G1896" i="1"/>
  <c r="H1895" i="1"/>
  <c r="G1895" i="1"/>
  <c r="H1894" i="1"/>
  <c r="G1894" i="1"/>
  <c r="H1893" i="1"/>
  <c r="G1893" i="1"/>
  <c r="H1892" i="1"/>
  <c r="G1892" i="1"/>
  <c r="H1891" i="1"/>
  <c r="G1891" i="1"/>
  <c r="H1890" i="1"/>
  <c r="G1890" i="1"/>
  <c r="H1889" i="1"/>
  <c r="G1889" i="1"/>
  <c r="H1888" i="1"/>
  <c r="G1888" i="1"/>
  <c r="H1887" i="1"/>
  <c r="G1887" i="1"/>
  <c r="H1886" i="1"/>
  <c r="G1886" i="1"/>
  <c r="H1885" i="1"/>
  <c r="G1885" i="1"/>
  <c r="H1884" i="1"/>
  <c r="G1884" i="1"/>
  <c r="H1883" i="1"/>
  <c r="G1883" i="1"/>
  <c r="H1882" i="1"/>
  <c r="G1882" i="1"/>
  <c r="H1881" i="1"/>
  <c r="G1881" i="1"/>
  <c r="H1880" i="1"/>
  <c r="G1880" i="1"/>
  <c r="H1879" i="1"/>
  <c r="G1879" i="1"/>
  <c r="H1878" i="1"/>
  <c r="G1878" i="1"/>
  <c r="H1877" i="1"/>
  <c r="G1877" i="1"/>
  <c r="H1876" i="1"/>
  <c r="G1876" i="1"/>
  <c r="H1875" i="1"/>
  <c r="G1875" i="1"/>
  <c r="H1874" i="1"/>
  <c r="G1874" i="1"/>
  <c r="H1873" i="1"/>
  <c r="G1873" i="1"/>
  <c r="H1872" i="1"/>
  <c r="G1872" i="1"/>
  <c r="H1871" i="1"/>
  <c r="G1871" i="1"/>
  <c r="H1870" i="1"/>
  <c r="G1870" i="1"/>
  <c r="H1869" i="1"/>
  <c r="G1869" i="1"/>
  <c r="H1868" i="1"/>
  <c r="G1868" i="1"/>
  <c r="H1867" i="1"/>
  <c r="G1867" i="1"/>
  <c r="H1866" i="1"/>
  <c r="G1866" i="1"/>
  <c r="H1865" i="1"/>
  <c r="G1865" i="1"/>
  <c r="H1864" i="1"/>
  <c r="G1864" i="1"/>
  <c r="H1863" i="1"/>
  <c r="G1863" i="1"/>
  <c r="H1862" i="1"/>
  <c r="G1862" i="1"/>
  <c r="H1861" i="1"/>
  <c r="G1861" i="1"/>
  <c r="H1860" i="1"/>
  <c r="G1860" i="1"/>
  <c r="H1859" i="1"/>
  <c r="G1859" i="1"/>
  <c r="H1858" i="1"/>
  <c r="G1858" i="1"/>
  <c r="H1857" i="1"/>
  <c r="G1857" i="1"/>
  <c r="H1856" i="1"/>
  <c r="G1856" i="1"/>
  <c r="H1855" i="1"/>
  <c r="G1855" i="1"/>
  <c r="H1854" i="1"/>
  <c r="G1854" i="1"/>
  <c r="H1853" i="1"/>
  <c r="G1853" i="1"/>
  <c r="H1852" i="1"/>
  <c r="G1852" i="1"/>
  <c r="H1851" i="1"/>
  <c r="G1851" i="1"/>
  <c r="H1850" i="1"/>
  <c r="G1850" i="1"/>
  <c r="H1849" i="1"/>
  <c r="G1849" i="1"/>
  <c r="H1848" i="1"/>
  <c r="G1848" i="1"/>
  <c r="H1847" i="1"/>
  <c r="G1847" i="1"/>
  <c r="H1846" i="1"/>
  <c r="G1846" i="1"/>
  <c r="H1845" i="1"/>
  <c r="G1845" i="1"/>
  <c r="H1844" i="1"/>
  <c r="G1844" i="1"/>
  <c r="H1843" i="1"/>
  <c r="G1843" i="1"/>
  <c r="H1842" i="1"/>
  <c r="G1842" i="1"/>
  <c r="H1841" i="1"/>
  <c r="G1841" i="1"/>
  <c r="H1840" i="1"/>
  <c r="G1840" i="1"/>
  <c r="H1839" i="1"/>
  <c r="G1839" i="1"/>
  <c r="H1838" i="1"/>
  <c r="G1838" i="1"/>
  <c r="H1837" i="1"/>
  <c r="G1837" i="1"/>
  <c r="H1836" i="1"/>
  <c r="G1836" i="1"/>
  <c r="H1835" i="1"/>
  <c r="G1835" i="1"/>
  <c r="H1834" i="1"/>
  <c r="G1834" i="1"/>
  <c r="H1833" i="1"/>
  <c r="G1833" i="1"/>
  <c r="H1832" i="1"/>
  <c r="G1832" i="1"/>
  <c r="H1831" i="1"/>
  <c r="G1831" i="1"/>
  <c r="H1830" i="1"/>
  <c r="G1830" i="1"/>
  <c r="H1829" i="1"/>
  <c r="G1829" i="1"/>
  <c r="H1828" i="1"/>
  <c r="G1828" i="1"/>
  <c r="H1827" i="1"/>
  <c r="G1827" i="1"/>
  <c r="H1826" i="1"/>
  <c r="G1826" i="1"/>
  <c r="H1825" i="1"/>
  <c r="G1825" i="1"/>
  <c r="H1824" i="1"/>
  <c r="G1824" i="1"/>
  <c r="H1823" i="1"/>
  <c r="G1823" i="1"/>
  <c r="H1822" i="1"/>
  <c r="G1822" i="1"/>
  <c r="H1821" i="1"/>
  <c r="G1821" i="1"/>
  <c r="H1820" i="1"/>
  <c r="G1820" i="1"/>
  <c r="H1819" i="1"/>
  <c r="G1819" i="1"/>
  <c r="H1818" i="1"/>
  <c r="G1818" i="1"/>
  <c r="H1817" i="1"/>
  <c r="G1817" i="1"/>
  <c r="H1816" i="1"/>
  <c r="G1816" i="1"/>
  <c r="H1815" i="1"/>
  <c r="G1815" i="1"/>
  <c r="H1814" i="1"/>
  <c r="G1814" i="1"/>
  <c r="H1813" i="1"/>
  <c r="G1813" i="1"/>
  <c r="H1812" i="1"/>
  <c r="G1812" i="1"/>
  <c r="H1811" i="1"/>
  <c r="G1811" i="1"/>
  <c r="H1810" i="1"/>
  <c r="G1810" i="1"/>
  <c r="H1809" i="1"/>
  <c r="G1809" i="1"/>
  <c r="H1808" i="1"/>
  <c r="G1808" i="1"/>
  <c r="H1807" i="1"/>
  <c r="G1807" i="1"/>
  <c r="H1806" i="1"/>
  <c r="G1806" i="1"/>
  <c r="H1805" i="1"/>
  <c r="G1805" i="1"/>
  <c r="H1804" i="1"/>
  <c r="G1804" i="1"/>
  <c r="H1803" i="1"/>
  <c r="G1803" i="1"/>
  <c r="H1802" i="1"/>
  <c r="G1802" i="1"/>
  <c r="H1801" i="1"/>
  <c r="G1801" i="1"/>
  <c r="H1800" i="1"/>
  <c r="G1800" i="1"/>
  <c r="H1799" i="1"/>
  <c r="G1799" i="1"/>
  <c r="H1798" i="1"/>
  <c r="G1798" i="1"/>
  <c r="H1797" i="1"/>
  <c r="G1797" i="1"/>
  <c r="H1796" i="1"/>
  <c r="G1796" i="1"/>
  <c r="H1795" i="1"/>
  <c r="G1795" i="1"/>
  <c r="H1794" i="1"/>
  <c r="G1794" i="1"/>
  <c r="H1793" i="1"/>
  <c r="G1793" i="1"/>
  <c r="H1792" i="1"/>
  <c r="G1792" i="1"/>
  <c r="H1791" i="1"/>
  <c r="G1791" i="1"/>
  <c r="H1790" i="1"/>
  <c r="G1790" i="1"/>
  <c r="H1789" i="1"/>
  <c r="G1789" i="1"/>
  <c r="H1788" i="1"/>
  <c r="G1788" i="1"/>
  <c r="H1787" i="1"/>
  <c r="G1787" i="1"/>
  <c r="H1786" i="1"/>
  <c r="G1786" i="1"/>
  <c r="H1785" i="1"/>
  <c r="G1785" i="1"/>
  <c r="H1784" i="1"/>
  <c r="G1784" i="1"/>
  <c r="H1783" i="1"/>
  <c r="G1783" i="1"/>
  <c r="H1782" i="1"/>
  <c r="G1782" i="1"/>
  <c r="H1781" i="1"/>
  <c r="G1781" i="1"/>
  <c r="H1780" i="1"/>
  <c r="G1780" i="1"/>
  <c r="H1779" i="1"/>
  <c r="G1779" i="1"/>
  <c r="H1778" i="1"/>
  <c r="G1778" i="1"/>
  <c r="H1777" i="1"/>
  <c r="G1777" i="1"/>
  <c r="H1776" i="1"/>
  <c r="G1776" i="1"/>
  <c r="H1775" i="1"/>
  <c r="G1775" i="1"/>
  <c r="H1774" i="1"/>
  <c r="G1774" i="1"/>
  <c r="H1773" i="1"/>
  <c r="G1773" i="1"/>
  <c r="H1772" i="1"/>
  <c r="G1772" i="1"/>
  <c r="H1771" i="1"/>
  <c r="G1771" i="1"/>
  <c r="H1770" i="1"/>
  <c r="G1770" i="1"/>
  <c r="H1769" i="1"/>
  <c r="G1769" i="1"/>
  <c r="H1768" i="1"/>
  <c r="G1768" i="1"/>
  <c r="H1767" i="1"/>
  <c r="G1767" i="1"/>
  <c r="H1766" i="1"/>
  <c r="G1766" i="1"/>
  <c r="H1765" i="1"/>
  <c r="G1765" i="1"/>
  <c r="H1764" i="1"/>
  <c r="G1764" i="1"/>
  <c r="H1763" i="1"/>
  <c r="G1763" i="1"/>
  <c r="H1762" i="1"/>
  <c r="G1762" i="1"/>
  <c r="H1761" i="1"/>
  <c r="G1761" i="1"/>
  <c r="H1760" i="1"/>
  <c r="G1760" i="1"/>
  <c r="H1759" i="1"/>
  <c r="G1759" i="1"/>
  <c r="H1758" i="1"/>
  <c r="G1758" i="1"/>
  <c r="H1757" i="1"/>
  <c r="G1757" i="1"/>
  <c r="H1756" i="1"/>
  <c r="G1756" i="1"/>
  <c r="H1755" i="1"/>
  <c r="G1755" i="1"/>
  <c r="H1754" i="1"/>
  <c r="G1754" i="1"/>
  <c r="H1753" i="1"/>
  <c r="G1753" i="1"/>
  <c r="H1752" i="1"/>
  <c r="G1752" i="1"/>
  <c r="H1751" i="1"/>
  <c r="G1751" i="1"/>
  <c r="H1750" i="1"/>
  <c r="G1750" i="1"/>
  <c r="H1749" i="1"/>
  <c r="G1749" i="1"/>
  <c r="H1748" i="1"/>
  <c r="G1748" i="1"/>
  <c r="H1747" i="1"/>
  <c r="G1747" i="1"/>
  <c r="H1746" i="1"/>
  <c r="G1746" i="1"/>
  <c r="H1745" i="1"/>
  <c r="G1745" i="1"/>
  <c r="H1744" i="1"/>
  <c r="G1744" i="1"/>
  <c r="H1743" i="1"/>
  <c r="G1743" i="1"/>
  <c r="H1742" i="1"/>
  <c r="G1742" i="1"/>
  <c r="H1741" i="1"/>
  <c r="G1741" i="1"/>
  <c r="H1740" i="1"/>
  <c r="G1740" i="1"/>
  <c r="H1739" i="1"/>
  <c r="G1739" i="1"/>
  <c r="H1738" i="1"/>
  <c r="G1738" i="1"/>
  <c r="H1737" i="1"/>
  <c r="G1737" i="1"/>
  <c r="H1736" i="1"/>
  <c r="G1736" i="1"/>
  <c r="H1735" i="1"/>
  <c r="G1735" i="1"/>
  <c r="H1734" i="1"/>
  <c r="G1734" i="1"/>
  <c r="H1733" i="1"/>
  <c r="G1733" i="1"/>
  <c r="H1732" i="1"/>
  <c r="G1732" i="1"/>
  <c r="H1731" i="1"/>
  <c r="G1731" i="1"/>
  <c r="H1730" i="1"/>
  <c r="G1730" i="1"/>
  <c r="H1729" i="1"/>
  <c r="G1729" i="1"/>
  <c r="H1728" i="1"/>
  <c r="G1728" i="1"/>
  <c r="H1727" i="1"/>
  <c r="G1727" i="1"/>
  <c r="H1726" i="1"/>
  <c r="G1726" i="1"/>
  <c r="H1725" i="1"/>
  <c r="G1725" i="1"/>
  <c r="H1724" i="1"/>
  <c r="G1724" i="1"/>
  <c r="H1723" i="1"/>
  <c r="G1723" i="1"/>
  <c r="H1722" i="1"/>
  <c r="G1722" i="1"/>
  <c r="H1721" i="1"/>
  <c r="G1721" i="1"/>
  <c r="H1720" i="1"/>
  <c r="G1720" i="1"/>
  <c r="H1719" i="1"/>
  <c r="G1719" i="1"/>
  <c r="H1718" i="1"/>
  <c r="G1718" i="1"/>
  <c r="H1717" i="1"/>
  <c r="G1717" i="1"/>
  <c r="H1716" i="1"/>
  <c r="G1716" i="1"/>
  <c r="H1715" i="1"/>
  <c r="G1715" i="1"/>
  <c r="H1714" i="1"/>
  <c r="G1714" i="1"/>
  <c r="D1713" i="1"/>
  <c r="C1713" i="1"/>
  <c r="C1712" i="1"/>
  <c r="D1711" i="1"/>
  <c r="C1711" i="1"/>
  <c r="D1710" i="1"/>
  <c r="C1710" i="1"/>
  <c r="D1709" i="1"/>
  <c r="C1709" i="1"/>
  <c r="D1708" i="1"/>
  <c r="C1708" i="1"/>
  <c r="C1707" i="1"/>
  <c r="D1706" i="1"/>
  <c r="C1706" i="1"/>
  <c r="D1705" i="1"/>
  <c r="C1705" i="1"/>
  <c r="D1704" i="1"/>
  <c r="C1704" i="1"/>
  <c r="D1703" i="1"/>
  <c r="C1703" i="1"/>
  <c r="D1702" i="1"/>
  <c r="C1702" i="1"/>
  <c r="D1701" i="1"/>
  <c r="C1701" i="1"/>
  <c r="D1700" i="1"/>
  <c r="C1700" i="1"/>
  <c r="D1699" i="1"/>
  <c r="C1699" i="1"/>
  <c r="C1698" i="1"/>
  <c r="D1697" i="1"/>
  <c r="C1697" i="1"/>
  <c r="D1696" i="1"/>
  <c r="C1696" i="1"/>
  <c r="D1695" i="1"/>
  <c r="C1695" i="1"/>
  <c r="D1694" i="1"/>
  <c r="C1694" i="1"/>
  <c r="D1693" i="1"/>
  <c r="C1693" i="1"/>
  <c r="C1692" i="1"/>
  <c r="C1691" i="1"/>
  <c r="D1690" i="1"/>
  <c r="C1690" i="1"/>
  <c r="D1689" i="1"/>
  <c r="C1689" i="1"/>
  <c r="D1688" i="1"/>
  <c r="C1688" i="1"/>
  <c r="D1687" i="1"/>
  <c r="C1687" i="1"/>
  <c r="D1686" i="1"/>
  <c r="C1686" i="1"/>
  <c r="D1685" i="1"/>
  <c r="C1685" i="1"/>
  <c r="D1684" i="1"/>
  <c r="C1684" i="1"/>
  <c r="C1683" i="1"/>
  <c r="D1682" i="1"/>
  <c r="C1682" i="1"/>
  <c r="D1681" i="1"/>
  <c r="C1681" i="1"/>
  <c r="D1680" i="1"/>
  <c r="C1680" i="1"/>
  <c r="D1679" i="1"/>
  <c r="C1679" i="1"/>
  <c r="D1678" i="1"/>
  <c r="C1678" i="1"/>
  <c r="D1677" i="1"/>
  <c r="C1677"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C1660" i="1"/>
  <c r="D1659" i="1"/>
  <c r="C1659" i="1"/>
  <c r="D1658" i="1"/>
  <c r="C1658" i="1"/>
  <c r="D1657" i="1"/>
  <c r="C1657" i="1"/>
  <c r="D1656" i="1"/>
  <c r="C1656" i="1"/>
  <c r="D1655" i="1"/>
  <c r="C1655" i="1"/>
  <c r="C1654" i="1"/>
  <c r="D1653" i="1"/>
  <c r="C1653" i="1"/>
  <c r="D1652" i="1"/>
  <c r="C1652" i="1"/>
  <c r="D1651" i="1"/>
  <c r="C1651" i="1"/>
  <c r="D1650" i="1"/>
  <c r="C1650" i="1"/>
  <c r="D1649" i="1"/>
  <c r="C1649" i="1"/>
  <c r="D1648" i="1"/>
  <c r="C1648" i="1"/>
  <c r="D1647" i="1"/>
  <c r="C1647" i="1"/>
  <c r="C1646" i="1"/>
  <c r="D1645" i="1"/>
  <c r="C1645" i="1"/>
  <c r="D1644" i="1"/>
  <c r="C1644" i="1"/>
  <c r="D1643" i="1"/>
  <c r="C1643" i="1"/>
  <c r="D1642" i="1"/>
  <c r="C1642" i="1"/>
  <c r="D1641" i="1"/>
  <c r="C1641" i="1"/>
  <c r="D1640" i="1"/>
  <c r="C1640" i="1"/>
  <c r="D1639" i="1"/>
  <c r="C1639" i="1"/>
  <c r="D1638" i="1"/>
  <c r="C1638" i="1"/>
  <c r="C1637" i="1"/>
  <c r="D1636" i="1"/>
  <c r="C1636" i="1"/>
  <c r="C1635" i="1"/>
  <c r="D1634" i="1"/>
  <c r="C1634" i="1"/>
  <c r="D1633" i="1"/>
  <c r="C1633" i="1"/>
  <c r="D1632" i="1"/>
  <c r="C1632" i="1"/>
  <c r="D1631" i="1"/>
  <c r="C1631" i="1"/>
  <c r="D1630" i="1"/>
  <c r="C1630" i="1"/>
  <c r="D1629" i="1"/>
  <c r="C1629" i="1"/>
  <c r="D1628" i="1"/>
  <c r="C1628" i="1"/>
  <c r="D1627" i="1"/>
  <c r="C1627" i="1"/>
  <c r="C1626" i="1"/>
  <c r="C1625" i="1"/>
  <c r="D1624" i="1"/>
  <c r="C1624" i="1"/>
  <c r="D1623" i="1"/>
  <c r="C1623" i="1"/>
  <c r="D1622" i="1"/>
  <c r="C1622" i="1"/>
  <c r="D1621" i="1"/>
  <c r="C1621" i="1"/>
  <c r="C1620" i="1"/>
  <c r="D1619" i="1"/>
  <c r="C1619" i="1"/>
  <c r="D1618" i="1"/>
  <c r="C1618" i="1"/>
  <c r="D1617" i="1"/>
  <c r="C1617" i="1"/>
  <c r="C1616" i="1"/>
  <c r="D1615" i="1"/>
  <c r="C1615" i="1"/>
  <c r="D1614" i="1"/>
  <c r="C1614" i="1"/>
  <c r="D1613" i="1"/>
  <c r="C1613" i="1"/>
  <c r="D1612" i="1"/>
  <c r="C1612" i="1"/>
  <c r="D1611" i="1"/>
  <c r="C1611" i="1"/>
  <c r="D1610" i="1"/>
  <c r="C1610" i="1"/>
  <c r="C1609" i="1"/>
  <c r="D1608" i="1"/>
  <c r="C1608" i="1"/>
  <c r="D1607" i="1"/>
  <c r="C1607" i="1"/>
  <c r="D1606" i="1"/>
  <c r="C1606" i="1"/>
  <c r="D1605" i="1"/>
  <c r="C1605" i="1"/>
  <c r="D1604" i="1"/>
  <c r="C1604" i="1"/>
  <c r="D1603" i="1"/>
  <c r="C1603" i="1"/>
  <c r="D1602" i="1"/>
  <c r="C1602" i="1"/>
  <c r="D1601" i="1"/>
  <c r="C1601" i="1"/>
  <c r="D1600" i="1"/>
  <c r="C1600" i="1"/>
  <c r="D1599" i="1"/>
  <c r="C1599"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C1575" i="1"/>
  <c r="D1574" i="1"/>
  <c r="C1574" i="1"/>
  <c r="D1573" i="1"/>
  <c r="C1573" i="1"/>
  <c r="C1572" i="1"/>
  <c r="D1571" i="1"/>
  <c r="C1571" i="1"/>
  <c r="D1570" i="1"/>
  <c r="C1570" i="1"/>
  <c r="C1569" i="1"/>
  <c r="C1568" i="1"/>
  <c r="D1567" i="1"/>
  <c r="C1567" i="1"/>
  <c r="D1566" i="1"/>
  <c r="C1566" i="1"/>
  <c r="D1565" i="1"/>
  <c r="C1565" i="1"/>
  <c r="C1564" i="1"/>
  <c r="D1563" i="1"/>
  <c r="C1563" i="1"/>
  <c r="D1562" i="1"/>
  <c r="C1562" i="1"/>
  <c r="C1561" i="1"/>
  <c r="D1560" i="1"/>
  <c r="C1560" i="1"/>
  <c r="D1559" i="1"/>
  <c r="C1559" i="1"/>
  <c r="C1558" i="1"/>
  <c r="D1557" i="1"/>
  <c r="C1557" i="1"/>
  <c r="D1556" i="1"/>
  <c r="C1556" i="1"/>
  <c r="D1555" i="1"/>
  <c r="C1555" i="1"/>
  <c r="D1554" i="1"/>
  <c r="C1554" i="1"/>
  <c r="D1553" i="1"/>
  <c r="C1553"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C1539" i="1"/>
  <c r="D1538" i="1"/>
  <c r="C1538" i="1"/>
  <c r="D1537" i="1"/>
  <c r="C1537" i="1"/>
  <c r="D1536" i="1"/>
  <c r="C1536" i="1"/>
  <c r="D1535" i="1"/>
  <c r="C1535" i="1"/>
  <c r="D1534" i="1"/>
  <c r="C1534" i="1"/>
  <c r="D1533" i="1"/>
  <c r="C1533" i="1"/>
  <c r="C1532" i="1"/>
  <c r="D1531" i="1"/>
  <c r="C1531" i="1"/>
  <c r="D1530" i="1"/>
  <c r="C1530" i="1"/>
  <c r="D1529" i="1"/>
  <c r="C1529" i="1"/>
  <c r="D1528" i="1"/>
  <c r="C1528" i="1"/>
  <c r="C1527" i="1"/>
  <c r="D1526" i="1"/>
  <c r="C1526" i="1"/>
  <c r="D1525" i="1"/>
  <c r="C1525" i="1"/>
  <c r="D1524" i="1"/>
  <c r="C1524" i="1"/>
  <c r="D1523" i="1"/>
  <c r="C1523" i="1"/>
  <c r="C1522" i="1"/>
  <c r="D1521" i="1"/>
  <c r="C1521" i="1"/>
  <c r="C1520" i="1"/>
  <c r="D1519" i="1"/>
  <c r="C1519" i="1"/>
  <c r="D1518" i="1"/>
  <c r="C1518" i="1"/>
  <c r="C1517" i="1"/>
  <c r="C1516" i="1"/>
  <c r="D1515" i="1"/>
  <c r="C1515" i="1"/>
  <c r="C1514" i="1"/>
  <c r="C1513" i="1"/>
  <c r="D1512" i="1"/>
  <c r="C1512" i="1"/>
  <c r="D1511" i="1"/>
  <c r="C1511" i="1"/>
  <c r="D1510" i="1"/>
  <c r="C1510" i="1"/>
  <c r="D1509" i="1"/>
  <c r="C1509" i="1"/>
  <c r="C1508" i="1"/>
  <c r="D1507" i="1"/>
  <c r="C1507" i="1"/>
  <c r="C1506" i="1"/>
  <c r="D1505" i="1"/>
  <c r="C1505" i="1"/>
  <c r="D1504" i="1"/>
  <c r="C1504"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C1484" i="1"/>
  <c r="D1483" i="1"/>
  <c r="C1483" i="1"/>
  <c r="D1482" i="1"/>
  <c r="C1482" i="1"/>
  <c r="D1481" i="1"/>
  <c r="C1481" i="1"/>
  <c r="D1480" i="1"/>
  <c r="C1480" i="1"/>
  <c r="D1479" i="1"/>
  <c r="C1479" i="1"/>
  <c r="D1478" i="1"/>
  <c r="C1478" i="1"/>
  <c r="D1477" i="1"/>
  <c r="C1477" i="1"/>
  <c r="D1476" i="1"/>
  <c r="C1476" i="1"/>
  <c r="D1475" i="1"/>
  <c r="C1475" i="1"/>
  <c r="D1474" i="1"/>
  <c r="C1474" i="1"/>
  <c r="C1473" i="1"/>
  <c r="D1472" i="1"/>
  <c r="C1472" i="1"/>
  <c r="D1471" i="1"/>
  <c r="C1471" i="1"/>
  <c r="D1470" i="1"/>
  <c r="C1470" i="1"/>
  <c r="D1469" i="1"/>
  <c r="C1469" i="1"/>
  <c r="C1468" i="1"/>
  <c r="C1467" i="1"/>
  <c r="D1466" i="1"/>
  <c r="C1466" i="1"/>
  <c r="D1465" i="1"/>
  <c r="C1465" i="1"/>
  <c r="D1464" i="1"/>
  <c r="C1464" i="1"/>
  <c r="D1463" i="1"/>
  <c r="C1463" i="1"/>
  <c r="D1462" i="1"/>
  <c r="C1462" i="1"/>
  <c r="D1461" i="1"/>
  <c r="C1461" i="1"/>
  <c r="D1460" i="1"/>
  <c r="C1460" i="1"/>
  <c r="D1459" i="1"/>
  <c r="C1459" i="1"/>
  <c r="C1458"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C1445" i="1"/>
  <c r="D1444" i="1"/>
  <c r="C1444" i="1"/>
  <c r="D1443" i="1"/>
  <c r="C1443"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C1407" i="1"/>
  <c r="D1406" i="1"/>
  <c r="C1406" i="1"/>
  <c r="D1405" i="1"/>
  <c r="C1405" i="1"/>
  <c r="D1404" i="1"/>
  <c r="C1404" i="1"/>
  <c r="D1403" i="1"/>
  <c r="C1403" i="1"/>
  <c r="D1402" i="1"/>
  <c r="C1402" i="1"/>
  <c r="D1401" i="1"/>
  <c r="C1401" i="1"/>
  <c r="D1400" i="1"/>
  <c r="C1400" i="1"/>
  <c r="D1399" i="1"/>
  <c r="C1399" i="1"/>
  <c r="C1398" i="1"/>
  <c r="C1397" i="1"/>
  <c r="D1396" i="1"/>
  <c r="C1396" i="1"/>
  <c r="C1395" i="1"/>
  <c r="D1394" i="1"/>
  <c r="C1394" i="1"/>
  <c r="D1393" i="1"/>
  <c r="C1393" i="1"/>
  <c r="D1392" i="1"/>
  <c r="C1392" i="1"/>
  <c r="D1391" i="1"/>
  <c r="C1391" i="1"/>
  <c r="D1390" i="1"/>
  <c r="C1390" i="1"/>
  <c r="D1389" i="1"/>
  <c r="C1389" i="1"/>
  <c r="D1388" i="1"/>
  <c r="C1388" i="1"/>
  <c r="D1387" i="1"/>
  <c r="C1387" i="1"/>
  <c r="D1386" i="1"/>
  <c r="C1386" i="1"/>
  <c r="C1385" i="1"/>
  <c r="D1384" i="1"/>
  <c r="C1384" i="1"/>
  <c r="D1383" i="1"/>
  <c r="C1383" i="1"/>
  <c r="D1382" i="1"/>
  <c r="C1382" i="1"/>
  <c r="D1381" i="1"/>
  <c r="C1381" i="1"/>
  <c r="C1380" i="1"/>
  <c r="D1379" i="1"/>
  <c r="C1379" i="1"/>
  <c r="C1378" i="1"/>
  <c r="D1377" i="1"/>
  <c r="C1377" i="1"/>
  <c r="D1376" i="1"/>
  <c r="C1376" i="1"/>
  <c r="D1375" i="1"/>
  <c r="C1375" i="1"/>
  <c r="D1374" i="1"/>
  <c r="C1374" i="1"/>
  <c r="C1373" i="1"/>
  <c r="D1372" i="1"/>
  <c r="C1372" i="1"/>
  <c r="D1371" i="1"/>
  <c r="C1371" i="1"/>
  <c r="D1370" i="1"/>
  <c r="C1370" i="1"/>
  <c r="D1369" i="1"/>
  <c r="C1369" i="1"/>
  <c r="D1368" i="1"/>
  <c r="C1368" i="1"/>
  <c r="D1367" i="1"/>
  <c r="C1367" i="1"/>
  <c r="D1366" i="1"/>
  <c r="C1366" i="1"/>
  <c r="C1365" i="1"/>
  <c r="D1364" i="1"/>
  <c r="C1364" i="1"/>
  <c r="D1363" i="1"/>
  <c r="C1363" i="1"/>
  <c r="C1362" i="1"/>
  <c r="D1361" i="1"/>
  <c r="C1361" i="1"/>
  <c r="D1360" i="1"/>
  <c r="C1360" i="1"/>
  <c r="C1359" i="1"/>
  <c r="C1358" i="1"/>
  <c r="D1357" i="1"/>
  <c r="C1357" i="1"/>
  <c r="D1356" i="1"/>
  <c r="C1356" i="1"/>
  <c r="D1355" i="1"/>
  <c r="C1355" i="1"/>
  <c r="C1354"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C1319" i="1"/>
  <c r="D1318" i="1"/>
  <c r="C1318" i="1"/>
  <c r="D1317" i="1"/>
  <c r="C1317" i="1"/>
  <c r="D1316" i="1"/>
  <c r="C1316" i="1"/>
  <c r="D1315" i="1"/>
  <c r="C1315" i="1"/>
  <c r="D1314" i="1"/>
  <c r="C1314"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C1297" i="1"/>
  <c r="D1296" i="1"/>
  <c r="C1296" i="1"/>
  <c r="D1295" i="1"/>
  <c r="C1295" i="1"/>
  <c r="C1294" i="1"/>
  <c r="D1293" i="1"/>
  <c r="C1293" i="1"/>
  <c r="D1292" i="1"/>
  <c r="C1292" i="1"/>
  <c r="C1291" i="1"/>
  <c r="D1290" i="1"/>
  <c r="C1290" i="1"/>
  <c r="D1289" i="1"/>
  <c r="C1289" i="1"/>
  <c r="D1288" i="1"/>
  <c r="C1288" i="1"/>
  <c r="C1287" i="1"/>
  <c r="C1286" i="1"/>
  <c r="D1285" i="1"/>
  <c r="C1285" i="1"/>
  <c r="D1284" i="1"/>
  <c r="C1284" i="1"/>
  <c r="D1283" i="1"/>
  <c r="C1283" i="1"/>
  <c r="D1282" i="1"/>
  <c r="C1282" i="1"/>
  <c r="D1281" i="1"/>
  <c r="C1281" i="1"/>
  <c r="D1280" i="1"/>
  <c r="C1280" i="1"/>
  <c r="D1279" i="1"/>
  <c r="C1279" i="1"/>
  <c r="D1278" i="1"/>
  <c r="C1278" i="1"/>
  <c r="D1277" i="1"/>
  <c r="C1277" i="1"/>
  <c r="C1276" i="1"/>
  <c r="D1275" i="1"/>
  <c r="C1275" i="1"/>
  <c r="D1274" i="1"/>
  <c r="C1274"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C1204" i="1"/>
  <c r="D1203" i="1"/>
  <c r="C1203" i="1"/>
  <c r="D1202" i="1"/>
  <c r="C1202" i="1"/>
  <c r="D1201" i="1"/>
  <c r="C1201" i="1"/>
  <c r="D1200" i="1"/>
  <c r="C1200" i="1"/>
  <c r="D1199" i="1"/>
  <c r="C1199" i="1"/>
  <c r="D1198" i="1"/>
  <c r="C1198" i="1"/>
  <c r="D1197" i="1"/>
  <c r="C1197" i="1"/>
  <c r="D1196" i="1"/>
  <c r="C1196" i="1"/>
  <c r="D1195" i="1"/>
  <c r="C1195" i="1"/>
  <c r="C1194" i="1"/>
  <c r="D1193" i="1"/>
  <c r="C1193" i="1"/>
  <c r="C1192" i="1"/>
  <c r="D1191" i="1"/>
  <c r="C1191" i="1"/>
  <c r="C1190" i="1"/>
  <c r="D1189" i="1"/>
  <c r="C1189" i="1"/>
  <c r="D1188" i="1"/>
  <c r="C1188" i="1"/>
  <c r="C1187" i="1"/>
  <c r="D1186" i="1"/>
  <c r="C1186" i="1"/>
  <c r="D1185" i="1"/>
  <c r="C1185" i="1"/>
  <c r="C1184" i="1"/>
  <c r="C1183" i="1"/>
  <c r="D1182" i="1"/>
  <c r="C1182" i="1"/>
  <c r="D1181" i="1"/>
  <c r="C1181" i="1"/>
  <c r="C1180" i="1"/>
  <c r="C1179" i="1"/>
  <c r="C1178" i="1"/>
  <c r="C1177" i="1"/>
  <c r="D1176" i="1"/>
  <c r="C1176" i="1"/>
  <c r="D1175" i="1"/>
  <c r="C1175" i="1"/>
  <c r="D1174" i="1"/>
  <c r="C1174" i="1"/>
  <c r="D1173" i="1"/>
  <c r="C1173" i="1"/>
  <c r="D1172" i="1"/>
  <c r="C1172" i="1"/>
  <c r="D1171" i="1"/>
  <c r="C1171" i="1"/>
  <c r="D1170" i="1"/>
  <c r="C1170" i="1"/>
  <c r="D1169" i="1"/>
  <c r="C1169" i="1"/>
  <c r="C1168" i="1"/>
  <c r="D1167" i="1"/>
  <c r="C1167" i="1"/>
  <c r="D1166" i="1"/>
  <c r="C1166" i="1"/>
  <c r="D1165" i="1"/>
  <c r="C1165" i="1"/>
  <c r="D1164" i="1"/>
  <c r="C1164" i="1"/>
  <c r="D1163" i="1"/>
  <c r="C1163" i="1"/>
  <c r="D1162" i="1"/>
  <c r="C1162" i="1"/>
  <c r="C1161" i="1"/>
  <c r="D1160" i="1"/>
  <c r="C1160" i="1"/>
  <c r="C1159" i="1"/>
  <c r="C1158" i="1"/>
  <c r="D1157" i="1"/>
  <c r="C1157" i="1"/>
  <c r="C1156" i="1"/>
  <c r="D1155" i="1"/>
  <c r="C1155" i="1"/>
  <c r="D1154" i="1"/>
  <c r="C1154" i="1"/>
  <c r="D1153" i="1"/>
  <c r="C1153" i="1"/>
  <c r="C1152" i="1"/>
  <c r="C1151" i="1"/>
  <c r="D1150" i="1"/>
  <c r="C1150" i="1"/>
  <c r="D1149" i="1"/>
  <c r="C1149" i="1"/>
  <c r="D1148" i="1"/>
  <c r="C1148"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C1134" i="1"/>
  <c r="D1133" i="1"/>
  <c r="C1133" i="1"/>
  <c r="D1132" i="1"/>
  <c r="C1132" i="1"/>
  <c r="D1131" i="1"/>
  <c r="C1131" i="1"/>
  <c r="D1130" i="1"/>
  <c r="C1130" i="1"/>
  <c r="D1129" i="1"/>
  <c r="C1129" i="1"/>
  <c r="C1128" i="1"/>
  <c r="D1127" i="1"/>
  <c r="C1127" i="1"/>
  <c r="D1126" i="1"/>
  <c r="C1126" i="1"/>
  <c r="D1125" i="1"/>
  <c r="C1125" i="1"/>
  <c r="D1124" i="1"/>
  <c r="C1124" i="1"/>
  <c r="D1123" i="1"/>
  <c r="C1123" i="1"/>
  <c r="D1122" i="1"/>
  <c r="C1122" i="1"/>
  <c r="D1121" i="1"/>
  <c r="C1121" i="1"/>
  <c r="D1120" i="1"/>
  <c r="C1120" i="1"/>
  <c r="C1119" i="1"/>
  <c r="C1118" i="1"/>
  <c r="D1117" i="1"/>
  <c r="C1117" i="1"/>
  <c r="D1116" i="1"/>
  <c r="C1116" i="1"/>
  <c r="D1115" i="1"/>
  <c r="C1115" i="1"/>
  <c r="D1114" i="1"/>
  <c r="C1114" i="1"/>
  <c r="D1113" i="1"/>
  <c r="C1113" i="1"/>
  <c r="D1112" i="1"/>
  <c r="C1112" i="1"/>
  <c r="D1111" i="1"/>
  <c r="C1111" i="1"/>
  <c r="D1110" i="1"/>
  <c r="C1110" i="1"/>
  <c r="C1109" i="1"/>
  <c r="D1108" i="1"/>
  <c r="C1108" i="1"/>
  <c r="D1107" i="1"/>
  <c r="C1107" i="1"/>
  <c r="D1106" i="1"/>
  <c r="C1106" i="1"/>
  <c r="D1105" i="1"/>
  <c r="C1105" i="1"/>
  <c r="D1104" i="1"/>
  <c r="C1104" i="1"/>
  <c r="D1103" i="1"/>
  <c r="C1103" i="1"/>
  <c r="D1102" i="1"/>
  <c r="C1102" i="1"/>
  <c r="D1101" i="1"/>
  <c r="C1101" i="1"/>
  <c r="D1100" i="1"/>
  <c r="C1100" i="1"/>
  <c r="C1099" i="1"/>
  <c r="D1098" i="1"/>
  <c r="C1098" i="1"/>
  <c r="D1097" i="1"/>
  <c r="C1097" i="1"/>
  <c r="D1096" i="1"/>
  <c r="C1096"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C1080" i="1"/>
  <c r="C1079" i="1"/>
  <c r="D1078" i="1"/>
  <c r="C1078" i="1"/>
  <c r="D1077" i="1"/>
  <c r="C1077" i="1"/>
  <c r="D1076" i="1"/>
  <c r="C1076" i="1"/>
  <c r="D1075" i="1"/>
  <c r="C1075" i="1"/>
  <c r="D1074" i="1"/>
  <c r="C1074" i="1"/>
  <c r="C1073" i="1"/>
  <c r="D1072" i="1"/>
  <c r="C1072" i="1"/>
  <c r="D1071" i="1"/>
  <c r="C1071" i="1"/>
  <c r="D1070" i="1"/>
  <c r="C1070" i="1"/>
  <c r="C1069" i="1"/>
  <c r="D1068" i="1"/>
  <c r="C1068" i="1"/>
  <c r="D1067" i="1"/>
  <c r="C1067" i="1"/>
  <c r="D1066" i="1"/>
  <c r="C1066" i="1"/>
  <c r="D1065" i="1"/>
  <c r="C1065" i="1"/>
  <c r="D1064" i="1"/>
  <c r="C1064" i="1"/>
  <c r="C1063" i="1"/>
  <c r="D1062" i="1"/>
  <c r="C1062" i="1"/>
  <c r="D1061" i="1"/>
  <c r="C1061" i="1"/>
  <c r="C1060" i="1"/>
  <c r="D1059" i="1"/>
  <c r="C1059" i="1"/>
  <c r="D1058" i="1"/>
  <c r="C1058" i="1"/>
  <c r="D1057" i="1"/>
  <c r="C1057" i="1"/>
  <c r="D1056" i="1"/>
  <c r="C1056"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C1041" i="1"/>
  <c r="C1040" i="1"/>
  <c r="C1039" i="1"/>
  <c r="D1038" i="1"/>
  <c r="C1038" i="1"/>
  <c r="D1037" i="1"/>
  <c r="C1037" i="1"/>
  <c r="C1036"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C1023" i="1"/>
  <c r="D1022" i="1"/>
  <c r="C1022" i="1"/>
  <c r="C1021" i="1"/>
  <c r="D1020" i="1"/>
  <c r="C1020" i="1"/>
  <c r="D1019" i="1"/>
  <c r="C1019" i="1"/>
  <c r="D1018" i="1"/>
  <c r="C1018" i="1"/>
  <c r="D1017" i="1"/>
  <c r="C1017"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C1004" i="1"/>
  <c r="D1003" i="1"/>
  <c r="C1003" i="1"/>
  <c r="C1002" i="1"/>
  <c r="D1001" i="1"/>
  <c r="C1001" i="1"/>
  <c r="D1000" i="1"/>
  <c r="C1000" i="1"/>
  <c r="D999" i="1"/>
  <c r="C999" i="1"/>
  <c r="D998" i="1"/>
  <c r="C998" i="1"/>
  <c r="D997" i="1"/>
  <c r="C997" i="1"/>
  <c r="C996" i="1"/>
  <c r="D995" i="1"/>
  <c r="C995" i="1"/>
  <c r="D994" i="1"/>
  <c r="C994" i="1"/>
  <c r="D993" i="1"/>
  <c r="C993" i="1"/>
  <c r="D992" i="1"/>
  <c r="C992" i="1"/>
  <c r="D991" i="1"/>
  <c r="C991" i="1"/>
  <c r="C990" i="1"/>
  <c r="D989" i="1"/>
  <c r="C989" i="1"/>
  <c r="D988" i="1"/>
  <c r="C988" i="1"/>
  <c r="D987" i="1"/>
  <c r="C987" i="1"/>
  <c r="D986" i="1"/>
  <c r="C986" i="1"/>
  <c r="C985" i="1"/>
  <c r="C984" i="1"/>
  <c r="C983" i="1"/>
  <c r="D982" i="1"/>
  <c r="C982" i="1"/>
  <c r="D981" i="1"/>
  <c r="C981"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C966" i="1"/>
  <c r="D965" i="1"/>
  <c r="C965" i="1"/>
  <c r="D964" i="1"/>
  <c r="C964" i="1"/>
  <c r="D963" i="1"/>
  <c r="C963" i="1"/>
  <c r="D962" i="1"/>
  <c r="C962" i="1"/>
  <c r="D961" i="1"/>
  <c r="C961" i="1"/>
  <c r="D960" i="1"/>
  <c r="C960" i="1"/>
  <c r="C959" i="1"/>
  <c r="D958" i="1"/>
  <c r="C958" i="1"/>
  <c r="D957" i="1"/>
  <c r="C957" i="1"/>
  <c r="D956" i="1"/>
  <c r="C956" i="1"/>
  <c r="C955" i="1"/>
  <c r="D954" i="1"/>
  <c r="C954" i="1"/>
  <c r="D953" i="1"/>
  <c r="C953" i="1"/>
  <c r="D952" i="1"/>
  <c r="C952" i="1"/>
  <c r="C951" i="1"/>
  <c r="D950" i="1"/>
  <c r="C950" i="1"/>
  <c r="D949" i="1"/>
  <c r="C949" i="1"/>
  <c r="D948" i="1"/>
  <c r="C948" i="1"/>
  <c r="D947" i="1"/>
  <c r="C947"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C933" i="1"/>
  <c r="D932" i="1"/>
  <c r="C932" i="1"/>
  <c r="D931" i="1"/>
  <c r="C931" i="1"/>
  <c r="D930" i="1"/>
  <c r="C930" i="1"/>
  <c r="D929" i="1"/>
  <c r="C929" i="1"/>
  <c r="D928" i="1"/>
  <c r="C928" i="1"/>
  <c r="D927" i="1"/>
  <c r="C927" i="1"/>
  <c r="D926" i="1"/>
  <c r="C926" i="1"/>
  <c r="C925" i="1"/>
  <c r="D924" i="1"/>
  <c r="C924" i="1"/>
  <c r="C923" i="1"/>
  <c r="D922" i="1"/>
  <c r="C922" i="1"/>
  <c r="D921" i="1"/>
  <c r="C921" i="1"/>
  <c r="C920" i="1"/>
  <c r="D919" i="1"/>
  <c r="C919" i="1"/>
  <c r="D918" i="1"/>
  <c r="C918" i="1"/>
  <c r="D917" i="1"/>
  <c r="C917" i="1"/>
  <c r="D916" i="1"/>
  <c r="C916" i="1"/>
  <c r="D915" i="1"/>
  <c r="C915" i="1"/>
  <c r="D914" i="1"/>
  <c r="C914" i="1"/>
  <c r="D913" i="1"/>
  <c r="C913" i="1"/>
  <c r="C912" i="1"/>
  <c r="D911" i="1"/>
  <c r="C911" i="1"/>
  <c r="D910" i="1"/>
  <c r="C910" i="1"/>
  <c r="D909" i="1"/>
  <c r="C909" i="1"/>
  <c r="D908" i="1"/>
  <c r="C908" i="1"/>
  <c r="C907" i="1"/>
  <c r="D906" i="1"/>
  <c r="C906" i="1"/>
  <c r="D905" i="1"/>
  <c r="C905" i="1"/>
  <c r="D904" i="1"/>
  <c r="C904" i="1"/>
  <c r="D903" i="1"/>
  <c r="C903" i="1"/>
  <c r="C902" i="1"/>
  <c r="D901" i="1"/>
  <c r="C901" i="1"/>
  <c r="D900" i="1"/>
  <c r="C900" i="1"/>
  <c r="D899" i="1"/>
  <c r="C899" i="1"/>
  <c r="D898" i="1"/>
  <c r="C898" i="1"/>
  <c r="D897" i="1"/>
  <c r="C897" i="1"/>
  <c r="C896" i="1"/>
  <c r="D895" i="1"/>
  <c r="C895" i="1"/>
  <c r="D894" i="1"/>
  <c r="C894" i="1"/>
  <c r="C893" i="1"/>
  <c r="D892" i="1"/>
  <c r="C892" i="1"/>
  <c r="D891" i="1"/>
  <c r="C891" i="1"/>
  <c r="D890" i="1"/>
  <c r="C890" i="1"/>
  <c r="D889" i="1"/>
  <c r="C889" i="1"/>
  <c r="D888" i="1"/>
  <c r="C888" i="1"/>
  <c r="C887" i="1"/>
  <c r="D886" i="1"/>
  <c r="C886" i="1"/>
  <c r="C885" i="1"/>
  <c r="D884" i="1"/>
  <c r="C884" i="1"/>
  <c r="D883" i="1"/>
  <c r="C883" i="1"/>
  <c r="D882" i="1"/>
  <c r="C882" i="1"/>
  <c r="D881" i="1"/>
  <c r="C881" i="1"/>
  <c r="C880" i="1"/>
  <c r="D879" i="1"/>
  <c r="C879" i="1"/>
  <c r="D878" i="1"/>
  <c r="C878" i="1"/>
  <c r="D877" i="1"/>
  <c r="C877" i="1"/>
  <c r="D876" i="1"/>
  <c r="C876" i="1"/>
  <c r="D875" i="1"/>
  <c r="C875" i="1"/>
  <c r="D874" i="1"/>
  <c r="C874" i="1"/>
  <c r="C873" i="1"/>
  <c r="C872" i="1"/>
  <c r="D871" i="1"/>
  <c r="C871" i="1"/>
  <c r="D870" i="1"/>
  <c r="C870"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C852" i="1"/>
  <c r="D851" i="1"/>
  <c r="C851" i="1"/>
  <c r="C850" i="1"/>
  <c r="D849" i="1"/>
  <c r="C849" i="1"/>
  <c r="D848" i="1"/>
  <c r="C848" i="1"/>
  <c r="D847" i="1"/>
  <c r="C847" i="1"/>
  <c r="D846" i="1"/>
  <c r="C846" i="1"/>
  <c r="D845" i="1"/>
  <c r="C845" i="1"/>
  <c r="D844" i="1"/>
  <c r="C844" i="1"/>
  <c r="D843" i="1"/>
  <c r="C843" i="1"/>
  <c r="C842" i="1"/>
  <c r="D841" i="1"/>
  <c r="C841" i="1"/>
  <c r="D840" i="1"/>
  <c r="C840" i="1"/>
  <c r="D839" i="1"/>
  <c r="C839" i="1"/>
  <c r="D838" i="1"/>
  <c r="C838" i="1"/>
  <c r="D837" i="1"/>
  <c r="C837" i="1"/>
  <c r="D836" i="1"/>
  <c r="C836" i="1"/>
  <c r="D835" i="1"/>
  <c r="C835"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C814" i="1"/>
  <c r="D813" i="1"/>
  <c r="C813" i="1"/>
  <c r="D812" i="1"/>
  <c r="C812" i="1"/>
  <c r="D811" i="1"/>
  <c r="C811" i="1"/>
  <c r="C810" i="1"/>
  <c r="D809" i="1"/>
  <c r="C809" i="1"/>
  <c r="D808" i="1"/>
  <c r="C808" i="1"/>
  <c r="D807" i="1"/>
  <c r="C807" i="1"/>
  <c r="D806" i="1"/>
  <c r="C806" i="1"/>
  <c r="D805" i="1"/>
  <c r="C805" i="1"/>
  <c r="D804" i="1"/>
  <c r="C804" i="1"/>
  <c r="D803" i="1"/>
  <c r="C803" i="1"/>
  <c r="C802" i="1"/>
  <c r="D801" i="1"/>
  <c r="C801" i="1"/>
  <c r="D800" i="1"/>
  <c r="C800" i="1"/>
  <c r="D799" i="1"/>
  <c r="C799" i="1"/>
  <c r="D798" i="1"/>
  <c r="C798" i="1"/>
  <c r="C797" i="1"/>
  <c r="C796" i="1"/>
  <c r="D795" i="1"/>
  <c r="C795" i="1"/>
  <c r="C794" i="1"/>
  <c r="D793" i="1"/>
  <c r="C793" i="1"/>
  <c r="D792" i="1"/>
  <c r="C792" i="1"/>
  <c r="D791" i="1"/>
  <c r="C791" i="1"/>
  <c r="D790" i="1"/>
  <c r="C790" i="1"/>
  <c r="D789" i="1"/>
  <c r="C789" i="1"/>
  <c r="D788" i="1"/>
  <c r="C788" i="1"/>
  <c r="C787" i="1"/>
  <c r="D786" i="1"/>
  <c r="C786" i="1"/>
  <c r="D785" i="1"/>
  <c r="C785" i="1"/>
  <c r="D784" i="1"/>
  <c r="C784" i="1"/>
  <c r="D783" i="1"/>
  <c r="C783" i="1"/>
  <c r="C782" i="1"/>
  <c r="D781" i="1"/>
  <c r="C781" i="1"/>
  <c r="D780" i="1"/>
  <c r="C780" i="1"/>
  <c r="D779" i="1"/>
  <c r="C779" i="1"/>
  <c r="D778" i="1"/>
  <c r="C778" i="1"/>
  <c r="D777" i="1"/>
  <c r="C777" i="1"/>
  <c r="C776" i="1"/>
  <c r="D775" i="1"/>
  <c r="C775" i="1"/>
  <c r="D774" i="1"/>
  <c r="C774" i="1"/>
  <c r="D773" i="1"/>
  <c r="C773" i="1"/>
  <c r="D772" i="1"/>
  <c r="C772" i="1"/>
  <c r="D771" i="1"/>
  <c r="C771" i="1"/>
  <c r="D770" i="1"/>
  <c r="C770" i="1"/>
  <c r="D769" i="1"/>
  <c r="C769" i="1"/>
  <c r="D768" i="1"/>
  <c r="C768" i="1"/>
  <c r="C767" i="1"/>
  <c r="C766" i="1"/>
  <c r="D765" i="1"/>
  <c r="C765" i="1"/>
  <c r="D764" i="1"/>
  <c r="C764" i="1"/>
  <c r="D763" i="1"/>
  <c r="C763" i="1"/>
  <c r="D762" i="1"/>
  <c r="C762" i="1"/>
  <c r="C761" i="1"/>
  <c r="D760" i="1"/>
  <c r="C760" i="1"/>
  <c r="D759" i="1"/>
  <c r="C759" i="1"/>
  <c r="D758" i="1"/>
  <c r="C758" i="1"/>
  <c r="D757" i="1"/>
  <c r="C757"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C743" i="1"/>
  <c r="D742" i="1"/>
  <c r="C742" i="1"/>
  <c r="D741" i="1"/>
  <c r="C741" i="1"/>
  <c r="D740" i="1"/>
  <c r="C740" i="1"/>
  <c r="D739" i="1"/>
  <c r="C739" i="1"/>
  <c r="D738" i="1"/>
  <c r="C738" i="1"/>
  <c r="D737" i="1"/>
  <c r="C737" i="1"/>
  <c r="D736" i="1"/>
  <c r="C736" i="1"/>
  <c r="D735" i="1"/>
  <c r="C735" i="1"/>
  <c r="D734" i="1"/>
  <c r="C734" i="1"/>
  <c r="D733" i="1"/>
  <c r="C733" i="1"/>
  <c r="C732" i="1"/>
  <c r="D731" i="1"/>
  <c r="C731" i="1"/>
  <c r="D730" i="1"/>
  <c r="C730" i="1"/>
  <c r="D729" i="1"/>
  <c r="C729" i="1"/>
  <c r="D728" i="1"/>
  <c r="C728" i="1"/>
  <c r="D727" i="1"/>
  <c r="C727" i="1"/>
  <c r="D726" i="1"/>
  <c r="C726" i="1"/>
  <c r="D725" i="1"/>
  <c r="C725" i="1"/>
  <c r="D724" i="1"/>
  <c r="C724" i="1"/>
  <c r="D723" i="1"/>
  <c r="C723" i="1"/>
  <c r="D722" i="1"/>
  <c r="C722" i="1"/>
  <c r="C721" i="1"/>
  <c r="C720" i="1"/>
  <c r="D719" i="1"/>
  <c r="C719" i="1"/>
  <c r="C718" i="1"/>
  <c r="D717" i="1"/>
  <c r="C717" i="1"/>
  <c r="D716" i="1"/>
  <c r="C716" i="1"/>
  <c r="D715" i="1"/>
  <c r="C715" i="1"/>
  <c r="D714" i="1"/>
  <c r="C714" i="1"/>
  <c r="D713" i="1"/>
  <c r="C713" i="1"/>
  <c r="D712" i="1"/>
  <c r="C712" i="1"/>
  <c r="D711" i="1"/>
  <c r="C711" i="1"/>
  <c r="D710" i="1"/>
  <c r="C710" i="1"/>
  <c r="C709" i="1"/>
  <c r="D708" i="1"/>
  <c r="C708" i="1"/>
  <c r="D707" i="1"/>
  <c r="C707" i="1"/>
  <c r="D706" i="1"/>
  <c r="C706" i="1"/>
  <c r="D705" i="1"/>
  <c r="C705" i="1"/>
  <c r="C704" i="1"/>
  <c r="C703" i="1"/>
  <c r="C702" i="1"/>
  <c r="C701" i="1"/>
  <c r="C700" i="1"/>
  <c r="D699" i="1"/>
  <c r="C699" i="1"/>
  <c r="D698" i="1"/>
  <c r="C698" i="1"/>
  <c r="D697" i="1"/>
  <c r="C697" i="1"/>
  <c r="D696" i="1"/>
  <c r="C696" i="1"/>
  <c r="D695" i="1"/>
  <c r="C695" i="1"/>
  <c r="D694" i="1"/>
  <c r="C694" i="1"/>
  <c r="C693" i="1"/>
  <c r="C692" i="1"/>
  <c r="D691" i="1"/>
  <c r="C691" i="1"/>
  <c r="D690" i="1"/>
  <c r="C690" i="1"/>
  <c r="D689" i="1"/>
  <c r="C689" i="1"/>
  <c r="D688" i="1"/>
  <c r="C688" i="1"/>
  <c r="D687" i="1"/>
  <c r="C687" i="1"/>
  <c r="D686" i="1"/>
  <c r="C686" i="1"/>
  <c r="C685"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C671" i="1"/>
  <c r="D670" i="1"/>
  <c r="C670" i="1"/>
  <c r="D669" i="1"/>
  <c r="C669" i="1"/>
  <c r="D668" i="1"/>
  <c r="C668" i="1"/>
  <c r="D667" i="1"/>
  <c r="C667" i="1"/>
  <c r="C666" i="1"/>
  <c r="D665" i="1"/>
  <c r="C665" i="1"/>
  <c r="D664" i="1"/>
  <c r="C664" i="1"/>
  <c r="D663" i="1"/>
  <c r="C663" i="1"/>
  <c r="D662" i="1"/>
  <c r="C662" i="1"/>
  <c r="C661" i="1"/>
  <c r="D660" i="1"/>
  <c r="C660" i="1"/>
  <c r="D659" i="1"/>
  <c r="C659" i="1"/>
  <c r="D658" i="1"/>
  <c r="C658" i="1"/>
  <c r="D657" i="1"/>
  <c r="C657" i="1"/>
  <c r="D656" i="1"/>
  <c r="C656" i="1"/>
  <c r="D655" i="1"/>
  <c r="C655" i="1"/>
  <c r="D654" i="1"/>
  <c r="C654" i="1"/>
  <c r="D653" i="1"/>
  <c r="C653" i="1"/>
  <c r="D652" i="1"/>
  <c r="C652" i="1"/>
  <c r="D651" i="1"/>
  <c r="C651" i="1"/>
  <c r="D650" i="1"/>
  <c r="C650" i="1"/>
  <c r="C649" i="1"/>
  <c r="C648" i="1"/>
  <c r="C647" i="1"/>
  <c r="D646" i="1"/>
  <c r="C646" i="1"/>
  <c r="C645" i="1"/>
  <c r="D644" i="1"/>
  <c r="C644" i="1"/>
  <c r="D643" i="1"/>
  <c r="C643" i="1"/>
  <c r="D642" i="1"/>
  <c r="C642" i="1"/>
  <c r="D641" i="1"/>
  <c r="C641" i="1"/>
  <c r="C640" i="1"/>
  <c r="C639" i="1"/>
  <c r="D638" i="1"/>
  <c r="C638" i="1"/>
  <c r="D637" i="1"/>
  <c r="C637" i="1"/>
  <c r="D636" i="1"/>
  <c r="C636" i="1"/>
  <c r="C635" i="1"/>
  <c r="C634" i="1"/>
  <c r="D633" i="1"/>
  <c r="C633" i="1"/>
  <c r="D632" i="1"/>
  <c r="C632" i="1"/>
  <c r="D631" i="1"/>
  <c r="C631" i="1"/>
  <c r="D630" i="1"/>
  <c r="C630" i="1"/>
  <c r="D629" i="1"/>
  <c r="C629" i="1"/>
  <c r="D628" i="1"/>
  <c r="C628" i="1"/>
  <c r="D627" i="1"/>
  <c r="C627" i="1"/>
  <c r="D626" i="1"/>
  <c r="C626" i="1"/>
  <c r="D625" i="1"/>
  <c r="C625" i="1"/>
  <c r="D624" i="1"/>
  <c r="C624" i="1"/>
  <c r="D623" i="1"/>
  <c r="C623" i="1"/>
  <c r="C622" i="1"/>
  <c r="D621" i="1"/>
  <c r="C621" i="1"/>
  <c r="D620" i="1"/>
  <c r="C620" i="1"/>
  <c r="D619" i="1"/>
  <c r="C619" i="1"/>
  <c r="D618" i="1"/>
  <c r="C618" i="1"/>
  <c r="D617" i="1"/>
  <c r="C617" i="1"/>
  <c r="D616" i="1"/>
  <c r="C616" i="1"/>
  <c r="D615" i="1"/>
  <c r="C615" i="1"/>
  <c r="D614" i="1"/>
  <c r="C614" i="1"/>
  <c r="C613" i="1"/>
  <c r="D612" i="1"/>
  <c r="C612" i="1"/>
  <c r="D611" i="1"/>
  <c r="C611" i="1"/>
  <c r="C610" i="1"/>
  <c r="D609" i="1"/>
  <c r="C609" i="1"/>
  <c r="D608" i="1"/>
  <c r="C608" i="1"/>
  <c r="C607" i="1"/>
  <c r="D606" i="1"/>
  <c r="C606" i="1"/>
  <c r="C605" i="1"/>
  <c r="C604" i="1"/>
  <c r="D603" i="1"/>
  <c r="C603" i="1"/>
  <c r="D602" i="1"/>
  <c r="C602" i="1"/>
  <c r="D601" i="1"/>
  <c r="C601" i="1"/>
  <c r="C600" i="1"/>
  <c r="C599" i="1"/>
  <c r="D598" i="1"/>
  <c r="C598" i="1"/>
  <c r="D597" i="1"/>
  <c r="C597" i="1"/>
  <c r="D596" i="1"/>
  <c r="C596" i="1"/>
  <c r="D595" i="1"/>
  <c r="C595" i="1"/>
  <c r="C594" i="1"/>
  <c r="D593" i="1"/>
  <c r="C593" i="1"/>
  <c r="D592" i="1"/>
  <c r="C592" i="1"/>
  <c r="D591" i="1"/>
  <c r="C591" i="1"/>
  <c r="D590" i="1"/>
  <c r="C590" i="1"/>
  <c r="D589" i="1"/>
  <c r="C589" i="1"/>
  <c r="D588" i="1"/>
  <c r="C588" i="1"/>
  <c r="C587" i="1"/>
  <c r="C586" i="1"/>
  <c r="C585" i="1"/>
  <c r="D584" i="1"/>
  <c r="C584" i="1"/>
  <c r="C583" i="1"/>
  <c r="C582" i="1"/>
  <c r="C581" i="1"/>
  <c r="D580" i="1"/>
  <c r="C580" i="1"/>
  <c r="D579" i="1"/>
  <c r="C579" i="1"/>
  <c r="D578" i="1"/>
  <c r="C578" i="1"/>
  <c r="D577" i="1"/>
  <c r="C577" i="1"/>
  <c r="D576" i="1"/>
  <c r="C576" i="1"/>
  <c r="D575" i="1"/>
  <c r="C575" i="1"/>
  <c r="D574" i="1"/>
  <c r="C574" i="1"/>
  <c r="C573" i="1"/>
  <c r="D572" i="1"/>
  <c r="C572" i="1"/>
  <c r="D571" i="1"/>
  <c r="C571" i="1"/>
  <c r="D570" i="1"/>
  <c r="C570" i="1"/>
  <c r="D569" i="1"/>
  <c r="C569" i="1"/>
  <c r="D568" i="1"/>
  <c r="C568" i="1"/>
  <c r="C567" i="1"/>
  <c r="C566" i="1"/>
  <c r="D565" i="1"/>
  <c r="C565" i="1"/>
  <c r="D564" i="1"/>
  <c r="C564" i="1"/>
  <c r="D563" i="1"/>
  <c r="C563" i="1"/>
  <c r="D562" i="1"/>
  <c r="C562" i="1"/>
  <c r="C561" i="1"/>
  <c r="D560" i="1"/>
  <c r="C560" i="1"/>
  <c r="C559" i="1"/>
  <c r="D558" i="1"/>
  <c r="C558" i="1"/>
  <c r="D557" i="1"/>
  <c r="C557" i="1"/>
  <c r="D556" i="1"/>
  <c r="C556" i="1"/>
  <c r="C555" i="1"/>
  <c r="C554" i="1"/>
  <c r="D553" i="1"/>
  <c r="C553" i="1"/>
  <c r="D552" i="1"/>
  <c r="C552" i="1"/>
  <c r="D551" i="1"/>
  <c r="C551" i="1"/>
  <c r="D550" i="1"/>
  <c r="C550" i="1"/>
  <c r="C549" i="1"/>
  <c r="D548" i="1"/>
  <c r="C548" i="1"/>
  <c r="D547" i="1"/>
  <c r="C547" i="1"/>
  <c r="D546" i="1"/>
  <c r="C546" i="1"/>
  <c r="C545" i="1"/>
  <c r="D544" i="1"/>
  <c r="C544" i="1"/>
  <c r="C543" i="1"/>
  <c r="D542" i="1"/>
  <c r="C542" i="1"/>
  <c r="C541" i="1"/>
  <c r="D540" i="1"/>
  <c r="C540" i="1"/>
  <c r="D539" i="1"/>
  <c r="C539" i="1"/>
  <c r="D538" i="1"/>
  <c r="C538" i="1"/>
  <c r="D537" i="1"/>
  <c r="C537" i="1"/>
  <c r="D536" i="1"/>
  <c r="C536" i="1"/>
  <c r="D535" i="1"/>
  <c r="C535" i="1"/>
  <c r="D534" i="1"/>
  <c r="C534" i="1"/>
  <c r="D533" i="1"/>
  <c r="C533" i="1"/>
  <c r="D532" i="1"/>
  <c r="C532" i="1"/>
  <c r="D531" i="1"/>
  <c r="C531"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C516" i="1"/>
  <c r="C515" i="1"/>
  <c r="D514" i="1"/>
  <c r="C514" i="1"/>
  <c r="C513" i="1"/>
  <c r="D512" i="1"/>
  <c r="C512" i="1"/>
  <c r="C511" i="1"/>
  <c r="D510" i="1"/>
  <c r="C510" i="1"/>
  <c r="D509" i="1"/>
  <c r="C509" i="1"/>
  <c r="D508" i="1"/>
  <c r="C508" i="1"/>
  <c r="D507" i="1"/>
  <c r="C507" i="1"/>
  <c r="C506" i="1"/>
  <c r="D505" i="1"/>
  <c r="C505" i="1"/>
  <c r="D504" i="1"/>
  <c r="C504" i="1"/>
  <c r="D503" i="1"/>
  <c r="C503" i="1"/>
  <c r="D502" i="1"/>
  <c r="C502" i="1"/>
  <c r="C501"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C484" i="1"/>
  <c r="D483" i="1"/>
  <c r="C483" i="1"/>
  <c r="D482" i="1"/>
  <c r="C482" i="1"/>
  <c r="D481" i="1"/>
  <c r="C481" i="1"/>
  <c r="C480" i="1"/>
  <c r="D479" i="1"/>
  <c r="C479" i="1"/>
  <c r="C478" i="1"/>
  <c r="C477" i="1"/>
  <c r="D476" i="1"/>
  <c r="C476" i="1"/>
  <c r="D475" i="1"/>
  <c r="C475" i="1"/>
  <c r="C474" i="1"/>
  <c r="D473" i="1"/>
  <c r="C473" i="1"/>
  <c r="D472" i="1"/>
  <c r="C472" i="1"/>
  <c r="D471" i="1"/>
  <c r="C471" i="1"/>
  <c r="D470" i="1"/>
  <c r="C470" i="1"/>
  <c r="D469" i="1"/>
  <c r="C469" i="1"/>
  <c r="D468" i="1"/>
  <c r="C468" i="1"/>
  <c r="D467" i="1"/>
  <c r="C467" i="1"/>
  <c r="D466" i="1"/>
  <c r="C466" i="1"/>
  <c r="C465" i="1"/>
  <c r="D464" i="1"/>
  <c r="C464" i="1"/>
  <c r="D463" i="1"/>
  <c r="C463" i="1"/>
  <c r="C462" i="1"/>
  <c r="D461" i="1"/>
  <c r="C461" i="1"/>
  <c r="D460" i="1"/>
  <c r="C460" i="1"/>
  <c r="D459" i="1"/>
  <c r="C459" i="1"/>
  <c r="D458" i="1"/>
  <c r="C458" i="1"/>
  <c r="C457" i="1"/>
  <c r="D456" i="1"/>
  <c r="C456" i="1"/>
  <c r="D455" i="1"/>
  <c r="C455" i="1"/>
  <c r="C454" i="1"/>
  <c r="D453" i="1"/>
  <c r="C453" i="1"/>
  <c r="C452" i="1"/>
  <c r="D451" i="1"/>
  <c r="C451" i="1"/>
  <c r="D450" i="1"/>
  <c r="C450" i="1"/>
  <c r="D449" i="1"/>
  <c r="C449" i="1"/>
  <c r="D448" i="1"/>
  <c r="C448" i="1"/>
  <c r="D447" i="1"/>
  <c r="C447" i="1"/>
  <c r="C446" i="1"/>
  <c r="D445" i="1"/>
  <c r="C445"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C414" i="1"/>
  <c r="C413" i="1"/>
  <c r="D412" i="1"/>
  <c r="C412" i="1"/>
  <c r="D411" i="1"/>
  <c r="C411" i="1"/>
  <c r="D410" i="1"/>
  <c r="C410" i="1"/>
  <c r="D409" i="1"/>
  <c r="C409" i="1"/>
  <c r="D408" i="1"/>
  <c r="C408" i="1"/>
  <c r="D407" i="1"/>
  <c r="C407" i="1"/>
  <c r="D406" i="1"/>
  <c r="C406" i="1"/>
  <c r="C405" i="1"/>
  <c r="D404" i="1"/>
  <c r="C404" i="1"/>
  <c r="D403" i="1"/>
  <c r="C403" i="1"/>
  <c r="D402" i="1"/>
  <c r="C402" i="1"/>
  <c r="D401" i="1"/>
  <c r="C401" i="1"/>
  <c r="D400" i="1"/>
  <c r="C400" i="1"/>
  <c r="D399" i="1"/>
  <c r="C399" i="1"/>
  <c r="D398" i="1"/>
  <c r="C398" i="1"/>
  <c r="D397" i="1"/>
  <c r="C397" i="1"/>
  <c r="D396" i="1"/>
  <c r="C396" i="1"/>
  <c r="C395" i="1"/>
  <c r="D394" i="1"/>
  <c r="C394" i="1"/>
  <c r="D393" i="1"/>
  <c r="C393" i="1"/>
  <c r="D392" i="1"/>
  <c r="C392" i="1"/>
  <c r="C391" i="1"/>
  <c r="C390" i="1"/>
  <c r="D389" i="1"/>
  <c r="C389" i="1"/>
  <c r="D388" i="1"/>
  <c r="C388" i="1"/>
  <c r="D387" i="1"/>
  <c r="C387" i="1"/>
  <c r="C386" i="1"/>
  <c r="D385" i="1"/>
  <c r="C385" i="1"/>
  <c r="D384" i="1"/>
  <c r="C384" i="1"/>
  <c r="D383" i="1"/>
  <c r="C383" i="1"/>
  <c r="D382" i="1"/>
  <c r="C382" i="1"/>
  <c r="D381" i="1"/>
  <c r="C381" i="1"/>
  <c r="D380" i="1"/>
  <c r="C380" i="1"/>
  <c r="D379" i="1"/>
  <c r="C379" i="1"/>
  <c r="C378" i="1"/>
  <c r="D377" i="1"/>
  <c r="C377" i="1"/>
  <c r="D376" i="1"/>
  <c r="C376" i="1"/>
  <c r="D375" i="1"/>
  <c r="C375" i="1"/>
  <c r="D374" i="1"/>
  <c r="C374" i="1"/>
  <c r="D373" i="1"/>
  <c r="C373" i="1"/>
  <c r="D372" i="1"/>
  <c r="C372" i="1"/>
  <c r="C371" i="1"/>
  <c r="D370" i="1"/>
  <c r="C370" i="1"/>
  <c r="C369" i="1"/>
  <c r="D368" i="1"/>
  <c r="C368" i="1"/>
  <c r="D367" i="1"/>
  <c r="C367" i="1"/>
  <c r="D366" i="1"/>
  <c r="C366" i="1"/>
  <c r="C365" i="1"/>
  <c r="D364" i="1"/>
  <c r="C364" i="1"/>
  <c r="D363" i="1"/>
  <c r="C363" i="1"/>
  <c r="C362" i="1"/>
  <c r="D361" i="1"/>
  <c r="C361" i="1"/>
  <c r="D360" i="1"/>
  <c r="C360" i="1"/>
  <c r="D359" i="1"/>
  <c r="C359" i="1"/>
  <c r="D358" i="1"/>
  <c r="C358" i="1"/>
  <c r="D357" i="1"/>
  <c r="C357"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C343" i="1"/>
  <c r="D342" i="1"/>
  <c r="C342" i="1"/>
  <c r="D341" i="1"/>
  <c r="C341" i="1"/>
  <c r="D340" i="1"/>
  <c r="C340" i="1"/>
  <c r="D339" i="1"/>
  <c r="C339" i="1"/>
  <c r="D338" i="1"/>
  <c r="C338" i="1"/>
  <c r="D337" i="1"/>
  <c r="C337" i="1"/>
  <c r="D336" i="1"/>
  <c r="C336" i="1"/>
  <c r="D335" i="1"/>
  <c r="C335" i="1"/>
  <c r="C334" i="1"/>
  <c r="D333" i="1"/>
  <c r="C333" i="1"/>
  <c r="D332" i="1"/>
  <c r="C332" i="1"/>
  <c r="D331" i="1"/>
  <c r="C331" i="1"/>
  <c r="D330" i="1"/>
  <c r="C330" i="1"/>
  <c r="D329" i="1"/>
  <c r="C329" i="1"/>
  <c r="D328" i="1"/>
  <c r="C328" i="1"/>
  <c r="C327" i="1"/>
  <c r="D326" i="1"/>
  <c r="C326" i="1"/>
  <c r="D325" i="1"/>
  <c r="C325" i="1"/>
  <c r="D324" i="1"/>
  <c r="C324" i="1"/>
  <c r="D323" i="1"/>
  <c r="C323" i="1"/>
  <c r="C322" i="1"/>
  <c r="D321" i="1"/>
  <c r="C321" i="1"/>
  <c r="D320" i="1"/>
  <c r="C320" i="1"/>
  <c r="D319" i="1"/>
  <c r="C319" i="1"/>
  <c r="D318" i="1"/>
  <c r="C318" i="1"/>
  <c r="D317" i="1"/>
  <c r="C317"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C298" i="1"/>
  <c r="D297" i="1"/>
  <c r="C297" i="1"/>
  <c r="D296" i="1"/>
  <c r="C296" i="1"/>
  <c r="C295" i="1"/>
  <c r="D294" i="1"/>
  <c r="C294" i="1"/>
  <c r="D293" i="1"/>
  <c r="C293" i="1"/>
  <c r="D292" i="1"/>
  <c r="C292" i="1"/>
  <c r="D291" i="1"/>
  <c r="C291" i="1"/>
  <c r="D290" i="1"/>
  <c r="C290" i="1"/>
  <c r="C289" i="1"/>
  <c r="C288"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C264" i="1"/>
  <c r="C263" i="1"/>
  <c r="D262" i="1"/>
  <c r="C262" i="1"/>
  <c r="D261" i="1"/>
  <c r="C261" i="1"/>
  <c r="D260" i="1"/>
  <c r="C260" i="1"/>
  <c r="D259" i="1"/>
  <c r="C259" i="1"/>
  <c r="D258" i="1"/>
  <c r="C258" i="1"/>
  <c r="C257" i="1"/>
  <c r="D256" i="1"/>
  <c r="C256" i="1"/>
  <c r="D255" i="1"/>
  <c r="C255" i="1"/>
  <c r="D254" i="1"/>
  <c r="C254" i="1"/>
  <c r="D253" i="1"/>
  <c r="C253" i="1"/>
  <c r="C252" i="1"/>
  <c r="D251" i="1"/>
  <c r="C251" i="1"/>
  <c r="D250" i="1"/>
  <c r="C250" i="1"/>
  <c r="D249" i="1"/>
  <c r="C249" i="1"/>
  <c r="D248" i="1"/>
  <c r="C248"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C232" i="1"/>
  <c r="D231" i="1"/>
  <c r="C231" i="1"/>
  <c r="C230" i="1"/>
  <c r="D229" i="1"/>
  <c r="C229" i="1"/>
  <c r="D228" i="1"/>
  <c r="C228" i="1"/>
  <c r="C227" i="1"/>
  <c r="D226" i="1"/>
  <c r="C226" i="1"/>
  <c r="C225" i="1"/>
  <c r="D224" i="1"/>
  <c r="C224" i="1"/>
  <c r="D223" i="1"/>
  <c r="C223" i="1"/>
  <c r="D222" i="1"/>
  <c r="C222" i="1"/>
  <c r="D221" i="1"/>
  <c r="C221" i="1"/>
  <c r="D220" i="1"/>
  <c r="C220" i="1"/>
  <c r="D219" i="1"/>
  <c r="C219" i="1"/>
  <c r="C218" i="1"/>
  <c r="D217" i="1"/>
  <c r="C217" i="1"/>
  <c r="D216" i="1"/>
  <c r="C216"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C196" i="1"/>
  <c r="C195" i="1"/>
  <c r="D194" i="1"/>
  <c r="C194" i="1"/>
  <c r="C193" i="1"/>
  <c r="D192" i="1"/>
  <c r="C192" i="1"/>
  <c r="D191" i="1"/>
  <c r="C191" i="1"/>
  <c r="C190" i="1"/>
  <c r="C189" i="1"/>
  <c r="C188" i="1"/>
  <c r="D187" i="1"/>
  <c r="C187" i="1"/>
  <c r="D186" i="1"/>
  <c r="C186" i="1"/>
  <c r="D185" i="1"/>
  <c r="C185" i="1"/>
  <c r="D184" i="1"/>
  <c r="C184" i="1"/>
  <c r="D183" i="1"/>
  <c r="C183" i="1"/>
  <c r="D182" i="1"/>
  <c r="C182" i="1"/>
  <c r="C181" i="1"/>
  <c r="D180" i="1"/>
  <c r="C180" i="1"/>
  <c r="C179" i="1"/>
  <c r="C178" i="1"/>
  <c r="D177" i="1"/>
  <c r="C177" i="1"/>
  <c r="D176" i="1"/>
  <c r="C176" i="1"/>
  <c r="C175" i="1"/>
  <c r="D174" i="1"/>
  <c r="C174" i="1"/>
  <c r="D173" i="1"/>
  <c r="C173" i="1"/>
  <c r="D172" i="1"/>
  <c r="C172" i="1"/>
  <c r="D171" i="1"/>
  <c r="C171" i="1"/>
  <c r="D170" i="1"/>
  <c r="C170" i="1"/>
  <c r="D169" i="1"/>
  <c r="C169" i="1"/>
  <c r="D168" i="1"/>
  <c r="C168" i="1"/>
  <c r="D167" i="1"/>
  <c r="C167" i="1"/>
  <c r="D166" i="1"/>
  <c r="C166" i="1"/>
  <c r="D165" i="1"/>
  <c r="C165" i="1"/>
  <c r="C164" i="1"/>
  <c r="C163"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C145" i="1"/>
  <c r="D144" i="1"/>
  <c r="C144" i="1"/>
  <c r="D143" i="1"/>
  <c r="C143" i="1"/>
  <c r="D142" i="1"/>
  <c r="C142" i="1"/>
  <c r="D141" i="1"/>
  <c r="C141" i="1"/>
  <c r="C140" i="1"/>
  <c r="D139" i="1"/>
  <c r="C139" i="1"/>
  <c r="D138" i="1"/>
  <c r="C138" i="1"/>
  <c r="D137" i="1"/>
  <c r="C137" i="1"/>
  <c r="C136" i="1"/>
  <c r="C135" i="1"/>
  <c r="D134" i="1"/>
  <c r="C134" i="1"/>
  <c r="D133" i="1"/>
  <c r="C133" i="1"/>
  <c r="C132" i="1"/>
  <c r="D131" i="1"/>
  <c r="C131" i="1"/>
  <c r="D130" i="1"/>
  <c r="C130" i="1"/>
  <c r="D129" i="1"/>
  <c r="C129" i="1"/>
  <c r="D128" i="1"/>
  <c r="C128" i="1"/>
  <c r="D127" i="1"/>
  <c r="C127" i="1"/>
  <c r="D126" i="1"/>
  <c r="C126" i="1"/>
  <c r="D125" i="1"/>
  <c r="C125" i="1"/>
  <c r="D124" i="1"/>
  <c r="C124"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C110" i="1"/>
  <c r="D109" i="1"/>
  <c r="C109" i="1"/>
  <c r="D108" i="1"/>
  <c r="C108" i="1"/>
  <c r="D107" i="1"/>
  <c r="C107" i="1"/>
  <c r="D106" i="1"/>
  <c r="C106" i="1"/>
  <c r="C105" i="1"/>
  <c r="D104" i="1"/>
  <c r="C104" i="1"/>
  <c r="C103" i="1"/>
  <c r="D102" i="1"/>
  <c r="C102" i="1"/>
  <c r="D101" i="1"/>
  <c r="C101" i="1"/>
  <c r="D100" i="1"/>
  <c r="C100" i="1"/>
  <c r="D99" i="1"/>
  <c r="C99" i="1"/>
  <c r="D98" i="1"/>
  <c r="C98" i="1"/>
  <c r="D97" i="1"/>
  <c r="C97" i="1"/>
  <c r="C96" i="1"/>
  <c r="D95" i="1"/>
  <c r="C95" i="1"/>
  <c r="D94" i="1"/>
  <c r="C94" i="1"/>
  <c r="D93" i="1"/>
  <c r="C93" i="1"/>
  <c r="D92" i="1"/>
  <c r="C92" i="1"/>
  <c r="D91" i="1"/>
  <c r="C91" i="1"/>
  <c r="D90" i="1"/>
  <c r="C90" i="1"/>
  <c r="D89" i="1"/>
  <c r="C89" i="1"/>
  <c r="D88" i="1"/>
  <c r="C88" i="1"/>
  <c r="C87" i="1"/>
  <c r="D86" i="1"/>
  <c r="C86" i="1"/>
  <c r="D85" i="1"/>
  <c r="C85" i="1"/>
  <c r="D84" i="1"/>
  <c r="C84" i="1"/>
  <c r="D83" i="1"/>
  <c r="C83" i="1"/>
  <c r="D82" i="1"/>
  <c r="C82" i="1"/>
  <c r="D81" i="1"/>
  <c r="C81" i="1"/>
  <c r="D80" i="1"/>
  <c r="C80" i="1"/>
  <c r="D79" i="1"/>
  <c r="C79" i="1"/>
  <c r="D78" i="1"/>
  <c r="C78" i="1"/>
  <c r="D77" i="1"/>
  <c r="C77" i="1"/>
  <c r="D76" i="1"/>
  <c r="C76" i="1"/>
  <c r="C75" i="1"/>
  <c r="D74" i="1"/>
  <c r="C74" i="1"/>
  <c r="D73" i="1"/>
  <c r="C73" i="1"/>
  <c r="D72" i="1"/>
  <c r="C72" i="1"/>
  <c r="C71" i="1"/>
  <c r="D70" i="1"/>
  <c r="C70" i="1"/>
  <c r="D69" i="1"/>
  <c r="C69" i="1"/>
  <c r="D68" i="1"/>
  <c r="C68" i="1"/>
  <c r="C67" i="1"/>
  <c r="D66" i="1"/>
  <c r="C66" i="1"/>
  <c r="C65" i="1"/>
  <c r="C64" i="1"/>
  <c r="D63" i="1"/>
  <c r="C63" i="1"/>
  <c r="D62" i="1"/>
  <c r="C62" i="1"/>
  <c r="D61" i="1"/>
  <c r="C61" i="1"/>
  <c r="D60" i="1"/>
  <c r="C60" i="1"/>
  <c r="D59" i="1"/>
  <c r="C59" i="1"/>
  <c r="C58" i="1"/>
  <c r="D57" i="1"/>
  <c r="C57" i="1"/>
  <c r="D56" i="1"/>
  <c r="C56" i="1"/>
  <c r="C55" i="1"/>
  <c r="D54" i="1"/>
  <c r="C54" i="1"/>
  <c r="D53" i="1"/>
  <c r="C53" i="1"/>
  <c r="D52" i="1"/>
  <c r="C52" i="1"/>
  <c r="D51" i="1"/>
  <c r="C51" i="1"/>
  <c r="D50" i="1"/>
  <c r="C50" i="1"/>
  <c r="D49" i="1"/>
  <c r="C49" i="1"/>
  <c r="D48" i="1"/>
  <c r="C48" i="1"/>
  <c r="D47" i="1"/>
  <c r="C47" i="1"/>
  <c r="D46" i="1"/>
  <c r="C46" i="1"/>
  <c r="D45" i="1"/>
  <c r="C45" i="1"/>
  <c r="C44" i="1"/>
  <c r="D43" i="1"/>
  <c r="C43" i="1"/>
  <c r="D42" i="1"/>
  <c r="C42" i="1"/>
  <c r="D41" i="1"/>
  <c r="C41" i="1"/>
  <c r="D40" i="1"/>
  <c r="C40" i="1"/>
  <c r="D39" i="1"/>
  <c r="C39" i="1"/>
  <c r="D38" i="1"/>
  <c r="C38" i="1"/>
  <c r="D37" i="1"/>
  <c r="C37" i="1"/>
  <c r="D36" i="1"/>
  <c r="C36" i="1"/>
  <c r="D35" i="1"/>
  <c r="C35" i="1"/>
  <c r="D34" i="1"/>
  <c r="C34" i="1"/>
  <c r="D33" i="1"/>
  <c r="C33" i="1"/>
  <c r="C32" i="1"/>
  <c r="D31" i="1"/>
  <c r="C31" i="1"/>
  <c r="D30" i="1"/>
  <c r="C30" i="1"/>
  <c r="D29" i="1"/>
  <c r="C29" i="1"/>
  <c r="D28" i="1"/>
  <c r="C28" i="1"/>
  <c r="C27" i="1"/>
  <c r="C26" i="1"/>
  <c r="C25" i="1"/>
  <c r="D24" i="1"/>
  <c r="C24" i="1"/>
  <c r="D23" i="1"/>
  <c r="C23" i="1"/>
  <c r="D22" i="1"/>
  <c r="C22" i="1"/>
  <c r="D21" i="1"/>
  <c r="C21" i="1"/>
  <c r="D20" i="1"/>
  <c r="C20" i="1"/>
  <c r="D19" i="1"/>
  <c r="C19" i="1"/>
  <c r="D18" i="1"/>
  <c r="C18" i="1"/>
  <c r="D17" i="1"/>
  <c r="C17" i="1"/>
  <c r="D16" i="1"/>
  <c r="C16" i="1"/>
  <c r="D15" i="1"/>
  <c r="C15" i="1"/>
  <c r="D14" i="1"/>
  <c r="C14" i="1"/>
  <c r="D13" i="1"/>
  <c r="C13" i="1"/>
  <c r="D12" i="1"/>
  <c r="C12" i="1"/>
  <c r="C11" i="1"/>
  <c r="D10" i="1"/>
  <c r="C10" i="1"/>
  <c r="D9" i="1"/>
  <c r="C9" i="1"/>
  <c r="C8" i="1"/>
  <c r="D7" i="1"/>
  <c r="C7" i="1"/>
  <c r="D6" i="1"/>
  <c r="C6" i="1"/>
  <c r="D5" i="1"/>
  <c r="C5" i="1"/>
  <c r="D4" i="1"/>
  <c r="C4" i="1"/>
  <c r="D3" i="1"/>
  <c r="C3" i="1"/>
  <c r="D2" i="1"/>
  <c r="C2" i="1"/>
</calcChain>
</file>

<file path=xl/sharedStrings.xml><?xml version="1.0" encoding="utf-8"?>
<sst xmlns="http://schemas.openxmlformats.org/spreadsheetml/2006/main" count="44178" uniqueCount="12564">
  <si>
    <t>position</t>
  </si>
  <si>
    <t>company</t>
  </si>
  <si>
    <t>city</t>
  </si>
  <si>
    <t>district</t>
  </si>
  <si>
    <t>location</t>
  </si>
  <si>
    <t>diploma_requirement</t>
  </si>
  <si>
    <t>wage_max</t>
  </si>
  <si>
    <t>wage_min</t>
  </si>
  <si>
    <t>wage</t>
  </si>
  <si>
    <t>experience</t>
  </si>
  <si>
    <t>industry</t>
  </si>
  <si>
    <t>welfare</t>
  </si>
  <si>
    <t>description</t>
  </si>
  <si>
    <t>size</t>
  </si>
  <si>
    <t>设计实习生</t>
  </si>
  <si>
    <t>上海锐格软件有限公司</t>
  </si>
  <si>
    <t>上海-虹口区  </t>
  </si>
  <si>
    <t>大专  </t>
  </si>
  <si>
    <t>2-4千/月</t>
  </si>
  <si>
    <t>经验不限</t>
  </si>
  <si>
    <t>计算机软件 互联网/电子商务</t>
  </si>
  <si>
    <t>N/A</t>
  </si>
  <si>
    <t>1、海报、画册等宣传资料的设计 2、网页设计 3、word和ppt文档编辑  职务要求： 1、熟悉PS，最好懂html/css 2、熟悉word和ppt排版设计 3、对文字、图片排版有自己独特的见解，能够跟随现在设计的趋势，并且有一定的创新能力； 4、美术设计、视觉设计、平面设计、交互设计等相关专业的在校生； 5、每周实习时间在3天以上 6、按日结算，根据能力，报酬在100元/日~200元/日</t>
  </si>
  <si>
    <t>少于50人</t>
  </si>
  <si>
    <t>前端实习生</t>
  </si>
  <si>
    <t>广州市阔达计算机科技有限公司</t>
  </si>
  <si>
    <t>广州-海珠区  </t>
  </si>
  <si>
    <t>本科  </t>
  </si>
  <si>
    <t>2-3千/月</t>
  </si>
  <si>
    <t>互联网/电子商务 计算机软件</t>
  </si>
  <si>
    <t>1. 信息管理、计算机科学与技术、软件工程等计算机相关专业；有web 前端开发工作经验； 2. 精通HTML、CSS，熟悉W3C标准，理解并掌握JavaScript语言核心技术DOM、BOM、Ajax、JSON等； 3. 熟悉Bootstrap，layUI，artTemplate优先考虑； 4. 熟悉移动端，对性能优化、解决多浏览器兼容性问题有一定的经验的优先考虑； 5. 具备良好的独立研究能力，学习能力，沟通协调能力、知识提炼能力、团队协作精神、敬业精神；责任心强、工作积极主动，具有良好的团队合作意识。 6.2020年毕业实习生优先。</t>
  </si>
  <si>
    <t>UI实习生</t>
  </si>
  <si>
    <t>普天国脉网络科技有限公司</t>
  </si>
  <si>
    <t>广州-天河区  </t>
  </si>
  <si>
    <t>通信/电信/网络设备 计算机服务(系统、数据服务、维修)</t>
  </si>
  <si>
    <t>1.负责软件系统的美工设计工作； 2.熟悉PPT文档美化工作； 3. 参与产品需求讨论与设计，能够独立完成相关系统介绍文档工作。  任职要求： 1、2019届应届毕业生，计算机相关专业本科学历； 2、熟悉phothoshop等图形化处理软件； 3、熟练使用PPT软件进行文档美化工作； 4、熟悉javascript、HTML、CSS、HTML5+CSS3； 熟悉W3C标准；能够解决常见兼容性问题； 5、良好的沟通和团队协作能力，学习能力强。  实习期结束经综合评定后有机会转为正式员工，欢迎工作态度好、学习能力强的在校生及应届毕业生加入。</t>
  </si>
  <si>
    <t>50-150人</t>
  </si>
  <si>
    <t>PHP实习生</t>
  </si>
  <si>
    <t>广州市百用软件科技有限公司</t>
  </si>
  <si>
    <t>广州-黄埔区  </t>
  </si>
  <si>
    <t>计算机软件</t>
  </si>
  <si>
    <t>岗位要求： 1、了解HTML、JavaScript、jQuery、CSS等知识； 2、了解PHP内置函数、MySQL数据库 3、对php有浓厚的兴趣，并有打算从事PHP开发的意向 4、吃苦耐劳，有一定的自我约束和控制能力，意志力坚强 5、了解ThinkPHP5、Vue、Linux 注意事项： 1、应届毕业生优先考虑， 2、要求本科及以上学历，条件优越者可适当放宽至大专学历。 3.必须学历能力强。能承受压力</t>
  </si>
  <si>
    <t>150-500人</t>
  </si>
  <si>
    <t>外贸SEO/google推广兼--职</t>
  </si>
  <si>
    <t>深圳市比比尔照明有限公司</t>
  </si>
  <si>
    <t>深圳-宝安区  </t>
  </si>
  <si>
    <t>2-4.5千/月</t>
  </si>
  <si>
    <t>2年</t>
  </si>
  <si>
    <t>贸易/进出口 批发/零售</t>
  </si>
  <si>
    <t>员工旅游 绩效奖金 年终奖金 餐饮补贴 定期体检 包住宿 购买社保 员工福利</t>
  </si>
  <si>
    <t>岗位职责： 1、负责公司英文网站站内优化及外链的建设，制定并实施SEO推广方案，提升网站Google上的排名，对SEO有独到的认知与见解。 2、提高公司网站的权重、收录、关键词排名、自然流量。 3、对网站重点页面具体流量进行监测，并对效果进行评估分析，提出优化方案。 4、负责对平台核心关键词进行更新、跟踪、优化，增加网站收录，提升关键词排名 5、熟悉HTML，懂得基本脚本语言，知识面广阔，有一定的网站设计或产品设计经验者优先考虑。 任职要求： 1、熟悉Wordpress网站程序，熟悉HTML、CSS、PHP等页面语言，具备独立推广网站的能力。 2、熟悉SEO，有谷歌推广经验，熟悉搜索引擎优化技术，并有成功的英文网站整站优化案例优先。 3、具有敏锐的数据分析能力，品牌包装推广能力，独立站活动创意策划能力。 4、具备良好的沟通能力，强烈的责任心，具有团队合作意识，能够独立完成工作。 薪资：2K-4.5K不等+提成15元/询盘，目前我司有三个外贸网站需要做SEO，Google推广。诚意长期合作。</t>
  </si>
  <si>
    <t>PHP开发工程师</t>
  </si>
  <si>
    <t>上海灵义网络科技有限公司</t>
  </si>
  <si>
    <t>上海-长宁区  </t>
  </si>
  <si>
    <t>3-4.5千/月</t>
  </si>
  <si>
    <t>3-4年</t>
  </si>
  <si>
    <t>五险一金 专业培训 绩效奖金 弹性工作</t>
  </si>
  <si>
    <t xml:space="preserve"> 任职要求： - 大专以上学历，二年以上开发经验，有小程序、公众号等网站开发经验者优先； - 熟悉PHP开发，有一定的架构能力和良好代码规范； - 熟悉相关Web开发技术，了解HTML、Javascript、XML、CSS、Ajax等技术； - 熟悉mysql或oracle数据库应用开发，对性能优化有一定的经验； - 具有良好的沟通、理解及逻辑分析能力； - 思维敏捷、编程及学习能力强，有责任心； - 熟悉Linux系统者优先。</t>
  </si>
  <si>
    <t>美工&amp;网页设计实习生</t>
  </si>
  <si>
    <t>上海首擎信息科技有限公司</t>
  </si>
  <si>
    <t>上海  </t>
  </si>
  <si>
    <t>专业培训 员工旅游 五险一金</t>
  </si>
  <si>
    <t>上海首擎信息科技有限公司成立于2010年，是国家重点支持的电子商务高新技术企业。公司致力于国外搜索引擎的研究，使国内企业产品能在国外大量搜索引擎中抢占搜索资源，快速占领国际市场，实现产品展示的本土化，公司主要服务于全国出口型企业，市场前景非常广阔。 我司已经与多家上市公司，行业龙头建立长期稳定的合作，如黄海机械，精工科技，陕汽集团,万和股份等。在多语言搜索领域有着雄厚的市场基础。产品得到市场广泛赞誉和良好口碑。 上海首擎信息科技有限公司已连续三年增长超过50%。我们是个极其年轻化的团队，热情且乐于帮助他人。在这里你不但可以学到过硬的工作技能，同时还将获得更高的国际视野，深刻体会中国实体经济的现状，上海首擎信息科技有限公司期待您的加入！  岗位描述  1、熟悉HTML/XHTML、DIV+CSS、JavaScript等前端页面技术，能独立完成CSS建模； 2、学习UI设计。 3、学习网页前端开发。 4、完成部门经理交待的其他工作。  要求 1、大专以上学历,应届生毕业生。 2、熟练掌握PHOTOSHOP。 3、具备一定DIV+CSS能力。 4、勤奋好学，主动积极，善于思考总结。  备注：提供住宿</t>
  </si>
  <si>
    <t>JAVA开发实习生</t>
  </si>
  <si>
    <t>北京韦尔科技有限公司</t>
  </si>
  <si>
    <t>北京-海淀区  </t>
  </si>
  <si>
    <t>3-6千/月</t>
  </si>
  <si>
    <t>1年</t>
  </si>
  <si>
    <t>互联网/电子商务 计算机服务(系统、数据服务、维修)</t>
  </si>
  <si>
    <t>周末双休 加班补贴 定期团建 节日福利 五险一金</t>
  </si>
  <si>
    <t>岗位职责： 1.能理解产品部设计稿并参与项目需求讨论； 2.撰写项目的系统设计文档，有序的完成项目开发 岗位要求： 1.本科及以上学历，计算机软件、计算机应用技术、通信等相关专业优先; 2.扎实的计算机基础，较强的算法能力，能够持续学习和自我激励，能承受较强的工作压力； 3.熟悉面向对象的设计和编程，具有扎实的Java基础知识； 4.熟悉Servlet、JSP，熟悉Spring、Hibernate、Struts2等主流开发技术，能独立进行B/S应用开发； 5.熟悉HTML/JAVASCRIPT/CSS等页面技术 6.掌握基本的SQL语法，熟练掌握Mysql、SQL Server等关系数据库； 7.熟悉及使用主流的J2EE应用服务器（如：Tomcat等）</t>
  </si>
  <si>
    <t>HTML网页布局设计助理</t>
  </si>
  <si>
    <t>广州永续信息科技有限公司</t>
  </si>
  <si>
    <t>中专  </t>
  </si>
  <si>
    <t>TML网页布局助理入职跟着设计总监/主管边工作边学习，满3个月则进行技能考核，符合则可以晋升为正式设计师； ・ 工作内容： 1、协助正式设计师完成网站布局和设计，企业站、电商站、平台分类信息站等； 2、对网站设计策划给予建议，结合客户需求督促设计师进行修改与完善； ・ 职位要求： 1、大专及其以上学历，20岁以上； 2、熟悉HTML 与 CSS， 能读懂基本路径与修改基本参数； 3、网页设计、艺术设计、电子商务等相关专业优先！ ・ 工作时间： 1、朝九晚六，09:00-18:00； 2、单双休，一周双休，一周单休！ 享有国家法定假节日带薪！ ・ 福利待遇： 1、底薪+提成+五险一金+餐补 2、年终奖；</t>
  </si>
  <si>
    <t>Java开发工程师</t>
  </si>
  <si>
    <t>广州市颐创信息科技有限公司</t>
  </si>
  <si>
    <t>广州  </t>
  </si>
  <si>
    <t>计算机服务(系统、数据服务、维修) 计算机软件</t>
  </si>
  <si>
    <t>节日福利 团队聚餐 年终奖金 保险 法定节假日 带薪年假 生日礼</t>
  </si>
  <si>
    <t>岗位职责： 1、Java网络开发，Java后台程序开发； 2、参与设计、测试等技术工作； 3、分析并解决软件开发过程中的问题。  任职要求： 1、计算机相关专业，本科以上学历，一年以上工作经验； 2、熟悉Java开发语言，熟练操作hibernate、spring、struts、ajax等框架结构； 3、熟悉 MySQL、SQL Server等数据库操作； 4、熟悉Html/JavaScript/Css/Ajax/JQuery等前端技术者，熟悉安卓开发者优先考虑； 5、具有良好的语言沟通能力，团队协作精神，工作踏实、有责任心。</t>
  </si>
  <si>
    <t>SEO工程师 0</t>
  </si>
  <si>
    <t>广州市广睿气模有限公司</t>
  </si>
  <si>
    <t>3-8千/月</t>
  </si>
  <si>
    <t>贸易/进出口 家具/家电/玩具/礼品</t>
  </si>
  <si>
    <t>全勤奖 专业培训 社保 年终奖金 餐饮补贴 带薪年假</t>
  </si>
  <si>
    <t>1、熟悉 Google 搜索引擎工作原理，网站结构，网页代码，了解影响排名的相关因素。 2、能针对关键词进行优化。精通站内优化，代码精简，懂 PHP+MySQL, HTML+CSS, Python 等。 3、精通站内优化及内外部链接优化等；精通 SEO 推广手段。 4、精通404页面、网站地图、301重定向、精通 robots 文件编写等操作。 5、熟悉常用 CMS 系统操作。 6、具备一定的英语阅读写作水平。 7、一年以上SEM/SEO相关工作经验。</t>
  </si>
  <si>
    <t>上海光奈网络科技有限公司广州分公司</t>
  </si>
  <si>
    <t>3-5千/月</t>
  </si>
  <si>
    <t>计算机软件 网络游戏</t>
  </si>
  <si>
    <t>may 2017/11/9 17:27:45 职位描述： 1、负责公司游戏平台和后台开发搭建、升级迭代。 2、负责CP方使用我方SDK对接时的联调（服务器部分）。 3、负责游戏平台、推广系统的设计与实现。  任职要求： 1.半年以上PHP开发经验，至少1个完整的CMS、后台、或平台类项目开发或协作开发经验； 2.熟练掌握PHP、SAP语言，至少熟悉一种轻量级PHP框架，如ThinkPHP/CodeIgniter； 3.具备独立完成LAMP/LNMP开发、生产环境搭建的能力； 4.熟悉掌握MYSQL数据库,能够运用高效的sql语句； 5.熟悉或使用过memcache、redis等缓存技术； 6.有一定的web前端开发能力，至少熟悉一款前端开发框架者优先，熟悉Javascript、CSS、html； 7.熟悉代码管理系统如git，并了解团队代码管理开发流程者优先； 8.有其他高级语言开发背景者优先,如（C/Python/java）； 9.计算机、软件工程相关专业，大专以上学历。</t>
  </si>
  <si>
    <t>c#开发实习生</t>
  </si>
  <si>
    <t>佳都新太科技股份有限公司</t>
  </si>
  <si>
    <t>计算机软件 通信/电信运营、增值服务</t>
  </si>
  <si>
    <t>免费班车 加班补贴 餐饮补贴 五险一金 定期体检 绩效奖金 专业培训</t>
  </si>
  <si>
    <t>职责描述： 协助完成windows桌面客户端（C/S）开发任务；  任职要求： 1、数学、计算机科学、软件工程等理论基础扎实； 2、熟悉C#语言、熟悉WPF或HTML+CSS开发； 3、学习能力强、接受新事物能力强，有通过开源代码学习技术的好习惯； 4、英文阅能力良好，能无障碍阅读英文技术文档。 5、对计算机图形学、人机交互体验等技术方向感兴趣。 6、2020届毕业生、一周实习三天以上的优先考虑</t>
  </si>
  <si>
    <t>1000-5000人</t>
  </si>
  <si>
    <t>SEO专员</t>
  </si>
  <si>
    <t>广州祥�N餐饮管理有限公司</t>
  </si>
  <si>
    <t>广州-白云区  </t>
  </si>
  <si>
    <t>餐饮业 快速消费品(食品、饮料、化妆品)</t>
  </si>
  <si>
    <t>交通补贴 餐饮补贴 通讯补贴 专业培训 弹性工作</t>
  </si>
  <si>
    <t>网站运营</t>
  </si>
  <si>
    <t>广州安尔捷网络科技有限公司</t>
  </si>
  <si>
    <t>广州-荔湾区  </t>
  </si>
  <si>
    <t>互联网/电子商务</t>
  </si>
  <si>
    <t>五险一金 单双休 绩效奖金 员工旅游 带薪年假 节日福利 工龄奖 专业培训 加班补贴</t>
  </si>
  <si>
    <t>岗位职责： 1.优化网站内部、外部链接，并拥有丰富的外部链接资源； 2.提升关键词在搜索引擎中的排名，使一个较新的网站能够快速从搜索引擎获取流量； 3.负责关键词在搜索引擎上的网络营销研究、分析与优化工作。提高关键词的曝光率、检索量、以及引流效果； 4.合理的安排外链工作，并监控其外链效果，能及时调整外链建设方向；  任职要求： 1.网站内部优化能力，掌握网站内容优化、关键词优化、内部链接优化、代码优化、图片优化的技巧 2.熟悉SEO技术（搜索引擎工作原理，网站结构，网页代码，了解影响排名相关因素）； 3.熟悉HTML、DIV+CSS、Javascript、Ajax等网站前端开发语言，有网站开发经验者优先考虑； 4.性格开朗，能够承受压力完成任务，乐于挑战自己，有拼搏进取的精神； 5.有一年以上大型网站SEO外链及内链的优化经验的优先考虑；  特别说明：我司全部岗位都不包食宿，介意者慎投！！！  此岗位有广阔的发展空间。职位晋升路线： 试用期→助理→专员→储备组长→组长→储备主管→主管→副经理→经理→副总监→总监(管理岗）
试用期→助理→专员→中级专员→高级专员→顾问→中级顾问→高级顾问→资深顾问(专职岗）  上班时间为：9 am~5:30 pm，周末单双休制度。 上班地点：广州芳村大道东200号1850创意园50-3栋 联系人：陈小姐，18929570945(此为工作手机，请工作时间9:00-12:00,13:30-17：30联系） 个人简历可发送至邮箱：kristy@bcok.net</t>
  </si>
  <si>
    <t>Web前端开发工程师</t>
  </si>
  <si>
    <t>广州众承机电科技有限公司</t>
  </si>
  <si>
    <t>计算机软件 教育/培训/院校</t>
  </si>
  <si>
    <t xml:space="preserve">岗位职责： - 熟练使用 Web 前端 HTML 、 CSS 、 JS 、 Ajax 等技术，能解决各种浏览器兼容性问题，完成页面架构和布局； - 负责公司系统平台前端架构及开发工作； - 理解并遵守设计规范，配合后台实现业务接口及数据交互； - 参与系统设计，功能模块设计，前端功能开发； - 参与解决系统性能优化和技术难点攻关；  资格要求： - 计算机及相关专业大专或本科以上学历，1年以上前端开发经验； - 精通HTML/XHTML、CSS、jQuery等网页制作技术，熟悉页面架构和布局，对HTML5/CSS3等技术有一定了解； - 精通JavaScript、Ajax等Web开发技术,熟练运用至少一款主流的JS框架。 - 熟悉前后端分离开发，熟悉restful； - 掌握前端开发常用框架库类，如jQuery，requireJS等，能基于框架写扩展应用 - 有MVC + 三层框架开发经验； - 有mvvm框架开发经验（react+redux，angularjs），有移动h5开发经验优先； - 熟悉前端自动化webpack，gulp等，了解nodejs； - 对css/JavaScript性能优化、解决多浏览器兼容性问题有一定的经验； - 对用户体验、交互操作流程、及用户需求有深入理解； - 有强烈的上进心和求知欲，善于学习和运用新知识，善于沟通和逻辑表达，有强烈的团队意识和执行力; </t>
  </si>
  <si>
    <t>Web前端设计师/美工</t>
  </si>
  <si>
    <t>广州粤迅康药业有限责任公司</t>
  </si>
  <si>
    <t>广州-越秀区  </t>
  </si>
  <si>
    <t>批发/零售 制药/生物工程</t>
  </si>
  <si>
    <t>五险一金 绩效奖金</t>
  </si>
  <si>
    <t>初级平面设计师 (职位编号：2)</t>
  </si>
  <si>
    <t>广州市翎美贸易有限公司</t>
  </si>
  <si>
    <t>服装/纺织/皮革 互联网/电子商务</t>
  </si>
  <si>
    <t>五险一金 员工旅游 绩效奖金 专业培训 弹性工作</t>
  </si>
  <si>
    <t>岗位职位： 1、负责产品抠图，美化产品图片，优化产品描述； 2、负责产品图片设计制作 3、定期对公司店铺及网站页面进行修改、更新及维护  任职要求： 1、美术、平面设计、广告等相关专业，1年以上工作经验，有服装行业经验优先，有淘宝店铺设计经验优先； 2、熟练使用Dreamweaver、Fireworks、Photoshop、coreldraw等软件，熟悉CSS+DIV样式制作。了解HTML、Javascript等网页脚本语言的基本应用 3、创新能力强，责任心强，具有较好的团队合作意识。 4、欢迎优秀应届毕业生  公司需招全职上班者，在线工作者，请勿投，谢谢</t>
  </si>
  <si>
    <t>网站建设及维护设计</t>
  </si>
  <si>
    <t>广东省商业美术设计行业协会</t>
  </si>
  <si>
    <t>广州-番禺区  </t>
  </si>
  <si>
    <t>非营利组织</t>
  </si>
  <si>
    <t>五险一金 专业培训 通讯补贴 绩效奖金 年终奖金 餐饮补贴 定期体检 员工旅游</t>
  </si>
  <si>
    <t>岗位职责： 1、熟悉网站建设、WEB前端设计，能进行简单修改； 2、负责网站平台的策划、设计、排版、改版； 3、负责对网页的风格、色彩、布局等的具体设计； 4、负责门户网站、APP及手机版页面的视觉、交互设计及美观优化； 5、对已有网站进行日常设计维护，并对内容及风格持续优化； 6、熟悉视频课程网站建设。 岗位要求： 1、计算机等相关专业大专以上学历，有独立设计网页案例经验； 2、精通Photoshop、Coreldraw、Dreamweaver等设计软件，基本掌握Word、Excel等办公软件； 3、对网页制作及设计有浓厚的兴趣，熟悉HTML、CSS等技术，有一定的网页美工及图像处理基础，善于视觉艺术传达； 4、有网站编辑、网站后台维护及服务器维护工作经验者优先； 5、学习能力好，工作认真负责、效率高，团队合作意识强。</t>
  </si>
  <si>
    <t>前端技术开发</t>
  </si>
  <si>
    <t>广州讯达网络技术有限公司</t>
  </si>
  <si>
    <t>3-4千/月</t>
  </si>
  <si>
    <t>广告</t>
  </si>
  <si>
    <t>专业培训 绩效奖金 员工旅游 团队聚餐 全勤奖 节日福利</t>
  </si>
  <si>
    <t xml:space="preserve"> 岗位要求： 1、负责项目前端页面开发； 2、协助JS交互需求的实现，前端模板的维护； 3、配合后台开发人员实现产品功能； 4. 负责公司网站建设，服务器管理；   任职要求： 1.计算机及相关专业大专以上学历；.（本岗位欢迎优秀应届毕业生前来应聘） 2、熟练使用HTML,CSS； 3、了解各大跨浏览器兼容性调整技术； 4、能够使用javascript或jquery等编写一些基本的页面效果； 5、熟悉photoshop基本操作； 6、对HTML5和CSS3有一定了解； 7、了解用户体验和各种交互操作流程，对前端页面代码结构及前端交互性能有一定的理解； 8、具有良好的团队沟通协作能力，具备优秀的学习能力与创新能力；  福利待遇： 1.富有竞争力的薪酬水平和其他福利津贴； 2.完善的培养体系和晋升机制； 3.丰富的下午茶，员工聚会，聚餐 4.员工旅游； </t>
  </si>
  <si>
    <t>H5 web前端开发实习初级助理</t>
  </si>
  <si>
    <t>深圳市龙华区亿客办公用品商行</t>
  </si>
  <si>
    <t>五险一金 绩效奖金 周末双休 包住宿 全勤奖 节日福利 专业培训 小姐姐 同事热情 补充公积金</t>
  </si>
  <si>
    <t>一、任职条件：
1.大专及以上学历，往应届毕业生，软件工程，计算机等专业优先；
2.喜欢从事IT技术类工作，对互联网移动端开发、web前端技术有浓厚兴趣；
3.熟悉HTML5、CSS3、Javascript等前端开发技术；
4.能够很好的与产品、设计和后台开发人员沟通协作，具有良好的团队合作精神；
5.年龄在18-30岁，有意往软件行业长期发展，抗压能力强； 二、岗位职责：
1.负责公司产品前端开发，服从项目安排，学习项目需要的技术知识；
2.与产品经理、后台开发人员沟通协调；完成前端设计和实现；
3.完成与后台的数据交互，开发和测试工作；保证代码的质量；  三，公司员工福利待遇： 1、7.5小时工作制+双休，谢绝加班； 2、年轻、宽松、弹性的工作环境、高效的办公工具，以及团队协作的体验和乐趣； 3、年度体检，为您的健康一路护航； 4、年度旅游，与小伙伴们一同享受国内外著名景点文化风光； 5、每周茶话会零食、水果、糕点供应，体验休闲时光； 6、定时篮球、羽毛球、游泳同好会，工作之余强身健体；</t>
  </si>
  <si>
    <t>深圳市彬合信财务管理咨询有限公司</t>
  </si>
  <si>
    <t>深圳-罗湖区  </t>
  </si>
  <si>
    <t>专业服务(咨询、人力资源、财会)</t>
  </si>
  <si>
    <t>五险一金 餐饮补贴 通讯补贴</t>
  </si>
  <si>
    <t>职位描述 公司优势： 有技术高管指导工作，可以学到很多技术相关的知识。 1.办公室位于红岭北地铁口，一分钟进出地铁站，上下班方便； 2.大小周，中午休息两个小时； 3.公司氛围好； 岗位职责： 1、负责公司旗下网站的的SEO部署及优化工作； 2、负责关键字百度上的稳定排名和负责日常的推广工作； 3、负责策划网站代码优化的方案； 岗位要求： 1、具备1年及以上SEO经验，熟悉各种SEO相关技术，有行业资源、成功案例优先考虑； 2、了解Baidu,360等搜索引擎的工作原理，熟悉这些搜索引擎的排名机制和优化原则； 3、了解Web相关技术（Html、CSS等）者优先； 工作时间：7.5小时，五天半制</t>
  </si>
  <si>
    <t>SEO优化专员</t>
  </si>
  <si>
    <t>广州市北大青鸟计算机职业培训学校</t>
  </si>
  <si>
    <t>3.5-5千/月</t>
  </si>
  <si>
    <t>教育/培训/院校 专业服务(咨询、人力资源、财会)</t>
  </si>
  <si>
    <t>五险一金 节日福利 全勤奖 绩效奖金 专业培训 餐饮补贴 交通补贴 员工旅游</t>
  </si>
  <si>
    <t>1、负责公司国内外网站的SEO整体优化方案，精通国内外如百度等网站的优化方法 2、评估、分析网站的关键词，提升网站关键词的搜索排名； 3、研究和监控竞争对手和搜索引擎的做法和变化，及时提出调整方案； 4、跟踪和分析引入的SEO流量以及相关关键词的排名，形成阶段性数据报告并提出后续优化方案； 5、不断开拓网站的外部链接，提升网站权重； 6、负责对内容、构架及代码等进行优化，注重内链外链的建设，分析搜索引擎流量，有效支持运营产品发展。  任职需求： 1、学历大专以上，两年以上的SEO实践经验；有教育经验者优先录取； 2、精通SEO原理及策略，掌握百度等搜索引擎的基本排名规律，并精通以上各类搜索引擎的优化，包括站内优化、站外优化及内外部链接优化，并有成功案例； 3、熟悉网站建设的相应技术优先录用（熟悉HTML、PHP、CSS等页面语言）； 4、精通各种SEO推广手段，并在搜索引擎上的关键词排名给予显示，有成功案例者优先。  福利待遇： （1）无责底薪＋绩效+团队奖+各种补贴； （2）为员工提供完整的社会保险（养老，失业，工伤，医疗，生育，重大疾病医疗）及住房公积金； （3）为员工提供带薪年假； （4）定期团队建设活动（如团体聚餐，集体旅游等），团队氛围融洽，每年两次团队旅游机会； （5）公司为员工组织每月生日聚会； （6）良好的办公环境（共享华南理工大学饭堂、图书馆、校园环境等资源）</t>
  </si>
  <si>
    <t>PHP程序员</t>
  </si>
  <si>
    <t>广州昶弘网络技术有限公司</t>
  </si>
  <si>
    <t>3.5-8千/月</t>
  </si>
  <si>
    <t>交通补贴 专业培训 年终奖金 绩效奖金 定期体检 社会保险</t>
  </si>
  <si>
    <t>岗位职责： 1、负责公司网站后台开发。 2、负责公司网站前端及响应式开发。 3、配合运营人员，管理维护公司网站。 4、优化网站技术参数，提高网站加载速度和安全性等  岗伴要求： 1、1年及以上PHP项目开发经验。 2、熟悉至少一个PHP开源框架。 2、熟悉Mysql管理，有良好的mysql数据表设计能力。 3、熟悉CSS/JQuery等前端开发技术，有移动互联网项目经验者优先，有html5项目经验者优先，有前端调优经验者优先。 4、逻辑思维能力强，责任心强，工作积极主动，具备强烈的进取心和良好的团队合作精神，有较强的沟通及协调能力。 5、能力优秀的应届聘毕业生也可。  其他 1、可以接触互联网行业流行的web技术 2、有良好的个人职位规划 3、轻松亲和的企业文化 4、业内有竞争力的薪酬</t>
  </si>
  <si>
    <t>C#研发工程师</t>
  </si>
  <si>
    <t>上海致昕信息科技有限公司</t>
  </si>
  <si>
    <t>0.4-1万/月</t>
  </si>
  <si>
    <t>计算机软件 计算机服务(系统、数据服务、维修)</t>
  </si>
  <si>
    <t>五险一金 节日福利</t>
  </si>
  <si>
    <t xml:space="preserve"> 岗位职责： 1) 负责公司内C#项目（主要是C/S架构项目）的代码编写； 2）协助软件项目的架构及数据库设计； 3）编写软件研发过程中的相关文档；  任职要求： 1）正规院校计算机相关专业专科及以上学历； 2）2年以上C#项目工作经验； 3）熟练掌握WinFrom开发，有C/S架构软件项目开发经验； 4）熟悉并能使用.NET 事件和委托 5）熟悉socket，webservice技术使用 6）至少掌握SQL Server/MySQL中的一种数据库的常用命令； 7）具备强烈的进取心、自我学习能力及团队合作精神。 8）有以下经验者优先： ASP开发经验者 熟练掌握HTML、CSS、JavaScript、jQuery等前台开发技术者 使用过Dev Express框架者 熟悉wpf者</t>
  </si>
  <si>
    <t>网店美工/店铺运营美工(修图/海报，拼多多店铺管理）</t>
  </si>
  <si>
    <t>上海光捷信息科技有限公司</t>
  </si>
  <si>
    <t>4-6千/月</t>
  </si>
  <si>
    <t>绩效奖金 年终奖金 员工旅游 包吃 包住宿 高温补贴 带薪年假 加班补贴</t>
  </si>
  <si>
    <t>本岗位，包吃住  工作职责 1.对公司淘宝、拼多多、云集等电商平台进行美工设计，修图排版，美化产品图片，定期优化宝贝详情信息等； 2.努力做好产品图片优化，建立产品档案，适时更新产品主图和详情页； 3.配合运营做好产品维护、对产品拍摄视频做好剪辑，并且适时做好宣传维护； 4.设置活动页的整体风格、颜色搭配、文字大小、字体设置等，包括商品图片的后期处理：精修、调色、合成、各种常规及特殊调色； 5.根据运营需要，配合开展节日促销活动、包括前期店铺宣传美化、微博微信推送图片的制作； 6.负责日常店铺页面的维护及更新，更换广告图片，配合店铺销售活动的推广宣传图，制作促销宣传图片； 7.线上店铺整体风格定期更新、商品展示模板设计； 8.完成部门领导布置的其他任务。  任职要求： 1、大专以上学历，美术、平面设计相关专业，2年以上网站设计类相关工作经验； 2、精通Photoshop，掌握Flash、corelDRAW等设计制作软件，了解PSD，EPS、TIF、JPG、PNG、GIF等各种文件格式； 3、熟悉Dreamweave的使用，熟悉HTML网页语言及“DIV CSS”布局和样式； 4、熟练使用Word、Excel、PPT等办公软件； 5、有良好的美术功底，具有良好的艺术审美观及独特的创意理念，具备扎实的美工基础； 6、热爱服装鞋包，户外运动行业，愿意去学习和了解新产品的品牌和品质内涵； 7、有独立设计方案、构思的能力，思维敏捷，想象力丰富、悟性好，积极主动、工作认真，良好的协调能力、沟通能力以及应变能力，富有团队精神； 8、能承受工作压力； 9、可接受优秀应届毕业生   薪酬待遇：绝对有市场竞争力的薪酬福利</t>
  </si>
  <si>
    <t>软件工程师</t>
  </si>
  <si>
    <t>北京智环成科技发展有限公司</t>
  </si>
  <si>
    <t>北京-大兴区  </t>
  </si>
  <si>
    <t>4-8千/月</t>
  </si>
  <si>
    <t>建筑/建材/工程 计算机软件</t>
  </si>
  <si>
    <t>年终奖金 通讯补贴 定期体检 五险一金 餐饮补贴 员工旅游 管住</t>
  </si>
  <si>
    <t xml:space="preserve">岗位职责 1、参与公司信息化项目的需求调查分析及软件设计，协助编写相关技术及设计说明文档； 2、参与制定项目实施方案，根据开发进度和任务分配，完成相应模块软件的设计、开发、编程任务； 3、配合项目经理、技术支持人员及业务部门进行项目测试、部署和验收工作，确保项目顺利实施。  任职要求  </t>
  </si>
  <si>
    <t>前端工程师</t>
  </si>
  <si>
    <t>广州城北信息科技有限公司</t>
  </si>
  <si>
    <t>五险一金 绩效奖金 年终奖金 7小时双休 每天下午茶 带薪年假 员工旅游 定期体检</t>
  </si>
  <si>
    <t>1、参与移动HTML5、web前端和UI设计开发工作； 2、手机交互前端开发，自适应站点前端开发； 3、与后台程序配合，高效率高质量地完成专题页面的实现工作； 4、协助商务优化用户体验； 5、实现网站页面特效、各种前端脚本效果； 6、网站的页面优化，减少页面请求，高效、兼容性强的CSS代码。  任职要求： 1、大专以上学历，一年以上同等工作经验，有较好的前端开发经验； 2、有良好的美术功底及审美能力，较强的逻辑思维，有平面设计和网页设计创意能力。 3、精通photoshop,flash,dreamweaver,Fireworks等设计软件； 4、具有DIV+CSS制作的成功案例，熟悉Javascript,DHTML,HTML代码，熟悉网站架构、页面架构和布局，对Web标准和标签语义化有深入理解； 5、可以结合SEO完成页面的布局；能独立完成移动端设备页面设计者优先； 6、设计制作的页面能兼容各大主流浏览器和各种终端设备，如IE, FF, Chrome, Safari等，PC、移动终端设备等，热衷于开发优秀UI和交互的基于web 的产品； 7、责任心强，要有良好的团队合作意识、有积极主动的工作态度；保证按质、按时完成各类项目； 8、对未来有野心，对自己有信心，对创新开拓型项目有耐心。  在这里，你可以得到： 1、便利的交通，8号地铁直达，中大地铁上盖； 2、朝九晚六，每天7小时，双休； 4、五险一金以及各种节日福利，超长春节； B出口），交通便利。公司发展潜力巨大，期待能人志士加入，共创辉煌事业！ 5、下午茶，运动项目，聚餐，K歌，出游……每项福利少不了你； 6、每年不少于三次的调薪机会，贡献突出者，可随时申请调薪； 7、期权奖励； 8、薪资结构：基本工资+全勤奖+项目奖金+项目分红+年终奖； 9、团队成员皆为80后、90后，团队氛围轻松，人际关系简单； 10、专业的导师带领，助你职场腾飞；  联系电话：020-29825641 公司地址：广州市海珠区新港西路135号中山大学（西门）国家大学科技园A座507室（510275）</t>
  </si>
  <si>
    <t>广州历康信息科技股份有限公司</t>
  </si>
  <si>
    <t>做五休二 周末双休 五险一金 带薪年假 员工旅游 定期体检</t>
  </si>
  <si>
    <t xml:space="preserve"> 1、按照要求及架构方案，完成系统设计、开发及单元测试； 2、跟进项目进度和任务分配，完成系统功能开发和修改BUG； 3、对系统性能及运行效率进行跟踪与调试； 4、负责对软件项目的系统维护及售后跟进等； 5、编制相应的技术文档； 6、领导安排的其他临时性工作。 素质要求： 1、 全日制统招专科以上学历，计算机技术等相关专业； 2、 两年以上软件开发或软件项目维护经验； 3、 沟通交流较好，有较强的执行力和服务意识； 4、 善于学习，有上进心，能承受较大工作压力者优先。 专业技能： 1、具有扎实的Java编程基础，面向对象编程思想，具有良好的编码习惯，两年以上Java 及Web开发经验； 2、精通Spring、Hibernate等开发框架，熟练使用注解进行项目的开发及配置； 3、编程方面：熟练应用J2EE体系中的jsp、javabean、servlet、OOP设计思想、 Web Service、MVC设计模式的企业级应用； 4、熟练应用Html、jsp、Freemarker、Css、JavaScript，Xml 。编程语言: java 5、数据库方面：熟练使用Oracle(9i/10g、11g)数据库，oracle的DBLINK、JOB、存储、 触发器、同义词、视图等，有数据库调优经验者优先； 6、MVC设计模式：熟练使用Web框架Struts2.0以及SSH框架,熟练使用Spring、struts2、 Hibernate等全文检索开源工具； 7、 WEB应用服务器：熟练应用Tomcat； 8、开发工具：熟练使用Eclipse、MyEclipse开发工具； 9、 面向对象的设计工具：PowerDesigner； 10、版本控制工具：SVN等。 </t>
  </si>
  <si>
    <t>.NET开发工程师</t>
  </si>
  <si>
    <t>广州市盈丰计算机科技有限公司</t>
  </si>
  <si>
    <t>五险 餐饮补贴 五险一金 绩效奖金 弹性工作</t>
  </si>
  <si>
    <t>一、岗位职责： 1、在上级的指导下，根据详细设计文档编写代码，进行功能测试； 2、系统运维； 3、对上级安排的模块进行测试，并要求提交测试报告； 4、完成上级交办的其他工作；  二、岗位要求： 1、专科以上学历，计算机相关专业； 2、熟练Asp.net（C#）、HTML、DIV+CSS、Javascript，了解SQLServer； 3、熟悉HTML、XML、JSON、JavaScript、AJAX等相关WEB技术。 4、熟练使用C#、ASP.NET 、WinForm或MVC开发模式，并有意从事.NET开发工作 5、2019届计算机或软件工程类相关专业毕业（大专以上学历） PS：本公司非培训机构。</t>
  </si>
  <si>
    <t>网页设计师\前端开发工程师</t>
  </si>
  <si>
    <t>广州汇美舍天然用品连锁有限公司</t>
  </si>
  <si>
    <t>4-7千/月</t>
  </si>
  <si>
    <t>快速消费品(食品、饮料、化妆品)</t>
  </si>
  <si>
    <t>五险一金 餐饮补贴 奖金 绩效奖金 带薪年假 节日福利 创业公司</t>
  </si>
  <si>
    <t>工作职责
1、根据视觉设计效果图开发前端代码，负责Web界面的交互设计实现、编辑、美化；
2、负责公司网站、产品和项目页面交互设计实现、编辑、美化，提高用户体验；
3、负责前端用户界面开发，保证每一个的浏览器兼容性，负责用户体验的改善、设计和实现；
4.、配合后台开发人员实现程序的功能与流程；
5、参与公司各个项目的前端开发工作，根据设计图完成静态页的转化；
6、运用HTML+CSS+JavaScript技术对所参与的项目进行开发和维护，完成相关页面的改版需求，跟进开发过程中的bug；
7、与后台开发人员进行沟通以完成前后台的对接工作。
任职资格
1、 本科及以上学历，一年以上前端开发经验；
2、精通HTML、CSS，熟练使用HTML5、CSS3，熟悉响应式网页设计原理且有实践经验；
3、精通Javascript，熟悉常用JS框架.
4、能独立实现网站前端设计，包括页面设计、页面重构、交互实现等；
5、熟悉微信H5页面开发；</t>
  </si>
  <si>
    <t>UI设计师-研发部</t>
  </si>
  <si>
    <t>广州盛华信息有限公司</t>
  </si>
  <si>
    <t>五险一金 餐饮补贴 专业培训 绩效奖金 周末双休</t>
  </si>
  <si>
    <t>工作职责： 1、负责移动APP、网站、应用程序的UI设计工作； 2、根据产品需求，配合后台开发人员实现产品界面和功能； 3、熟悉移动互联网用户使用习惯，重视用户体验，积极主动提升产品交互的易用性与友好型。  任职资格： 1、专科或以上学历；有一年以上的UI设计经验； 2、精通Axure RP、Photoshop和Illustrator等软件的使用； 3、熟悉IOS、Android等移动系统常见的设计样式； 4、熟悉html5、css3、js等语言； 5、责任心强，有良好的团队合作精神和沟通能力。  工作地址：广州市白云区三元里大道北</t>
  </si>
  <si>
    <t>网页制作</t>
  </si>
  <si>
    <t>广州万户网络技术有限公司</t>
  </si>
  <si>
    <t>五险一金 餐饮补贴 定期体检 绩效奖金 年终奖金</t>
  </si>
  <si>
    <t>岗位要求： 2、根据上级领导安排，保质保量完成当日工作安排内容。 任职要求</t>
  </si>
  <si>
    <t>初级前端软件工程师 (职位编号：07)</t>
  </si>
  <si>
    <t>广州市迪士普智慧科技有限公司</t>
  </si>
  <si>
    <t>电子技术/半导体/集成电路 计算机硬件</t>
  </si>
  <si>
    <t>五险一金 员工旅游 定期体检 带薪年假 节日福利 餐饮补贴 年终奖金</t>
  </si>
  <si>
    <t>1、计算机相关专业本科及以上学历，1年以下相关工作经验；有一定的逻辑思维，热爱web前端/后端开发、工作，网站网页设计等工作； 2、精通各种web前端技术，包括JS、HTML5、CSS等； 3、熟悉nodejs、bootstrap、angularjs、vuejs中的一种或多种，有vuejs开发经验者优先； 4、熟悉各种常见跨浏览器、跨设备问题，深刻理解Web标准，对可用性、可访问性等相关知识有实际的了解和实践经验； 5、对编写高效的Javascript代码有深刻的认识，能够迅速定位到出现性能问题的代码； 6、对代码有钻研精神； 7、良好的沟通能力与团队合作能力，有责任心，工作积极主动； 8、有作品可以展示者优先录用； 9、本岗位欢迎优秀应届毕业生前来应聘。 工作方向：参与前端代码编写，模块测试等。</t>
  </si>
  <si>
    <t>web前端开发工程师（周末双休）</t>
  </si>
  <si>
    <t>广东共享信息技术有限公司</t>
  </si>
  <si>
    <t>周末双休 带薪年假 全勤奖 节日福利 餐饮补贴 加班补贴 通讯补贴 高温补贴</t>
  </si>
  <si>
    <t xml:space="preserve">【岗位职责】 1、完成网站、微信公众号等产品的前端切图工作； 2、熟悉后台操作，能基本独立完成网站搭建，并能进行简单的服务器处理； 3、HTML+DIV+CSS页面静态效果实现，并能够与chrome、火狐、IE等浏览器的兼容； 4、熟悉requirejs开发规范； 5、熟练常用Web前端框架(jQuery、BackboneJs等)； 6、配合团队协作，完成网站各类功能模块的开发工作。   【任职资格】 1、大专以上学历，计算机、IT软件及互联网等相关专业，对互联网开发有一定了解的可以适当放宽专业要求； 2、熟悉Javascript，良好的CSS结构设计与符合HTML5语义撰写； 3、责任心强、良好的学习能力、较强的问题分析和解决能力。 4、欢迎大三、大四的同学前来实习，增长经验，提升技能，在这里的工作经历将会是你人生中宝贵的经验财富。  【薪酬福利】 1、五险，为您保驾护航； 2、所有国家法定假期一样不少； 3、活动旅游拓展，让您丰富业余生活； 4、同样的岗位薪资高于同行； 5、不定期举办生日会及聚餐活动； 6、只要努力，没有不可能得到的东西(晋升机会多) 7、每天工作7小时，午休2个小时，给员工提供充实的休息时间，周末双休。   【公司地址】 公司地址：广州市天河区龙口西路100号中明大厦6楼 乘车路线：公交路线，BRT岗顶站；地铁路线，地铁3号线岗顶站A出口出， (往前直走60米，在建设银行方向路口往龙口西路直走，约300米可到达我司。) </t>
  </si>
  <si>
    <t>前端软件开发工程师 (职位编号：59)</t>
  </si>
  <si>
    <t>广州市雷子克电气机械有限公司</t>
  </si>
  <si>
    <t>4-5.5千/月</t>
  </si>
  <si>
    <t>仪器仪表/工业自动化 机械/设备/重工</t>
  </si>
  <si>
    <t>五险一金 免费班车 定期体检 周末双休 带薪年假 提供吃住 节日礼品</t>
  </si>
  <si>
    <t>岗位职责： 1、使用Vue.js+Element+PHP7进行设备物联操作界面开发； 2、针对特定产品单独开发WebAPP、微信小程序和后台管理界面； 3、使用微信小程序开发设备管理界面； 4、维护和二次开发企业内部管理系统。  任职要求： 1、软件工程或计算机相关专业，统招本科及以上学历，1年以上PHP+Vue.js+Element前后端开发经验； 2、掌握DIV + CSS布局，熟悉W3C标准，能自主解决前端技术问题； 3、熟悉跨终端Web浏览器的兼容特性及开发技巧； 4、熟悉Bootstrap响应式布局，具有WEB APP开发实际项目经验； 5、熟悉HTML5 websocket，能熟练使用socketIO库； 6、熟悉PHP7和MySQL数据库； 7、有丰富的Web前端开发经验，熟悉HTML5、CSS、JavaScript、jQuery、Vue.js，能独立使用Vue.js完成项目； 8、对服务器端程序的部署、架构、调优有一定的了解。</t>
  </si>
  <si>
    <t>php程序员</t>
  </si>
  <si>
    <t>广州市博艺职业培训学校</t>
  </si>
  <si>
    <t>教育/培训/院校</t>
  </si>
  <si>
    <t>通讯补贴 专业培训 绩效奖金 社保购买 节假日福利</t>
  </si>
  <si>
    <t>岗位职责： 1、服从公司的发展要求，配合公司的工作安排。 2、熟练掌握公司所应用的计算机相关的技术. 3、企业网站的前后端开发、维护、修改 4、微信小程序开发、维护、修改 5、参与公司所用技术的优化和升级。 6、熟悉并能对服务器独立配置管理维护优化； 岗位要求： 1、精通php相关语言，有一年以上的PHP实际项目开发经验 2、熟悉使用thinkphp5.0框架，熟练掌握html css javascript ajax jquery 3、对公众号和小程序开发有一定的了解，善于沟通协调，做事认真细致 4、有创新思想和强大的执行力，工作责任心强，能够承受较强的工作压力</t>
  </si>
  <si>
    <t>电商美工/平面设计</t>
  </si>
  <si>
    <t>深圳市仙蒂瑞拉珠宝有限公司</t>
  </si>
  <si>
    <t>奢侈品/收藏品/工艺品/珠宝 互联网/电子商务</t>
  </si>
  <si>
    <t>五险一金 弹性工作 绩效奖金 全勤奖 年终奖金</t>
  </si>
  <si>
    <t>1、负责公司唯品、网易考拉、淘宝、京东、银行商城等网店的整体形象设计、网店风格及商品展示设计； 2、负责对上架商品的图片进行抠图、拼接、颜色调整、背景处理、产品描述美化等工作； 3、负责对店铺的宣传页，产品专题页，店面促销页面等进行制作及美化； 4、负责不定期对网店装修，版面调整，分类等维护更新工作。 任职要求 1、大专及以上学历，男女不限，美术、平面设计等相关专业； 2、一年以上网页设计或平面设计工作经验，有做过唯品、淘宝等珠宝类目电子商务美工经验者优先； 3、精通Photoshop，Illustrator, Dreamweaver、html、CSS代码等； 4、善于与人沟通，具有良好的团队合作精神和高度的责任感，能够承受压力，有创新精神，做事细心，学习能力强，保证工作质量和效率； 5、设计能力较强者可以放宽要求！</t>
  </si>
  <si>
    <t>渠道服务+网页设计师</t>
  </si>
  <si>
    <t>深圳市天助人和信息技术有限公司</t>
  </si>
  <si>
    <t>深圳-南山区  </t>
  </si>
  <si>
    <t>带薪年假 节日福利 五险一金 公司旅游 岗位晋升 专业培训</t>
  </si>
  <si>
    <t xml:space="preserve">1、负责区域合作伙伴关系维护，有序沟通；  </t>
  </si>
  <si>
    <t>淘宝美工/网店美工/美工</t>
  </si>
  <si>
    <t>深圳鸿泰智能视讯科技有限公司</t>
  </si>
  <si>
    <t>深圳-龙华新区  </t>
  </si>
  <si>
    <t>电子技术/半导体/集成电路 互联网/电子商务</t>
  </si>
  <si>
    <t>五险一金 绩效奖金 住房补贴 大小周 节日福利</t>
  </si>
  <si>
    <t xml:space="preserve"> 岗位职责：
1、负责公司淘宝、天猫、京东等店铺整体视觉创意和设计、各分类页面设计和视觉美化；
2、公司淘宝、天猫、京东店铺广告和产品图片；
3、相关营销活动的美工设计，参与营销活动策划；
4、配合策划促销活动，根据网店制定的促销计划，设计促销页面、活动宣传广告插图、及时更新促销信息，保证网站的各项促销信息能顺利上线；
任职资格：
1、美术/平面设计/网页设计/广告/视觉传达相关专业，有摄影功底优先；
2、1年以上网店设计相关工作经验（熟悉淘宝、天猫设计相关操作流程）有扎实的美术功底和优秀的创意思维；
3、能熟练使用Photoshop、DreamWeaver等软件，PS能力强优先，熟悉基本的HTML、CSS代码编写操作；
4、对于网站设计独到的见解和体会，有出色的色彩搭配能力；
5、有良好的沟通能力，善于对设计的表达以及团队协作精神；</t>
  </si>
  <si>
    <t>网页设计师 (职位编号：001)</t>
  </si>
  <si>
    <t>深圳市黑眼睛广告有限公司</t>
  </si>
  <si>
    <t>深圳-福田区  </t>
  </si>
  <si>
    <t>高中  </t>
  </si>
  <si>
    <t>广告 影视/媒体/艺术/文化传播</t>
  </si>
  <si>
    <t>五险一金 绩效奖金 专业培训 员工旅游</t>
  </si>
  <si>
    <t>1、负责Web页面设计、移动端页面设计， 2、网页代码编写（div+css）； 3、负责网页动态效果代码编写，常用Javascript效果处理； 4、网站页面在各主流浏览器中的兼容性调整。  任职要求：  1. 一到两年以上网站设计制作和平面设计经验； 2. 有良好的美术功底和艺术审美观,富有创意设计能力，有较强视觉创作能力和色彩把握能力； 3. 熟练掌握Flash，Dreamveaver，FIREWORK，Photoshop，html5+css3网页设计相关软件和网页制作流程； 4. 善于沟通，表达能力强，能够清晰合理地向客户阐述创意理念，具有良好的提案技巧； 5. 有良好的团队精神和学习能力，能够承受一定的压力； 6. 工作认真负责，责任心强，服从公司安排； 7、刻苦努力，品格端正，性格活泼开朗，能应对工作压力，有良好的心态。</t>
  </si>
  <si>
    <t>SEO专员/网站推广专员</t>
  </si>
  <si>
    <t>深圳市云网客网络科技有限公司</t>
  </si>
  <si>
    <t>深圳-龙岗区  </t>
  </si>
  <si>
    <t>带薪年假 五险一金 绩效奖金 节日福利 交通补贴 通讯补贴 年轻氛围好 员工旅游</t>
  </si>
  <si>
    <t>1、熟悉国内外主流搜索引擎（百度、神马、360）的规则，理解其运行原理，善于利用多种方法提升搜索排名，对流量负责；  2、熟练使用各类网站和SEO数据分析工具，对网站数据进行评估分析，提升网站关键词排名和流量；收集分析竞争对手网站的信息用于优化客户的网站；  3、负责网站的日常更新工作，品牌体系搭建，善于利用多种网络推广手段，熟练掌握自媒体，博客、软文、百度、社区推广、问答平台等及其它推广方式;  4、根据公司战略发展要求，制定整站SEO优化方案，监督执行和效果检查。  【任职要求】： 1、中专以上学历，2年以上SEO从业经验，有大型网站优化经验； 2、具备良好的沟通及团队合作精神，较强的责任心；有创业和团队合作精神，刻苦耐劳，积极进取，细致认真，稳重踏实； 3、掌握避免被各大搜索引擎惩罚的方法，并且做好相应的补救措施，有丰富的百度SEO实践经验者优； 4、熟悉基本的HTML代码、JS脚本、CSS样式表； 5、熟练使用EXCEL，有较强的数据分析能力； 6、熟练使用百度统计/CNZZ/谷歌统计或其他数据统计分析的后台； 7、提供相关优化成功案例。</t>
  </si>
  <si>
    <t>ASP.NET开发工程师</t>
  </si>
  <si>
    <t>深圳市宇圣智能科技有限公司</t>
  </si>
  <si>
    <t>深圳  </t>
  </si>
  <si>
    <t>0.4-1.5万/月</t>
  </si>
  <si>
    <t>年终奖金 社保 周末双休</t>
  </si>
  <si>
    <t>1、 精通C#和熟悉和熟悉Asp.net，C#，，C#，JavaScript语言，熟悉多层、B/S、C/S应用软件系统设计开发；  2、熟悉Oracle、SqlServer、MySQL大型数据库之一；  3、 熟练WEB后端开发，熟练使用HTML，CSS；  4、 熟练使用JQUERY相关开源前端开发框架；  5、 熟悉数据结构，熟练运用常用数据结构及常用算法；  6、 熟悉easyui  岗位要求：  1、计算机及相关专业大专及以上学历，有一年以上基于.NET（C#）实际开发经验；  2、熟悉、熟悉ASP.net及C#，及C#，熟悉.NET MVC，.net Framework框架，熟练使用Visual Studio，能独立开发项目；  3、熟悉mssql，mysql数据库，熟练使用数据库的视图、存储过程、触发器等各种数据库功能；  4、熟悉JavaScript、Ajax、jQuery、HTML5、CSS3、XML、JSON、Webservice等相关技术；  5、具备良好的逻辑思维和分析能力，学习能力良好，有良好的团队意识，责任心强；  6、拥有根据用户需求独立设计和开发功能模块的能力.熟练使用mysql优先考虑。</t>
  </si>
  <si>
    <t>.Net开发工程师(初级)</t>
  </si>
  <si>
    <t>鲸座科技(深圳)有限公司</t>
  </si>
  <si>
    <t>五险一金 绩效奖金 年终奖金 员工旅游 专业培训 周末双休 法定节假日</t>
  </si>
  <si>
    <t xml:space="preserve">1、参与开发产品或新的系统或模块的研发工作； 2、负责现有业务系统的维护、分析、优化； 3、编写相应的文档、参与单元测试； 4、解决系统产品中的技术难题，编写高质量的代码。   任职要求： 1、名牌院校计算机相关专业本科以上学历优先； 2、一年以上ASP.NET(C#)开发经验，具有ASP.NET中大型B/S架构系统开发经验； 3、精通SQL Server数据库及其应用开发，了解Oracle,MySql； 4、熟练.NET多层开发和分布式计算体系结构开发，精通C#编程，熟悉.NetFramework框架、MVC、WCF、ASP.Net、ADO.NET、JavaScript、jQuery、HTML、XML、JSON、DIV、CSS等技术； 5、熟悉EasyUI\Bootstrap\VUE前端架构者优先； 6、熟练掌握Visual Studio，SVN等相关开发工具的使用; 7、有良好的代码习惯，文档编写习惯，较强的学习和理解能力，团队意思强； 8、责任心强，工作细致，注重工作效率，有良好的沟通、协调能力； 9、有过ERP、MES系统开发经验者优先考虑； 10、有过微信小程序开发经验者优先考虑；  10、主动性强，有敬业精神，勇于面对困难和接受挑战，能适应加班，有责任心； 11、能独立负责云端服务器搭建(开发和维护工作者优先)  性格特征：属自我激励类型，乐于并且有较强学习能力；责任心强，工作投入度高，自我要求严格 经历方面：最好具备从零到一的创业经历 </t>
  </si>
  <si>
    <t>Java工程师</t>
  </si>
  <si>
    <t>深圳市雨滴科技有限公司</t>
  </si>
  <si>
    <t>通信/电信/网络设备 电子技术/半导体/集成电路</t>
  </si>
  <si>
    <t>带薪年假 五险一金 全勤奖 节日福利 年终奖金 员工旅游</t>
  </si>
  <si>
    <t>1. 大专以上学历，计算机、电子工程、通信电子相关专业的应届毕业生。 2. 熟练掌握面向对象的设计。 3. 了解Spring boot,spring mvc mybatic 框架，了解mysql 和简单的sql编写。 4. 熟悉常用的设计模式并能够根据项目业务需求进行运用。 5. 熟练使用Jquery、easyUI、JavaScript、CSS、HTML5、Ajax进行页面开发，对Bootstrap等相关自适应框架技术有一定了解。 6. 有良好的代码规范意识，有提高代码健壮性的意识。 7. 具有良好的团队协作能力和沟通能力。 8. 具有一定的自驱动能力，有一定的技术敏感度，并能够根据实际情况应用到项目中。 9.从事过TCP通讯开发项目者优先。 10.适应短期的出差。   岗位职责： 1. 负责公司整体平台的开发工作。 2. 独立负责平台项目主要功能模块的设计、开发工作。 3. 编写和维护所负责产品的代码，并具有一定的扩展性。 4. 负责部分原有功能的代码重构和新增需求的开发任务。 5. 编写所负责功能相关的项目文档。</t>
  </si>
  <si>
    <t>网站开发工程师</t>
  </si>
  <si>
    <t>深圳砾盈科技发展有限责任公司</t>
  </si>
  <si>
    <t>计算机软件 电子技术/半导体/集成电路</t>
  </si>
  <si>
    <t>五险一金</t>
  </si>
  <si>
    <t>岗位职责：
1. 负责web前端和后台开发工作
2. 独自开发单页应用程序
3. 可以适应跨浏览器布局
4. 能够应用CSS3，CSS动画技能的知识
5. 应用jQuery，Bootstrap 3+，Backbone，JS框架
6. 熟练使用版本控制系统（git，svn等）
7. 理解HTTP的原理，了解REST的原理
任职资格：
1.具有现代JavaScript功能的知识（ES6，ES7，ES8，async await 等）
2.具备使用css3和HTML5编写WEB界面能力
3.可以调试和分析JS代码
4.具备独立的风格和可用性，UI设计
5.能使用图形编辑工具Photoshop，Adobe illustrator
6.具备asp.net以及C#后台开发能力
7.请向我们提供您的示例代码和完成作品的链接
8.具备基本英语阅读能力</t>
  </si>
  <si>
    <t>急招淘宝美工/平面设计</t>
  </si>
  <si>
    <t>深圳市海芒果贸易有限公司</t>
  </si>
  <si>
    <t>服装/纺织/皮革</t>
  </si>
  <si>
    <t>五险一金 绩效奖金 年终奖金 下午茶 包住</t>
  </si>
  <si>
    <t>要求：1、PS操作熟练，有自己独特的审美感，有创意 2、有责任心，上进心 3、对工作认真负责 4、会css html代码，懂淘宝网页的店铺装修和调试。 5、5年以上工作经验，能独挡一面，有淘宝天猫美工经验者优先考虑，其他美工经验亦可考虑 地址：深圳市龙岗区布吉京南路12号华美工业区4栋3楼 地铁：深圳东站 / 布吉站 联系电话：36679036 李小姐 dusflow旗舰店女装https://dusflow.tmall.com</t>
  </si>
  <si>
    <t>HTML5开发助理 应届生优先</t>
  </si>
  <si>
    <t>上海骞余实业有限公司</t>
  </si>
  <si>
    <t>上海-徐汇区  </t>
  </si>
  <si>
    <t>4.5-6千/月</t>
  </si>
  <si>
    <t>计算机服务(系统、数据服务、维修) 建筑/建材/工程</t>
  </si>
  <si>
    <t>五险一金 员工旅游 弹性工作 专业培训</t>
  </si>
  <si>
    <t>岗位职责： 1、利用html5相关技术，开发网站及移动平台web前端页面； 2、负责公司旗下产品前端开发工作，完成前端架构； 3、配合产品经理和UI设计师研究并改善用户体验； 4、参与研发部门产品和项目研发，配合团队产品界面和功能； 5、持续的优化前端体验和页面响应速度，并保证兼容性和执行效率； 任职资格： 1、计算机相关专业，大专及以上学历，经验不限； 2、了解html5协议，了解常规网络通信协议； 3、了解CSS,JavaScript,jQueryMobile,zepto,lazy.load； 4、对HTML5技术领域、新兴web标准和web发展趋势有极高的关注度； 5、有较强的团队意识，责任心强，开朗自信，吃苦耐劳； 工作时间： 1、工作时间：周一至周五，8:30-17:30； 2、周末双休，法定节假日正常休息； 3、连续工作满1年者享受5天带薪年假；</t>
  </si>
  <si>
    <t>网页设计师 (职位编号：7)</t>
  </si>
  <si>
    <t>上海山谷文化传播有限公司</t>
  </si>
  <si>
    <t>上海-嘉定区  </t>
  </si>
  <si>
    <t>广告 文字媒体/出版</t>
  </si>
  <si>
    <t>五险一金 年终奖金 绩效奖金 弹性工作 员工旅游</t>
  </si>
  <si>
    <t xml:space="preserve">1、 负责网站设计创意与美化工作； 2、与团队或客户共同沟通完成网站设计页面、创意实施等设计性工作； 3、负责网站的界面和专题页设计与制作； 4、负责网站的整体设计风格与布局。 5、还需负责将网站项目的设计稿切图实现并制作成符合WEB标准的页面，能高效熟练编写HTML及CSS代码，并符合页面标准和规范，确保代码对在IE、Firefox、chromium、Safari各版本浏览器有良好的兼容性； 6、熟悉javascript，jquery，完成页面常规交互动作相关的JS工作，有成功设计经历者优先； 任职要求： 1、大专以上学历，平面设计、美术设计、多媒体设计等相关专业； 2、有1年以上的美工工作经验, 有淘宝店铺美工经验者优先； 3、对时尚和流行把握敏锐，具有良好的艺术设计和创意能力； 4、熟悉广告、陈列活动等相关方面的设计项目； </t>
  </si>
  <si>
    <t>美工设计师</t>
  </si>
  <si>
    <t>螺优压缩机（上海）有限公司</t>
  </si>
  <si>
    <t>上海-松江区  </t>
  </si>
  <si>
    <t>中技  </t>
  </si>
  <si>
    <t>机械/设备/重工</t>
  </si>
  <si>
    <t>1、计算机相关专业专科以上学历年；有网站美工经常1年以上；了解后台程序制作流程；
2、精通PS、DW，熟悉或精通FLASH者优先；
3、精通css+Div、html等web技能；了解javascript，了解后台制作流程优先；
4、掌握CorelDRAW或者llustrator等矢量图形编辑软件；
5、思维敏捷，想象力丰富、悟性好，积极主动、工作认真，沟通协作能力强，富有团队精神。</t>
  </si>
  <si>
    <t>JAVA程序员 (职位编号：A4001)</t>
  </si>
  <si>
    <t>上海寰联科技有限公司</t>
  </si>
  <si>
    <t>上海-静安区  </t>
  </si>
  <si>
    <t>1、计算机相关专业本科以上学历。 2、三年以上Java web开发经验。 3、熟悉Java语言，熟悉J2EE开发，熟悉MVC，有Eclipse使用经验。有Ofbiz开发经验者优先，有工作流开发经验者优先； 4、熟悉JavaScript、css、HTML、XML、Jquery； 5、熟悉Tomcat及Apache，具有安装、配置及错误跟踪能力； 6、熟练使用Oracle、SQL Server 、MySql数据库一个或多个； 7、掌握关系型数据库的基本概念，熟悉MySql或其它关系型数据库； 8、良好的技术类英文阅读能力； 9、具有良好而规范的编程习惯、测档习惯试习惯和编写技术文； 10、有良好的团队协作能力，善于与团队交流和沟通，工作积极主动； 11、具有强烈的软件开发热情，逻辑思维清晰，聪慧、思路敏捷，工作认真负责，做事有责任感，百折不挠，能够在压力下工作； 12、有很好的接受新事物的能力，愿意学习和钻研新技术，能够独立分析和解决问题。  P.S 上海、宁波同时招聘！！！！！ 投简历时请注明工作地点！！！！</t>
  </si>
  <si>
    <t>网页设计制作</t>
  </si>
  <si>
    <t>上海军雅电脑科技有限公司</t>
  </si>
  <si>
    <t>上海-浦东新区  </t>
  </si>
  <si>
    <t>计算机服务(系统、数据服务、维修) 计算机硬件</t>
  </si>
  <si>
    <t>交通补贴 年终奖金 绩效奖金 专业培训 餐饮补贴 做五休二 员工旅游</t>
  </si>
  <si>
    <t>1、负责公司网站的设计、改版、更新； 2、负责公司产品的界面进行设计、编辑、美化等工作； 3、对公司的宣传产品进行美工设计； 4、负责客户及系统内的广告和专题的设计； 5、负责与开发人员配合完成所辖网站等前台页面设计和编辑； 6、其他与美术设计相关的工作。  职位描述：负责 网站、移动产品设计和制作。 任职要求： 1、2年以上网页设计经验，有大型网站设计制作经验优先； 2、精通Photoshop、Dreamweaver、Illustrator等设计软件，能独立完成产品网页设计； 3、精通DIV+CSS布局的HTML代码编写，熟练手写标准CSS样式表，兼容各浏览器； 4、应聘时请务必提供个人作品案例。 电话：021-58360319 手机：17721253319 联系人：李先生</t>
  </si>
  <si>
    <t>网络推广专员</t>
  </si>
  <si>
    <t>北京凯荣达电气有限公司</t>
  </si>
  <si>
    <t>北京-朝阳区  </t>
  </si>
  <si>
    <t>电气/电力/水利 原材料和加工</t>
  </si>
  <si>
    <t>五险一金 交通补贴 餐饮补贴 通讯补贴 绩效奖金 年终奖金</t>
  </si>
  <si>
    <t>网站运营专员</t>
  </si>
  <si>
    <t>北京奕吧科技有限公司</t>
  </si>
  <si>
    <t>北京  </t>
  </si>
  <si>
    <t>一、岗位职能： 1、利用HTML/CSS/JavaScript等各种Web技术进行产品的界面开发；
2、设计和规划HTML5的整体架构和技术规范，并在日常开发实践中贯彻执行；
3、优化代码实现，提高产品性能，改善用户体验；  二、任职要求： 1、能够掌握网站及前端开发技术，熟练掌握网页设计/UI/美工/平面/AI/PS/多媒体/3D/动画/FLASH/Photoshop/CorelDraw 等任意软件者皆可，并且精通HTML/CSS/JavaScript等技术；（如不具备该项技术者需要参加入技术类培训，培训期间发放实习津贴，介意者慎投！） 2、学历要求国家承认的大专以以上学历（含成教，网教，自考等学历形式）； 3、公司团队为年轻群体，故年龄不要超过30岁；  三、工作时间： 1、周一至周五，早上9：00-下午18:00； 2、周六周日休息，国家法定节假日正常休息；  四、福利待遇： 1、社会保险：根据国家规定，公司为正式员工提供的社会统筹类福利包括：基本养老保险、医疗保险、生育保险、失业保险及工伤保险，另公司会额外为员工及子女购买其他商业保险。 2、公积金：公司为正式员工缴纳住房公积金，缴费基数及缴费比例遵照当地社保机构规定。 3、活动经费：公司和各业务部门通过集体活动使大家在娱乐中增强彼此的默契并建立和谐的关系。公司每年会拨付相应的活动经费，另外也会根据各部门业绩考核期内业绩完成情况，给予适当追加员工活动经费。</t>
  </si>
  <si>
    <t>10000人以上</t>
  </si>
  <si>
    <t>南湖国旅-HTML5前端开发工程师 I06</t>
  </si>
  <si>
    <t>南湖国旅</t>
  </si>
  <si>
    <t>酒店/旅游</t>
  </si>
  <si>
    <t>五险一金 餐饮补贴 专业培训 定期体检 出国机会 绩效奖金 员工旅游</t>
  </si>
  <si>
    <t>岗位要求： 1、1年以上前端制作经验，能独立解决工作中的疑难问题； 2、熟悉HTML、 DIV+CSS、JavaScript、AJAX等相关技术； 3、理解WEB标准，所写代码具备良好的兼容性、可访问性等； 4、独立的分析思考能力，热爱钻研新技术，自我工作标准高，善于主动沟通，有团队合作精神； 5、对业界新技术保持较强的敏感度。  岗位描述： 1、负责产品设计的前端开发工作，将设计原图转换成最终WEB界面； 2、针对产品具体需求，分析并给出对应的页面前端架构解决方案； 3、深入了解HTML、CSS、JAVASCRIPT等前端技术，兼容各大浏览器； 4、了解前后端技术实施，提供前端技术支持； 5、把控代码质量，定期维护并更新前端开发规范。 南湖国旅诚邀您的加入！ 我司所有面试邀约均以电话形式沟通，不会以短信形式通知。面试及入职绝不会以任何形式收取费用。敬请留意，谨防被骗。</t>
  </si>
  <si>
    <t>HTML5开发工程师</t>
  </si>
  <si>
    <t>广州天达信息科技有限公司</t>
  </si>
  <si>
    <t>五险一金 员工旅游 弹性工作 年终奖金 绩效奖金</t>
  </si>
  <si>
    <t>岗位描述： 1. 根据设计图，实现Web界面，优化代码并保持在各浏览器下良好的兼容性；  2. Web前端表现层及与后端交互的架构设计和开发；  3. JavaScript程序模块开发，通用类库、框架编写；  4. 配合后台开发人员实现产品界面和功能；  5. 对完成的页面进行维护和对网站前端性能做相应的优化。  职位要求：  1、1年以上Web前端开发经验(硬性条件)，参与过互联网Web系统或者BS企业应用的设计开发；  2、掌握HTML/XHTML, CSS，HTML5和CSS3,熟练使用CSS+DIV；  3、必须要能熟悉使用vue或者其他前端框架，因为对前端要求高，所以知识面要广  4、掌握JavaScript，对javascript框架应用，能快速高效实现各种交互效果；  5、了解前后端的基本交互技术，对浏览器差异有深入了解，能根据需求提供兼容方案；  6、对 HTML5 和 CSS3 等 Web 前端新技术有强烈追求者优先；  7、具备较好的沟通协调能力、理解表达能力、团队合作能力、学习能力。 基本要求：1、诚信务实进取 2、专研精神强 3、做事条理清晰、高效 4、主动性执行力强  非本科毕业非勿扰</t>
  </si>
  <si>
    <t>网页工程师</t>
  </si>
  <si>
    <t>广州市达瑞生物技术股份有限公司</t>
  </si>
  <si>
    <t>医疗设备/器械 制药/生物工程</t>
  </si>
  <si>
    <t>五险一金 补充医疗保险 年终奖金 绩效奖金 专业培训 定期体检 员工旅游</t>
  </si>
  <si>
    <t xml:space="preserve"> 岗位职责： 1、负责产品Web前端开发，页面制作，根据需求实现静态页面交互效果，完成Web前端的开发工作； 2、与需求人员、开发人员等保持良好沟通，能快速理解需求，实现系统界面和功能； 3、对Web页面在各主流浏览器中的兼容性调整； 4、与后台开发工程师协作Web 应用的设计与开发，负责用户界面与交互应用开发，Web前端表现层及与前后端交互的架构设计和开发，利用各种Web技术模拟开发产品原型； 5、负责与相关的同事协作，完成数据交互、动态信息展现，并能封装良好的前端交互组件，维护优化网站前端页面性能；   岗位要求： 1、本科及以上学历，计算机相关专业； 2、精通HTML/CSS，具备关于Web标准、易用性、浏览器端原理以及网站性能等方面的知识，了解Http协议及Web数据交互流程，熟悉前端调试和性能优化； 3、熟练掌握JavaScript、Ajax、DOM等前端技术以及常用的前端框架类库jquery, extjs等，能熟练解决各主流浏览器的兼容性问题； 4、至少掌握一项Web后端开发能力(PHP/JSP)； 5、掌握python编程及熟悉latex或者其它pdf排版语言； 6、熟悉linux操作系统的使用。</t>
  </si>
  <si>
    <t>网站开发 综合工资8000+社保</t>
  </si>
  <si>
    <t>广州人从众文化传播有限公司</t>
  </si>
  <si>
    <t>广州-花都区  </t>
  </si>
  <si>
    <t>全勤奖 节日福利 专业培训 住房补贴 五险一金 年终奖金 饭堂 员工旅游 定期体检</t>
  </si>
  <si>
    <t>【岗位职责】 1.负责公司网站日常运行的技术维护工作，根据网站业务需要开发，制作和程序修改； 2.制定公司网站研发以及升级方案按照要求按时按质按量的完成网站编程开发技术工作； 3.熟悉HTML+CSS使用，能熟练应用开源程序，如：DEDE/WP/帝国CMS等； 4.负责对网站软硬件设施进行安全和稳定性巡检，并统计和监视系统日志； 5.协助解决公司各部门提出的网站技术需求； 6. 具备良好的团队合作精神，能融入多功能团队并与其他同事进行良好的沟通及合作，具备独立分析和解决问题的能力。  【任职资格】 1、有一年以上PHP开发经验优先； 2、精通PHPMySQL程序设计及开发，拥有良好的代码习惯，要求结构清晰，命名规范，逻辑性强，代码冗余率低； 3、有大型网站或者电子商务网站开发经验者优先，熟懂HTML会使用Adobe Photoshop切图； 4、有目标，有欲望，有一定抗压能力,自我学习能力。 5、头脑灵活,善于交际,执行力强、成功欲强。 工资福利：4.5k-6K+全勤+提成+住房补贴+社保 福利待遇： 1、工资福利：底薪+提成+社保+全勤奖+住房补贴+丰厚奖金 公司提供中晚饭餐 2、社会保险：（五险）：养老保险、医疗保险、生育保险、工伤保险、失业保险； 3、各项奖金：（如评先评优秀奖、年终大奖、团队奖、生日礼金等）； 4、培训项目：入职培训、在职培训、项目培训、专题培训等； 5、办公环境：微波炉、茶水间、冰箱、娱乐室、阅读室； 6、公司聚会、不定期举办团队活动、每年有国内/外旅游机会、聚餐唱K、烧烤野炊、生日party、下午茶等活动；  我们正在寻求并肩奋斗的伙伴，感兴趣的精英们把握机会，直接致电预约面试！  联系人：徐小姐 电话： 18620118260（微信同步） 地址：广州市花都区云山大道淘淘乐电子商务大厦6楼 乘车路线：地铁9号线花果山A2出口-步行10分钟即可到公司、或乘公交到宝田加油站下车（途径公交线路：花1、花17、花37、花76、花84路）往前直走3分钟即到公司。</t>
  </si>
  <si>
    <t>腾博科技文化发展（广东）有限公司</t>
  </si>
  <si>
    <t>1、处理日常商品图片，制作各种网络广告和图片，更新产品页面，设计产品页面风格等 2、编辑公司各种产品的文字介绍，按照公司指示及时发布公司的各种信息，更新网站相关内容 3、负责设计网站产品图片； 4、满足公司其他部门所提出的美工方面的需求。 5、计算机相关专业专科以上学历年；有网站美工经常1年以上；了解后台程序制作流程； 6、精通PS、DW，熟悉或精通FLASH者优先； 7、精通css+Div、html等web技能；了解javascript，了解后台制作流程优先； 8、掌握CorelDRAW或者llustrator等矢量图形编辑软件； 9、思维敏捷，想象力丰富、悟性好，积极主动、工作认真，沟通协作能力强，富有团队精神。</t>
  </si>
  <si>
    <t>广州市云科信息技术有限公司</t>
  </si>
  <si>
    <t>五险一金 员工旅游 年终奖金 节日福利</t>
  </si>
  <si>
    <t>职位要求：
1、大专以上学历，1年以上前端开发经验
2、能独立设计美观，符合潮流的Web页面，熟悉移动页面开发
3、熟悉常用页面技术，如HTML5、CSS3、JS、Jquery、DIV+CSS、Json、XML等
4、具有前端框架使用经验，如Bootstrap、Jquery Mobile、Sencha
5、了解后台整合技术优先。  请前来面试的人员带上您的作品。</t>
  </si>
  <si>
    <t>界面设计师(UI设计）</t>
  </si>
  <si>
    <t>广东中威国祥休闲文化发展有限公司</t>
  </si>
  <si>
    <t>4.5-7.5千/月</t>
  </si>
  <si>
    <t>计算机服务(系统、数据服务、维修) 影视/媒体/艺术/文化传播</t>
  </si>
  <si>
    <t>周末双休 带薪年假 五险一金 节日福利 全勤奖 定期体检 绩效奖金</t>
  </si>
  <si>
    <t>1、负责公司Web产品或APP的界面/交互设计工作； 2、制定产品页面的风格和标准； 3、与开发人员沟通，协助完善产品设计与开发； 4、负责公司自身的整体视觉创意及设计； 任职要求： 1、大专科及以上学历； 2、有个性化的设计理念，独立思考，对用户界面/交互设计有深刻理解； 3、懂得常用的设计工具，如PS，AI；4、熟悉网页排版，HTML5 CSS等技术； 5、能完成网站或APP的前期设计工作。</t>
  </si>
  <si>
    <t>php程序员/php开发工程师</t>
  </si>
  <si>
    <t>广州市至信防伪科技有限公司</t>
  </si>
  <si>
    <t>印刷/包装/造纸 计算机软件</t>
  </si>
  <si>
    <t>员工旅游 通讯补贴 绩效奖金 年终奖金 交通补贴 社保 专业培训 弹性工作 周末双休</t>
  </si>
  <si>
    <t>1、具有PHP技术网站开发经验，熟悉小中型商城开发流程； 2、熟悉主流mvc开发框架（如:thinkphp、Laravel）和mysql数据库的使用； 3、能够熟练应用html、jqurery、ajax、css； 4、了解layui，vue.js等轻型UI框架； 5、有微信公众号的二次开发和小程序开发经验者更佳； 6、具备良好的沟通合作技巧，较强的责任心及团队合作精神。 7、应届毕业生择优录用。   任职要求： 1、18-35岁之间，大专及以上学历，可接受优秀毕业生； 2、对计算机感兴趣，并且有意向往互联网行业发展； 3、有良好的表达沟通能力、学习能力、接受能力及较好的综合素质； 4、协助软件开发工程师做一些简单代码输入和数据统计和分析的工作； 5、提供相关的学习，并且有经验的同事带领。  职位待遇： 1、 朝九晚六点，中午休息两小时，长短周休息。 2、底薪+奖金+提成（不封顶）； 3、员工福利：享受法定假期，年假，年终奖金等。   联系人：江小姐 电话：020-81958221 工作地址：广州市荔湾区中山八路新虹街40-48号荔景楼B座401室</t>
  </si>
  <si>
    <t>PHP开发技术人员</t>
  </si>
  <si>
    <t>广州福洋贸易有限公司</t>
  </si>
  <si>
    <t>贸易/进出口</t>
  </si>
  <si>
    <t>员工旅游 年终奖金 绩效奖金 全勤奖 六险</t>
  </si>
  <si>
    <t>岗位职责： 1.负责网站后台程序开发（PHP+Mysql）与设计、前端人员配合完成需求功能的构建； 2.负责服务器的搭建、维护和保障程序的安全运行； 3.负责完成批发网站用户页面的登录注册，商品购买，商品价格和邮费运算，填写地址，最后支付发货的流程 4.负责完成批发网站管理页面，审核用户，商品创建、商品有序分类、商品上下架功能实现，商品价格和邮费运算，确认发货，权限管理等基本功能 5.批发网站的稍微难点：用户购买页面实现中英文切换；多区域价格邮费的不同运算；paypal的国外支付接口    岗位要求： 1.计算机相关专业，专科以上学历，1年以上的PHP项目开发工作经验； 2.开发语言要求熟练掌握PHP+Mysql等语言，能独立完成开发任务，并具备一定的前端技能（html，css，javascript）； 3.熟悉MySQL数据库，可以根据项目需求独立设计数据库，具有MySQL索引优化、查询优化和存储优化经验 4.熟悉至少一种PHP框架，如ThinkPHP； 5.熟悉Linux系统及常用操作，能独立搭建LAMP/LNMP环境，并优化相关配置； 6.熟悉主流第三方支付接口，如支付宝（必须）、银联、微信、paypal（必须）开发； 7.喜欢钻研，有较强的学习能力和解决问题的能力，敬业责任心强，有良好的沟通能力和团队协作精神，态度必须端正； 8.有过实际的电商网站开发和部署经验优先；  9.熟悉了解资讯发帖，赛事直播功能嵌套的技术者优先</t>
  </si>
  <si>
    <t>天猫美工淘宝美工</t>
  </si>
  <si>
    <t>广州华其电子有限公司</t>
  </si>
  <si>
    <t>4.5-8千/月</t>
  </si>
  <si>
    <t>电子技术/半导体/集成电路</t>
  </si>
  <si>
    <t>1、负责淘宝店铺、网站的美工设计，图片处理，要求对户外用品有一定敏感度，能用简介文案表达产品的卖点; 2、熟悉网页焦点理论，对网页布局有丰富经验;对色彩敏感，能处理各种视觉冲突，有良好的审美观; 3、负责每款商品的设计和美化，包括拍照及图片修改和制作、动画、动态广告条等的设计，商品展示模板设计，日常产品维护、调整、美化; 4、淘宝店铺的主页美化，制作促销、描述模板，根据公司产品的上架情况和促销信息自主制作促销广告位，对拍摄后的产品图进行校色、美化处理; 5、站在用户角度去思考，提高网站的可用性，优化设计，能够挖掘消费者的浏览习惯和点击需求。 任职要求： 1、优秀的视觉设计能力，认真细致，善于创新，以人为本的设计理念; 2、熟练使用Photoshop、Dreamweaver、Fireworks、Flash等软件; 3、精通Html、DIV+CSS等技能，了解JavaScript并能制作一些简单特效; 4、良好的沟通能力，善于对设计的表达，具有良好的团队协作精神; 5、有淘宝天猫美工工作经验，美术相关专业优先。</t>
  </si>
  <si>
    <t>急招web前端（双休）</t>
  </si>
  <si>
    <t>广州市天娱信息科技有限公司</t>
  </si>
  <si>
    <t>弹性工作 绩效奖金 员工旅游 出国机会 年终奖金</t>
  </si>
  <si>
    <t>岗位职责:
1、负责APP移动端、应用系统、公司官网等前端页面开发；
2、优化美工设计稿切图的相关html和css代码实现；
3、学习能力强、积极主动、重视团队协作，善用新技术推动业务发展；
4、了解前端新技术并应用至实际项目中。
任职资格:
1、大专以上学历，1-3年前端开发经验，有完整的前端项目经验；
2、扎实的HTML5、JavaScript、CSS3知识，熟悉前后端交互，有移动端的开发经验；
3、熟练掌握canvas技术，能使用canvas实现动效或者制作简单小游戏；
4、熟悉jquery,bootstrap和vue.js;</t>
  </si>
  <si>
    <t>网页美工</t>
  </si>
  <si>
    <t>广东大比特资讯广告发展有限公司</t>
  </si>
  <si>
    <t>五险一金 绩效奖金 员工旅游 全勤奖 带薪年假 周末双休</t>
  </si>
  <si>
    <t xml:space="preserve">1、参与网站、系统的网页设计、改版和更新；  2、根据公司产品的界面进行设计、编辑、美化等工作；  3、负责手机app和系统内的广告和专题的设计；  任职要求：  1、美术、平面设计等相关专业，专科及以上学历，具有深厚的美术功底和审美修养；  2、熟悉各类平面设计用软件，了解使用办公软件；  3、精通Photoshop/coreldraw/Illustrator等设计软件，对图片渲染和视觉效果有较好认识；  4、具有较高的平面设计表现力和创意能力；  5、掌握HTML5+CSS3相关知识，有良好的学习能力并且热衷于学习；  6、有网站网页设计经验优先考虑； </t>
  </si>
  <si>
    <t>淘宝美工/网店美工/平面设计</t>
  </si>
  <si>
    <t>广州叶子环保科技有限公司</t>
  </si>
  <si>
    <t>环保 新能源</t>
  </si>
  <si>
    <t>五险一金 专业培训 员工旅游 绩效奖金 免费工作餐</t>
  </si>
  <si>
    <t>一、岗位职责： 1、负责公司电商平台的店铺装修，页面设计，图片拍摄及处理； 2、2年以上网店装修工作经验，店面整体形象设计更新、商品描述美化、店铺产品图片处理、平面支持等; 3、产品宝贝描述的包装，配合店内其他人员的工作，包括报名活动的展示图片，以及其他工作上的需要; 4、负责网店整体效果的创意、装修，以及配合各个活动的广告宣传设计工作; 5、负责每款商品的设计和美化，包括图片修改和制作、动画、动态广告条等的设计等; 6、严格按照网店设计规范制作，勇于创新，精心创意。  二、任职要求： 1、能熟练使用Photoshop，AI 熟练应用PS AI，会用Dreamweaver，flash等软件; 2、熟悉网店装修，熟悉HTML、JS、CSS等基本操作; 3、美工能力强，具有良好的审美能力和网页整体布局能力，准确把握网站整体风格设计; 4、有扎实的美术功底与色彩感，善于创意，拥有良好的设计感觉和大胆的设计的思想，有独立设计、制作能力。 5、美术、艺术、广告设计等相关专业，能够接受工作压力和挑战，工作态度端正，细致主动，好的服从及奉献精神。</t>
  </si>
  <si>
    <t>web前端开发</t>
  </si>
  <si>
    <t>广州市中亮印刷品设计有限公司</t>
  </si>
  <si>
    <t>文字媒体/出版 广告</t>
  </si>
  <si>
    <t>餐饮补贴</t>
  </si>
  <si>
    <t>职位描述： 岗位职责： 1.负责公司HTML5前端系统设计、开发与实现； 2.负责对web页面进行性能优化以及特性开发，提升用户体验和可用性。 3.有一定的美工基础，能熟练应用photoshop等工具设计简单的图片  任职要求： 1.大专以上学历，两年以上web前端开发经验，能够独立完成前端页面开发工作，成功参与过大型产品项目开发工作者优先； 2.熟悉流行前端MVC架构端,熟悉流行框架（如Angular、React、Backbone、JQuery、Bootstrap等)； 3.精通Web前端技术，包括HTML5、CSS、Javascript、Ajax、DOM、JSON等前端技术； 4.熟悉各种web标准，了解各种主流浏览器特性，使页面兼容主浏览器； 5.熟悉各种前端调试工具； 熟悉JS性能优化； 6.熟悉Ajax，能与后台开发人员良好的合作，进行协同开发； 7.爱好新技术，乐于钻研新技术并吸收精华应用于产品开发。</t>
  </si>
  <si>
    <t>前端开发工程师（司法产品组）</t>
  </si>
  <si>
    <t>广东恒电信息科技股份有限公司</t>
  </si>
  <si>
    <t>五险一金 员工旅游 交通补贴 专业培训 绩效奖金 年终奖金</t>
  </si>
  <si>
    <t>【岗位职责】 负责根据产品需求完成产品的前端技术方案设计、开发、测试和维护，并撰写相应的技术文档。  【任职要求】 1、全日制本科及以上学历，计算机软件相关专业,1年以上前端开发实际工作经验； 2、对前端布局、色彩搭配、人机交互有一定的认识，熟悉HTML5、CSS3、jQuery、TypeScript等常用前端技术； 3、熟悉Websocket、HTTP等常用网络通信协议； 4、熟悉Angular、Vue等主流框架中的一种或多种； 5、服从安排，有上进心，工作认真主动，善于沟通与协作，乐于学习和分享。  【公司福利】 1、六险一金：公司为每个员工购买六险一金（养老、医疗、工伤、失业、生育、重疾保险，公积金）。 2、节日祝福：女王节、端午节、中秋节、春节等礼品一样不落，还有生日party哦~ 3、业余活动：不定期举办聚餐、烧烤、羽毛球、爬山等业余活动，撑你肚皮，练你筋骨，哈哈~ 4、旅游年会：全员参与的年终旅游和总结表彰大会，让你享受一年收获的喜悦！ 5、假期福利：国家法定节日假期和福利假期一个不落，还有5-15天带薪年假哦。。。 6、技能培训：公司不定期举行心态礼仪、职业技能、技术知识等各类培训，助您在职场上快速成长fly~fly~fly~ 7、交通便利：方圆100米内有地铁站（华师站E口）、公交站（华师大后门站）等，跑断腿的十一路车？不存在的! 8、氛围良好：办公氛围轻松良好，一帮20出头的GG、MM就是你最好的工作伙伴，嬉笑怒骂，工作棒棒，求夸夸~ ------------------------------------------------------------------  趁年轻，一起闯！ 年轻的我们期待专业的您！</t>
  </si>
  <si>
    <t>平面设计</t>
  </si>
  <si>
    <t>广州市韩朵化妆品有限公司</t>
  </si>
  <si>
    <t>餐饮补贴 年终奖金</t>
  </si>
  <si>
    <t>1、负责包装成品开发设计与落地执行； 2、包装完稿设计，创意工作执行； 3、从排版、用色文字等方面规范品牌、品系的调性； 4、丰富市场推广平面设计的内容，满足市场推广需求； 5、强化市场推广的创意设计，有思想有方法的落地产品和品牌的宣传： 6、能够独当一面，能提出创意方向并保证作品的质量； 岗位要求： 1、专科以上学历，从事2年以上平面设计 2、具有美术基础，对色彩风格有良好把握，出色的平面设计和版面排版。 3、有平面媒体、广告、创意、品牌推广相关设计经验者优先考虑。 4、熟练掌握Photoshop、Illustrator 、CorelDRAW、Flash等平面设计常用 制作工具。 5、熟识运用html，div+css，JAVASCRIPT等网络语言优先考虑。 6、具有良好的语言表达及沟通能力，具有良好的团队合作精神，有较强的 自学能力及吃苦耐劳的工作精神，责任心强。</t>
  </si>
  <si>
    <t>网络推广/竞价</t>
  </si>
  <si>
    <t>爱尔眼科医院</t>
  </si>
  <si>
    <t>医疗/护理/卫生</t>
  </si>
  <si>
    <t>五险一金 员工旅游 年终奖金 餐饮补贴 带薪年假</t>
  </si>
  <si>
    <t>岗位职责： 1、制定执行SEM推广计划及SEO搜索引擎优化并对其效果进行监控优化； 2、负责网站的百度（凤巢）后台的管理和数据统计工作； 3、负责推广计划维护，关键词提炼，标题，网页描述及URL指向网页文章的撰写工作； 4、实时关注广告效果报告，根据相应的搜索引擎、同行竞价排名进行实时调价； 5、对竞价关键词进行整理和数据分析，进行有效评估，并及时调整竞价推广策略；  入职要求： 1、大专以上学历，计算机或电子商务相关专业毕业，有相关工作经验2年以上; 2、了解baidu等搜索引擎Spider的工作原理，熟悉这些搜索引擎的运用； 3、排名机制和优化原则；熟悉Dreamweaver, html, css； 4、有丰富的网络营销及SEO实战经验 5、具备超强的敬业精神，并勇于承担挑战 6、 熟悉竞价排名、搜索引擎优化等方式； 7、 优秀的网络推广策划能力，熟悉论坛、微博、社区、软文等网络推广媒介的运用 8、具备良好的理解力、执行力、沟通能力以及团队协作力。</t>
  </si>
  <si>
    <t>前端开发工程师</t>
  </si>
  <si>
    <t>广州南方测绘科技股份有限公司广州分公司</t>
  </si>
  <si>
    <t>建筑/建材/工程 计算机服务(系统、数据服务、维修)</t>
  </si>
  <si>
    <t>五险一金 员工旅游 交通补贴 餐饮补贴 通讯补贴 年终奖金 出国机会 定期体检</t>
  </si>
  <si>
    <t>1、软件工程、计算机本科学历以上； 2、基本功扎实，能够熟练的编写兼容主流浏览器的代码，精通熟悉HTML5，CSS3，ES5,ES6等 3、理解JavaScript运行机制，能够编写高质量原生JavaScript代码, 熟悉http1.1/http2.0协议 4、、熟悉页面组件开发、angularJS2、react、vue、webpack、Bootstrap等, 5、移动端掌握Web开发技术，能完成跨浏览器和跨设备的网页开发工作； 6、移动端掌握iOS，Android，微信等平台浏览器的特性，精通各平台浏览器兼容性解决方案，熟练无线端的性能优化 7、具备较强的设计能力，有创意，良好的色彩感觉，排版讲究整体美感；具有良好的网页及平面设计能力 8、熟练使用前端调试工具，有较强的解决各类bug的能力</t>
  </si>
  <si>
    <t>广州市塑料工业集团有限公司</t>
  </si>
  <si>
    <t>4.5-9千/月</t>
  </si>
  <si>
    <t>石油/化工/矿产/地质 贸易/进出口</t>
  </si>
  <si>
    <t>五险一金 补充公积金 年终奖金 周末双休 带薪年假 节日福利 通讯补贴 高温补贴</t>
  </si>
  <si>
    <t xml:space="preserve">岗位职责： 1、根据业务需求完成系统设计、开发、调试工作； 2、根据用户提出问题进行Bug修改和系统优化，确保系统正常运行； 任职要求： 1、全日制本科以上学历，软件工程相关专业； 2、一年以上实际JAVA开发经验，熟悉软件工程基本理论和方法，以及Java的软件设计模式，JAVA、Js基础扎实； 3、能够熟练掌握SQLServer、MySQL，Oracle等主流数据库，有较好的数据库设计能力，有数据底层描述、逻辑关系描述能力； 4、具备HTML+CSS编程能力，具有熟练使用BeX5/WeX5框架开发经验者优先；  5、具备较好的逻辑思维能力，工作认真、严谨，有良好的自学和独立解决问题的能力，善于沟通与团队协作。  </t>
  </si>
  <si>
    <t>广州政通信息科技有限公司</t>
  </si>
  <si>
    <t>周末双休 带薪年假 五险一金 绩效奖金 节日福利 交通补贴</t>
  </si>
  <si>
    <t>岗位职责： 1、负责公司现有项目和新项目的前端修改调试和开发工作，为公司业务运营提供技术支持； 2、根据工作需要安排高效、高质地完成代码编写，确保符合规范的前端代码规范； 3、与设计团队紧密配合，能够实现实现设计师的设计想法； 4、与后端开发团队紧密配合，确保代码有效对接，优化现有网站前端性能； 5、页面通过标准校验，兼容各主流浏览器； 6、具有较强的沟通能力与团队合作精神；具有良好的分析问题、解决问题的能力以及较强的学习能力。  任职要求： 1、熟悉流行前端MVC架构,熟悉流行框架（如JQuery、Bootstrap、jquery-ui等)； 2、精通Web前端技术，包括HTML、CSS、Javascript、Ajax、DOM、JSON等前端技术； 3、熟悉各种web标准，了解各种主流浏览器特性，使页面兼容主浏览器； 4、有微信小程序应用开发经验的优先。</t>
  </si>
  <si>
    <t>广州易式信息科技有限公司</t>
  </si>
  <si>
    <t>五险一金 员工旅游</t>
  </si>
  <si>
    <t>岗位职责 使用最新的 Web 前端技术负责产品的开发工作，包括前端js、html5开发工作； 持续优化前端页面体验和访问速度，搭建高性能、高可用和安全的前端技术架构。 根据项目计划，与项目组其他成员协同工作，在保证质量的前提下，按时完成开发任务。 任职要求： 本科及以上学历；2年以上相关工作经验；计算机相关专业优先 熟悉vue开发，有vue相关项目开发经验； 熟悉各种Web客户端，尤其是主流移动端浏览器的开发模式和特性； 精通HTML、JavaScript、Ajax、CSS等Web开发技术； 熟悉HTTP协议，了解TCP/IP的基本工作原理；熟悉常用WEB开发调试工具； 对用户体验、交互操作流程及用户需求有一定了解； 具备HTML5和WebApp开发经验者优先；对于大型Web站点性能问题的定位和解决有经验者优先。 自我管理能力强良好，崇尚团队合作，快速的学习能力，乐于分享与沟通。  （附上自己相关作品）</t>
  </si>
  <si>
    <t>广州凡岛网络科技有限公司</t>
  </si>
  <si>
    <t>补充医疗保险 员工旅游 专业培训 绩效奖金 年终奖金 生日会 全勤奖 下午茶 双十一奖金 F奖金</t>
  </si>
  <si>
    <t>PHP程序员 岗位职责： 1、完成公司业务部门需求的后台接口设计实现及优化； 2、编写相关API接口文档； 3、负责微信公众平台/小程序后台接口开发工作； 4、配合其他部门及时做出相应程序的修改和开发。  岗位要求： 1、计算机相关专业，大专及以上学历，1-3年以上的开发经验； 2、熟悉面向对象编程开发，对主流开发框架（如Yii、Laravel、ThinkPHP等）有一定认识； 3、扎实的SQL知识，熟悉MySQL的设计及查询优化技巧； 4、熟悉Liunx/Unix使用，能够在其上进行开发； 5、有良好的编程习惯，能够编写规范、易于维护、优雅高效的代码 ； 6、优秀的沟通能力和工作热情，具有良好的团队协作精神； 7、熟悉淘宝平台接口/微信公众号/小程序后台接口开发经验者优先； 8、有前端开发经验者优先； 9、熟悉Wokerman 及 Swoole 者优先； 10、善于沟通和逻辑表达，良好的团队合作精神和积极主动的沟通意识。  Web前端开发 岗位职责1、根据公司项目和产品设计，利用JavaScript、HTML5相关技术开发移动平台的web前端页面； 2、协助后端工程师完成前端数据处理； 3、追踪前端技术的发展，结合实际应用需求进行技术的改进与创新； 4、完成上级主管安排的任务，做好上下沟通及反馈工作；任职要求 1. 计算机或相关专业； 2. 一年以上前端开发经验，具有独立承担前端模块分析，设计开发的能力； 3. 熟悉HTML5、CSS3、AJAX、JQueryBootstrap等相关技术或框架； 4. 熟悉Vue、angularjs、bootstrap框架，有Vue、angularjs开发大型项目经验者优先考虑； 5. 熟悉web端组件开发；熟悉手机端web浏览器兼容；6. 具有良好的沟通能力，团体合作，以及协调能力； 7. 对前端技术的发展有一定的敏锐度，能自我主动学习并对实际需求进行改进和创新； 8. 掌握一种nodejs开发语言者优先； 9. 附带作品者优先。</t>
  </si>
  <si>
    <t>500-1000人</t>
  </si>
  <si>
    <t>广州蔚景科技股份有限公司</t>
  </si>
  <si>
    <t>五险一金 专业培训 交通补贴 通讯补贴 周末双休 弹性工作</t>
  </si>
  <si>
    <t>岗位职责： 1、负责新能源汽车应用软件及充电运营市场产品开发； 2、负责产品前端业务的开发与维护，包括：运营平台，微信端及小程序等； 3、通过技术的手段改善页面的性能与体验，完成产品的开发、测试、上线及数据收集分析； 4、分析挖掘运营数据和用户反馈，制定产品升级改进计划，并对产品进行持续优化。  任职资格： 1. 精通 JavaScript、CSS、HTML 语义化标签 ; 2. 熟练掌握 jQuery、BootStrap等常用辅助库 ; 3. 熟练掌握 Grunt、Gulp、Webpack、FIS 其中任意一项构建工具的使用和配置 ; 4. 熟练掌握 Chrome 开发者工具，至少掌握一种抓包工具如 Fiddler 或 Charles ; 5. 了解并实践过 Angular、Vue、React 类框架 ; 6. 熟悉 HTTP 协议及缓存，了解基本的浏览器渲染及网络传输过程 ; 7. 至少掌握一门后端语言，如 Java、Python，了解服务端编程; 8. 具备良好的学习能力和问题分析能力，关注社区动态及技术发展趋势，参与开源项目维护者优先 ; 9. 有良好的产品意识，关注移动互联网 。  福利待遇： 1、底薪+提成奖金+国内外旅游+五险+双休+交通补助； 2、按国家规定办理员工缴纳各类政府规定的社会保险，签订劳动合同； 3、工作时间：早九晚六，五天工作制，周末双休，享受国家规定的公休假期； 4、公司提供员工各类培训学习机会和团队建设活动，营造愉快的工作环境； 5、丰富的业余活动，聚餐、KTV、旅游、下午茶、音乐会等，享受生日、节日及开工红包等福利。  我们为你提供： 1、系统、专业的岗前培训，帮助你快速成长； 2、在大型互联网产品总监的带领下进行实操演练； 3、参与内部分享机制，学习前辈的经验，交流自己的心得； 4、定期参与公司的各项培训，不断充实自己的专业知识。  晋升空间： 高级工程师、研发主管、研发经理，优秀者直接发展成为合伙人。</t>
  </si>
  <si>
    <t>淘宝美工(包吃住)</t>
  </si>
  <si>
    <t>深圳市满家兴食品工贸有限公司</t>
  </si>
  <si>
    <t>批发/零售</t>
  </si>
  <si>
    <t>包三餐 全勤奖 绩效奖金 五险一金 节日福利 通讯补贴 员工旅游 年终奖金 餐饮补贴</t>
  </si>
  <si>
    <t xml:space="preserve">1、美术、动画或艺术设计等相关专业学院毕业，有较强的美术功底，对网站色彩、构图等有独特见解； 2、精通photoshop； 3、精通HTML、CSS、JavaScript等Web前端开发技术，精通DIV+CSS网页布局，熟悉W3C网页标准，能够手写页面代码; 4、熟练使用dreamwaver； 5、掌握HTML5、CSS3、jQuery； 6、有较高的美术基础和审美能力;可以独立自主的进行网站美工设计； 7、请在简历中附真实设计作品或链接，应聘时请提供作品； 8、有工作经验优先。 </t>
  </si>
  <si>
    <t>前端开发/Html5切图</t>
  </si>
  <si>
    <t>上海云欢网络科技有限公司</t>
  </si>
  <si>
    <t>上海-奉贤区  </t>
  </si>
  <si>
    <t>5-7千/月</t>
  </si>
  <si>
    <t>五险一金 绩效奖金 年终奖金 员工旅游 做五休二</t>
  </si>
  <si>
    <t>1、负责公司移动端、微信服务号的前端修改调试和开发工作; 2、根据工作安排高效、高质地完成代码编写； 3、配合设计师和后端团队，确保代码有效对接，优化网站前端性能； 4、为公司各业务项目提供前端支持。 5、现有模块的维护和优化。  任职要求： 1、专科及以上学历，1年以上互联网产品前端、Html5 应用开发经验； 2、精通DIV+CSS和W3C标准，熟练运用XHTML,CSS，深刻理解在各种手机分辨率的兼容和性能优化； 3、对OO、MVC、MVVM等编程思想有了解，了解至少一种前端架构（jquery、react.Angular等），并有已实现的单页应用案例； 4、熟悉JavaScript、Ajax，Html5，CSS3等Web开发技术； 5、熟悉HTML5特性，了解HTML5最新规范，能够熟练运用HTML5特性构建移动端的WebApp ，理解并掌握 Javascript 语言核心技术，熟悉至少一种主流 Javascript 框架( 如Zepto/JQuery等 )； 6、具有互联网金融和电商项目经验者；有微信公众号、微信小程序、移动web开发经验者优先。</t>
  </si>
  <si>
    <t>.net程序员</t>
  </si>
  <si>
    <t>上海鲸高投资管理有限公司</t>
  </si>
  <si>
    <t>金融/投资/证券 互联网/电子商务</t>
  </si>
  <si>
    <t>五险一金 绩效奖金 不加班</t>
  </si>
  <si>
    <t>工作职责： 1、负责公司网站的维护和模块开发（.Net方向）； 2、为公司提供必要的IT技术支持； 3、软件、硬件、网络及周边设备的维护； 4、上级分配的其他任务。  任职要求： 1、大专以上，计算机或IT相关专业，18届可； 2、对计算机硬件及公司内部的局域网有一定认识； 3、必须熟悉.net平台，了解c#,mssql,html,css,javascript等语言； 4、细致耐心，具备良好的编程习惯； 5、有相关工作经验者优先考虑。  工作时间： 做五休二，朝九晚六，不加班。</t>
  </si>
  <si>
    <t>赞同科技股份有限公司</t>
  </si>
  <si>
    <t>5-8千/月</t>
  </si>
  <si>
    <t>五险一金 补充公积金 餐饮补贴 专业培训 定期体检</t>
  </si>
  <si>
    <t>前端开发工程师(邦邦云)</t>
  </si>
  <si>
    <t>上海微企信息技术股份有限公司</t>
  </si>
  <si>
    <t>上海-普陀区  </t>
  </si>
  <si>
    <t>0.5-1万/月</t>
  </si>
  <si>
    <t>计算机软件 通信/电信/网络设备</t>
  </si>
  <si>
    <t>五险一金 弹性工作 定期体检 员工旅游</t>
  </si>
  <si>
    <t>1. 负责html5产品开发； 2. 负责前端产品的页面制作，根据UI设计图完成html5应用的编码； 3. 测试维护并持续优化现有产品，修复bug，提高前端的用户体验及性能； 4. 持续的优化前端体验和页面响应速度，并保证兼容性和执行效率； 5. 配合开发工程师一起研讨技术实现方案，进行应用及系统整合。 任职要求： 1.1年以上H5开发经验 2.熟练掌握并使用Html5、JavaScript和CSS相关技术； 3.熟练运用常见JS开发框架，例如Vue.js、ReactJS、Angular2、JQuery、ExtJS、Backbone等； 4.了解 APP Hybrid框架模式开发技术。  5.有保险经验者优先考虑。</t>
  </si>
  <si>
    <t>软件开发工程师（C#）</t>
  </si>
  <si>
    <t>上海数久信息科技有限公司</t>
  </si>
  <si>
    <t>五险一金 绩效奖金 定期体检</t>
  </si>
  <si>
    <t xml:space="preserve">  1.参与本公司产品的开发 2.参与本公司产品的试验  岗位要求： 1.计算机，数学，图像处理及相关专业，大专及以上学历； 2.1年以上项目开发经验，能独立完成模块开发，解决开发中的关键问题和技术难题； 3.熟悉软件开发流程，精通C/S开发，.NET框架，C#（WPF、多线程，通信等），熟练使用Microsoft Visual Studio开发环境，熟悉B/S开发（html，javascript，ajax，css等），有1年面向对象设计与开发的知识与经验，有良好的文档整理习惯和代码风格（代码注释等）； 4.精通SQL server,MySQL,了解Oracle； 5.做事严谨踏实，责任心强，条理清楚，有清晰的逻辑思维，有较强的学习能力，富有创新意识，有良好的团队合作精神和沟通协调能力； 6.有图像处理和C++，Matlab编程经验者优先。</t>
  </si>
  <si>
    <t>Web前端开发</t>
  </si>
  <si>
    <t>三亿屋新能源有限责任公司</t>
  </si>
  <si>
    <t>新能源</t>
  </si>
  <si>
    <t>五险一金 绩效奖金 通讯补贴 交通补贴 免费班车 年终奖金</t>
  </si>
  <si>
    <t>1.javascript, html, css等基础扎实； 2.对PC端及移动端网页前端开发有较强兴趣，对网站前端UI/UE有较深理解； 3.PC端：熟练掌握bootstrap 3或4开发； 4.移动端：熟练掌握weui, jquery-weui等同类框架开发； 5.熟练使用基于jquery, bootstrap的各类第三方javascript框架； 6.熟练使用vs, vscode或同类开发工具； 7.熟悉angularjs 1, vue.js或React等框架开发者优先； 8.参与过较大型的网站系统相关前端UI开发建设者优先； 9.较强的学习能力及在前端领域发展意愿；  10. 负责公司各在线云平台站点的前端UI设计及开发实现； 岗位要求： 1.三年以上网页前端开发经验；（面试时整理好参与过的优质案例） 2.工作责任心强，积极主动，认真负责，具备良好的团队合作精神； 3.良好的表达能力，沟通能力，并具备较好的抗压能力。 4能根据业务需求、独立完成UI设计交互设计工作，具有一定的素描绘画基础及设计水平，思维活跃，沟通能力强，对前沿设计探索感兴趣，自我驱动力强，能用设计效果准确表达想法。 5.具备良好的沟通协作及抗压能力。  6.拥有广告或互联网营销视觉设计经验，具有较强的执行能力。</t>
  </si>
  <si>
    <t>C#/.NET开发工程</t>
  </si>
  <si>
    <t>上海焰天网络科技有限公司</t>
  </si>
  <si>
    <t>上海-闵行区  </t>
  </si>
  <si>
    <t>五险一金 员工旅游 绩效奖金 年终奖金</t>
  </si>
  <si>
    <t xml:space="preserve">岗位职责： 1、参与网站平台新功能搭建/开发； 2、参与网站平台现功能维护/调整/更新/优化； 3、配合网站运营，适时改进/解决用户体验； 4、配合网站业务需求，能独立设计系统模块； 5、（加分项）网络爬虫系统的设计和开发，对爬取的数据分析处理。 任职要求： 1、熟练ASP.NET(C#)开发，熟练.NET开发框架，具备良好的编码习惯； 2、熟练运用Html、CSS、JavaScript、Ajax、Json等相关Web技术； 3、掌握基本数据库设计原则，掌握SQL Server数据库相关开发，具备良好的SQL编写、优化、分析能力； 4、工作认真负责，有较强的独立判断与解决相关问题的能力。 </t>
  </si>
  <si>
    <t>软件UI工程师</t>
  </si>
  <si>
    <t>上海神兵信息安全有限公司</t>
  </si>
  <si>
    <t>0.5-1.5万/月</t>
  </si>
  <si>
    <t>计算机服务(系统、数据服务、维修)</t>
  </si>
  <si>
    <t>五险一金 年终奖金 交通补贴 餐饮补贴 通讯补贴</t>
  </si>
  <si>
    <t xml:space="preserve">岗位职责： 1) 能独立完成公司PC端软件、移动APP、WEB网站等软件产品的UI设计 2）制作以及日常维护与更新， 包括各种交互界面、图标、LOGO、按钮等相关元素的设计与制作；独立完成UI相关制作，能根据产品的设计思路设计相应配套的UI 3）能有业务需求分析、产品需求分解等技巧，制作界面及交互原型，设计简约、友好的UI界面 4）结合用户体验，优化完善设计，对产品需求分析有一定经验和见解 任职要求： 1）本科及以上学历，美术或计算机相关专业 2）2年以上web或移动APP界面设计经验，可以独立完成整个设计过程 3）精通Photoshop、熟悉Illustrator、Dreamweaver、Flash，Axure等常用设计软件 4）熟悉windows、 Android等平台的界面设计规范，精通Html5、CSS、Javascript等 5）具备良好的沟通交流、团队协作能力，工作主动、富有激情和责任感，能承受工作压力 6）可提供自己独立完成设计作品或优秀的应用于主流网站的设计案例者优先 7) 简历投递请附上具有代表性的相关设计作品。 </t>
  </si>
  <si>
    <t>网站实施/项目策划</t>
  </si>
  <si>
    <t>上海特蓝信息科技有限公司--中国企业在线</t>
  </si>
  <si>
    <t>五险一金 员工旅游 绩效奖金</t>
  </si>
  <si>
    <t xml:space="preserve">岗位职责： 1. 售前方案及技术/策划支持 2. 网站项目执行  任职要求： 1．大专学历。 2．有相关工作经验，熟悉网站、软件开发或电商行业，逻辑思维缜密 3．熟练掌握html/css/js等前端技术 4．责任心强、善于沟通  </t>
  </si>
  <si>
    <t>电商美工</t>
  </si>
  <si>
    <t>翡眯乐（上海）母婴用品有限公司</t>
  </si>
  <si>
    <t>上海-青浦区  </t>
  </si>
  <si>
    <t>1、负责公司所售产品的图片美化； 2、负责店铺首页的设计和排版布局。  任职要求： 1）熟悉电商店铺页面设计，至少熟悉淘宝，天猫，京东常规电商平台店铺页面审计 2）会代码生成，能够上传图片更换新页面。 3）熟练使用PHOTOSHOP，FLASH，DREAMWEAVER等设计软件； 4）了解HTML、javascript、CSS等网页设计语言规范； 5）有电子商务网站开发经验者优先，至少一年以上电商设计经验。</t>
  </si>
  <si>
    <t>诺贝尔曼（上海）商业投资管理有限公司</t>
  </si>
  <si>
    <t>上海-黄浦区  </t>
  </si>
  <si>
    <t>5-6千/月</t>
  </si>
  <si>
    <t>物业管理/商业中心 租赁服务</t>
  </si>
  <si>
    <t>五险一金 员工旅游 专业培训 绩效奖金 年终奖金 定期体检 弹性工作</t>
  </si>
  <si>
    <t>岗位职责： 1.根据后端开发人员提供的API文档进行提交及调用数据 2.负责网页的原型制作 3.负责Web前端的性能及体验优化 4.解决各种浏览器兼容问题 5.按照UI提供设计进行前端页面开发  岗位要求： 1熟练掌握web系统开发技术，熟练JavaScript，jQuery、HTML5，CSS3 2.熟悉版本控制工具及项目构件工具（Git、Webpack、Gulp等） 3.熟悉web前端的主流技术和MVVM框架，熟练掌握vue.js、react.js、angular.js至少一种 4.熟悉地图api相关应用的调用 5.具备良好的审美能力，具有较好的创作型思维和逻辑思维 6.良好的沟通能力，执行力强，具有优秀的合作精神 7.理解能力和学习能力强</t>
  </si>
  <si>
    <t>前端工程师（Html5方向）</t>
  </si>
  <si>
    <t>北京海天华光信息技术有限公司</t>
  </si>
  <si>
    <t>北京-石景山区  </t>
  </si>
  <si>
    <t>计算机软件 计算机硬件</t>
  </si>
  <si>
    <t>五险一金 餐饮补贴 年终奖金</t>
  </si>
  <si>
    <t>岗位职责： 1. 负责前端HTML5/JS/CSS3 代码的编写，实现web端的界面效果、交互和功能； 2. 配合产品、UED完成项目迭代，不断优化和提升用户体验； 3. 负责基于Android,iOS的移动Web应用开发，分析和解决前端遇到的各种技术； 4. 性能、跨终端兼容问题； 5. 配合后台工程师一起研讨技术实现方案，进行应用及系统整合。 任职需求： 1. 熟练使用HTML5、CSS3等网页制作技术、页面架构和布局；拥有1年以上基于 2. HTML5技术的手机端APP相关项目的开发经验； 3. 熟悉HTML5特性，熟悉与服务器端API的交互；能够熟练运用HTML5特性构建移动； 4. 端的WebApp， 熟练解决各种浏览器兼容问题； 5. 熟悉使用Jquery Mobile、Sencha Touch等一种或者几种框架； 6. 有android、iphone、ipad等智能手机和平板开发经验优先考虑； 7. 具备良好的服务意识、责任心、较强的学习能力、能承受一定的工作压力； 8. 有一定美术功底，熟悉页面设计优先录取。</t>
  </si>
  <si>
    <t>北京欧尚聚创科技有限公司</t>
  </si>
  <si>
    <t>五险一金 员工旅游 交通补贴 餐饮补贴 通讯补贴 专业培训 绩效奖金 年终奖金 定期体检 弹性工作</t>
  </si>
  <si>
    <t xml:space="preserve"> 1、负责产品的HTML5页面设计和开发，根据产品需求，分析并给出最优的页面前端结构解决方案； 2、协助后端工程师完成功能镶嵌和调试。  任职要求： 1、精通HTML，熟悉HTML5 CSS3； 2、熟悉JavaScript、CSS、AJAX、XML等技术； 3、熟悉微信公众号、微信小程序开发； 4、改善产品的易用性，提升用户使用体验； 5、有一定的美工基础及审美能力；要求能够熟练且高效与后台开发者配合，有独立思考并灵活解决问题的能力； 6、良好的沟通协调能力及团队合作精神，能按时、高质量地完成工作任务，并整理规范自身开发文档； 7、2年以上相关开发经验，计算机软件相关专业。  </t>
  </si>
  <si>
    <t>电商美工设计</t>
  </si>
  <si>
    <t>哈尔滨圣泰生物制药有限公司</t>
  </si>
  <si>
    <t>北京-东城区  </t>
  </si>
  <si>
    <t>制药/生物工程</t>
  </si>
  <si>
    <t>五险一金 员工旅游 交通补贴 通讯补贴 专业培训 绩效奖金 年终奖金</t>
  </si>
  <si>
    <t xml:space="preserve"> 技能要求: 淘宝美工，天猫美工，京东美工，网店美工，电商美工，平面设计  1、负责淘宝、天猫、京东平台店铺首页和宝贝详情页设计制作及活动海报、直通车、钻石展位图的制作。 2、产品的图片处理、编辑、美化、宝贝描述、配图文字的排版设计等工作； 3、负责网店整体形象设计更新，商品描述美化，配合公司做好营销活动的策划与设计； 4、定期制作促销图片和页面，配合店铺销售活动，美化修改产品页面，定期更新店铺主页； 5.会视频剪辑或拍照的优先。  任职资格: 1、精通Photoshop、Illustrator、Drermweaver等软件，对html、CSS、div等淘宝代码的运用有一定了解优先考虑； 2.有较强的独立设计能力，色彩感觉良好，有独到的见解和表现力，思想活跃； 3.有很好的沟通能力，有创新意识，极强的责任心、进取心与团队合作精神，善于表达和快速适应工作环境； 4.有良好审美基础； 5.有电商美工工作经验，美术相关专业优先。 6.要求带作品 </t>
  </si>
  <si>
    <t>Web前端工程师（语玩北京）</t>
  </si>
  <si>
    <t>贵阳朗玛信息技术股份有限公司</t>
  </si>
  <si>
    <t>五险一金 通讯补贴 餐饮补贴 交通补贴 定期体检</t>
  </si>
  <si>
    <t xml:space="preserve"> 1、负责PC及手机客户端WebApp开发，实现产品所需的交互效果及功能； 2、持续优化前端体验和页面响应速度，并保证适配、兼容性和执行效率； 3、分析产品需求并给出合理的页面前端结构解决方案； 4、与设计师、后台技术开发保持良好沟通，快速理解、笑话各方需求，并落实为具体的开发工作 任职资格： 1、2年以上工作经验，本科以上学历 2、精通JavaScript, CSS3, HTML5开发 3、熟悉ES5, ES6等新特性 4、熟悉移动平台下(Android, iOS)浏览器特性 5、有丰富的关于Web标准、易用性、浏览器端原理以及网站性能等方面的知识 6、了解NodeJS、Webpack、HTTP协议 7、具有独立开发、调试的能力、能够将UI产出物转换为原型页面 8、沟通能力好、责任心强，能承受较大的工作压力，具有良好的团队合作精神和敬业精神</t>
  </si>
  <si>
    <t>Html5 前端开发工程师</t>
  </si>
  <si>
    <t>广州悦云信息科技有限公司</t>
  </si>
  <si>
    <t>岗位职责： 1、负责产品设计的前端页面构建工作，利用各种Web技术将设计原型转化为最终页面。 2、负责前端新技术调研和积累，了解最新的前端发展技术，并部分采用到实际开发工作中。 3、根据业务需求描述，配合开发嵌套程序代码，并完善需求页面效果，配合开发小组完成项目开发。 任职要求： 1、1年及以上HTML5开发经验，熟悉HTML5+CSS3，熟悉DIV页面架构和布局，熟悉W3C标准，要求能快速实现产品原型的页面效果，有微信公众号项目开发者优先； 2、熟悉JavaScript，熟悉但不依赖于jQuery、jQuery Mobile、Bootstrap等JavaScript框架，熟悉常用函数在W3C和IE中的实现差异，能脱离JS框架书写各种兼容代码； 3、熟悉常用CSS属性，能快速给出常见前端特效的CSS解决方案，熟悉浏览器渲染差异以及重要的CSS兼容问题； 4、熟悉Ajax、DOM、JSON等前端技术，精通页面性能优化，有独立完成复杂前端模块的设计与现实的经验； 5、熟悉常用JS测试工具：QUnit、Jasmine； 6、具备良好的代码规范，注重代码的整洁； 7、具备超强的责任心，进取心，求知欲及良好的团队合作精神，具备积极主动的工作态度；有较强的独立的工作能力，能够承受较强的工作压力。  本公司包含且不限于以下福利： 1) 双休制、办理五险； 2) 每年带薪年假，另享有节日慰问、婚假、产假、等福利； 3) 每月员工生日会、蛋糕、礼品；  工作地址 越秀区先烈中路75号穗丰大厦B座202室</t>
  </si>
  <si>
    <t>平面设计师</t>
  </si>
  <si>
    <t>上海芙珂嗣企业管理咨询有限公司广州分公司</t>
  </si>
  <si>
    <t>影视/媒体/艺术/文化传播 公关/市场推广/会展</t>
  </si>
  <si>
    <t>带薪年假 五险一金 全勤奖 节日福利 节日礼品 出差补助 福利品 定期体检 生日会 员工旅游</t>
  </si>
  <si>
    <t>1.大专以上学历（能力出众者学历不限）； 2.1年以上的平面、网页设计经验，能担负专题网站设计、图片设计、页面制等工作； 3.熟悉印刷及POP材料及制作工艺。 4.精通Dream weaver、Flash等图形设计与网页编辑软件及HTML、XHTML（DIV+CSS）等网页代码语言； 5.熟悉掌握Photoshop、Corel Draw、Illustrator等设计软件； 6.入职即购买五险一金；节日礼金；生日福利；年终奖金；员工旅游等等</t>
  </si>
  <si>
    <t>PHP开发工程师（中级）</t>
  </si>
  <si>
    <t>广州川陀信息科技有限公司</t>
  </si>
  <si>
    <t>5-9千/月</t>
  </si>
  <si>
    <t>五险一金 员工旅游 餐饮补贴 年终奖金 带薪年假 绩效奖金 出国机会</t>
  </si>
  <si>
    <t>工作内容： 1. 负责PHP项目的开发与维护； 2. 负责对系统中的技术难点进行攻关。  职位要求： 1. 具备团队合作精神，能够承受较大的工作压力； 2. 具备较强的学习能力，不抗拒变化，能较好地接受新事物、新技术； 3. 计算机及相关专业本科学历，具有良好的专业基础知识，特别是对软件工程、数据结构、算法、面向对象的程序设计方式等有充分的了解； 4. 逻辑思维清晰严谨，具备一定的程序优化、查找问题、解决问题的能力； 5. 有一年以上PHP开发经验，熟练掌握HTML/JavaScript/CSS等相关技术； 6. 熟悉Linux环境者优先。</t>
  </si>
  <si>
    <t>软件工程师(JAVA) (职位编号：001)</t>
  </si>
  <si>
    <t>广州天辰信息科技有限公司</t>
  </si>
  <si>
    <t>五险一金 绩效奖金 员工旅游 生日会、团建</t>
  </si>
  <si>
    <t>1、能独立完成单独模块的编码和单元测试工作； 2、完成所负责开发模块的详细设计和文档编写； 3、完成所负责开发模块的代码维护工作； 4、协助完成项目验收工作  职位要求： 1、熟练掌握Spring、Spring MVC、Spring Boot、Spring Security、lucene(or solr)、Mybaitis等开源框架，有用springboot开发的经验优先； 2、熟练掌握HTML，CSS,JavaScript,AJAX等Web技术，熟练使用Bootstrap、JQUERY等JavaScript框架； 3、熟练掌握消息队列，如RabbitMQ，kafka等；熟练掌握缓存系统，如Memcached，Redis等； 4、熟练掌握一种以上（Tomcat、Weblogic等）应用服务器，了解集群部署； 5、熟练掌握消息队列，如RabbitMQ，kafka等；熟练掌握缓存系统，如Memcached，Redis等； 6. 熟练掌握软件开发流程，熟悉软件的需求、设计、编码和测试工作； 7. 熟悉软件开发技术文档资料的编写规范和代码书写规范，具有规范的开发文档写作能力；  8、个性与品质：责任心强，工作主动，具有较好的学习能力，具有良好的沟通能力和团队合作意识；</t>
  </si>
  <si>
    <t>广东云企供应链管理有限公司</t>
  </si>
  <si>
    <t>交通/运输/物流</t>
  </si>
  <si>
    <t>带薪年假 绩效奖金 节日福利 通讯补贴 五险一金 加班补贴 专业培训</t>
  </si>
  <si>
    <t>1. 完善前端开发规范流程，持续优化前端页面性能，保证良好的用户体验和兼容性；  2. 负责前端开发，配合UI设计师和后端开发同事，完成产品界面和实现功能；  3. 参与系统测试联调，及时修复bug；  4. 移动应用Web App、Hybrid App开发；  任职要求：  1. 统招大专及以上学历，计算机相关及设计类专业背景；  2. 1年及以上Web前端开发经验，熟练使用各种浏览器调试工具；  3. 热爱前端技术，关注前端技术发展，学习能力强；  4. 熟练掌握html4/html5、css2/css3，对结构、表现、行为分离，Web语义化等有深刻理解；  5. 熟练使用Bootstrap框架，对流布局、响应式布局有深入研究，能根据UI稿，自由选择百分比、rem、flex等相关技术实现产品需求优先；  6. 扎实的JavaScript基础，熟练使用一种或多种前端框架库（jQuery,Vue,React,Angular等）；  7. 熟悉前端AMD、CMD、CommonJS模块化规范，熟悉browserify/webpack，seajs/requirejs模块化方案；  8. 熟悉使用Webpack、gulp、grunt其中一种构建工具；  9. 了解node.js，了解前端预处理技术（Less、Sass、CoffeeScript、TypeScript）！</t>
  </si>
  <si>
    <t>广州昌松之家旅居服务有限公司</t>
  </si>
  <si>
    <t>多元化业务集团公司 酒店/旅游</t>
  </si>
  <si>
    <t>绩效奖金 社保</t>
  </si>
  <si>
    <t>精通小程序、HTML5、JavaScript、JQuery、JSON、VUE、AJAX、HTML、XML、CSS等开发技术 有2年以上前端应用程序开发工作经验，具备良好的沟通能力，有极强的自学能力及责任感，能够承担较强工作压力</t>
  </si>
  <si>
    <t>C#开发工程师</t>
  </si>
  <si>
    <t>广州方信数科医疗技术有限公司</t>
  </si>
  <si>
    <t>计算机软件 医疗设备/器械</t>
  </si>
  <si>
    <t>五险一金 专业培训 交通补贴 年终奖金 股票期权 绩效奖金</t>
  </si>
  <si>
    <t>1、根据项目要求，开发独立模块； 2、遵循工作规范，和编写要求； 3、编写模块详细设计文档，及相关技术资料； 4、按规范进行模块功能单元测试； 任职要求： 1、本科及以上学历，计算机相关专业； 2、熟悉ASP.NET MVC、Web Api、WCF； 3、熟练掌握js、HTML、CSS、AJAX、Jquery、Bootstrap等前端技术； 4、熟悉前后端分离的多层架构； 5、熟悉面向对象的思想，熟悉常用的设计模式，有DevExpress控件开发经验优先考虑； 6、在实际项目中有使用过IOC和ORM； 7、熟练SQLserver、ORACLE等数据库、调优及存储过程的编写； 8、具备较强的文档撰写能力、工作思路清晰，有较强的技术钻研和攻关能力； 9、具有良好的编程习惯，良好的团队精神、沟通能力，有项目管理经验者优先考虑。</t>
  </si>
  <si>
    <t>Web前端工程师</t>
  </si>
  <si>
    <t>猴尾巴（广州）设计有限公司</t>
  </si>
  <si>
    <t>广州-从化区</t>
  </si>
  <si>
    <t>网络游戏</t>
  </si>
  <si>
    <t>包吃 包住宿 周末双休 五险一金 免费班车</t>
  </si>
  <si>
    <t xml:space="preserve">要求：1. 利用HTML5、CSS3等相关技术开发手机、平板电脑等多平台上的WEB/WAP前端应用； 2. 利用JavaScript实现WebApp中的交互效果； 3. 研究并改善用户体验； 4. 负责产品的持续迭代工作； 5. 负责前端代码开发，重构方向； 6.需要利用vue和h5+混合开发app应用 </t>
  </si>
  <si>
    <t>广州市图南软件科技有限公司</t>
  </si>
  <si>
    <t>五险一金 员工旅游 餐饮补贴 年终奖金 定期体检 生育贺金 结婚贺金</t>
  </si>
  <si>
    <t>1.熟练运用CSS3新特性及HTML5规范；能够熟练运用HTML5特性构建PC端或移动端的WebApp。 2.熟悉JS，能够解决网页常用效果，熟悉jquery／bootstrap／angularjs/easyui。 3.熟悉html5和css3，响应式、以及手机web布局的优先。 4.熟悉页面架构和布局，精通html和css，有成熟的浏览器兼容方案。 5.具有良好的团队合作精神，能与相关人员沟通合作，有较强的自学、沟通表达能力及吃苦耐劳的工作精神，责任心强。 6.本科或以上学历，2年以上经验，计算机相关专业。 7.责任心强，能积极向上，具备优秀的沟通能力、良好的团队合作精神，能承受一定的工作压力；</t>
  </si>
  <si>
    <t>网站运维工程师</t>
  </si>
  <si>
    <t>广州邦展机电设备有限公司</t>
  </si>
  <si>
    <t>贸易/进出口 机械/设备/重工</t>
  </si>
  <si>
    <t>五险一金 年终奖金 周末双休</t>
  </si>
  <si>
    <t>岗位职责 职位描述 职位要求： 1. 精通 XHTML、DIV+CSS、JavaScript、Ajax等页面技术，能够调用修改javascript、jqurey脚本代码，确保页面代码对各种浏览器的良好兼容性； 2. 熟悉网站SEO标准； 3. 精通 Dreamweaver ， Photoshop 等工具； 4. 两年以上相关工作经验，有大型门户网站、商城、论坛、社区制作经验者优先； 5..具备强烈的进取心、求知欲及团队合作精神，有较强的沟通能力； 6.性格耐心细致，责任心强，能承受较强的工作压力，具备良好的敬业精神。 职位描述： 首先一点必须强调的是能够独立完成网站建设和维护，懂得电商平台管理维护的优先。 1. 与设计师和后台程序配合，高效率高质量地完成页面的实现工作； 2. 协助商务、执行编写页面制作、优化、用户体验等相关的技术文档； 3. 实现网站页面特效； 4. 调整制作商城、论坛； 5. 网站的建设和后期维护，更新及优化。 4、熟练掌握HTML/CSS，会摄影者优先； 5、良好的沟通、协调能力； 6、文笔好，具有较强的文档处理能力。</t>
  </si>
  <si>
    <t>广东省信息网络有限公司</t>
  </si>
  <si>
    <t>（一）岗位职责： 1.负责公司项目和产品的前端开发； 2.负责公司项目和产品的界面设计、编辑及美化工作； （二）任职条件： 1.熟悉Bootstrap、React、VUE框架开发，熟悉JavaScript、jQuery； 2.熟悉HTML5,Css3等W3C规范和浏览器差异,熟练div+css页面框架和布局方式;能够解决常见兼容性问题。</t>
  </si>
  <si>
    <t>运维工程师</t>
  </si>
  <si>
    <t>广州宽客科技有限公司</t>
  </si>
  <si>
    <t>通信/电信/网络设备 互联网/电子商务</t>
  </si>
  <si>
    <t>五险一金 通讯补贴 年终奖金 交通补贴 定期体检 绩效奖金 免费中餐 免费住宿</t>
  </si>
  <si>
    <t>岗位职责： 1、负责线上及测试服务器的架构及部署工作，保障线上环境的稳定； 2、服务器自动化脚本开发，运维平台建设； 3、日常运维操作，负责线上服务的发布，监控，问题排查和应急处理等工作； 4、协助研发人员，测试人员对线上代码，sql优化工作； 5、负责云主机的运维，稳定性，性能； 6、将工作过程中的经验积累，研究成果，技术要点等以文档保存及传承，建立知识库体系。  岗位要求： 1、2年以上运维工作经验，熟悉Linux操作系统，对系统性能相关问题有较深刻理解； 2、熟悉java语言，能够根据需求快速编写各类服务器维护脚本； 3、熟悉前端html、js、css等技术 4、熟悉mysql及nosql等数据库产品； 5、强烈的责任感，良好的沟通和协调能力。</t>
  </si>
  <si>
    <t>网站程序员（asp.net）</t>
  </si>
  <si>
    <t>广州培正才富信息科技有限公司</t>
  </si>
  <si>
    <t>计算机服务(系统、数据服务、维修) 通信/电信运营、增值服务</t>
  </si>
  <si>
    <t>员工旅游 餐饮补贴 大小周 带薪年假 五险一金 包住宿 全勤奖 专业培训 年终奖金</t>
  </si>
  <si>
    <t>1.有较好的理解和沟通能力，工作认真负责，具备团队合作精神，学习能力强，并能遵守项目开发规范；
2.熟悉网站服务器的日常安全维护；
3.熟练掌握asp.net,C#语言；
4.有基础的Html+CSS,精通javascript等知识；
5.熟悉掌握SQL service及SQL数据库，有小程序及公众号相关开发经验优先；
6.至少两年以上asp.net网站开发经验，熟悉招聘类网站开发流程或有大型网站开发经验者优先；
7.公司提供住宿、午餐补贴，有竞争力的薪金+社保+全带薪年假+年底双薪。</t>
  </si>
  <si>
    <t>送飞实业集团有限公司</t>
  </si>
  <si>
    <t>航天/航空</t>
  </si>
  <si>
    <t>五险 年终奖金 绩效奖金 员工旅游 专业培训</t>
  </si>
  <si>
    <t>岗位职责： 1、熟悉微信公众平台开发流程，负责微信各种接口设计、开发和维护； 2、根据公司需求，能够独立完成详细设计及编码、进行代码审查； 3、具有Web开发经验，熟悉PHP开发语言，掌握HTML（DIVCSS）、Html5、JavaScript等技术 4、熟练应用关系型数据库Mysql、Oracle、db2等中的一种； 5、对微信公众平台上微网站微应用开发有较深的理解与应用，熟悉微信开发语言环境，能独立开发应用。 6、微信小程序开发与流量裂变运营。  岗位要求： 1、 本科以上学历，计算机科学与技术、计算机软件和软件工程专业毕业，条件优秀者可降低学历要求； 2、 一年以上开发经验，能独立运营项目，有多层结构的开发经验； 3、 对微信公众平台上微网站微应用开发有较深的理解与应用，熟悉微信开发语言环境，能独立开发应用； 4、具有Web开发经验，掌握HTML（DIV+CSS）、Html5、JavaScript技术； 5、熟练应用关系型数据库Mysql、Oracle、db2等中的一种； 6、对微信小程序开发与流量裂变有经验者优先。</t>
  </si>
  <si>
    <t>软件开发工程师</t>
  </si>
  <si>
    <t>广州云智健康科技有限公司</t>
  </si>
  <si>
    <t>互联网/电子商务 制药/生物工程</t>
  </si>
  <si>
    <t>五险一金 专业培训 绩效奖金 员工旅游 弹性工作</t>
  </si>
  <si>
    <t>岗位目标： 平台系统的开发、管理以及日常维护。  工作内容： 1.负责项目的程序代码设计、开发； 2.负责代码单元测试与BUG修改工作； 3.深入理解业务需求，设计系统逻辑模型，支撑业务发展变化； 4.配合项目主管与其它部门沟通，协助完成产品分析和开发工作；  任职资格： 1.本科及以上学历，软件工程相关专业毕业；
2.熟练掌握JavaScript、Html、jQuery、CSS，WCF、LINQ开发等;
3.熟悉 SQL Server的开发;
4.有良好的沟通表达能力及团队协作意识，富有工作激情; 5.相关设计开发文档的整理和编写； 6.推广网站的开发设计。 岗位待遇： 1、 薪资水平：5K-8K月薪 2、 福利待遇：五险一金+节日福利 3、 工作地点：广州市荔湾区桥中中路165号西郊商贸中心北塔1608-1615</t>
  </si>
  <si>
    <t>开发工程师/开发顾问</t>
  </si>
  <si>
    <t>广州华盟信息科技有限公司</t>
  </si>
  <si>
    <t>五险一金 员工旅游 年终奖金 绩效奖金 出国机会 专业培训 定期体检 通讯补贴 补充医疗保险 交通补贴</t>
  </si>
  <si>
    <t>任职要求： 1、2年以上同岗位工作经验； 2、熟悉JAVA编程技术、理解基于JAVA的编程原理； 3、熟练使用JSP,、Servlet等开发技术； 4、对HTML、JavaScript、Ajax、CSS等Web客户端开发技术有一定的了解； 5、计算机、电子或通讯类相关专业本科以上学历； 6、责任心、自学能力强，沟通协作意识良好。  岗位职责： 1、参与信息化项目的实施和二次开发工作，基于在PLM行业领先的三层架构商业系统平台，按项目需求，进行功能点的开发任务； 2、与项目团队成员一起协同工作，管理和维护信息管理类系统平台，为企业用户提供IT支持； 3、研究/跟踪信息技术开发需求，基于团队协作，在企业信息化IT技术应用上，积累开发能力和经验，逐步掌控更大的开发需求和更复杂的技术实现。  我们深信，人才是企业最宝贵的资源，如果应聘成功您将获得：  1、合理的工作时间：5天8小时工作制（8:30-17:30），公司注重人文关怀，您不用担心我们是7*12 小时工作制，只要白天能干完，绝不让你加班到半夜。 2、极具竞争的薪酬：高出同行10%--30%的薪资，基本工资+绩效工资+全勤，绝对能让你过上满意小资生活的薪酬待遇； 3、完善的社会保险：公司按国家规定为员工缴纳相关社会保险，包括基本医疗保险、养老保险、工伤保险、失业保险、生育保险； 4、优美的办公环境：5A甲级现化化办公室； 5、便捷的公共交通：公司写字楼位于广州核心地段―天河区体育中心CBD办公区域，近地铁、BRT，交通极为便利； 6、人性化的员工假期：按照国家规定休假，各种带薪假期，带薪年假，婚假，产假等； 7、多彩的员工活动：各式各样丰富的下午茶，每周文体活动，不定时组织员工聚餐、比赛、旅游等活动 8、全面的培训计划：岗位培训、专业知识培训、外派培训、国外培训等我们一样都不会少； 9、畅通的晋升制度：公司有良好的晋升通道，量身打造人员成长计划，给有志向的你施展才华的平台。</t>
  </si>
  <si>
    <t>宏太智慧谷・广州然也教育科技有限公司</t>
  </si>
  <si>
    <t>互联网/电子商务 教育/培训/院校</t>
  </si>
  <si>
    <t>员工旅游 绩效奖金 年终奖金 弹性工作 五险</t>
  </si>
  <si>
    <t>岗位职责： 任职要求：</t>
  </si>
  <si>
    <t>广州泰达保安服务有限公司越秀分公司</t>
  </si>
  <si>
    <t>生活服务</t>
  </si>
  <si>
    <t>岗位要求： 1)计算机相关专业, 本科或本科以上的学位 2)较强的自学能力 3)熟悉流程的开发框架： Spring, Spring MVC ,Mybatis, Spring boot等等 4)良好的团队合作精神和沟通能力，能吃苦耐劳 5)有责任心，良好的逻辑思维能力 6)熟悉前端html，css，js，jquery, vue等常用技术 7)熟悉使用SVN, GIT版本管理工具 8)有微信公众号/企业微信/钉钉 开发经验优先考虑</t>
  </si>
  <si>
    <t>web前端开发工程师 (职位编号：9)</t>
  </si>
  <si>
    <t>广东寰讯信息股份有限公司</t>
  </si>
  <si>
    <t>绩效奖金 定期体检 周末双休</t>
  </si>
  <si>
    <t xml:space="preserve">1、负责微信小程序的开发和维护工作，熟悉微信平台接口及微信小程序功能研发； 2、配合后端完成接口调试、独立开发微信小程序公用模块以及相关业务需求； 3、根据业务需求，设计并实现技术解决方案； 4、手机APP和网页HTML5页面互动开发、优化； 5、参与产品开发并参与讨论用户体验； 6、负责微信小程序上线后的优化和迭代开发。  任职要求 1.3年以上web前端工作经验，能够独立完成前端页面的开发工作； 2.精通JavaScript/CSS/HTML等前端开发技术，并对CSS3和HTML5有一定的了解； 3.熟练掌握DIV+CSS布局，熟悉CSS Hack，能确保将UI设计转为符合W3C标准的页面，并确保浏览器兼容性； 4.熟悉JQuery、EasyUI等框架，并对前端性能优化有一定了解； 5.熟悉ajax/xml/json等网络通信技术和数据交换格式； 6.为人诚实正直，做事认真负责，具有良好的沟通、团队协作能力和吃苦耐劳精神； 7.具有较好的逻辑能力和良好的学习能力，并对前端技术有浓厚兴趣，能关注前沿技术。  公司福利： 1）购买五险，年度超豪华体检； 2）双休、年假、法定节日、超长春节假期； 3）不定期组织活动：电影，羽毛球、豪华聚餐等； 4）不定期国内外旅游； 5）员工生日庆祝派对； 6）日常供应饮料、水果、零食等。  </t>
  </si>
  <si>
    <t>佛山市桂穗信息科技有限公司广州分公司</t>
  </si>
  <si>
    <t>五险 餐饮补贴 绩效奖金 年终奖金 节日礼品</t>
  </si>
  <si>
    <t>任职要求：  工作职责：</t>
  </si>
  <si>
    <t>广州怀孕啦健康科技有限公司</t>
  </si>
  <si>
    <t>员工旅游 专业培训 出国机会 绩效奖金 年终奖金 股票期权 弹性工作</t>
  </si>
  <si>
    <t>岗位描述： 1、负责公司网站的开发及维护； 2、参与项目的编程、调试和模块测试工作； 3、根据项目需求能够独立按时完成网站开发任务； 4、对相关部门提交的BUG进行分析测试，并作出修改。 任职要求： 1、计算机、数学、电子相关专业，大学本科及以上学历； 2、精通PHP开发语言，熟悉网站开发过程，一年以上网站设计开发经验； 3、精通HTML、CSS、JS、APACHE、PHP及MYSQ等网站编程语言，熟练使用网页制作软件； 4、熟练使用MySQL数据库，具备独立编写网站程序代码的能力； 5、拥有良好的审美能力和美工设计经验，代码书写良好规范，能独立完成网站设计者优先。</t>
  </si>
  <si>
    <t>.net( C#)开发工程师</t>
  </si>
  <si>
    <t>广州新远扬实业发展有限公司</t>
  </si>
  <si>
    <t>周末双休 弹性工作 五险</t>
  </si>
  <si>
    <t>UI设计师招聘要求</t>
  </si>
  <si>
    <t>广州环通信息技术有限公司</t>
  </si>
  <si>
    <t>广州-南沙区  </t>
  </si>
  <si>
    <t>员工旅游 五险 年底双薪 专业培训 大小周 包住 年终奖金</t>
  </si>
  <si>
    <t>岗位职责： 1.负责公司产品UI和APP应用开发相关产品以及推广素材的设计工作； 2.准确理解产品需求和交互原型，设计出优质用户体验的界面效果图； 3.设计产品需求时，根据需求进行系统分析，设计符合用户的视觉形象，并制定视觉规范； 4.关注相关竞品及相关产品的设计动向，为产品提供专业的美术意见及建议。  职责要求： 1.拥有1-3年互联网设计工作经验，熟悉UI、推广、WEB端设计，有javascript脚本编写经验的优先； 2.熟悉iOS、Android等移动平台下App界面规范及操作系统； 3.熟悉Photoshop、AI等设计软件、掌握一种原型设计软件，熟悉html，css的控制； 4.善于整理知识以及反思，学习能力强；愿意听取意见，善于表达自己的想法； 5.有独立完成过产品UI设计经验。   良好的工作条件 硬件条件：大小周每天8小时标准工作时间,位于广州市南沙区创新创业孵化中心，交通方便，园区内空气清新。 软件条件：年轻奋发、团结协作的工作氛围，优秀的人才队伍，良好的开发和团队管理模式。 良好的福利待遇 （1）社会保险：根据国家有关部门规定，公司为正式员工按月度向社会保险管理部门缴纳社会保险费用。 （2）津贴和补贴：a、按照公司要求，需要长期出差人员，可享受出差补贴；b、每年6-8月，在室外作业者，可以享受高温补贴。 （3）月度全勤奖：当月无旷工、请假、迟到及早退，颁发月度全勤奖。 （4）年终奖：每年年末都会给员工派发年终奖。 （5）年底双薪：满一年员工，公司都会派发13个月的工资。 （6）其他：不定时举办公司各类大小活动、年度旅游、满一年可享受带薪年假。 良好的绩效考核体系和培训机会 为全面公平、公正考核，激励员工，公司采用BSR平衡计分卡考核方式，坚持“多鼓励、少扣罚”的绩效原则。 公司为员工的成长提供全方位的支持：为提高每个员工的工作效率和工作效果，公司鼓励每个员工参加与公司业务有关的培训课程，并建立培训记录。这些记录将作为对员工的工作能力评估的一部分。公司在安排员工接受公司出资的培训时，可根据劳动合同与员工签订培训协议，约定服务期等事项。  优秀的企业需要优秀的人才，热忱期待您的加盟！</t>
  </si>
  <si>
    <t>前端开发工程师（PHP）</t>
  </si>
  <si>
    <t>广东国健医药咨询有限公司</t>
  </si>
  <si>
    <t>0.5-1.2万/月</t>
  </si>
  <si>
    <t>专业服务(咨询、人力资源、财会) 制药/生物工程</t>
  </si>
  <si>
    <t>五险一金 员工旅游 交通补贴 餐饮补贴 通讯补贴 专业培训 绩效奖金 年终奖金 定期体检</t>
  </si>
  <si>
    <t xml:space="preserve"> 岗位职责  1.能够独立理清产品需求，负责系统前端开发与代码编写，配合后台开发人员实现产品所需相关功能； 2. 不断优化用户体验以及服务端的性能； 3.还原UI设计，并实现所需的动画效果以及交互效果； 4.通过JSON / XML 等与后端PHP技术进行通信交互 5.使用PHP相关的前端模板，如Smarty\ThinkPHP TPL等技术完成模板嵌套。  任职资格  1.大专及以上学历，计算机相关专业； 2.1年以上前端开发经验，擅长PHP前端开发； 3.理解WEB标准，对可用性、可访问性等相关知识有实际的了解和实践经验。 4.对自我代码的规范性有严格要求，我们不希望发生空格党和Tab党的世界性战争。 5.熟悉Web开发技术、熟悉HTML、XML、JavaScript、 DHTML、CSS、Ajax、josn等技术； 6.熟练使用svn或者git版本控制工具 7.有与PHP对接，有Smarty经验优先。</t>
  </si>
  <si>
    <t>广州绿车卫蓝环保科技有限公司</t>
  </si>
  <si>
    <t>环保</t>
  </si>
  <si>
    <t>周末双休 带薪年假 节日福利 全勤奖 绩效奖金 加班补贴 住房补贴 专业培训 交通补贴</t>
  </si>
  <si>
    <t>职位描述： 1、 负责Web/H5前端功能的设计与研发； 2、 参与微信开发、小程序项目的核心功能编码与完成项目技术攻关； 3、根据UI设计，利用前端技术开发手机、PC浏览器等多平台上的后台页面（主要是数据报表）； 4、对产品经理、设计师提出的需求给出技术评估和解决方案； 5、完成产品交互效果的实现，改善用户体验，以及各项性能的调优，跨浏览器兼容等难点问题处理等； 6、自我学习与提升，主动提升技术水平，不定期参与技术讨论与分享。 职位要求： 1、至少2年以上前端开发经验，熟练掌握前端开发技术（html5、css3、es5、es6）； 2、熟练使用一种以上项目一种管理工具（git、svn）； 3、至少掌握两种以上前端开发框架/类库（jquery、zepto、angularjs、react、小程序、vue等），有开发小程序项目经验者优先。 4、熟练使用一种以上前端构建工具（gulp、grunt、webpack等）； 5、熟练使用一种以上报表库（echarts、char.js、chartist.js等）； 6、工作踏实、细致、有耐心，能承受较大的工作压力； 7、有强烈的责任感和良好的团队合作精神，工作积极主动，善于沟通； 8、具有较强的执行力，能够按照公司编码规范完成工作任务；</t>
  </si>
  <si>
    <t>前端程序员</t>
  </si>
  <si>
    <t>广东逸仙新创文化艺术发展有限公司</t>
  </si>
  <si>
    <t>影视/媒体/艺术/文化传播</t>
  </si>
  <si>
    <t>年终奖金 定期体检 餐饮补贴 全额社保 带薪M假</t>
  </si>
  <si>
    <t xml:space="preserve">公司简介 我们致力于为企业提供一站式互联网+技术解决方案。 业务涵盖APP开发、小程序开发、微信开发、电商系统开发、物联网（IOT）开发等互联网+领域；从产品需求分析、产品原型设计、产品UI设计、程序开发、售后维护、运营咨询等全方位帮助企业快速开发需要的产品。 坚守“做人真诚，做事靠谱，口碑至上”的价值观，3年时间，已成功为广汽丰田、华润万家、G2000、怡福地产、猪八戒网、广州大学城一卡通、天讯达股份、广东邮电人才服务等近300家企业完成项目开发，提供技术服务，深受客户好评。 公司核心竞争力 1、公司拥有自主研发的开发框架以及微信第三方开发平台，长期封装优化多个模块，大大降低了企业信息化系统实施的周期和难度，带来成本优势。 2、完善的项目把控流程与开发流程，结合完整的项目测试，有效保障项目的进度及质量，带来客户口碑。  职位描述： 1、负责WEB、小程序前端页面的开发和实现； 2、负责实现pc和移动端页面各类交互效果、动画和特效； 3、现有项目前端界面的优化； 4、与后台开发人员相互配合完成项目  岗位要求： 1、Vue.js是我们前端核心技术栈，我们期望你已经熟练掌握，当然你熟悉React，Angular 也是可以欢迎 2、一年或以上前端开发工作经验，有实际的项目经验； 3、精通HTML、CSS布局,熟悉W3C网页标准并能保持页面在主流浏览器的良好兼容性； 4、对HTML5/CSS3技术有实际的理解和一定的实践经验； 5、熟悉主流的JavaScript开发框架，熟练使用jquery，能够独立编写常用交互效果； 6、熟悉前端开发框架，能够熟练使用bootstrap者优先； 7、对移动设备的web页面开发有一定能力者优先； 8、有良好沟通能力及团队协作意识，责任心强，积极主动，做事细心有耐心；  其他补充 1.俸禄厚道：基本工资＋绩效工资＋餐补+加班费+五险一金； 2.工作时间：单双休，法定节假日，带薪年假； 3.琶洲地铁口附近，交通便利。 4.周期性提供技术、管理、销售等方面的内部培训。 5.我们既是朋友也是家人，更是一起并肩作战的战友，我们崇尚分享，乐于分享，期待与你一同分享我们的成果与经验。 </t>
  </si>
  <si>
    <t>技术专员（双休+五险一金）</t>
  </si>
  <si>
    <t>理想科技集团广东有限公司</t>
  </si>
  <si>
    <t>互联网/电子商务 快速消费品(食品、饮料、化妆品)</t>
  </si>
  <si>
    <t>周末双休 绩效奖金 五险一金 节日福利 专业培训 带薪年假 全勤奖 管理扁平化 公司氛围好 地铁周边</t>
  </si>
  <si>
    <t>工作职责： 1.参与公司微信商城定制化开发； 2.对需求进行分析，根据需求进行数据库设计和开发； 3.配合团队完成项目开发工作；  任职要求： 1.大专以上学历，1年以上.NET系统开发，有微信或电商系统开发经验优先； 2.会用T-SQL写复杂的存储过程者优先考虑； 3.熟练掌握C#、WebFrom或MVC等B/S技术； 4.能够熟练的使用SQL Server数据库，会使用存储过程，临时表，触发器等数据库技术； 5.了解html，css；熟悉JavaScript，jquery等前端技术； 6.有良好的沟通表达能力，工作积极主动，责任心强。 上班时间：周一至周五9:00-18:00，周末双休，其它按国家法定休假。 福利待遇：购买社保，带薪年假。</t>
  </si>
  <si>
    <t>广州智而康网络科技有限公司</t>
  </si>
  <si>
    <t>五险一金 通讯补贴 交通补贴 员工旅游 周末双休 不定期团建</t>
  </si>
  <si>
    <t>岗位职责： 1、负责公司产品的前端开发、页面架构设计，与后台工程师协作完成数据交互，动态信息展现。 2、负责产品的交互效果开发，使用JS封装良好的前端交互组件，提高团队协作效率。 3、检验并优化网站前端页面性能，提高页面访问效率。 4、负责维护和优化公司通用的CSS和js库。 5、负责前沿web前端技术动态的跟踪、预研。  任职要求： 1、一年以上前端开发工作经验；HTML，CSS，Javascript基础扎实；熟悉PC/移动端不同尺寸屏幕适配和常见兼容性问题。 2、能独立承担前端开发工作，善于发现问题和解决问题，对项目的需求能给出合理的解决方案。 3、至少熟悉当前主流前端开发框架中的一种（Vue,React,Angular）,熟悉前后端分离的开发流程。 4、良好的沟通和团队协作能力，良好的编码规范和工程意识。 5、热爱WEB前端开发工作，对WEB前端开发的重要性有正确的认识，对用户体验等相关知识有深入的了解和实践经验。 6、有医疗行业专业知识或医疗相关系统开发经验者优先；有成功案例或有大型网站前端开发经验者优先。 另：由于工作需要，上班地方有两个，看工作需求安排： 1.广州市海珠区广州国际生物岛螺旋3路三期1栋二层201单元； 2.广州市天河区华夏路49号津滨腾越大厦南塔。</t>
  </si>
  <si>
    <t>界面软件工程师</t>
  </si>
  <si>
    <t>广州数控设备有限公司</t>
  </si>
  <si>
    <t>机械/设备/重工 仪器仪表/工业自动化</t>
  </si>
  <si>
    <t>七险一金 员工班车 高端产品 出国机会 绩效奖金 交通补贴 员工旅游 通讯补贴 专业培训 定期体检</t>
  </si>
  <si>
    <t>岗位职责： 1.参与WEB前端代码的设计与开发； 2.使用H5还原设计师设计稿； 3.与后端开发人员协同制定服务接口,实现交互； 4.配合产品经理,研究并改善用户体验； 5.根据工作要求编写技术文档。 岗位要求： 1.具备扎实的HTML、JavaScript和CSS知识； 2.有Reactj、VueJS、AngularJS和jQuery等技术栈的开发经验； 3.熟悉HTTP、REST和WebSocket等协议； 4.熟悉浏览器渲染原理； 5.有良好的编码习惯，熟练使用Iinux命令和Git等工具； 6.有相关开发经验的本科及以上学历的应届生亦可。</t>
  </si>
  <si>
    <t>深圳科名网络有限公司</t>
  </si>
  <si>
    <t>年终奖金 美女如云 高温补贴 带薪年假 员工旅游 项目奖金 气氛好 人性化管理 90后团队</t>
  </si>
  <si>
    <t>岗位职责： PC以及移动端HTML5、CSS、JS开发工作 对接API接口、UI设计师，码出高效、高质量的展示端效果以及产品功能  岗位要求： 工作经验不限，H5大神带 掌握使用JS、HTML5、CSS3，熟悉HTML5、CSS3的新特性 熟悉reactjs、angularjs、vue等常见web开发框架中的一种 熟练使用webpack，scss、less  会微信小程序者优先考虑 热爱编程，有代码洁癖，对开发经历有一定总结 能承受一定工作压力 自学能力强，有责任心，上进心</t>
  </si>
  <si>
    <t>深圳市瑞信达网络科技有限公司</t>
  </si>
  <si>
    <t>五险一金 绩效奖金 交通补贴 专业培训 业绩提成 弹性工作</t>
  </si>
  <si>
    <t>1、负责公司现有项目和新项目的前端开发和修改调试工作；  2、根据设计文档完成模块的前端开发；  3、与后端开发团队紧密结合,完成项目开发工作；  4、优化与重构前端代码，并整理出可重用的代码模块。  5、有机会用js进行后端开发  岗位要求： 1、熟练使用adminLte、elementUI 、layui 中的任何一种UI框架  2、2年以上Web开发经验，了解网站开发的执行流程及规范；  3、精通HTML、CSS、HTML5、CSS3，熟悉不同浏览器及不同手机不同版本的兼容性差异;  3、熟悉前端框架vue、avalon等，能熟练采用MVVM方式进行开发；  4、熟练使用jQuery相关框架，能快速高效实现各种交互效果；  5、熟悉页面性能的优化，善于使用前端的基本调试工具；  6、熟悉bootstarp等主流相关CSS库，熟练使用栅格布局制作响应式页面；  7、至少熟练使用一种版本控制软件如SVN，Git，TFS；  8、有良好的代码书写、注释和兼容测试的习惯，能够独立阅读开发文档根据文档完成功能；  9、良好的沟通能力，能承受工作压力。</t>
  </si>
  <si>
    <t>深圳市中泰盈华网络科技有限公司</t>
  </si>
  <si>
    <t>周末双休 带薪年假 五险 绩效奖金 全勤奖 节日福利</t>
  </si>
  <si>
    <t>1、负责天猫,淘宝店,阿里巴巴的整体形象设计、网店风格及商品包装设计; 2、店铺促销期间的设计排版及促销banner图的制作及详情页的优化; 3、配合运营人员制作广告宣传图,文案设计，直通车,钻展图; 4、具备出色的提案能力、沟通能力、流程控制能力和部门管理能力; 5、负责各大节日店铺版面主图更新上传; 6、负责店内照片的编辑、处理和管理工作; 7、店铺促销海报等设计制作,其他图片等; 8、商品描述文字编辑创意设计等; 9、网店日常焦点图片、促销图片以及相关营销推广图片处理,网店页面商品的合理展示和网页的整体布局的完善等。 岗位要求 1、优秀的视觉设计能力,符合潮流的文案创意，认真细致,善于创新,以人为本的设计理念; 2、熟练使用Photoshop、Dreamweaver、Fireworks、Flash等软件; 3、精通Html、DIV+CSS等技能,了解JavaScript并能制作一些简单特效; 4、良好的沟通能力,善于对设计的表达,具有良好的团队协作精神; 5、有网店美工工作经验,本科以上学历,美术相关专业优先</t>
  </si>
  <si>
    <t>前端开发专员</t>
  </si>
  <si>
    <t>嘉良控股集团有限公司</t>
  </si>
  <si>
    <t>多元化业务集团公司</t>
  </si>
  <si>
    <t>节日福利 带薪年假 工作氛围好 周末双休 五险一金</t>
  </si>
  <si>
    <t>工作概述： 对网站、公众号、电商平台、ERP 系统前端界面进行设计和框架开发、内容管理； 工作内容和职责： 1、 公司产品 web 端页面的制作、开发和优化 2、 开发、维护、扩展前端代码框架 3、 跟踪研究前沿的前端技术，并应用到公司的产品开发当中。 4、 基于 HTML5/CSS3/JS 开发互动页面。 5、 解决各种浏览器和移动设备的兼容性问题。 6、 开发公用组件库、交互 UI，分享自己的开发经验。 7、 对网站、公众号、社区等系统进行维护和性能的优化。 8、 对交互开发、用户体验等方面有自己的见解，能主动根据业务需要，提出合理的交互方案。 9、 分析同行业网站、微博，微信内容结构及话题热点，调研目标用户群体喜好，在此基础上定 位客户需求及喜好，并及时优化页面框架和爬虫、蜘蛛的诱导代码，提高各大搜索引擎的收 录质量和 IP 引流，从而增长自媒体粉丝量； 10、新媒体领域于网站、公众号、APP 等的应用引入与推送机制的代码开发与优化，降低带宽压 力，提高推送速度及流畅度。 11、 社交媒体活动策划、执行(配合产品推广、媒体合作)； 12、 通过前端框架植入嗅探代码，及时捕获网站、APP 等访问来源和热度的捕抓并进行分析，为 各部门提供可参考的热点访问产品、议题等的数据资料； 工作权限： 1、对网站、APP、微博、商城等平台的前端代码开发及维护管理权； 2、对各资讯平台交互方式、UI 布局等的建议权； 3、对资讯系统发布平台、系统数据库的使用和管理权； 技能要求与培训： 1、 本科及以上学历, 3-5 年以上 Web 前端开发经验，懂流媒体优化尤佳； 2、 精通 JavaScript、Ajax、Jquery、HTML5、PHP、ASP.NET、Canvas、SVG、CSS3 特性等技术； 熟练 MSSQL、MYSQL、ORCALE 等数据库交互技术。 3、 有丰富的 Html5、PHP 开发经验，精通 wodpress、Vue、Angular 等平台或前端框架。 4、 精通日常业务项目开发技术，业务内容包括前后端分离技术、响应式网站、H5 互动网页、微 信小程序、微网站、全景网站等。 5、 具有一定的美工基础，熟练操作 Photoshop/CoreDraw/AI 等平面设计软件。 工作重点考核项目： 1、 前端代码的执行效率及代码规范性； 2、 代码逻辑清晰、结构简单，注释明确，无明显冗余代码； 3、 代码粒度足比较细、分支清晰、脉络流畅无断层； 4、 无重大失误和差错，善于学习和积累总结及分享； 工作关系： 1、所受监督：受资讯部经理的工作监督； 2、所施监督：对各平台、应用的前端交互应用情况的监督、监控管理； 3、内部关系：与资讯部经理以及各级人员的工作联系； 4、外部关系：受部门负责人委托与各媒体、自媒体、社交平台等渠道服务商的联系。</t>
  </si>
  <si>
    <t>深圳市金洋汇创科技有限公司</t>
  </si>
  <si>
    <t>批发/零售 电子技术/半导体/集成电路</t>
  </si>
  <si>
    <t>五险一金 员工旅游 年终奖金 全勤奖 年资奖</t>
  </si>
  <si>
    <t>任职要求: 1、女，了解PHP开发，有良好的编程习惯和代码风格，具备良好的问题定位分析能力； 2、熟悉Mysql以及SQL语言； 3、了解linux/unix系统，熟悉常用操作和命令； 4、熟悉html/xhtml、CSS、Javascript、AJAX等Web页面技术 ； 5、良好的学习能力和沟通能力，工作积极主动，有强烈的责任心和团队合作精神。  岗位职责： 1、负责公司ERP系统的PHP开发工作，以及系统性能优化和常见的技术问题的解决； 2、配合业务，客服等，进行功能的设计与开发，负责项目的编程、测试和模块测试工作； 3、根据项目要求，能够独立按时完成网站开发任务； 4、对相关部门提交的BUG进行分析测试，并作出修改。</t>
  </si>
  <si>
    <t>深圳市铭华航电工艺技术有限公司</t>
  </si>
  <si>
    <t>深圳-光明新区  </t>
  </si>
  <si>
    <t>员工旅游 专业培训 弹性工作 包住宿 带薪年假 绩效奖金 全勤奖 加班补贴</t>
  </si>
  <si>
    <t xml:space="preserve">岗位职责：  1、根据需求安排高效、高质地完成代码编写，确保符合代码规范； 2、承担公司官网、及内部系统的开发工作，对代码质量及进度负责；  任职要求：  1、大专及以上学历，计算机相关专业； 2、精通HTML、CSS、JavaScript、AJAX、JSON等技术； 3、熟练使用sql server、oracle等常用数据库； 3、熟悉MVC架构模式，熟练使用数据驱动页面视图渲染； 4、JavaScript程序模块开发，可独立编写可复用JS组件； 5、掌握Jquery、VUE、Angular、Bootstrap等前端框架的使用，熟悉对象化Javascript编程。 6、做过erp、进销存系统的优先 </t>
  </si>
  <si>
    <t>狮王创科（北京）信息技术有限公司</t>
  </si>
  <si>
    <t>五险一金 员工旅游 专业培训 绩效奖金 年终奖金</t>
  </si>
  <si>
    <t xml:space="preserve">  1、微信小程序、移动端h5，网站等项目前端开发；  2、根据产品需求，分析并给出最优的页面前端结构解决方案；  3、参与设计并编写WEB前端组件应用；持续的优化页面响应速度、保证兼容性和执行效率等前端体验。  4、维护公司的后台管理系统，以及pc官网、微信公众号的开发；  4、负责建设前端系统架构，进行程序单元、功能的测试，查出软件存在的缺陷并保证其质量；  任职要求：  1、具备1年以上web前端开发经验，能高效编写Web界面，具备扎实的Html, JavaScript，Css基础，有优化项目的能力；；  2、精通JavaScript、CSS3、HTML5等前端相关技术，熟悉W3C标准与ES6规范；  3、熟悉nodejs，使用并研究过至少一个nodejs框架（express/koa等）；  4、熟悉至少一种前端框架（React/Vue等）技术栈；  </t>
  </si>
  <si>
    <t>深圳市可可网络科技有限公司</t>
  </si>
  <si>
    <t>五险一金 员工旅游 年终奖金 绩效奖金 下午茶 员工生日会 节日福利 餐饮补贴</t>
  </si>
  <si>
    <t>岗位职责： 1.负责web产品的前端开发、需求实现； 2.使用合理的架构将设计产品转换为格式良好的html； 3.与设计、后台开发人员等保持良好沟通，能快速理解、消化各方需求，并落实为具体的开发工作。  任职要求： 1.计算机相关专业，本科及以上，至少1年工作经验； 2.熟练掌握原生JS（ES6）、CSS3、HTML5、W3C标准规范和HTTP协议，对于前端体系有自己的见解； 3.熟悉移动端和PC端兼容性适配,了解JS加解密相关算法； 4.熟练掌握HTML/XHTML、CSS等网页制作技术，能够熟练实现良好的页面结构和布局； 5.逻辑清楚，思维清晰，代码规范，沟通良好，具备良好的分析、理解、解决问题的能力； 6.对前端有热情，紧跟技术潮流，富有团队精神，愿意接受新技术新思维，学习能力良好以上。 7.有以下经验者优先： （1）熟悉java开发语言,有接口开发经验； （2）研究过框架的源码； （3）Github上面贡献过代码；   福利： 1、优美豪华写字楼，舒适的办公环境，年轻、融洽、和谐的团队氛围； 2、其他福利：五险一金、法定节假日、带薪年假、年终奖、节日礼品、下午茶等； 3、上升空间：不定期专业的带薪培训与良好的晋升机制！ 4、员工活动：旅游、聚餐、K歌、羽毛球、拓展、年终尾牙，丰厚的团建经费等。</t>
  </si>
  <si>
    <t>互联网前端开发工程师</t>
  </si>
  <si>
    <t>深圳市朗广数据技术有限公司</t>
  </si>
  <si>
    <t>五险一金 绩效奖金 股票期权 专业培训</t>
  </si>
  <si>
    <t xml:space="preserve">1.计算机软件相关专业毕业 </t>
  </si>
  <si>
    <t>深圳鼎力数码科技有限公司</t>
  </si>
  <si>
    <t>仪器仪表/工业自动化 办公用品及设备</t>
  </si>
  <si>
    <t>绩效奖金 五险一金 餐饮补贴 年终奖金 专业培训</t>
  </si>
  <si>
    <t>岗位职责：  1、负责公司网站和百度竞价和其它B2B平台推广工作； 2、负责网站、公众号等其它平台的日常更新，根据关键词撰写软文； 3、负责各大搜索引擎（百度、360等）和其它B2B平台自然排名优化； 4、负责日常数据分析，评估竞价推广效果，提出合理化改进建议，能通过各种数据报告，及时发现问题并予以改进；提高广告曝光量及点击率，降低投放成本，做精准定向； 5、负责调整关键词价格，撰写竞价创意； 6、负责分析数据，分析市场需求，不断优化广告效果，提高产出比； 7、负责公司网站的整体维护，有一定的网页美工基础定时改版优化；  职位要求：  1、专科以上学历，计算机、市场营销、电子商务等相关专业优先； 2、对数据敏捷度高，有较强的数据分析和挖掘能力； 3、熟悉国内外B2B平台（阿里巴巴、一达通、慧聪网等）SEO和SEM推广等常见手段； 4、有一定的网站建设基础，会HTML+CSS+DIV网页设计与布局和简单的图片处理； 5、从事竞价账户操作2年及以上，懂得账户结构，关键词，创意及关键词排名之间的关系，有机械设备相关行业工作经验者优先；  6、能独立完成工作有较强的抗压能力，对工作认真负责, 具备良好的沟通能力和学习能力，有创新意识和高度责任感，具有团队合作精神，服务意识强；  公司包吃住（标配四人一间，两卫生间一阳台，带空调热水器）  工作时间：8：30-12：00  13：00/13：30-17：30/18：00 公司官网：www.dlican.com</t>
  </si>
  <si>
    <t>广州统一企业有限公司</t>
  </si>
  <si>
    <t>5.5-8千/月</t>
  </si>
  <si>
    <t>五险一金 补充医疗保险 绩效奖金 通讯补贴 专业培训 年终奖金 员工旅游</t>
  </si>
  <si>
    <t>岗位职责：  职位要求： 1、本科学历，计算机相关专业； 2、熟悉JavaScript、JQuery、AJAX、HTML5、DIV+CSS等Web前端开发技术； 3、熟悉主流JS库或框架如：Bootstrap等，具备WEB应用开发经验优先； 4、熟悉MySQL、Oracle等关系数据库基本开发； 5、有一定Java开发基础（偏前端）； 5、对数据敏感，逻辑思维严密，自学能力强，有较强的责任与耐心，具备良好的团队精神。   福利待遇： 1. 按国家劳动法规定缴交五险一金，并补充购买雇主责任险； 2. 享受婚假、丧假、等假期，入职满一年即有7天带薪年假，节庆发放福利品； 3. 提供免费宿舍和福利食堂，为员工提供桌球、乒乓球、篮球、电视等娱乐； 4.上班时间:8:00-17:00，周末双休。  工作地点： 广州市黄埔区南岗康南路788号（公司近13号线南岗站）</t>
  </si>
  <si>
    <t>深圳市宏元进出口贸易有限公司</t>
  </si>
  <si>
    <t>5.5-7千/月</t>
  </si>
  <si>
    <t>贸易/进出口 石油/化工/矿产/地质</t>
  </si>
  <si>
    <t>五险一金 餐饮补贴 周末双休 公司氛围好 90后 绩效奖金</t>
  </si>
  <si>
    <t xml:space="preserve">1.了解搜索引擎排名机制和优化规则。熟悉各大搜索引擎蜘蛛爬行的规律规则及原理；
2.负责公司网站的SEO站内优化及网站关键词排名优化；
3.负责提升网站的流量；
4.分析网站及各频道的关键词解决方案，监控网站关键字；
5.监控和研究竞争对手及其他网站相关做法，并围绕优化提出合理的网站调整建议；
6.跟进、协调seo项目,配合业务需求管理seo的实施；
7.有较强的数据分析能力,能定期对相关数据进行有效分析,并形成报告文档。  8.重点白+灰，了解黑帽。   任职要求：  1、有CSS等程序编码、PHP、HTML5等前端工作经验或者实战经验（满足网站前端修改即可）；
2、大专以上学历，计算机、电子商务等相关专业优先； 3、沟通能力强，能快速掌握业务需求和业务取向；
4、了解搜索引擎的排名机制、索引机制及其相关指标；
5、掌握关键词研究和搜索行为分析的方法和工具。
联系人：许小姐 联系电话：18825288902 上班地址：深圳市南山区招商街道太子路111号深圳自贸中心18楼18D（地铁2号线水湾地铁D出口楼上）  </t>
  </si>
  <si>
    <t>资深WEB前端开发 HTML</t>
  </si>
  <si>
    <t>上海三渡文化传播有限公司</t>
  </si>
  <si>
    <t>0.6-1万/月</t>
  </si>
  <si>
    <t>广告 互联网/电子商务</t>
  </si>
  <si>
    <t>五险一金 员工旅游 绩效奖金 年终奖金 弹性工作</t>
  </si>
  <si>
    <t xml:space="preserve"> 岗位职责： 1、负责公司网店系统的设计与开发工作； 2、负责平台相关应用对接的设计及开发工作； 3、负责相关系统维护、升级及优化已有的程序，确保系统运行稳定可靠； 4、推动跟进业务线需求，为改善系统的功能积极提出建议。  岗位要求： 1、计算机相关专业大专及以上学历； 2、精通Html5，熟练CSS、Javascript、Ajax、jQuery 等相关Web技术； 3、擅长页面排版制作，熟悉JS知识，通过JS对HTML有的DOM操作能力； 4、有网站安全和性能调优有较丰富经验的优先考虑； 5、具有淘宝、天猫等相关平台开发经验者优先； 6、参与过大型、集群化、高负载或大用户量的Web应用及网站开发经验者优先； 7、 诚实守信、吃苦好学，有钻研精神，具有国际技术前沿视野，不断快速学习、提升的能力和意愿。 </t>
  </si>
  <si>
    <t>HTML5 前端开发工程师</t>
  </si>
  <si>
    <t>上海翻动网络科技有限公司</t>
  </si>
  <si>
    <t>6-8千/月</t>
  </si>
  <si>
    <t>网络游戏 计算机软件</t>
  </si>
  <si>
    <t>五险一金 员工旅游 交通补贴 餐饮补贴 绩效奖金 弹性工作</t>
  </si>
  <si>
    <t>1、计算机及相关专业，专科以上学历。 2、一年以上 JavaScript开发工作经验。 3、精通 JavaScript / HTML5 / CSS3 等前端技术； 4、能主导并独立完成前端开发工作 5、熟悉 Web 应用的性能优化、监控、分析方法，； 6、熟练掌握一种前端框架如 Vue / Vuex ，熟悉模块化化、前端编译和构建工具如 webpack / gulp 7、有电子商务网站开发经验者优先。</t>
  </si>
  <si>
    <t>HTML5游戏开发工程师</t>
  </si>
  <si>
    <t>上海积杉信息科技有限公司</t>
  </si>
  <si>
    <t>0.6-1.5万/月</t>
  </si>
  <si>
    <t>五险一金 餐饮补贴 绩效奖金 年终奖金 弹性工作</t>
  </si>
  <si>
    <t>1、精通Javascript、HTML/HTML5/XML、CSS/CSS3、Ajax、html5 Canvas等前端开发技术，能够手写页面代码，熟悉html5 + css3的新功能； 2、熟悉Egret、cocos2d-html5或CreateJS等html5框架，有对应游戏开发经验者优先； 3、了解各种浏览器兼容性，拥有独立完整的交互式Web产品前端开发经验； 4、有iPhone、iPad、Android等智能手机和平板开发经验, 具有较强的产品意识，熟悉移动互联网； 5、熟练掌握使用JavaScript进行Web 游戏开发,配合服务端的JAVA/ PHP工程师进行开发； 6、熟悉websocket通讯的原理，有实际应用的项目； 7、对未知有强烈的探索欲望，热爱技术，有激情，能够承受工作压力； 8、了解一种后端技术（如PHP、JAVA）更佳；  职位要求： 1、本科学历以上，计算机及其相关专业，有过Web前端开发工作经验1年以上，有H5游戏或游戏平台开发项目经验优先； 2、 根据产品设计文档，利用HTML5相关技术开发移动端网页游戏； 3、总结开发和调试的过程和方法，能够将开发经验和开发内容整理成详细文档； 4、解决各种浏览器设备和移动设备的WebKit兼容性问题； 5、善于与人沟通，良好的团队合作精神和高度的责任感，能够承受 压力，有创新精神。 （应聘时请务必提供个人作品） 职能类别：多媒体/游戏开发工程师 手机应用开发工程师 关键字：H5;html5;h5</t>
  </si>
  <si>
    <t>上海浩宜信息科技有限公司</t>
  </si>
  <si>
    <t>五险一金 员工旅游 交通补贴 通讯补贴 绩效奖金 年终奖金 定期体检</t>
  </si>
  <si>
    <t>1、根据需求完成HTML5移动应用编程方面的工作； 2、负责产品界面UI研究、设计，负责产品的整体视觉风格设计及改进； 3、配合后台工程师一起研讨技术实现方案，进行应用及系统整合； 4、根据产品需求，完成功能模块的设计，编码和测试工作； 5、负责产品界面进行持续的设计优化，提升用户体验； 岗位要求： 1.  精通HTML, CSS, JavaScript, ES6,JSON, AJAX,熟悉W3C规范，熟悉HTTP协议； 2.  熟悉jQuery、React、Vue等前端框架等前端技术； 3.  有Android，iOS等平台HTML5开发经验者优先考虑； 4.  具备优秀的学习能力和问题解决能力，逻辑清晰，思维严谨，高度的责任心并能够承受工作压力；</t>
  </si>
  <si>
    <t>北京莱威尼能源科技有限公司</t>
  </si>
  <si>
    <t>五险一金 定期体检 员工旅游 年终奖金</t>
  </si>
  <si>
    <t>HTML制作/网页制作/网站切图</t>
  </si>
  <si>
    <t>上海思锐信息技术有限公司</t>
  </si>
  <si>
    <t>岗位描述： 1、根据设计师提供的PSD设计稿进行页面切片，搭建页面模型； 2、确保语义性的前提下高效精确还原设计稿； 3、和团队成员合作，参与网站执行的整个周期。  任职要求： 1. 有1年以上前端网页制作工作经验； 2. 熟练使用PS、DW等网页制作常用工具； 3. 熟悉CSS3、HTML5常用标签和属性； 4 有良好的沟通能力和团队协作意识，工作认真负责，责任心强，做事细心有耐心。</t>
  </si>
  <si>
    <t>上海讯加信息科技有限公司</t>
  </si>
  <si>
    <t>广告 计算机软件</t>
  </si>
  <si>
    <t>五险一金 员工旅游 年终奖金 餐饮补贴 交通补贴</t>
  </si>
  <si>
    <t>1. 负责H5互动游戏，专题活动站点的开发；  2. 负责配合其他部门完成项目开发并协助测试，确保项目按时上线；  3. 负责项目出现的问题能够及时追踪、定位和解决；  4. 负责上线后的项目维护。  任职要求  1. 计算机、软件工程或相关专业本科以上学历；  2. 有1年以上前端相关工作经验；  3. 拥有优秀的逻辑思维能力与优秀的独立工作能力。能够承担高强度的工作压力；  4. 有良好的程序架构设计以及编程习惯，热爱技术工作，拥有极客精神，有持续的学习兴趣。  专业知识  1. 精通HTML/CSS/JS/AJAX等前端开发技术；  2. 熟练使用Photoshop等图片处理工具；  3. 熟练使用Canvas制作相对复杂的动画效果；  4. 熟悉 WebSocket 和 HTTP 等网络协议；  5. 熟悉微信小程序开发的优先考虑；  6. 熟悉Web游戏开发引擎的优先考虑；  7. 有线上作品展示的优先考虑；</t>
  </si>
  <si>
    <t>HTML5前端开发工程师</t>
  </si>
  <si>
    <t>上海联物信息科技有限公司</t>
  </si>
  <si>
    <t>计算机软件 专业服务(咨询、人力资源、财会)</t>
  </si>
  <si>
    <t>五险一金 全勤奖 绩效奖金 带薪年假</t>
  </si>
  <si>
    <t>岗位职责：  1、负责前端框架搭建以及根据项目作出前端框架技术选型，前端规范文档建设；  2、负责产品（项目）前端组件化和模块化研发工作；  3、维护及优化跑产品（项目）前端页面性能；  4、与交互设计师、产品经理协作给出PC、移动前端（hybird）解决方案；  5、保持高效的前端性能，优秀的代码可维护性，良好的浏览器兼容性和优质的用户体验；  6、积极完成上级安排，有良好的团队意识，责任心、抗压能力强，并主动做好的沟通工作；  7、前端新技术调研和资讯整理，给团队不断注入新技术新思维。 任职要求：  1、计算机及相关专业本科以上学历，1年以上前端开发实践经验；  2、精通前后端分离开发，熟悉HTTP、REST等网络／服务协议；  3、掌握前端开发常用框架库类，如JQuery、BootStrap等；  4、熟悉VUE开发流程；  5、熟悉主流移动端和PC端UI界面开发工具，熟悉Photoshop、IIIustrator、Flash等图形软件  6、熟练掌握HTML5/CSS3技术，熟悉页面架构和布局。并且对CSS/JavaScript性能优化、解决多浏览器兼容性问题有一定的经验；  7、对用户体验、交互体验、及用户需求有深入理解；  8、有强烈的上进心和求知欲，善于学习和运用新知识，善于沟通和逻辑表达，有强烈的团队意识和执行力，有分享和总结的习惯</t>
  </si>
  <si>
    <t>ASP网站开发人员</t>
  </si>
  <si>
    <t>上海多闻电子商务有限公司</t>
  </si>
  <si>
    <t>互联网/电子商务 公关/市场推广/会展</t>
  </si>
  <si>
    <t>五险一金 员工旅游 出国机会 年终奖金</t>
  </si>
  <si>
    <t>1、负责公司项目网站的前端页面设计、开发工作； 2、配合网站运维工作，提供技术支撑； 3、能独立完成小网站建设修改及Bug排除； 4、用Web技术，创建用户友好、符合标准、跨平台及跨浏览器的小应用，促进产品易用性改进和界面技术优化； 5、配合美工进行页面效果规划，完成平面图转html的工作。  职位要求： 1、计算机相关专业本科或以上学历，2年以上工作经验； 2、熟悉SQL语法； 3、熟悉Javascript语言和HTML语言，熟悉HTTP协议及W3C相关互联网规范，熟练掌握XHTML、CSS、 DIV等页面技术，能与网页前端(HTML5+AJAX)配合实现交互功能；对网站性能、安全、SEO优化、服务器维护等有一定的了解； 4、具备良好的自学能力和独立解决问题的能力；工作积极主动，有责任心和创新精神，具备良好的抗压能力；有较好的团队协作精神和较强的沟通能力，能很好地理解产品项目需求。</t>
  </si>
  <si>
    <t>上海炙火电子科技有限公司</t>
  </si>
  <si>
    <t>0.6-1.2万/月</t>
  </si>
  <si>
    <t>互联网/电子商务 通信/电信运营、增值服务</t>
  </si>
  <si>
    <t>五险一金 弹性工作</t>
  </si>
  <si>
    <t xml:space="preserve"> 职位描述： 1、负责新产品的前端开发工作； 2、负责优化和维护目前已有的前端项目，提升用户体验； 3、参与规划与制定前端的框架和技术栈的使用，与团队配合完成整体项目的开发； 4、关注并学习前端前沿技术，并应用到产品项目中。 职位要求： 1、至少两年以上前端开发经验，有成熟的项目产品案例； 2、精通原生JS，CSS，HTML等基础知识，掌握并熟练使用CSS3、HTML5、JQuery等语言使用，满足W3C标准，熟悉ES6语言特点； 3、精通Ajax、DOM、XML、JSON等相关技术，熟练与后端进行数据交互，熟练掌握webpack构建工具及git版本控制器的使用，了解基本配置； 4、熟悉一至两种当前主流前端框架，如Koa，Express，VUE，React等优先，并有实际项目经验； 5、有移动端项目开发经验，能解决移动端兼容性和优化问题，熟悉主流移动浏览器的适配； 6、能对具体产品进行性能优化，减少页面渲染时间，对网络协议、网络安全及性能等有项目处理经验； 7、参与过大型互联网产品的讨论工作，对技术栈选型和框架选择有一定经验，具备独立完成前端项目的能力； 8、对前端有浓厚的兴趣，具有良好的编码习惯，有优秀的逻辑思维，注重代码复用性，减少代码冗余；  加分项： 对页面性能优化、网页重构有过硬经验； 熟悉前后端分离的开发模式者优先，有Koa、node.js开发经验者优先 了解并掌握一门非前端开发语言（如C/C++/Java/PHP/Pathon等）  我们希望你拥有积极的工作态度，良好的学习能力，优异的团队沟通和协作能力，有责任感和进取精神。 =================================================
工作地点在紧邻上海安亭的花桥国际商务城亚太广场【上海地铁11号线兆丰路站5分钟即到公司】</t>
  </si>
  <si>
    <t>网络运营/维护专员</t>
  </si>
  <si>
    <t>上海全丽生物科技有限公司</t>
  </si>
  <si>
    <t>上海-金山区  </t>
  </si>
  <si>
    <t>快速消费品(食品、饮料、化妆品) 制药/生物工程</t>
  </si>
  <si>
    <t>周末双休 五险一金 加班补贴 节日福利 员工旅游 出国机会 专业培训 年终奖金</t>
  </si>
  <si>
    <t>1、负责开发软件公司与我们公司的需求沟通，系统测试，按计划监督开发公司交付软件系统的日常管理工作，监督并促使系统的有效、安全、正常运行； 2、参与制定网站研发及升级方案； 3、根据要求按时保质完成网站编程开发，确保项目准时上线； 4、负责网站前后台的修改和升级，根据网站业务需要开发，制作和程序修改； 5、负责对网站软硬件设施进行安全和稳定性巡检；并负责统计和监视系统日志； 6、负责网站日常运行的技术维护工作，对出现的问题积极有效的进行处理。 7、负责网站的线上线下活动的策划、组织和整体推广，并执行； 8、负责收集策划活动的市场反馈信息，进行分析并调整活动方案； 9、根据要求策划、组织网站的专题，对网站的资源进行深度挖掘和资源整合； 10、整合各项数据指标，进行用户分析，并提交相关数据报告及整改。优化建设。 11、负责部分对外的沟通和商务合作，与目标网站达成资源互换，提升网站品牌和知名度。 12、其他相关策划推广工作。 任职要求： 1、计算机及其相关专业，大专及以上要求，至少2年以上工作经验； 2、精通使用PHP+MySQL+Apache进行WEB开发环境； 3、熟练掌握 HTML、JAVASCRIPT、熟悉CSS技术； 4、熟练使用photoshop、dreamweaver,flash,ftp等相关软件,熟悉网站设计，代码优化，页内布局，网站内部导航结构的优化等； 5、能够独立完成活动创意方案及方案撰写，具备扎实的文字功底、方案策划能力、提案制作能力。 6、工作作风严谨细致，吃苦耐劳，具备较强的责任感，团队协作精神及良好的沟通能力； 7、对电子商务市场具备强烈的兴趣，思路清晰，具备策略思考与企划能力。</t>
  </si>
  <si>
    <t>上海伟普信息技术有限公司</t>
  </si>
  <si>
    <t>五做二休 周末双休 带薪年假 五险一金 包吃 绩效奖金 专业培训</t>
  </si>
  <si>
    <t xml:space="preserve"> 1、熟练掌握至少一项基于PHP的国际开源CMS的开发（wordpress、Joomla、typo3等） 2、熟练使用至少一项框架 （bootstrap、ThinkPHP、CI等）; 3、熟悉HTML、CSS、JavaScript、W3C等网页制作技术； 4、熟悉PC端和手机端的具体开发的流程； 5、熟悉HTML5等开发技术； 6、熟悉主流网站前端开发语言； 7、理解至少一项后端技术（php,node.js,python等） 职位描述： 1、负责网站产品及移动端网站相关产品的前端的开发、测试与维护; 2、负责网站页面结构及样式层结构的设计、优化； 3、持续的优化前端体验和页面响应速度，并保证兼容性和执行效率； 4、根据需求，分析并给出最优的技术解决方案；配合后台工程师一起研讨技术实现方案，进行应用及系统整合。 任职要求：? 1、计算机或相关专业大专及以上学历，有网站开发经验，有大型电子商务网站开发经验者优先； 2、对于INTERNET与WEB的应用技术有强烈的兴趣；? 3、热爱前端开发，富于团队精神，具有良好的学习能力及独立的思考分析与解决技术难题的能力； 4、为人正直、诚信，对工作认真负责，善于学习，能够承受一定的工作压力，善于与人沟通。 其它事项： 公司的所有项目均采用Drupal CMS来完成。如无Drupal开发经验，入职后将提供培训期。 （请在简历中提供相关项目经验）</t>
  </si>
  <si>
    <t>急招淘宝美工</t>
  </si>
  <si>
    <t>丞赞智能科技（上海）有限公司</t>
  </si>
  <si>
    <t>互联网/电子商务 家具/家电/玩具/礼品</t>
  </si>
  <si>
    <t>五险一金 免费班车 绩效奖金 工作餐 餐饮补贴</t>
  </si>
  <si>
    <t>职位描述 1、负责公司天猫、京东等电商平台的设计工作； 2、负责网店整体页面设计（包括首页、栏目页、宝贝详情页等）； 3、专题活动页面、主题海报、促销BANNER等平面设计； 4、产品图片的设计美化； 5、有品牌、营销意识，能够在充分领会公司意图的基础上进行设计制作，并能发挥自己的创意和设计灵感为公司带来惊喜； 应聘要求 1. 艺术、设计相关专业，优秀应届生亦可， 有网页设计、平面设计，或者线上商城、店铺设计经验者佳； 2. 对时尚流行敏感，擅长平面设计，不缺乏设计灵感，了解欧美风格元素； 3.会操作PS，AI，CRD，dreamweaver等软件，会flash，懂淘宝后台、html、CSS代码者佳； 4. 能独立完成设计及制作任务，具备良好的团队合作能力，有责任心、具有细致耐心的工作态度和敬业精神； 5. 有着非常好的创意和想法，并且有欲望把想法转为图像表达出来，讲求实效，有强烈的责任感，能用心深入细节。</t>
  </si>
  <si>
    <t>网站页面美工设计</t>
  </si>
  <si>
    <t>上海复软信息科技有限公司</t>
  </si>
  <si>
    <t>五险一金 补充医疗保险 补充公积金 餐饮补贴 绩效奖金 年终奖金 定期体检</t>
  </si>
  <si>
    <t>工作职责： 1.网站页面美工设计； 2.系统软件UI的设计； 3.了解客户的需求和审美偏好，参与项目前期策划，并根据用户需求做出修改和完善； 4.和后台程序员进行紧密配合，完成页面的切图。 任职资格：</t>
  </si>
  <si>
    <t>上海道臻信息技术有限公司</t>
  </si>
  <si>
    <t>上海-宝山区  </t>
  </si>
  <si>
    <t>五险一金 员工旅游 交通补贴 餐饮补贴 通讯补贴 绩效奖金 年终奖金</t>
  </si>
  <si>
    <t xml:space="preserve">岗位职责： 1、独立负责公司项目中PC端和移动端的Web前端开发。 2、独立开发Html及JavaScript框架下的“在线图形编辑器”。  职位要求： 1、能独立完成Web前端开发工作，并与后台进行交互； 2、精通HTML5、CSS、JavaScript的开发； 3、熟练掌握JSON、JQuery、Ajax等技术； 4、熟练掌握Html及JavaScript框架下的2D绘图技术； 5、熟练掌握常用布局以及常见浏览器和移动设备的兼容性； 6、了解蓝牙BLE、WiFi等开发技术者优先； 7、了解ASP.NET、Java、C#等其它开发语言者优先。 【福利待遇】 1、薪资结构：基本工资+奖金+超额分红+年终奖； 2、完备的社会保险（五险一金）； 3、享受节假日奖金及其他公司福利等； 4、享受每年公司组织的旅游等团队活动和体检； 5、工作时间：早8:45--晚17:45，做五休二，国定节假日参照国家相关规定执行。   </t>
  </si>
  <si>
    <t>C#/ASP.NET软件开发工程师</t>
  </si>
  <si>
    <t>上海鸣野信息科技有限公司</t>
  </si>
  <si>
    <t xml:space="preserve">1.     进行核心代码开发；负责软件日常运行过程中涉及的代码修改、维护工作。 2.     配合系统分析员进行模块接口设计，编写并调试代码，撰写相关技术文档。 3.     熟悉软件开发流程，熟悉DotNet（C#、Winform、Asp.Net、MVC等），熟悉HTML、JS、CSS、JQuery等，熟悉boostrap、esayui等前端框架，熟悉SQLServer（或Oracle）等主流数据库。 4.     有一年以上工作经验或者优秀的应届毕业生；有敬业精神，良好的沟通能力，工作仔细有耐心；有很强的学习能力，公司为有能力有意向的员工提供C++的培训。 5、地址：上海市闵行区紫月路506号2号楼三楼（紫竹科学园印孚瑟斯软件园区）。园区有免费班车，地铁15号线开通在即，附近有闵行26路（到5号线东川路地铁站）、闵行38路（到8号线沈杜公路地铁站）、闵行41路、180路（到上海南站）、虹桥枢纽4路（到虹桥火车站）等，公交交通便利环境优美。 </t>
  </si>
  <si>
    <t>上海图丽信息技术有限公司</t>
  </si>
  <si>
    <t>通信/电信/网络设备 计算机软件</t>
  </si>
  <si>
    <t>五险一金 免费班车 交通补贴 餐饮补贴 通讯补贴 年终奖金 定期体检</t>
  </si>
  <si>
    <t>1、负责设计产品的用户界面，优化前端性能，确保 Web 用户界面在多浏览器环境中正常工作； 2、负责根据设计图制作 HTML5 页面，包括 CSS，JavaScript 等； 3、根据需求实现页面和后台数据交互效果； 4、与后端工程师配合，为项目提供最优化的技术解决方案；  5、负责对页面代码进行优化，提高用户的访问速度、提升用户体验。 任职要求： 1、具备 1 年 HTML5 独立开发经验； 2、精通 Javascript、JQuery、HTML5、CSS3、Bootstrap 3 等前端技术； 3、对 IE、Firefox、Chrome 等主流浏览器的兼容性有一定理解； 4、熟悉ajax/xml/json等网络通信技术和数据交换格式； 5、具备较强的自学能力，团队精神及抗压能力。</t>
  </si>
  <si>
    <t>艾买网络科技（上海）有限公司</t>
  </si>
  <si>
    <t>五险一金 餐饮补贴 员工旅游 年终奖金 定期体检 弹性工作 带薪年假 交通补贴</t>
  </si>
  <si>
    <t xml:space="preserve">Responsibilities  ?           Research and identify content variations and optimizations for our main markets (SEO Optimization �C Keyword, Meta, Content) ?           Research and define page optimization/ opportunities for our main markets (individual page optimizations �C Content and Market overall)   Desired Skills and Experience </t>
  </si>
  <si>
    <t>上海长城电子信息网络有限公司</t>
  </si>
  <si>
    <t>五险一金 员工旅游 餐饮补贴 年终奖金</t>
  </si>
  <si>
    <t xml:space="preserve"> 1.能够独立完成网页设计及网页前台制作，熟悉css+div、W3C相关标准尤佳； 2.熟悉各类主流前端框架， 3.熟练运用photoshop,illustrator,flash,dreamweaver等软件，懂得html代码以及一些flash的编程； 4.工作细致认真，积极进取，责任感强,拥有创造性，沟通协调能力强，具备良好的团队合作精神； 5.具有良好的版式设计、有ui设计能力者优先；</t>
  </si>
  <si>
    <t>web前端开发 / 交互设计 / H5</t>
  </si>
  <si>
    <t>上海晨拓广告有限公司</t>
  </si>
  <si>
    <t>五险一金 员工旅游 定期体检 带薪年假 节日福利 年终奖金</t>
  </si>
  <si>
    <t>工作职责：
1、负责项目的交互前端开发工作，配合团队实现高水准的视觉效果和交互功能；
2、熟悉HTML/HTML5特性， 准确地进行代码构建，实现产品所需的交互效果； 职能要求:
1、熟知HTML CSS JavaScript；
2、熟知主流框架、熟悉移动Web开发；
3、熟悉HTML5 CaaS/SVG/WebGL等Web图形动画开发知识； 4、熟悉javascript，jquery库等，能自己编写常用网页特效和使用开源插件；
5、熟悉Node.js/Ruby/Python等任一后端技术；
6、熟悉HTML5/CSS3尤其动画相关的编写能力，要求可自定义定制各种需求的动画效果，以及做好兼容工作和性能评估；
7、了解Processing/OpenFrameworks等创意编程知识。
8、熟悉响应式原理，能为移动端编写响应式页面，会使用bootstrap等html5响应式框架；</t>
  </si>
  <si>
    <t>上海宝孚自动化工程技术有限公司</t>
  </si>
  <si>
    <t>6-9千/月</t>
  </si>
  <si>
    <t>计算机软件 仪器仪表/工业自动化</t>
  </si>
  <si>
    <t>五险一金 餐饮补贴 通讯补贴 定期体检 专业培训 年终奖金 绩效奖金</t>
  </si>
  <si>
    <t>1、承担WEB前端核心模块的设计、开发工作，对代码质量及进度负责； 2、对各项目的产品提出用户界面和用户体验方面的合理建议。 3、与UI设计师和后台程序配合，高效高质地完成页面的实现工作； 4、实现网站页面特效、JS效果；维护及优化前端页面性能，优化交互体验； 5、解决主流浏览器的兼容性问题； 6、参与Web前端开发规范的制定及开发流程的优化。  任职要求： 1、1年及以上Web前端开发经验； 2、精通HTML5、CSS3和JS编程； 3、熟悉前后端分离，有多浏览器适配开发经验； 4、有较强的分析问题、解决问题能力；有较好的学习能力、表达能力； 5、具有良好的团队协作精神和沟通能力，能快速融入团队； 6、计算机或相关专业毕业，大学本科及以上学历。</t>
  </si>
  <si>
    <t>上海向阳生涯企业管理咨询有限公司</t>
  </si>
  <si>
    <t>专业服务(咨询、人力资源、财会) 教育/培训/院校</t>
  </si>
  <si>
    <t>员工旅游 专业培训 五险一金 绩效奖金 职业规划</t>
  </si>
  <si>
    <t xml:space="preserve">岗位职责： 1、负责微营销系统前后台的设计、编码； 2、撰写所属模块开发文档； 3、网站相关模块的改造及升级维护； 4、微信第三方公众平台系统的二次开发。  任职资格： 1、计算机相关专业，1年以上PHP相关工作经验； 2、精通PHP、MYSQL、SQL Server，熟悉HTML、JavaScript、DIV、CSS 、Ajax 等网站技术；精通帝国CMS系统，能对常用cms系统进行底层修改。 3、熟悉数据库的设计和编程，具有MySQL索引优化、查询优化和存储优化经验； 4、有较好的团队协作和沟通能力，有强烈的责任心和良好的编程习惯； 5、熟练掌CodeIgniter框架,有相关项目经验优先。 </t>
  </si>
  <si>
    <t>京东平台美工设计师</t>
  </si>
  <si>
    <t>上海卉博生物科技有限公司</t>
  </si>
  <si>
    <t>带薪年假 五险一金 免费班车 全勤奖 节日福利 加班补贴 高温补贴 员工旅游 周末双休 年终奖金</t>
  </si>
  <si>
    <t>岗位职责： 1.负责京东、唯品、聚美等平台店铺的整体界面风格和页面设计，提升店铺转化； 2.负责店铺banner/logo设计、活动专题海报制作、推广图片制作； 3.策划设计各种促销活动的广告海报，编辑排版，美化产品图片； 4.负责店铺宝贝详情页面的排版、设计和制作； 5.配合运营部门，沟通协调，保质保量完成相关项目； 6.完成上级交办的其它工作。  任职要求： 1、1年以上相关工作经验，熟悉京东、唯品等平台的平面设计流程，懂得并能熟练运用HTML/css等相关代码； 2、基本功扎实，熟练掌握美工必须的软件及工作技能，精通PS，DW等网页设计、图形设计、图片编辑软件； 3、善于色彩搭配，思维活跃，有创意，有较强视觉效果表现能力； 4、有良好的审美观，有很好的理解能力和沟通能力，具有独立思考工作的能力，能主动把店铺做到专业水平； 5、语言沟通能力强，性格开朗，做事积极主动、诚信踏实、不怕吃苦，愿与公司一起发展，虚心好学，能够很好的协助上级完成工作； 6、欢迎有志于从事此工作的优秀应届毕业生加入我们的团队！   工资结构：底薪+提成。</t>
  </si>
  <si>
    <t>天猫美工</t>
  </si>
  <si>
    <t>上海昆兰实业有限公司</t>
  </si>
  <si>
    <t>五险一金 交通补贴 餐饮补贴 通讯补贴 绩效奖金 年终奖金 员工旅游 带薪年假 节日福利 加班补贴</t>
  </si>
  <si>
    <t xml:space="preserve">职位职责： 1、负责公司旗下店铺美术设计和创意工作。包括：店面整体形象设计更新、商品描述美化、模板设计、大型促销活动页面设计等； 2、负责网店店铺装修，版面调整，分类等。 3、负责店铺的产品优化，包括产品描述，页面设计，分类设计等，以提高产品转化率。 4、负责产品拍摄以及照片处理，能独立做产品描述并定期更新。 5、负责对店铺的宣传页，产品专题页，店面促销页面等进行美工设计。 6、负责店铺内产品的包装设计和店铺对外推广的广告、单页、画册等设计。  任职要求： 1、美术、设计、计算机或相关专业，淘宝，京东店铺工作经验； 2、熟练掌握Photoshop、coredraw、Dreamweaver GIF动画等网络设计软件，熟练掌握HTML、CSS代码； 3、对设计有自己的风格，需具有一定的文案功底，对于各种活动形式有着深入的了解，同时对视觉也有敏锐的鉴赏力， 要求工作认真，努力，对设计有自己的理解； 4、热爱页面设计，沟通能力好、责任心强，有团队合作精神、较强的上进心和学习能力； 5、有一定的设计创意和美工基础，能够快速、准确领会设计意图； 6、有电子商务（如淘宝网）及相关网络推广经验者，有净水器和厨房电器工作经验者优先； 7、服从公司安排，完成公司要求的其他工作； 8、从事过3C数码电器类目者优先。 </t>
  </si>
  <si>
    <t>.NET开发工程师（提供住宿）</t>
  </si>
  <si>
    <t>安芈（上海）科技有限公司</t>
  </si>
  <si>
    <t>多元化业务集团公司 互联网/电子商务</t>
  </si>
  <si>
    <t>做五休二 带薪年假 包住宿 绩效奖金 全勤奖 通讯补贴 免费班车</t>
  </si>
  <si>
    <t xml:space="preserve">岗位职责 1、 根据部门的产品体系需求，进行基于asp.net的web应用开发； 2、 根据公司其他业务部门的需求，给予一定的项目开发支撑（基于asp.net的web应用开发）；  任职资格 1、多年以上.Net 开发经验，熟悉.Net C#语言，熟悉面向对象编程，熟练使用ASP .Net进行B/S结构的程序设计； 2、熟练掌握sqlserver，能够熟练的编写存储过程，试图，函数等，能够根据具体功能进行合理的数据库设计； 3、能够熟练使用HTML+CSS、Ajax/Json等相关技术，对JavaScript(Jquery)精通者优先考虑；对Html5精通者优先考虑； 4、对工作充满热情，具有较强的逻辑分析能力和解决问题能力； 5、有K2工作流产品或其他工作流产品二次开发经验者优先。  上班地址：上海市浦东新区金顺路22号 公司福利：专业培训、单人宿舍、年度旅游、企业内部健身影视娱乐资格 </t>
  </si>
  <si>
    <t>上海米思软件科技有限公司</t>
  </si>
  <si>
    <t>【岗位职责】 1、利用HTML5、CSS3等相关技术开发多平台浏览器的WEB前端应用； 2、利用Vue实现Web中的交互效果； 3、负责页面业务逻辑的开发； 5、负责页面进行合理优化；  【职位要求】 1、精通CSS、HTML、DOM、BOM、Ajax、JavaScript等技术； 2、熟练掌握HTML/HTML5/CSS/CSS3/Javascript/Ajax等前端开发技术、规范及标准； 3、熟练掌握DIV CSS页面架构和布局方式，能编写HTML、CSS代码； 4、了解VUE框架，了解一些VUE知识； 5、1年以上前端开发经验； 6、有较强的学习能力及逻辑分析能力，对WEB系统前端功能架构的设计理念、性能优化有研究； 7、具备良好的团队合作精神、较好的沟通能力、高度的责任感、高效的执行力。</t>
  </si>
  <si>
    <t>web前端开发工程师</t>
  </si>
  <si>
    <t>上海基分信息科技有限公司</t>
  </si>
  <si>
    <t>五险一金 员工旅游 绩效奖金 年终奖金 弹性工作 定期体检</t>
  </si>
  <si>
    <t>职位描述 职位类型：web前端 职责： 1.负责公司的官网和web应用的开发维护 2. 本科以上学历，计算机相关领域， 具有良好的编程基础 3. 熟知Web应用端到端的工作原理 4. 精通HTML，CSS，Javascript客户端语言 5. 精通至少下列一项客户端框架：jQuery，Angular，Vue，React，Bootstrap 6. 了解至少下列一项服务端语言和框架：ASP.net，Node.js，PHP 7. 了解SQL语言和关系型数据库系统原理 8. 具有独立完成工作的能力，和较强的学习能力 9. 工作积极主动，有较好的沟通能力和团队合作精神 10. 具有较强的责任心，工作踏实，能承受一定的工作压力</t>
  </si>
  <si>
    <t>前端制作</t>
  </si>
  <si>
    <t>世纪天成</t>
  </si>
  <si>
    <t>五险一金 补充医疗保险 免费班车 员工旅游 绩效奖金 年终奖金 定期体检 早餐 节日福利</t>
  </si>
  <si>
    <t>工作职责： 1、负责网页前端制作和维护； 2、网页互动服务产品制作。  职位要求： 1、全日制大专以上学历，有前端基础； 2、精通HTML5、CSS3、HTTP请求等前端基本知识； 3、熟悉jQuery等主流的JS库； 4、熟悉web缓存机制和有相关工具的使用经验； 5、1年以上WEB设计和开发经验，有团队合作经验者优先； 6、对技术有强烈的进取心，实时关注新技术的发展趋势，具有良好的沟通能力和团队合作精神，优秀的分析能力和解决问题能力，具有一定的抗压能力。</t>
  </si>
  <si>
    <t>Web开发工程师</t>
  </si>
  <si>
    <t>上海飞羽环保科技有限公司</t>
  </si>
  <si>
    <t>环保 计算机软件</t>
  </si>
  <si>
    <t>带薪年假 五险一金 绩效奖金 专业培训 节日福利 年终奖金 员工旅游 定期体检</t>
  </si>
  <si>
    <t xml:space="preserve"> 岗位职责： 1.  配合产品经理或项目助理的原型设计，按照项目要求编写代码。 2.  和业务开发团队合作，参与业务逻辑的梳理和讨论，并提出相应的优化建议。 3.  配合测试员工修改相应的程序bug。 4.  配合产品经理或项目助理对公司web服务架构和性能进行不断优化。 任职要求： 1、  学历要求：本科及以上学历，计算机、地理信息系统相关专业； 2、 熟悉python和JavaScript至少一种语言开发，熟悉html、css，熟悉Node.js； 3、 熟悉Mysql，Redis、Mongodb中至少一种数据库的使用及开发； 4、 至少具备两个以上的web项目研发经验； 5、 具有强烈的工作责任心、有良好的沟通能力和团队合作精神； 6、 需具备较强的自我学习能力，能阅读基本的英文开发帮助类文档； 7、 有环保、GIS行业经验优先录用。 8、 接收重点院校优秀应届毕业生。 </t>
  </si>
  <si>
    <t>WEB前端工程师</t>
  </si>
  <si>
    <t>上海嘉扬信息系统有限公司</t>
  </si>
  <si>
    <t>五险一金 绩效奖金 专业培训 免费班车 餐饮补贴 年终奖金 员工旅游 交通补贴 补充医疗保险</t>
  </si>
  <si>
    <t>岗位职责： 1. 负责Web应用前端开发; 2. 与后台开发工程师协作,完成各种数据交互、动态信息展现和用户的互动； 3. 维护及优化网站前端页面性能; 4. 负责解决产品在不同浏览器、移动设备端及不同版本下的兼容问题; 5. 负责前端开发方面规范的标准。 岗位要求： 1. 两年左右前端页面与脚本开发经验,前端基础知识扎实; 2. 能解决主流浏览器之间的兼容问题和响应式布局的实现; 3. 熟练使用HTML5,CSS/3,JavaScript 等静态页面技术和 jQuery 等常用JS框架; 有开发实用经验更佳; 4. 拥有将网页设计师的效果图快速恢复成Web标准原型的能力,熟悉页面优化和 SEO 等技术者优先。</t>
  </si>
  <si>
    <t>UI设计师</t>
  </si>
  <si>
    <t>上海雅江投资有限公司</t>
  </si>
  <si>
    <t>上海-杨浦区  </t>
  </si>
  <si>
    <t>金融/投资/证券</t>
  </si>
  <si>
    <t>做五休二 带薪年假 五险一金 节日福利 专业培训 绩效奖金</t>
  </si>
  <si>
    <t>岗位职责：
1、绘画产品原型，设计UI界面；负责web及手机客户端界面的视觉设计，制定产品界面的风格及标准，包括界面设计、信息设计、交互设计、界面图标、界面皮肤、软件logo设计等；
2、关注所负责项目得设计动向和定位风格，善于提出专业的美术意见；
3、负责对现有产品界面进行持续美化改进；
4、负责产品运营推广、宣传活动等所需相关设计。
任职要求：
1、2年以上工作经验，具有扎实的美术功底，优秀的创意能力和丰富得页面设计经验；
2、精通photoshop、IIIustrator、drdeamweaver、flash、firwork等设计制作软件；
3、熟悉网页制作流程，能够独立完成首页及各级页面设计，动画以及HTML静态页面制作，了解DIV+CSS制作规范优先；
4、具有优秀的设计作品，需提供以往作品。</t>
  </si>
  <si>
    <t>web前端开发（美工）</t>
  </si>
  <si>
    <t>ETW 国际</t>
  </si>
  <si>
    <t>计算机服务(系统、数据服务、维修) 互联网/电子商务</t>
  </si>
  <si>
    <t>五险一金 绩效奖金 专业培训 出国机会 餐饮补贴 年终奖金</t>
  </si>
  <si>
    <t>薪酬福利: 五险一金, 休二做五  职位职能: 网页制作与合成 工资待遇; 底薪4500---7000 元人民币，根据技能决定底薪 熟练html，div+CSS，photoshop 英语4级以上  公司简介： ETW国际（包括ETW）是上海等势线计算机科技有限公司的简称及注册商标，注册资金是1018万人民币，目前有400多名员工，有多名博士和硕士以及归国留学生，ETW国际是上海市政府批准可以雇佣外籍员工的内资企业，我们拥有50多名外籍员工，他们来自世界不同的国家，他们和中国员工一起把中国出口企业推到国际市场中去。 ETW国际产品有“大数据云营销”，“多媒体远程营销”以及经营海外“多国常年仓储展馆”和“美国芝加哥中国产业园”； ETW国际通过网上和线下相结合的方式为中国出口企业建立国际市场获得国际购买力，ETW国际的“美国芝加哥中国产业园”是中国企业进入美国的孵化器，也是中国出口产品直接进入美国市场的桥梁。  更多信息请查看ETW国际官网：www.etwservice.com</t>
  </si>
  <si>
    <t>上海煜喜环保科技有限公司</t>
  </si>
  <si>
    <t>五险一金 员工旅游 交通补贴 绩效奖金 餐饮补贴 年终奖金 补充医疗保险 弹性工作 补充公积金 免费班车</t>
  </si>
  <si>
    <t xml:space="preserve">岗位职责： 1.完成软件系统代码的实现，编写代码； 2.根据设计文档或需求说明完成代码编写，调试，测试和维护； 3.分析并解决软件开发过程中的问题； 4.协助测试工程师制定测试计划，定位发现的问题； 5.配合项目经理完成相关任务目标。 6.有强烈的学习欲望，愿意接受新事物 岗位要求： 1.大专以上学历计算机相关专业，接受应届生。 2.熟悉Jquery、Css、Jsp、Servlet、HTML、Javascript、XML等。 3熟悉J2EE体系的技术应用架构及流行架构，J2EE相关开发技术（JSP、JavaBean、Servlet、JDBC、Struts，Spring，Hibernate，freemarker，Webwork，LDAP，AOP思想，EJB等）。 4.熟练使用Tomcat、Weblogic、Websphere等一种或多种Web/Application Server。 5.要求有扎实的基本功，严谨的逻辑思维，独立思考和开发能力，良好的协作意识及团队精神。 6.具有互联网行业开发经验者优先。 </t>
  </si>
  <si>
    <t>网页开发工程师（web前端）</t>
  </si>
  <si>
    <t>上海龙游网络科技有限公司</t>
  </si>
  <si>
    <t>网络游戏 互联网/电子商务</t>
  </si>
  <si>
    <t>电商美工/设计师</t>
  </si>
  <si>
    <t>小乔体育</t>
  </si>
  <si>
    <t>互联网/电子商务 多元化业务集团公司</t>
  </si>
  <si>
    <t>1、负责在天猫、苏宁等网站的界面风格定位、视觉管理，把握店铺风格； 2、组织跟进设计部的项目进展，通过设计工作排期、与部门的对接、项目的规划保证项目的品质完成 3、有思路的针对店铺的爆款优化宝贝描述，挖掘产品卖点，提高页面访问深度和提升宝贝转化率； 4、配合运营部门完成各类活动图片制作，完成店铺主题活动的页面制作； 5、负责部门人员协调，确保各项目设计工作顺利完成 6、善于思考，能主动提出问题，具有解决问题的能力。 7、具有一定抗压能力。  任职条件： 1、3年以上天猫平台设计工作经验，担任过天猫店铺主设计师或设计主管 2、熟练使用各种平面软件，PS,AI等，了解CSS/HTML，熟练掌握店铺装修流程 3、具备较强的创意能力、扎实的表现力，对视觉美感有独到的把握。 4、具有较强的抗压能力及良好的职业操守，语言表达、沟通协调能力强，学习能力、责任心强，具备一定的团队管理能力。 5、有电子类电商平台、京东商城、天猫网店美工经验者优先考虑；</t>
  </si>
  <si>
    <t>网站前端制作</t>
  </si>
  <si>
    <t>上海仁聚文化传播有限公司</t>
  </si>
  <si>
    <t>计算机服务(系统、数据服务、维修) 公关/市场推广/会展</t>
  </si>
  <si>
    <t>五险一金 员工旅游 年终奖金 绩效奖金</t>
  </si>
  <si>
    <t>岗位职责： 1. 利用HTML5/CSS等各种Web技术进行互联网产品前端及移动端开发； 2. 持续的优化前端体验和页面响应速度； 3. 遵照产品经理工作安排，与UI配合实现产品页面效果； 4. 负责WEB前后台间整合，解决网页及脚本在不同浏览器下的兼容性问题。 5、与设计师、后端工程师进行技术沟通、交流，相互配合完成任务；  任职要求： 1. 会Vue优先录取 2. 了解HTML5、5+、CSS、Javascript、Ajax等web前端技术，熟悉 jQuery能快速学习相关常见JS开发框架，熟悉JSON数据结构； 3. 掌握 DIV+CSS 布局的HTML代码编写； 4. 了解Bootstrap 框架及其响应式布局，并能快速学习相关框架。 5. 了解各主流浏览器及移动端（APP、微信）的兼容性问题，并能提供解决方案； 6. 具有良好的沟通能力和团队合作精神、优秀的分析问题和解决问题的能力；</t>
  </si>
  <si>
    <t>上海百雀羚（集团）有限公司</t>
  </si>
  <si>
    <t>专业培训 五险一金 餐饮补贴 年终奖金</t>
  </si>
  <si>
    <t>1、熟悉Spring、Struts、Hibernate、SpringMvc、Mybatis框架，熟悉Servlet、JavaSript、Ajax、CSS、HTML5技术； 2、熟悉Eclipse、PL/SQL等开发工具； 3、熟悉Oracle、MySql等主流数据库的开发，以及常用UML建模工具进行数据库建模等； 4、熟练使用常用WebService框架开发，如Axis2、CXF等； 5、具备两个以上hybris项目的实际开发经验； 6、具有良好的学习能力和独立解决问题的能力； 7、具备良好的沟通及团队管理能力；</t>
  </si>
  <si>
    <t>新媒体运营专员</t>
  </si>
  <si>
    <t>上海合承投资有限公司</t>
  </si>
  <si>
    <t>6-6.5千/月</t>
  </si>
  <si>
    <t>房地产 金融/投资/证券</t>
  </si>
  <si>
    <t>五险一金 绩效奖金 专业培训 交通补贴 餐饮补贴 高温补贴 通讯补贴</t>
  </si>
  <si>
    <t>任职资格： 1、熟悉公司官网、微信公众号操作及其运营方式； 2、具有网站、微信运营经验，具有较强的语言组织能力和营销文案撰写能力； 3、思维活跃，具有良好的理解能力和团队精神； 4、热爱工作，认真细心、责任心强，富有想象力和激情。 工作职责： 1、负责运营、维护公司微信公众账号、官网内容更新； 2、会使用修图软件，比如photoshop；会使用视频制作软件，比如会声会影；会使用HTML/CSS，网站信息发布； 3、为粉丝策划与提供与企业主题相关的、优质、有高度传播性的内容和线上活动； 4、紧跟微信发展趋势，广泛关注标杆性公众号，积极探索微信运营模式； 5、研究公众号推广模式与渠道；利用微信进行品牌推广，产品营销； 6、建立有效运营手段提升网友活跃度，增加粉丝数，提高关注度； 7、挖掘和分析网友使用习惯、情感及体验感受，即时掌握新闻热点，能够完成专题策划、编辑制作；  8、完成领导交办的其他工作。</t>
  </si>
  <si>
    <t>平面美工/网页设计</t>
  </si>
  <si>
    <t>上海天灿网络科技有限公司</t>
  </si>
  <si>
    <t>做五休二 周末双休 带薪年假 五险一金 绩效奖金 全勤奖 节日福利 专业培训</t>
  </si>
  <si>
    <t>岗位职责：  1、负责公司网站项目的网页、专题网页的效果图设计、视觉美化和布局设计；  2、负责宣传海报、公司名片等平面设计；  3、使用web前端技术，创建用户友好、符合标准的浏览器应用，促进产品易用性和界面技术优化；  4、完成领导交代的其他工作；    任职资格：  1、专科及以上学历，美术等设计类专业；  2、具有较强的审美能力和平面创意能力；  3、1-2年设计经验，精通Photoshop、AI等相关平面设计软件；  4、熟悉CSS3,HTML5,HTML,JavaScript等前端开发技术；  5、对用户体验、交互操作流程、及用户需求有深入理解；  6、良好的创意思维、色彩感觉、较强的沟通、协调、理解能力</t>
  </si>
  <si>
    <t>WEB前端开发工程师</t>
  </si>
  <si>
    <t>尚鳌自动化工程（上海）有限公司</t>
  </si>
  <si>
    <t>仪器仪表/工业自动化 汽车及零配件</t>
  </si>
  <si>
    <t>五险一金 补充医疗保险 餐饮补贴 通讯补贴 年终奖金 弹性工作</t>
  </si>
  <si>
    <t>岗位职责： 1、MES功能模块开发 ： 负责MES系统前端WEB画面开发、代码编写、测试，参与系统、逻辑、接口、架构的设计、开发工作； 2、 配合项目组成员，提供必要的软件调试支持工作，为项目实施、运维提供技术支持。  任职要求： 1、熟练掌握 JavaScript、CSS、HTML5等，可以独立完成页面的动态交互和布局美化； 2、熟练掌握 jQuery/Lodash 等常用辅助库； 3、熟练掌握相关的前端调试技术，chrome developer tools、抓包等； 4、具备MV*（MVVM/MVC）类前端框架的项目实践经验，如Angular/Vue/ReactJs等； 5、熟悉 HTTP 协议及缓存，了解基本的浏览器渲染及网络传输过程； 6、能独立完成需求分析、逻辑设计、编码和单元测试等工作, 具备规范的代码风格和逻辑能力； 7、熟悉SQL Server、MySQL，有扎实的SQL脚本编写能力； 了解ASP.NET MVC、ASP.NET WebAPI等Web相关框架 8、面试时可以展示相关作品或源码者优先。  能力素质： 较强的逻辑思维能力、较强的分析问题及解决问题的能力 对新技术和概念具备良好的学习及应用能力 具有良好的团队合作精神，遵守团队开发原则与纪律 能承受较大的工作压力、对解决有挑战性问题充满激情 具有良好的沟通能力  您怕上班迟到？别着急，我们有弹性工作时间； 您怕没有机会？别着急，我们有N多岗位供您选择； 您怕学不到技术？别着急，行业内的精英会带着您； 您怕光有社保还不够？别着急，意外团险为您保驾护航； 您说您想给家人更多呵护？ 别着急，我们的医疗保障计划覆盖到了您的孩子； 您还怕什么？别着急，加入UGT，我们一起去见证一切的可能！</t>
  </si>
  <si>
    <t>芯发威达电子（上海）有限公司</t>
  </si>
  <si>
    <t>计算机硬件 电子技术/半导体/集成电路</t>
  </si>
  <si>
    <t>绩效奖金</t>
  </si>
  <si>
    <t>岗位职责： 1、参与了解客户需求与软件设计; 2、负责公司Web项目的设计与开发 3、对使用客户提供技术支持与代码维护  任职条件： 1、计算机相关专业，本科及以上学历。 2、熟练掌握Web开发技术，熟悉HTML、CSS、Javascript，熟悉后台开发语言(PHP、ASP.NET、JSP、Python)中的一种。 3、熟练掌握前端框架JQuery 4、熟悉SQL语言 5、工作认真负责，好学  欢迎热爱Web编程的应届本科毕业生加入</t>
  </si>
  <si>
    <t>SEO网站优化专员</t>
  </si>
  <si>
    <t>上海瓷熙仪器仪表有限公司</t>
  </si>
  <si>
    <t>周末双休 弹性工作 带薪年假 五险一金 餐饮补贴 节日福利 通讯补贴 绩效奖金 员工旅游 年终奖金</t>
  </si>
  <si>
    <t>1、负责网站信息内容的日常更新维护、网络推广工作  2、负责站外链接创建和维护，快速获得优质外链，有效支持站运营  3、执行网站关键词优化方案，提升网站关键词搜索排名  4、熟悉html、css、js代码语言（优先）  5.英文功底扎实，有一定的写作能力  6.对GOOGLE推广有一定的了解优先  任职要求 1.熟练使用Word、Excel、Power Point等办公软件  2.工作积极主动，有责任心，学习能力强  3.熟练使用Photoshop、Dreamweaver等工具  4.有软文编写能力，表达能力强 seo助理 seo专员 网站编辑 网站优化专员 seo网络优化 seo搜索引擎优化 seo网站优化</t>
  </si>
  <si>
    <t>软件工程师（JAVA）</t>
  </si>
  <si>
    <t>上海杰通信息技术有限公司</t>
  </si>
  <si>
    <t xml:space="preserve">岗位职责： 1、根据需求编写设计书 2、按时保质保量完成安排的工作  任职要求： 1、 公办大学计算机科学相关专业；本科以上毕业； 2、 熟悉面向对象的程序设计，具有2年以上JAVA 开发经验； 3、 熟悉Java及Web的开发和应用，熟练掌握HTML、CSS、JS等Web页面技术； 4、 熟练使用Spring boot，Spring mvc, Mybatis等开发框架；能够对目前市场的主流框架有一定的研究； 5、 熟悉关系型数据库(MYSQL/ORACLE/SQL SERVER)的开发；有一定的SQL基础； 6、 有一定的日语基础优先 </t>
  </si>
  <si>
    <t>前端开发工程师 (职位编号：上海总部)</t>
  </si>
  <si>
    <t>上海新大陆翼码信息科技股份有限公司</t>
  </si>
  <si>
    <t>商安信（上海）企业管理咨询股份有限公司</t>
  </si>
  <si>
    <t>五险一金 绩效奖金 年终奖金 股票期权 周末双休 加班补贴</t>
  </si>
  <si>
    <t xml:space="preserve">岗位职责： 1、与设计师协作，根据设计完成Web、h5页面制作；配合后台开发人员实现产品交互界面； 2、针对UI设计图能够进行切图，编写CSS规范，并形成CSS基础框架； 3、负责网站、h5及交互方面的开发维护； 4、负责改进产品的用户体验，优化前端代码； 5、能够理解后端架构，与后端工程师配合，为项目提供最优化的技术解决方案；和UI设计并进行分析，优化前端用户操作体验。  职位要求： 1、精通跨浏览器的Web前端开发，2年以上前端开发工作经验； 1、精通HTML5/CSS3等相关技术，熟悉W3C标准； 2、精通JavaScript、Ajax、DOM等前端技术，掌握面向对象编程思想; 3、熟悉使用当下流行的前端框架; 4、注重客户体验，热爱新技术的学习和研究，较好的沟通能力; 5、熟悉bootstrap， jQuery，Vue.js，React， Node.js 者优先; 6、有Vue.js的大中型项目实际运用经验更佳。 </t>
  </si>
  <si>
    <t>上海泰祺教育培训股份有限公司</t>
  </si>
  <si>
    <t>五险一金 交通补贴 餐饮补贴 通讯补贴 专业培训 绩效奖金 年终奖金 股票期权</t>
  </si>
  <si>
    <t>网站.NET 程序员 岗位职责: 1、负责公司旗下网站程序开发、维护、安全； 2、根据策划，完成产品的设计开发、代码编写，撰写技术文档和技术报告； 3、为网站及各项目正常运行及发展提供技术决策支持。  任职资格: 1、计算机相关专业，专科以上学历，有B/S开发经验，熟悉 C# 、 Asp.net  开发； 2、熟悉HTML、JAVASCRIPT、AJAX、CSS、JQuery 等技术； 3、熟悉主流数据库，比如SQL Server 等，能够进行配置和管理，使用SQL语句进行数据库操作，熟悉数据库存储过程； 4、熟悉使用bootstrap、layer等框架插件； 5、熟悉电脑常用软件、硬件，了解网络交换机、路由器、打印机配置； 6、有责任心，具有良好的学习能力和团队协作能力； 7、诚实、正直、客观，具有敬业精神； 8、应届毕业生均可。</t>
  </si>
  <si>
    <t>上海点硕信息技术有限公司</t>
  </si>
  <si>
    <t>五险一金 员工旅游 交通补贴 餐饮补贴 年终奖金</t>
  </si>
  <si>
    <t>工作范围： 公司互联网产品、PHP开发框架研发，企业站点开发  技能： 1、一年以内PHP + Mysql开发经验，熟练掌握PHP，SQL语言，对PHP面向对象实际应用并充分理解，了解比较流行的框架原理和MVC模式； 2、拥有良好的代码习惯，如代码结构清晰，命名规范，逻辑性强，冗余率低； 3、熟悉html5，css，熟练掌握javascript者佳； 4、熟悉svn或git版本库的使用； 5、熟悉Linux系统基本操作，熟悉apache/nginx + Mysql + PHP安装配置及主要参数；  其他： 1、具备良好的专业意识，注重系统安全和性能； 2、具备强烈的进取心、求知欲及团队合作精神，有较强的沟通及协调能力； 3、具备独发现问题和解决问题能力，自学能力强；  优先： 1、对Mysql的索引和查询优化熟练，具有大数据量工作经验者优先； 2、参与过大型Web网站开发和维护经验优者优先； 3、了解或使用过nodejs、一两种NoSql数据库者优先； 4、有无线端开发经验者优先。  面试地址：虹口足球场附近，上班地址：虹口足球场附近</t>
  </si>
  <si>
    <t>网站维护</t>
  </si>
  <si>
    <t>北京创世华信科技有限公司上海分公司</t>
  </si>
  <si>
    <t>通信/电信运营、增值服务 互联网/电子商务</t>
  </si>
  <si>
    <t>周末双休 做五休二 带薪年假 五险一金 节日福利 全勤奖 交通补贴</t>
  </si>
  <si>
    <t>1、负责公司网站的建立、维护、优化、内容更新等； 2、能够独立完成必要的编程工作，完成各种数据交互，动态信息展现和用户的互动； 3、能够完成信息内容的策划和日常更新与维护； 4、负责编写网站宣传资料； 5、负责网页整体美工创意及页面设计； 6、对接技术部门，解答公司产品通道的各种技术问题； 7、完成领导安排的其他工作；  职位要求： 1、两个年以上相关工作经验； 2、计算机及相关专业本科学历 3、掌握 WEB开发相关技术，熟悉使用html、javascript、XML、CSS、AJAX等技术； 4、工作认真仔细，有良好的沟通能力和责任心。</t>
  </si>
  <si>
    <t>运营助理</t>
  </si>
  <si>
    <t>上海柏为电子科技有限公司</t>
  </si>
  <si>
    <t>互联网/电子商务 批发/零售</t>
  </si>
  <si>
    <t>五险一金 员工旅游 交通补贴 年终奖金 绩效奖金 定期体检 通讯补贴 餐饮补贴</t>
  </si>
  <si>
    <t xml:space="preserve">1、根据采购部提供的产品信息整理产品文案部分，包括关键词、卖点、参数、包装信息及注意事项等； 2、按照店铺的定位展示风格，制作产品信息HTML文档并发布； 3、研究平台刊登规则，规避禁用词和违规展示等； 4、制定店铺服务条款、制度及政策等，并根据反馈及时优化调整，保证客户信赖度，提高转化； 5、根据运营策略调整，更新刊登listing的产品图片、库存、文案、价格等信息。 6、通过在线聊天工具或者邮件为顾客解答疑问，提供售前售后咨询服务或订单追踪信息等； 7、妥善处理平台的物流或者产品等纠纷和Paypal争议； 8、根据平台或者店铺政策，处理退换货或者退款等； 9、了解销售平台售后相关的政策与制度，维护保持店铺的评分、好评率及信用度； 10、处理客户投诉，汇总、整理并分析各种投诉类型； 11、管理客户满意度，并根据调查情况调整店铺服务条款、制度及政策等；  任职要求： 1、CET-6以上，有良好的英文书面理解和沟通能力，能熟练使用英文email或skype与客户沟通； 2、熟练使用基本的办公软件，熟悉HTML、CSS等网页代码者为佳； 3、有AliExpress，eBay，亚马逊，阿里国际站等第三方平台外贸电商的相关经验优先； 4、1年以上相关工作经验； 5、具有较强的责任心和执行力，良好的沟通能力，具备团队协作能力。 </t>
  </si>
  <si>
    <t>成都我行我数科技有限公司</t>
  </si>
  <si>
    <t>五险一金 员工旅游 专业培训 绩效奖金 年终奖金 定期体检</t>
  </si>
  <si>
    <t>岗位职责： 收藏 职位信息 1、美术相关专业本科及以上学历,有扎实的美术功底和优秀的美术鉴赏能力，有数据可视化、系统界面等相关设计工作经验者优先； 2、有一定的pc端APP端UI设计工作经验,对界面化的事物有自己独特见解； 3、熟悉掌握基本平面设计工具，PS，AI，Axure； 4、能够独立切图和开发人员沟通协作，确保实现效果最大化符合定稿图懂得基本的html+css原理优先考虑； 5、热爱设计，对各类软件的界面及交互设计有浓厚的兴趣，有良好的设计视觉表现力和想象力，有宽阔的设计观和设计视野； 6、有良好的团队合作精神，待人热情，思维敏捷，有良好的人际沟通能力和上进心。 1. 了解互联网移动平台的设计规范，能够独立承担产品项目中的设计工作； 2. 具有互联网产品思维，能理解交互流程； 3. 注重用户体验，精通多种设计软件及设计手法； 4. 具备较强的交互知识和深厚的排版功底，解决项目易用性与美观性； 5. 良好的沟通能力和团队协作精神，能承受高强度的工作压力，有创新精神，保证工作质量；</t>
  </si>
  <si>
    <t>SEO专员/项目好</t>
  </si>
  <si>
    <t>上海胜邦房产经纪有限公司</t>
  </si>
  <si>
    <t>房地产</t>
  </si>
  <si>
    <t>员工旅游 年终奖金 专业培训 做五休二 节日福利</t>
  </si>
  <si>
    <t>工作内容专业相关可直接与我司IT部门赵主管沟通，电话：13472730010（微信同）  1、负责搜索引擎到网站的自然流量，规划网站的seo架构，提升网站在各大搜索引擎的排名。  2、 从事网络营销研究、分析与服务工作，评估关键词、编写网页seo元素优化方案并负责实施。  3、 对网站和第三方网站进行流量、数据或服务交换，或战略合作联盟，增加网站的流量和知名度。  4、 制定网站总体及阶段性推广计划，完成阶段性推广任务，负责网站注册用户数、pv、pr、访问量、品牌提升等综合指标。  5、 配合各部门，对公司业务有渗透理解，为提升销售量负责。  6、结合网站数据分析，对优化策略进行调整。   任职资格：  1、熟知各大搜索引擎（google、baidu、雅虎）的排名原理和技术特性，能针对不同的搜索引擎制定网站页面的优化方案；  2、专科以上（含）学历，为人亲和，沟通能力强；  3、熟练使用SEO优化各种工具和技术，有较丰富的操作经验；  4、 熟悉网站建设的相应技术（对于Web服务器、Apache、域名、Unix等名词不陌生，并了解它们的工作原理，熟悉HTML、PHP、CSS等页面语言，精通HTML者为佳）；  5、根据网站不同产品制定关键字策略，协调进行实施，并进行监控，对方案不断进行持续调优。  6、拥有丰富的外链获取经验，能够快速高效的获得优质外链资源。  工作内容专业相关请直接与公司IT部门赵主管沟通，电话：13472730010（微信同）</t>
  </si>
  <si>
    <t>程序员</t>
  </si>
  <si>
    <t>上海奥诺信息技术有限公司</t>
  </si>
  <si>
    <t>五险一金 餐饮补贴 交通补贴 年终奖金</t>
  </si>
  <si>
    <t>岗位职责： 1、 现有产品的维护及更新 2、 新项目的开发工作 3、 插件及工具的开发工作 4、 从开源社区中寻找项目所需的工具 5、 编写软件开发文档； 岗位要求： 1、 全日制本科或以上学历 2、C#或JAVA开发经验 3、熟练掌握HTML, CSS, Javascript 4、 熟悉SQL, 熟悉SQL Server/MySql/Oracle 5、 较好的英文表达能力 6、 良好的逻辑分析能力 7、 良好的独立解决问题能力 8、 具有良好的语言表达能力，有良好的团队合作精神； 9、 在校期间有相关实习经验优先考虑。 10、数学、物理、化学、机械、生物等专业或985类高校可优先考虑。  培训： 10年以上相关职位经验丰富的师傅一对一培训（不是培训机构）  能力优秀者可适当放宽招聘条件 对上述职位感兴趣者也可将简历直接发送到hr@auraiip.com</t>
  </si>
  <si>
    <t>上海萌果信息科技有限公司</t>
  </si>
  <si>
    <t>五险一金 餐饮补贴 弹性工作 定期体检 绩效奖金 年终奖金 员工旅游</t>
  </si>
  <si>
    <t>.NET软件开发工程师</t>
  </si>
  <si>
    <t>上海占域实业有限公司</t>
  </si>
  <si>
    <t>五险一金 员工旅游 绩效奖金 年终奖金 定期体检</t>
  </si>
  <si>
    <t>1.计算机相关专业，大专以上学历; 2.掌握 C/C++, html，Javascript，div，css; 3.熟悉SQL SERVER数据库; 4.良好的的程序设计语言基础。; 任职要求:： 1. 逻辑思维能力强，做事有条理性。 2.有良好的团队合作能力。 3.有研发经验优先。 福利待遇： 1、公司提供丰厚的薪资待遇（底薪6K起，一年后年薪10万起），五险一金，年底2-6月奖金，并每年两次调薪 2、享有国家规定的法定假期、带薪年休假等福利待遇 3、公司提供定期体检，月度聚餐，节日旅游等活动 4、五天工作制，早9点-晚18：00，周末双休</t>
  </si>
  <si>
    <t>软件工程师助理</t>
  </si>
  <si>
    <t>昆山双宇新信息科技有限公司</t>
  </si>
  <si>
    <t>五险一金 年终奖金 绩效奖金 员工旅游 餐饮补贴</t>
  </si>
  <si>
    <t>1.计算机相关专业，大专以上学历; 2.掌握 C/C++, html，Javascript，div，css; 3.熟悉SQL SERVER数据库; 4.良好的的程序设计语言基础。; 任职要求:： 1. 逻辑思维能力强，做事有条理性。 2.有良好的团队合作能力。 3.有研发经验优先。 福利待遇： 1、【薪资】转正6-1W，一年后年薪10-15万。 2、【保险】五险一金 3、【涨薪与发展】年底2-6月奖金，并每年两次调薪。 4、【其他福利】定期体检，月度聚餐，节日旅游，生日奖 5、【工作时间】五天工作制，早9点-晚18：00，周末双休 工作地点：根据应聘者居住地就近分配！</t>
  </si>
  <si>
    <t>网店美工</t>
  </si>
  <si>
    <t>威聚（上海）贸易有限公司</t>
  </si>
  <si>
    <t>做五休二 带薪年假 五险一金 全勤奖 节日福利</t>
  </si>
  <si>
    <t>优文途新科技（上海）有限公司</t>
  </si>
  <si>
    <t>五险一金 绩效奖金 年终奖金 做五休二 交通补贴</t>
  </si>
  <si>
    <t>职责： 1.负责网站及各种互联网应用系统的设计和开发工作； 2.负责网站与各种应用系统的日常维护工作； 3.负责网站和应用系统的部署与调试； 4.参与系统需求分析与设计，并负责完成代码及接口规范制定； 5.解决系统开发过程中的主要问题和攻克各种技术难题。 要求： 1、熟悉ASP.NET、C#、Javascript、T-SQL； 2、熟悉W3C标准并能熟练运用JQuery等Javascript框架； 3、熟悉AJAX、HTML5和CSS3； 4、诚实、正直、客观，善于沟通，具有敬业精神，有团队意识、学习能力强； 5、有一年以上开发经验者优先。  6、6、计算机专业（全日制专科以上学历）</t>
  </si>
  <si>
    <t>上海外服信息技术有限公司</t>
  </si>
  <si>
    <t>五险一金 绩效奖金 年终奖金 餐饮补贴 交通补贴</t>
  </si>
  <si>
    <t>职位要求： 1、1-2年以上相关工作经验； 2、平面视觉设计、人机交互、工业设计等设计类专业或IT类大学本科（含）以上学历（优秀人才，专业和学历可适当放宽）； 3、有UI设计或美工工作相关的经历； 4、具有多平台界面风格设定，整套界面输出以及VI设定（包括界面、图标风格与统一规范等）经验，有成功上线案例； 5、有设计制作平面宣传物料的经验（如海报、易拉宝等）； 6、在PPT、视频、手绘、排版等方面有特长者优先； 7、有良好的沟通能力，有基础的设计理论知识和对流行趋势敏锐的洞察力，对视觉设计趋势有灵敏触觉和领悟能力。 8、既能很好的融入团队合作，也具有独立工作能力，并且能吃苦耐劳。 9、熟悉Photoshop、Illustrator、Dreamweaver、AXURE等设计软件；了解些HTML,DIV+CSS3，JavaScript。 10、具有快速掌握新技术的学习能力。  职位描述： 1、产品ui设计，分析用户的操作习惯和偏好，从用户体验的角度出发，提出交互设计和界面设计方案； 2、参与微信端服务号公众号等排版设计，快速响应编排； 3、参与各类平面宣传物料的设计，根据客户提供的需求进行设计； 4、网站及移动端视觉设计以及相关的banner图的更新； 5、参与H5活动页面的编排设计制作； 6、会议PPT的美化设计和视频方面的编辑。</t>
  </si>
  <si>
    <t>上海彩虹鱼海洋科技股份有限公司</t>
  </si>
  <si>
    <t>0.6-3万/月</t>
  </si>
  <si>
    <t>五险一金 弹性工作 区域补贴 免费班车 专业培训 年终奖金 股票期权 绩效奖金 定期体检 员工旅游</t>
  </si>
  <si>
    <t xml:space="preserve">岗位职责： 1、负责WEB、移动产品的前端UI的开发。 2、本岗位隶属于彩虹鱼集团/彩虹鱼股份下属：上海彩虹鱼海洋环境科技服务有限公司  3、本岗位工作地址为：上海市徐汇区虹桥路777号  4、具体薪酬面议  任职要求： 1、精通JavaScript、HTML、CSS等技术，熟悉HTML5、CSS3 2、熟练使用JQuery、bootstrap、Angular.js、Vue.js等前端开发框架 3、熟悉canvas、SVG等前端可视化技术。熟练使用D3.js、three.js、Echarts等前端可视化框架 4、有WebGis、气象可视化开发经验者优先 </t>
  </si>
  <si>
    <t>UE交互设计师</t>
  </si>
  <si>
    <t>上海思创华信信息技术有限公司</t>
  </si>
  <si>
    <t>电子技术/半导体/集成电路 计算机服务(系统、数据服务、维修)</t>
  </si>
  <si>
    <t>五险一金 绩效奖金 定期体检 员工旅游 餐饮补贴 通讯补贴 专业培训</t>
  </si>
  <si>
    <t>岗位描述： 1、完成项目或产品负责人布置的产品UI设计、交互任务； 2、与软件工程师协同配合，完成软件项目或产品所需的GUI及前端交互式设计； 3、能根据产品原型或PSD开发前端代码，解决跨浏览器及不同版本之间的兼容性； 4、协助处理产品解决方案或工作手册等所需的美化设计工作； 5、了解最新的交互式GUI设计，始终保持所设计产品的美感； 6、跟踪、协助开发、测试等软件人员完成产品设计、开发、调试工作。  岗位要求： 1、熟练掌握Photoshop、Flash、Illustrator等美术制作工具； 2、了解前端html/javascript/css+div/bootstrap； 3、有网页、软件行业产品交互设计工作经验，有成功案例优先； 4、熟悉软件产品构建的相关流程，包括功能分析、用户角色分析、原型设计、界面开发、易用性测试等； 5、熟悉并理解用户体验设计方法；对用户体验和易用性有敏锐的把握能力； 6、熟练运用交互设计各种方法，对交互设计理论有较深的了解和认识； 7、能够提供高质量的产品原型、流程图、线框图等清晰的表达设计方案。</t>
  </si>
  <si>
    <t>小程序开发</t>
  </si>
  <si>
    <t>上海酷多信息技术有限公司</t>
  </si>
  <si>
    <t>做五休二 周末双休 五险一金 绩效奖金 全勤奖 节日福利 专业培训</t>
  </si>
  <si>
    <t>1、负责微信小程序的开发和维护工作，熟悉微信平台接口及微信小程序功能研发； 2、独立开发微信小程序模块以及相关业务需求； 3、根据业务需求，设计并实现技术解决方案； 4、网页HTML5页面互动开发、优化； 5、负责微信小程序上线后的优化和迭代开发。 任职要求： 1、2年以上研发经验，掌握WXML、WXSS 2、精通HTML5、CSS3、JavaScript前端技术，熟悉常见JS开发框架（如：React、Vue等），能根据交互原型和UI设计图排版出网页。 3、熟悉小程序开发，能够根据要求快速开发小程序，具有vue开发经验者优先。  4、对技术充满激情，能承受工作压力，有较强的自我驱动能力，沟通能力强，有团队协作精神</t>
  </si>
  <si>
    <t>JAVA工程师</t>
  </si>
  <si>
    <t>上海祥虹信息技术有限公司</t>
  </si>
  <si>
    <t>7-12万/年</t>
  </si>
  <si>
    <t>交通补贴 通讯补贴 年终奖金 五险一金 餐饮补贴 弹性工作 股权激励 便捷医疗服务 员工旅游 绩效奖金</t>
  </si>
  <si>
    <t>职位描述: 需求分析、结构设计、模块开发、功能测试、最终用户培训等  岗位描述： 1、根据项目进度和任务分配，做好软件系统设计、开发和部署实施。 2、遵循规范编写相关技术和工作文档。  岗位要求： 1、具有C/S 或B/S架构软件开发技能和经验。 2、熟悉 Java软件开发技术，熟悉SQL Server 或 Oracle 等。 3、熟悉HTML、XML、CSS；有JavaScript使用经验为佳。 4、对软件工程有基本的了解，具有面向对象系统分析能力。 5、具备良好的学习能力，思维敏捷；良好的沟通能力以及团队合作精神；有责任心，具备良好的职业道德和工作态度，能够独立分析1问题和解决问题；良好的文字表达能力，编写各类设计开发和应用文档。 6、计算机或相关专业本科以上学历。 7.  会安卓开发者优先.</t>
  </si>
  <si>
    <t>上海骏诺信息科技有限公司</t>
  </si>
  <si>
    <t>五险一金 绩效奖金 年终奖金 定期体检 出国机会 员工旅游 加班补贴</t>
  </si>
  <si>
    <t>1、精通html5、css3及W3C标准，有良好的编码习惯及代码组织能力； 2、精通javascript高级； 3、精通前端jquery框架、Bootstrap、layui框架以及前端常用jQuery组件、数据可视化组件； 4、熟悉gulp、webpack脚本配置，熟悉使用svn及git代码管理工具； 5、熟练使用vueJS和AngularJS中至少一种前端开发框架； 6、有前后端分离开发经验； 7、熟悉ES6规范； 8、熟悉面向组件的开发模式，有独立大型项目经理； 9、能够独立编写前端技术文档。</t>
  </si>
  <si>
    <t>上海利扬创芯片测试有限公司</t>
  </si>
  <si>
    <t>电子技术/半导体/集成电路 仪器仪表/工业自动化</t>
  </si>
  <si>
    <t>五险一金 带薪年假 绩效奖金 全勤奖 节日福利 专业培训 餐饮补贴</t>
  </si>
  <si>
    <t xml:space="preserve">一、岗位职责 1. 网络资安管理，系统开发 2. 负责公司系统的技术支持工作和维护 3. 参与集团公司的IT规划及实施 4. 其他领导交办的事务 二、任职要求 1. 大专以上学历，计算机相关专业 2. 1年以上工作经验 3.  熟悉网络、服务器系统、VMware，能够自行搭建 4. 对erp、oa、bi等系统的实施、运维、数据整合有相关经验 5. 熟悉ASP.NET(C#) MVC开发 熟悉html/css3/js 具有web开发经验  熟悉sql 有sql serve 或mysql 使用经验 6 能独立完成复杂功能开发； 7. 有较强的抗压能力和学习能力，对企业管理有浓厚兴趣者优先 8. 沟通能力强，业务理解能力强，具有团队精神和领导能力 </t>
  </si>
  <si>
    <t>Web前端中级开发工程师</t>
  </si>
  <si>
    <t>美国K2软件（中国）</t>
  </si>
  <si>
    <t>五险一金 定期体检</t>
  </si>
  <si>
    <t>岗位描述： 1. 负责web前端页面开发及前端交互。 2. 参与产品前端架构开发、前端页面性能优化。 3. 熟悉模块化开发和WEB主流框架。 4. 按照产品需求完成既定功能组件的开发和测试。 5. 持续优化交互细节，提升用户体验，编写相关技术文档。 6. 解决不同浏览器及不同版本的兼容性问题。 任职要求： 1、精通JS+HTML5+CSS3+BootStrap，能够高质量，高标准，快捷搭建页面，实现动态效果； 2、熟练掌握nodejs、npm、webpack、gulp、bower、sass； 3、精通vueJS2.X，有实际项目开发经验。同时掌握angular2.0及以上版本和React框架更佳； 4、了解以上技术的运行机制，熟悉Webpack 等开源库和工具，熟悉前端MVC架构； 5、精通组件的封装，底层框架的搭建和公共方法的编写； 6、熟悉一门后台语言，了解HTTP协议，交互原理； 7、能够合理利用设计模式和模块化的组织对代码进行优化，有较强的学习能力； 8、熟练使用Git工具； 9、有extjs框架开发经验者优先。</t>
  </si>
  <si>
    <t>web前端（偏HTML+CSS）</t>
  </si>
  <si>
    <t>北京医大时代科技发展有限公司</t>
  </si>
  <si>
    <t>教育/培训/院校 互联网/电子商务</t>
  </si>
  <si>
    <t>1、负责公司现有项目和新项目的网页设计（Photoshop设计工具）、前端修改调试和开发工作； 2、负责各业务模块前端HTML5+DIV+CSS代码开发，参与多种平台的应用开发，包括PC终端的Web、移动平台WebApp、微信小程序等产品，负责前端交互的实现； 3、与后端开发团队紧密配合，确保代码有效对接，优化网站前端性能； 4、页面通过标准校验，兼容各主流浏览器。熟悉Web响应式布局，能让网页格式自动适应各款各屏的手机；   任职要求： 1、计算机及相关专业，2年以上Photoshop网页设计经验，2年以上Web前端开发经验； 2、熟练掌握Photoshop、HTML5、CSS3、JavaScript、JQuery； 3、能够独立完成所有前端技术开发工作；   4、能够运用AngularJs、VUE、React其中之一的优先。</t>
  </si>
  <si>
    <t>初、中、高级HTML5工程师</t>
  </si>
  <si>
    <t>北京天舟上元信息技术有限公司</t>
  </si>
  <si>
    <t>五险一金 餐饮补贴</t>
  </si>
  <si>
    <t>岗位职责： 1）根据公司产品发展方向，负责/参与新产品开发； 2）负责产品的页面制作及维护，根据设计图完成页面HTML5编码； 3）根据产品需求，分析并给出最优的页面前端结构解决方案； 4）根据产品设计，开发桌面、平板和手机平台的前端应用； 5）协助后台程序员完成功能镶嵌和调试； 6）协同其它技术部门，做前端开发技术支持；积极参与新技术调研及成果转化； 7）精通HTML,CSS, vue, echarts, angularjs, react等前端框架； 熟悉微信内H5开发。  任职要求： 1） 精通HTML,CSS, vue, echarts, angularjs, react，熟练手写标准CSS样式表，能快速地把效果图转化为HTML，对移动端网页标准和标签语义化有深入理解； 2）利用HTML5、CSS3等相关技术开发桌面、平板和手机等多平台上的WEB/WAP前端应用; 3）有运用BOOTSTRAP/JQUERY MOBILE/SENCHA TOUCH/MUI框架等技术经验优先； 4）有APP,微信等HTML5的开发经验优先； 5）有小程序开发经验者优先； 6）具备良好的服务意识、责任心、较强的学习能力、优秀的团队沟通与协作能力、能承受一定的工作压力。</t>
  </si>
  <si>
    <t>北京威米信科技有限公司</t>
  </si>
  <si>
    <t>五险一金 员工旅游 专业培训 出国机会 绩效奖金</t>
  </si>
  <si>
    <t>1、根据公司产品发展方向，负责参与新产品开发； 2、根据产品需求，分析并给出最优的页面前端结构解决方案； 3、根据产品设计，开发手机平台的前端应用； 4、负责前端产品的页面制作及维护，根据设计完成页面html5编码； 5、协助后台程序员完成功能镶嵌和调试； 6、协同其他人员做前端开发技术支持。 任职要求： 1、精通HTML、CSS、js，熟练手写标准CSS样式表，能快速的将效果图转化为HTML，对移动端网页标准和标签语义化有深入理解； 2、利用HTML5、CSS3等相关技术开发手机、平板、电脑等多平台上的WEB/WAP前端应用； 3、熟悉并能够运用bootstrap、jQuery、vue、react等框架； 4、有成熟的html5网站开发产品； 5、精通photoshop、有较强的美术功底，对网站色彩、构图等有独特见解者优先； 6、工作勤奋、有责任，具有良好的共同能力、团队精神。 7、具有良好的服务意识、责任心、较强的学习能力、优秀的团队沟通与协作能力、能够承受一定的工作压力。</t>
  </si>
  <si>
    <t>北京先锋寰宇电子商务有限责任公司</t>
  </si>
  <si>
    <t>周末双休 五险 工作餐 节日福利 专业培训 工龄工资</t>
  </si>
  <si>
    <t>岗位职责： 1.负责项目的web前端开发工作; 2.负责小程序开发； 3.配合后台工程师完成数据接口的对接; 4.设计和规划前端架构和技术规范，并在日常开发中执行; 5.优化性能.  任职要求： 1.1-2年前端开发经验，精通vuejs，jquery，bootstrap常用框架； 2.熟悉小程序开发； 3.精通div+css和w3c标准，理解各主流浏览器之间的兼容性； 4.熟悉js、css/html5在各种手机分辨率的兼容和性能优化； 5.熟悉json，能与后台开发人员配合一起编写ajax交互程序； 6.工作积极主动，并且认真细致有条理.</t>
  </si>
  <si>
    <t>北京精正方胜科技发展有限公司</t>
  </si>
  <si>
    <t>员工旅游 绩效奖金 年终奖金 五险一金 专业培训 出国机会</t>
  </si>
  <si>
    <t>岗位职责 1、与交互设计师及视觉设计师协作，根据模型完成Web页面制作； 2、配合后台开发人员实现产品交互界面； 3、针对UI设计图能够进行切图，编写CSS规范，并形成CSS基础框架，精通跨浏览器的Web前端开发。  任职资格 1、3-4年Web开发经验，了解W3C相关标准； 2、熟悉Web开发，html/css/javascript；了解Ajax、DOM等前端技术，掌握面向对象编程思想； 3、熟悉前后端数据交互； 4、精通各浏览器兼容性，保持页面美观统一，符合相关标准； 5、具有良好的表达、沟通、学习及问题分析能力； 6、具有良好的过程改善思维及能力； 7、具有良好的代码注释及编程格式习惯； 8、具有较强的团队合作精神、进取心和求知欲，热爱学习，勇于挑战。</t>
  </si>
  <si>
    <t>PHP开发工程师 (职位编号：2)</t>
  </si>
  <si>
    <t>航化中网（北京）科技有限公司</t>
  </si>
  <si>
    <t>具体福利面议</t>
  </si>
  <si>
    <t>岗位职责：
1、PHP项目开发;
2、需求沟通，项目技术类文档编写;
3、进行技术架构规划;
4、项目代码质量把控。
任职要求：
1、本科及以上学历，计算机相关专业，良好的英文读写能力；
2、2年以上PHP 脚本开发工作经验，熟悉 LAMP及 thinkphp 开源框架，了解 PHP 缓存技术；
3、 熟练掌握 HTML、CSS、Javascript、AJAX、JSON 等 Web 页面技术，对 JS 的各种特性以及浏览器兼容性有丰富实战经验；
4、 精通 MySQL，熟悉 Linux 常用软件的安装配置和管理维护，熟悉 Mysql 管理及性能调试，有数据库设计经验；
5、 熟悉面向对象的软件设计方法，对面向对象的设计模式有较深的理解并能熟练应用；
6、 具有独立开发能力，熟悉网站规划、设计及开发流程；
7、 具有较好的代码风格和团队合作精神；
8、 对用户体验、交互操作流程、及用户需求有深入理解；
9、 有较强的时间管理的能力，能承受较大的工作压力，工作认真细致，积极主动，有耐心，学习能力强；
10、有大型企业网站或门户网站项目开发经验者优先考虑。</t>
  </si>
  <si>
    <t>北京天骐卓越企业管理咨询有限公司</t>
  </si>
  <si>
    <t>北京-丰台区  </t>
  </si>
  <si>
    <t>五险一金 员工旅游 交通补贴 餐饮补贴 通讯补贴 专业培训 绩效奖金 年终奖金 周末双休</t>
  </si>
  <si>
    <t>互联网开发实习</t>
  </si>
  <si>
    <t>北京旭豪科技有限公司</t>
  </si>
  <si>
    <t>北京-昌平区  </t>
  </si>
  <si>
    <t>计算机软件 学术/科研</t>
  </si>
  <si>
    <t>岗位职责：  1.根据需求，编写相关文档，完成项目的设计方案，系统架构和数据库设计；  2.编写项目核心代码，解决团队成员开发中遇到的问题，不断进行系统优化；  3.熟练掌握JavaScript，熟悉HTML5/XML/JSON前端开发技术，熟悉DIV CSS布局；  4.能使用原生的js或jQuery制作出页面常用的表现层动态效果,有node.js经验者优先；  5.对浏览器兼容性、代码可维护性、前端性能优化等有深入研究；  6.为人诚实正直，做事认真负责，具有良好的沟通和团队协作能力；  7.有大型网站前端或移动web开发经验者优先。  任职要求：  1、根据工作安排高效、高质地完成代码编写，确保符合规范的前端代码规范；  2、负责公司现有项目和新项目的前端修改调试和开发工作；  3、与设计团队紧密配合，能够实现实现设计师的设计想法；  4、与后端开发团队紧密配合，确保代码有效对接，优化网站前端性能；  5、页面通过标准校验，兼容各主流浏览器  6、诚信，有责任心，积极主动有自我驱动意识；</t>
  </si>
  <si>
    <t>设计师</t>
  </si>
  <si>
    <t>惠州雷士光电科技有限公司</t>
  </si>
  <si>
    <t>家居/室内设计/装潢 建筑/建材/工程</t>
  </si>
  <si>
    <t>五险一金 免费班车 餐饮补贴 周末双休 专业培训 绩效奖金 年终奖金 员工旅游</t>
  </si>
  <si>
    <t>SEO专员 上市公司 五险一金</t>
  </si>
  <si>
    <t>北京国联视讯信息技术股份有限公司</t>
  </si>
  <si>
    <t>职位职责： 1、负责公司网站关键词排名优化； 2、负责提升网站的流量； 3、通过对网站的分析，能够提出针对性的关键词排名提升方案； 4、有较强的数据分析能力，能定期对相关数据进行有效分析和总结； 5、负责百度推广账户维护管理。  任职要求： 1、大专及以上学历，年满21周岁； 2、有一年以上SEO管理工作经验 3、了解搜索引擎的排名机制、索引机制及其相关指标； 4、掌握关键词研究和搜索行为分析方法和工具； 5、熟悉HTML、CSS等程序编码。</t>
  </si>
  <si>
    <t>网络产品专员</t>
  </si>
  <si>
    <t>华佳成翼（北京）科技发展有限公司</t>
  </si>
  <si>
    <t>0.6-1.1万/月</t>
  </si>
  <si>
    <t>五险一金 员工旅游 定期体检 绩效奖金 交通补贴 餐饮补贴</t>
  </si>
  <si>
    <t>任职要求： 1、市场营销等相关专业本科及以上学历。 2、1年以上手机端APP产品经理经验或电子商务相关产品的规划相关经验。 3、性格开朗、逻辑强，能够理性分析；情商高，能够感性认知；口才好，能够通情达理。 4、善于沟通擅长跨团队沟通和协调，执行能力强，抗压能力强，具有较强的自我调节和自我激励能力，具有较强的的计划、执行、分析、协调与预测能力，具有良好的领导力和及沟通能力。 5、具有一定的产品文档能力，能够产出标准的BRD、PRD文档。 6、有医疗平台、互联网广告行业相关工作者优先。 7、有以下工作、学习经历者优先： a.熟悉java面向对象编程基础 b.会使用maven进行项目依赖管理 c.能熟练使用springboot技术独立完成一个项目 d.能基于html5、css3技术 e.熟悉angularjs前端框架，熟悉使用npm，yarn，gulp，bower等前端工具 f.能熟练使用linux操作系统，并在上面部署应用 g.熟悉docker，并能使用docker进行应用部署。 h.熟悉Jenkins 等持续集成工具 i.会使用mysql数据库，使用redis缓存 j.了解小程序开发，熟悉微信相关开发接口及文档。 k.微信支付相关开发经验  欢迎优秀应届毕业生投递简历。 对综合素质优秀的在校生，提供网络平台实习岗位。  岗位职责： 1、产品上线后的流量、转化率和用户反馈，持续改进。 2、对数据敏感，有独立完整的数据分析经验，能快速发掘业务和数据的联系。 3、负责规划、制定并执行产品战略、长期发展计划、推进产品流程、制定项目实施方案，合理安排实施人员，确保项目目标实现。 4、规划完整的商品结构，市场调查、产品分析、深入了解竞争对手的行业动态，了解目标消费群体对产品、价格需求及关键城市、渠道、竞争对手和市场趋势。 5、负责对产品不良的分析与改善对策的提出与实施。 6、及时有效的与客户沟通，了解项目的整体需求，与客户保持持续的联系，及时跟进项目实施进度。 7、深度挖掘用户需求，根据公司产品战略独立完成产品规划、设计方案、编写方案设计报告方案、实施方案报告。 8、不定期收集市场销售信息，新技术产品开发信息，分析及跟踪竞争对手，定期进行产品分析，吸取行业发展优点。 9、基于商家、用户平台的维度诉求进行综合产品设计、完善，构建平台生态。 10、完成上级交代的其它任务。</t>
  </si>
  <si>
    <t>Java开发初级工程师(初级开发）</t>
  </si>
  <si>
    <t>北京志联利盟科技发展有限公司</t>
  </si>
  <si>
    <t xml:space="preserve"> 1、该岗位主要是在项目经理的带领下进行开发； 2、人员需要有Java项目开发经验，熟悉jQuery、Css、Jsp、Servlet、HTML、Javascript、XML、ajax、json等； 3、熟悉Spring、SpringBoot、SpringMVC、Struts、Hibernate、myBatis等开源框架； 4、熟练使用Tomcat、Weblogic、jboss等一种或多种Web/Application Server； 5熟悉Oracle Mysql等主流数据库，熟练掌握SQL开发、存储过程的编写； 6、熟练应用eclipse，myEclipse，Idea开发工具； 7、责任心强，积极向上； 8、愿意服从公司安排及相关调配； 岗位要求: 1、专科及以上学历（学信网或民学网可查）；计算机、软件技术专业优先、 2、具有良好的沟通能力、学习能力；有责任心、团队合作精神；积极进取，能吃苦耐劳； 3、有保险、金融、电商、办公系统相关工作经验者优先。 </t>
  </si>
  <si>
    <t>网络推广SEO专员</t>
  </si>
  <si>
    <t>北京冠领律师事务所</t>
  </si>
  <si>
    <t>北京-西城区  </t>
  </si>
  <si>
    <t>法律</t>
  </si>
  <si>
    <t>一、岗位职责：&lt;®xml:namespace prefix = "o" ns = "urn:schemas-microsoft-com:office:office" /&gt; 1、 掌握以百度为首的搜索引擎的基本排名规律；精通搜索引擎的优化；进行站内优化、站外优化以及内外部链接优化；并熟悉各种SEO推广手段； 2、在论坛、分类信息、专业门户、博客、播客、微博、视频网站等第三方网站进行推广，增加网站的流量和知名度； 3、 负责公司网站sitmap架构、对页面内容的搜索引擎友好度分析做关键字布局整理； 4、分析、建议网站及各频道的关键词解决方案并实施达到效果、监控我们公司相关一切新闻报道相关法律新闻； 5、监控关键词排名变化，监控和研究其他竞争对手网站相关做法，并制定相关策略和方案优化公司网站，并维持网站关键词排名； 6、对html、div+css、php语言有一定的了解；熟悉网站建设的相应技术（对于Web服务器、Apache、域名、IIS等服务器不陌生，并了解它们的工作原理，熟悉HTML、CSS、动态编程语言中的一种页面语言，精通HTML者为佳。 7、进行公司网站和网站分析、对比关键字布局和优化；协助领导完成优化工作任务安排。  二、任职要求： 1.三年以上SEO工作经验，两年以上相关法律行业SEO工作经验； 2.具备良好的沟通能力、数据管理及分析能力、强烈的责任心，抗压能力，能够接受加班，能独立思考，具有团队合作精神。  三、待遇： 薪资：面议 其他福利待遇：享有五险一金、加班补助、国家法定节假日补助。  四、联系方式： 1、联系电话：010--51077388 2、邮箱：3447283930@qq.com 请将个人简历（含照片）发送至3447283930@qq.com</t>
  </si>
  <si>
    <t>PHP工程师</t>
  </si>
  <si>
    <t>新好耶数字技术（上海）有限公司</t>
  </si>
  <si>
    <t>互联网/电子商务 广告</t>
  </si>
  <si>
    <t>五险一金 补充医疗保险 员工旅游 交通补贴 餐饮补贴 通讯补贴 绩效奖金 年终奖金 定期体检</t>
  </si>
  <si>
    <t xml:space="preserve">岗位职责： 1、PHP项目开发; 2、需求沟通，项目技术类文档编写; 3、协助项目经理进行技术架构规划; 4、项目代码质量把控。  任职要求： 1、本科及以上学历，计算机相关专业，良好的英文读写能力； 2、2年以上PHP 脚本开发工作经验，熟悉 LAMP及 thinkphp 开源框架，了解 PHP 缓存技术； 3、 熟练掌握 HTML、CSS、Javascript、AJAX、JSON 等 Web 页面技术，对 JS 的各种特性以及浏览器兼容性有丰富实战经验； 4、 精通 MySQL，熟悉 Linux 常用软件的安装配置和管理维护，熟悉 Mysql 管理及性能调试，有数据库设计经验； 5、熟悉面向对象的软件设计方法，对面向对象的设计模式有较深的理解并能熟练应用； 6、 具有独立开发能力，熟悉网站规划、设计及开发流程； 7、 具有较好的代码风格和团队合作精神； 8、对用户体验、交互操作流程、及用户需求有深入理解； 9、 有较强的时间管理的能力，能承受较大的工作压力，工作认真细致，积极主动，有耐心，学习能力强； 10. 有大型企业网站或门户网站项目开发经验者优先考虑。 </t>
  </si>
  <si>
    <t>OA工程师</t>
  </si>
  <si>
    <t>北京麦迪克斯科技有限公司</t>
  </si>
  <si>
    <t>五险一金 交通补贴 餐饮补贴 通讯补贴 年终奖金 绩效奖金 专业培训 免费班车</t>
  </si>
  <si>
    <t>岗位职责： 1、熟悉产品流程并编写流程设计文档； 2、编写OA系统的开发设计文档； 3、通过天纵智能开发平台制作相应的表单及流程设计； 4、熟练使用SQLServer2008，制作表、视图、存储过程等项目，辅助OA系统的实现，编写使用说明及录制操作视频。 任职要求： 1、计算机及电子相关专业本科或以上学历； 2、有较强的沟通，组织能力，有较强的文件管理能力； 3、熟悉各种流程图，熟练使用办公软件及项目管理软件； 4、熟练的掌握SQLServer2008的操作及应用，熟悉HTML、CSS、JS等。</t>
  </si>
  <si>
    <t>Java软件工程师（初级）</t>
  </si>
  <si>
    <t>上海�F瑞信息技术有限公司</t>
  </si>
  <si>
    <t>做五休二 带薪年假 五险一金 绩效奖金 餐饮补贴 住房补贴 加班补贴</t>
  </si>
  <si>
    <t>岗位职责 1、完成软件系统代码的实现，编写代码注释和开发文档； 2、辅助进行系统的功能定义，程序设计； 3、根据设计文档或需求说明完成代码编写，调试，测试和维护； 4、分析并解决软件开发过程中的问题； 5、协助测试工程师制定测试计划，定位发现的问题； 6、配合项目经理完成相关任务目标。  任职资格 1、身体健康，计算机技术或电子信息以及软件工程等相关专业本科以上学历； 2、精通Web编程，能用Java语言进行Web开发的经验，熟悉html，javascript，css； 3、熟悉Spring、iBatis等开源框架，熟悉servlet，JMS，Jdbc开发，熟悉各种常用设计模式； 4、掌握Oracle、SQL Server、MSSQL等常规数据库； 5、熟悉ajax、jquery、json、rest等； 6、对技术有强烈的兴趣，喜欢钻研，具有良好的学习能力，沟通技能，团队合作能力； 7、有Lucene、Solr开发经验的优先考虑。</t>
  </si>
  <si>
    <t>JAVA开发工程师</t>
  </si>
  <si>
    <t>重庆正大华日软件有限公司</t>
  </si>
  <si>
    <t>五险一金 定期体检 带薪年假 周末双休 假日福利</t>
  </si>
  <si>
    <t>岗位职责： 1、参与公司项目研发工作，负责核心代码编写，实现产品功能模块； 2、进行单元测试和代码调优，解决开发工程中的技术问题； 3、根据部门领导的分工完成各项程序的开发工作。  任职要求： 1.大学统招大专及以上学历（学信网可查），计算机相关专业优先考虑。 2.具有2年及以上Java开发经验。 3.熟悉HTML、JavaScript、CSS、等页面技术。 4.熟悉Linux内核机制，进程线程等编程模式，熟悉makefile编写，可以独立进行软件发布和测试 5.熟悉Oracle数据库 6.思维清晰，具备良好的逻辑思维能力和语言表达能力。 7.有较强的抗压能力和工作责任心。  公司福利： 1、周末双休+带薪年新+五险一金+节日福利； 2、开发大牛亲自团队代领+全程项目参与+发展空间大；</t>
  </si>
  <si>
    <t>金诚国际保险经纪有限公司</t>
  </si>
  <si>
    <t>保险</t>
  </si>
  <si>
    <t>五险一金 补充医疗保险 餐饮补贴 专业培训 绩效奖金 定期体检</t>
  </si>
  <si>
    <t>网络运营专员</t>
  </si>
  <si>
    <t>北京成锦教育科技有限公司</t>
  </si>
  <si>
    <t>教育/培训/院校 学术/科研</t>
  </si>
  <si>
    <t>五险一金 专业培训 绩效奖金 年终奖金 定期体检 创业公司</t>
  </si>
  <si>
    <t>岗位职责 1、官网的更新，优化及维护工作； 2、微信、QQ群、微博、今日头条、抖音、百家号等自媒体平台的运营工作； 3、线上专题活动的策划及推广工作； 4、线上学员咨询答疑工作； 5、积极配合其他部门完成推广相关工作。 岗位要求： 1、熟悉网络推广方式，利用今日头条、抖音、微信、QQ群、微博博客等平台进行线上引流； 2、熟练使用 photoshop，dreamweaver,flash,ftp,microsoft access等相关软件； 3、对js、css、html有一定的了解，能够独立完成网页广告位修改和新增工作； 4、有一定的文字功底，能够独立策划线上活动； 5、对工作有激情，积极主动，具备较强的团队协作精神，有责任心、执行力强，具备较强的学习能力； 晋升方向：网络部主管</t>
  </si>
  <si>
    <t>Html5 开发工程师</t>
  </si>
  <si>
    <t>广州沃洛电子商务有限公司</t>
  </si>
  <si>
    <t>五险一金 全勤奖 交通补贴 通讯补贴</t>
  </si>
  <si>
    <t xml:space="preserve">1.熟练HTML、CSS, div+css完成前端页面的开发。 2.熟悉JavaScript动画效果js数据交互jQuery实现前端页面效果;精通H5和css，c3等可以根据需求文档搭建静态页面。 3.熟练使用js和jQuery库进行页面交互以及发送ajax与后台交互,与后端开发团队紧密配合，实现数据在前端的展示； 4.熟悉gitHub或者SVN代码管理工具。 5.熟悉微信小程序制作。 6.熟悉制作手机端页面，响应式布局。 7.掌握Photoshop对设计图形进行切图与抠图。  岗位职责：   【薪酬福利】 工作时间：9:00-12:00；13:30-18:00，每周上班五天，周末双休 工作地点：广东省广州市番禺区市桥港信金汇509（市桥地铁口附近） 福利保障：公司正式员工享有五险，下午茶福利  </t>
  </si>
  <si>
    <t>html5前端开发工程师</t>
  </si>
  <si>
    <t>广州市华广计算机软件有限公司</t>
  </si>
  <si>
    <t>岗位职责： 1） 负责公司家居设计软件相关产品的开发 2）协助产品完善需求，优化代码提高页面性能  任职要求： 1）精通HTML/CSS/Javascript等技术，熟练使用H5、 ES6、CSS3新特性，了解JS面向对象开发 2）精通html5 canvas绘图，熟悉各种UI操作的事件逻辑 3）工作习惯良好，自主完成工作，擅于合作，代码清晰整洁 4）对数据结构各种基础算法熟悉的优先</t>
  </si>
  <si>
    <t>Html5网页前端开发工程师</t>
  </si>
  <si>
    <t>广州市星为信息科技有限公司</t>
  </si>
  <si>
    <t>五险一金 员工旅游 弹性工作</t>
  </si>
  <si>
    <t xml:space="preserve">职位描述： 1、1年以上前端开发经验； 2、熟悉Jquery、EasyUI等技术，精通JavaScript语言，熟练使用HTML+JavaScript+CSS进行网页开发，熟悉HTML5+CSS3的新功能； 3、能快速掌握HTML5和Mobile Web开发，如有对应Web APP开发经验优先。 任职资格： 1、根据营销文案、美工设计的版面，对互联网营销中所需的HTML5网页、电子函件、微信微页等网页互动开发； 2、负责公司网站静态页面的维护与制作； 3、用HTML,CSS,JavaScript完成符合Web标准的页面，完成网页动态效果编码； 4、对网站客户操作体验负责。 </t>
  </si>
  <si>
    <t>广州扬锋信息技术有限公司</t>
  </si>
  <si>
    <t>计算机服务(系统、数据服务、维修) 医疗/护理/卫生</t>
  </si>
  <si>
    <t>五险一金 员工旅游 年终奖金</t>
  </si>
  <si>
    <t>岗位职责 1、参与公司项目和产品的HTML5页面及移动互联网方面开发； 2、负责完成HTML5前端静态视觉和动态交互行为设计和开发； 3、根据产品设计，开发出适配于各个平台如网站、手机、平板的页面。 岗位职责1 . 熟悉W3C标准，对表现与结构分离、HTML语义化等有深刻理解；</t>
  </si>
  <si>
    <t>Web前端设计师 /HTML5/ 网页前端设计师</t>
  </si>
  <si>
    <t>广州速贸天下科技有限公司</t>
  </si>
  <si>
    <t>带薪年假 全勤奖 节日福利 绩效奖金 弹性工作 通讯补贴 工龄奖 五险 年终奖金 补充医疗保险</t>
  </si>
  <si>
    <t>1、负责网店的前端页面构建工作，利用各种Web技术将设计原型转化为最终页面； 2、负责利用HTML/CSS/JavaScript/Jquery等各种Web技术进行产品的界面开发； 3、根据业务需求描述，配合开发嵌套程序代码，制作标准优化的代码,并增加交互动态功能； 4、负责整体页面结构及样式层结构的设计、优化等相关工作； 5、负责进行丰富互联网的Web开发,致力于通过技术改善用户体验； 6、完成上级主管交办的其它工作事项。  任职要求： 1、精通jQuery、HTML5、CSS，有基于Ajax的应用开发经验； 2、熟悉DOM、AJAX、XML、JSON等相关技术； 3、熟练掌握使用jQuery进行Web开发，熟悉html5 + css3的新功能； 4、具备超强的责任心，进取心，求知欲及良好的团队合作精神，具备积极主动的工作态度；有较强的独立的工作能力，能够承受较强的工作压力。  #本公司待遇从优，欢迎各位加入！  1、上班 时 间：6天8小时 9:00-18:00 、 9:30-18:30 、 10:00-19:00 午 休：12:00-13:00 单 休 （工作时间比较人性化，十点前到公司上班均不算迟到哦） 2、生 活 方面：下午茶、公司设有冰箱、微波炉，可带饭等； 3、全 勤 奖：月度为100元/月，年度为3000元/年； 4、事假可用调班抵扣，以调班为优先； 5、工 龄 奖：入职满1年者100元/月；满2年者200元/月；满3年以上者400元/月；满4年以上者700元/月；满5年以上者1000元/月； 6、工资发放日：每月20日，无拖欠工资； 7、保 险：养老、失业、工伤、生育、医疗及重大医疗（转正立即购买）； 8、试 用 期：1个月或3个月（表现者可提前转正，试用期后根据个人的考核结果再调整工资）。 9、活动 设施：生日会、年终晚会、旅游等活动。 10、奖 金：结合公司业绩，每年有***优秀员工奖、进步奖、敬业员工奖等。 11、年终奖：丰厚的年终奖金； 11、评 价：每年一次对上一年度业绩及表现进行评价，根据结果进行薪资调整或升职加薪。 12、有薪假期：符合法律法规的员工享有有薪年假、婚假3天、丧假2-5天、产假（98天+）、陪产假15天、带薪病假1天/月 等假期。 13、节假日及生日礼金：元宵、端午节、中秋节，公司员工100元/人节日礼金；三八妇女节，公司女同事100元/人；生日员工100元生日礼金等； -----------------</t>
  </si>
  <si>
    <t>广州酷趣信息科技有限公司</t>
  </si>
  <si>
    <t>员工旅游 专业培训 绩效奖金 年终奖金 股票期权 定期体检 五险一金</t>
  </si>
  <si>
    <t>1、独立完成微信小程序、微信公众号、H5移动网站平台的项目开发； 2、参与项目前端开发工作，包括页面H5编码及JS交互的实现； 3、持续优化前端体验和页面响应速度，并保证兼容性和执行效率； 4、负责产品或项目的持续迭代工作。 任职要求： 1、2年以上互联网前端开发经验，有大型项目经验； 2. 熟练掌握Web相关技术（H5/CSS3/JS等）； 3. 熟练使用ReactJs,AngularJs,Vue.js中其中一种； 4. 熟悉前端工程化开发流程与工具 (gulp、 grunt、 webpack等 ) 5. 熟悉H5小程序相关技术或有相关经验，有node.js，java或其他后台开发经验优先；</t>
  </si>
  <si>
    <t>广州远大信息发展有限公司</t>
  </si>
  <si>
    <t>周末双休 包住宿 专业培训 绩效奖金 餐饮补贴 带薪年假 五险</t>
  </si>
  <si>
    <t>所属部门：研发部 职位职责： 1、负责WEB及移动端的前端开发工作 2、按照项目计划，在保证质量的前提下、按时完成开发任务；  任职要求： 1、精通HTML/HTML5/CSS3/Javascript等前端技术，能编写兼容多种浏览器的前端页面代码； 2、熟悉主流移动web开发框架，并有过实际项目开发经验，比如Jquery，Jquery mobile，Vue、AngualrJS等； 3、有用HTML5开发2年以上经验； 4、熟悉一种以上的后端语言（java、go、node.js、python等）者优先； 4、对用户体验有所了解或研究者优先； 5、具有良好的沟通能力，良好的团队合作精神，对工作积极主动，能有条理的完成工作任务。   其他  工作地点：广州番禺洛溪 （1）基本薪酬与薪酬结构（***） 公司的薪酬结构包括：基本工资、绩效工资、管理职务补贴、项目奖金、外出车资补助等。 1、 基本工资：根据岗位和行业水平为员工提供具有竞争力的基本工资； 2、 绩效奖金：根据员工绩效表现以及部门绩效管理标准，为员工提供月度、年度的绩效奖金； 3、 年终奖：年末根据公司的运营情况，发放一定比例的年终奖。  （2）其他福利 1、公司注重人才培训，定期为员工免费提供培训，提升职业素质； 2、公司按照国家规定为员工购买医社保； 3、员工享有春节、元旦、清明、五一、中秋、十一等国家规定的法定节假日； 4、员工享有带薪年假、病假、产假、婚丧假； 5、提供员工饭堂，周一提供老火靓汤，周四提供香甜糖水； 6、提供员工住宿，环境舒适； 7、办公地点在二号线地铁洛溪站附近，交通方便； 8、公司有员工休息室，免费为员工提供乒乓球、卡拉ok等娱乐设施； 9、公司每年免费组织一次集体大型旅游活动以及精彩的年终晚会表演； 10、公司为优秀员工提供红股激励。  合适者请发邮件：hryondor@yondor.com  联系电话：020-37662466 联系人：彭小姐</t>
  </si>
  <si>
    <t>广州酷游娱乐科技股份有限公司</t>
  </si>
  <si>
    <t xml:space="preserve">1、根据游戏策划需求，独立设计开发相关自己负责的游戏系统和各个模块； 2、负责游戏的前期模块设计开发与后期bug修复、版本更新维护与代码优化； 3、配合团队完成整个项目的开发，并在后期进行维护工作和功能更新。  职位要求： 1.优秀的本科应届毕业生，有H5游戏的完整项目开发经验优先考虑； 2.熟悉LayaBox，白鹭（Egret）等游戏开发引擎及相关开发工具； 3.熟悉 JavaScript/TypeScript/ActionScript3 等语言，具有良好的面向对象程序设计的思想，熟悉 HTML5 及 CSS等； 4.熟悉 WebSocket 和 HTTP 等网络协议，熟悉 JSON丶ProtoBuf 等数据协议； 5.熟悉 UI体系、图形、动画等等知识，有3D游戏开发经验优先； 6.具备优秀的程序设计能力、习惯和团队协作精神，热爱游戏，具备良好的理解和沟通能力； 7.有 Flash AS3丶Flex 开发经验者优先考虑，有优秀的团队协作能力优先； 8.有移动前端（App丶微信等）开发经验优先。 </t>
  </si>
  <si>
    <t>广州禾易广告有限公司</t>
  </si>
  <si>
    <t>五险一金 员工旅游 年终奖金 定期体检</t>
  </si>
  <si>
    <t>岗位要求： －了解PHP，并能使用PHP编写项目； －了解小程序，并能编写小程序； －精通H5，含H5标签、H5 JS API、CSS3。尤其是css3动画及canvas； －有可展示H5作品的源码； －对自己负责的项目有强烈责任心，遇到bug等意外导致进度延后，能主动加班完成； －遇到客户临时改需求（每月次数不多），能负责到底； －熟悉原生js，具备模块封装、编写公共组件的能力及意识； －熟悉任意一个canvas框架，并有用其做过炫酷项目； －能解决主流手机端浏览器兼容，尤其是微信内置浏览器；  具备以下条件者优先考虑： －有前后端全栈开发经验。  岗位职责： －开发强互动性的炫酷H5页面 －参与新项目，规划并搭建前端应用架构、与后端工程师一起设计接口。 －对开发的代码质量和功能负责，修复程序中存在的漏洞，不断优化程序逻辑。  岗位优势： 1、周一到周五7.5小时工作制（9：30~18：30）法定节假日正常放假！ 2、医疗保险+工伤保险+养老保险+生育保险+失业保险+公积金，妥妥的保障！ 3、公司注重团队培养，部门活动也不少 4、我们有带薪年假哦，拿着工资陪家人 5、年度员工体检：员工身心健康计划（健康体检）； 6、公司每年安排集体旅游（出国游）； 7、广告行业正处于快速发展期，设立良好的晋升机制并提供内部招聘、职位轮换机会。   公司网址： http://www.189go.cn/</t>
  </si>
  <si>
    <t>PHP中级工程师</t>
  </si>
  <si>
    <t>广州玖晔网络科技有限公司</t>
  </si>
  <si>
    <t>互联网/电子商务 网络游戏</t>
  </si>
  <si>
    <t>五险一金 餐饮补贴 专业培训 绩效奖金 员工旅游</t>
  </si>
  <si>
    <t>web前端 (职位编号：001)</t>
  </si>
  <si>
    <t>广州市晟�毅阍次幕�传媒有限公司</t>
  </si>
  <si>
    <t>互联网/电子商务 影视/媒体/艺术/文化传播</t>
  </si>
  <si>
    <t>周末双休 节日福利 购买五险</t>
  </si>
  <si>
    <t>1、完成WEB前端工作开发，包括PC端和移动端的页面; 2、与UI设计对接，将PSD设计制作成HTML代码; 3、实现HTML制作，对接.net接口，实现数据交互; 4、使用nodejs+mysql进行项目开发。  工作要求： 1、熟练掌握HTML5、CSS3、JavaScript开发 2、熟悉W3C标准、熟练掌握盒模型、常用布局以及浏览器和移动设备兼容性； 3、熟练使用vue，angularJS框架，掌握其原理，能独立开发常用组件; 4、熟练nodejs+mysql进行项目开发，; 5、热爱学习，热爱开源，能够独立解决问题。</t>
  </si>
  <si>
    <t>栩迅广告（广州）有限公司</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</si>
  <si>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3、熟悉jquery/bootstrap等流行框架； 4、精通Javascript语言的各特性，可用原生JS开发通用组件； 5、良好的代码习惯，要求结构清晰，命名规范，逻辑性强； 6、学习能力强，能快速接受新知识，敢于创新； 7、有良好的人际沟通和交流能力，有较强的团队意识。 8、有webapp、微信H5开发经验者优先； 9、有vue.js或react框架经验者优先；</t>
  </si>
  <si>
    <t>asp.net mvc 工程师</t>
  </si>
  <si>
    <t>广东华路交通科技有限公司</t>
  </si>
  <si>
    <t>五险一金 补充医疗保险 免费班车 餐饮补贴 专业培训 绩效奖金 年终奖金 定期体检 出国机会</t>
  </si>
  <si>
    <t>1.计算机相关专业大专及以上学历，一年或以上工作经验，具有扎实的计算机基础理论知识； 2.熟悉C#语言，熟悉面向对象的开发； 3.熟悉Visual Sudio 2010以上编程工具，熟悉ADO.NET Entity Framework，三层架构，有asp.net MVC 3.0及以上团队实际开发经验； 4.熟练使用mssql server2008及以上版本，熟悉数据库的设计； 5.熟悉HTML、DIV+CSS、JavaScript、Jquery等Web技术，有bootstrap、angularjs开发经验优先； 6.有良好基础，学习能力强的不受以上所有条件限制。</t>
  </si>
  <si>
    <t>电商初级设计师</t>
  </si>
  <si>
    <t>广州市百库电子科技有限公司</t>
  </si>
  <si>
    <t>6-7千/月</t>
  </si>
  <si>
    <t>广州点服网络科技有限公司</t>
  </si>
  <si>
    <t>WEB前端开发职位： 1、2年以上web前端开发经验，熟练掌握HTML/HTML5、CSS/CSS3、javascript等；熟悉less等css预编译工具进行快速优先； 2、熟练掌握React、vue、node等其中至少一项框架； 3、熟练掌握AJAX异步通信技术，了解json数据格式，对http协议有一定了解； 4、熟悉前后端分离开发及调试； 5、熟练掌握DIV+CSS网页制作，代码规范，有效的解决主流浏览器的兼容性问题； 6、熟悉HTML5+CSS3新特性，了解HTML5新规范，有响应式开发经验，熟悉移动端开发、自适应布局和开发调试工具,并熟练应用到移动端WebApp； 7、熟悉使用常见的web页面优化技术、内存泄漏检查技术、调试工具、浏览器兼容性技术等，了解浏览器内部运行原理、http、https协议原理等； 8、熟练使用PHOTOSHOP等图形制作软件或有网页设计功底经验者优先； 9、熟练使用Dreamweaver、WebStorm、HBuilder等开发工具优先； 工作时间： 早9:00―12:00 13:30―18:30</t>
  </si>
  <si>
    <t>广州远正智能科技股份有限公司</t>
  </si>
  <si>
    <t>电子技术/半导体/集成电路 环保</t>
  </si>
  <si>
    <t>五险一金 员工旅游 年终奖金 绩效奖金 专业培训 带薪年假 出差补贴 高温补贴 股票期权</t>
  </si>
  <si>
    <t>岗位职责： 1、公司产品web端页面的制作、开发和优化 2、根据产品设计，利用HTML5相关技术开发网站上的前端应用 3、基于HTML5.0标准进行页面制作，编写可复用的用户界面组件 4、开发、维护、扩展前端代码框架 5、配合后台工程师一起研讨技术实现方案，进行应用及系统整合 任职要求： 1、熟练使用HTML5、CSS3等网页制作技术、页面架构和布局，使用DIV+CSS手写网页代码 2、对CSS/JavaScript性能优化、解决多浏览器兼容性问题有一定的经验 3、熟练掌握JavaScript语言核心技术，如DOM、Ajax、JSON等 4、熟练使用vue，以及vuex、vue-router、vue-cli等基于vue的工具和组件，可独立开发vue通用组件 5、良好的逻辑思维能力和团队合作，工作积极主动、踏实严谨，有责任心 6、有微信小程序开发经验者优先 7、计算机软件相关专业，大专及以上学历</t>
  </si>
  <si>
    <t>武汉软帝联合科技有限公司</t>
  </si>
  <si>
    <t>外包服务 计算机软件</t>
  </si>
  <si>
    <t>五险一金 专业培训 弹性工作 年终奖金 免费班车 定期体检 员工旅游 绩效奖金</t>
  </si>
  <si>
    <t>岗位职责： 1、前端前期的规划构思，完善产品概念，负责前端技术方案的选型、设计与开发工作； 2、负责与后端开发研讨技术实现方案，制定服务接口； 3、负责对各种浏览器的兼容优化； 4、负责网站由图形设计到html静态页面的实现； 5、负责网站CSS代码编写与优化；  任职要求： 1．计算机等相关专业本科以上学历，2年以上互联网产品前端开发经验； 2．精通HTML5、CSS3、AJAX、等前端开发技术； 3．有较强的 AJAX 前后台数据交互经验， 且能配合后台写 JS 的业务逻辑的经验； 4．具有良好的问题理解能力，能够理解以及处理复杂业务逻辑； 5．熟练掌握 vue.js、note.js者优先； 6．熟悉微信端，微信小程序开发者优先。</t>
  </si>
  <si>
    <t>广州易和医疗技术开发有限公司</t>
  </si>
  <si>
    <t>医疗设备/器械</t>
  </si>
  <si>
    <t>五险一金 专业培训 定期体检 员工旅游 绩效奖金</t>
  </si>
  <si>
    <t>负责安卓、小程序、web前端开发 任职描述： 1、本科以上学历，2年以上工作经验，计算机相关专业； 2、理解面向对象设计的基本原则，熟悉常用的设计模式； 3、熟悉Android应用开发框架，能独立开发Android应用； 4、良好的数据结构和算法基础； 5、熟练掌握sqlite数据库，xml，json等数据格式，http协议，socket通讯等常用技术； 6、熟悉蓝牙及wifi通信； 7、精通HTML/XHTML、CSS等网页制作技术，精通页面架构和布局； 8、熟悉jQuery/Vue/React至少一种框架，熟悉组件库的使用如jQuery EasyUI、Vue iView等； 9、熟悉datatable,echart等各种前端插件的使用； 10、熟悉HTTP协议, 有网站服务器搭建，环境部署经验； 11、了解响应式设计, 精通bootstrap； 12、有处理移动端兼容性工作经验； 13、能独立完成，接口对接工作，有实际项目经历； 14、良好的沟通与表达能力、思路清晰，较强的动手能力与逻辑分析能力； 15、有C1驾照者优先。</t>
  </si>
  <si>
    <t>广州裳界企业管理服务有限公司</t>
  </si>
  <si>
    <t>绩效奖金 年终奖金 员工旅游 社保 温馨生日会 人性化管理</t>
  </si>
  <si>
    <t>岗位职责：
1、负责ERP/CRM/OA等管理软件项目的实施工作；
2、调研和分析客户的需求，设计和优化业务流程，制定有针对性的实施方案，并通过专业的项目管理，协助和引导客户完成系统实施工作；
3、负责公司客户的实施支持、问题反馈和需求采集；
4、参与系统功能的测试，记录并反馈问题；
5、总结提炼优秀企业的管理模式，参与实施标准化建设。 任职要求： 1、熟悉.Net Framework框架， 使用C#、asp.net、ado.net、Ajax、JavaScript和WebService等技术编写过程序； 2、熟练使用Div+Css进行页面布局，懂HTML技术，熟悉jquery+bootstrap及jquery+jquery.moblie； 3、了解多线程，泛型，反射，接口高级技术； 4、熟练使用SQLServer2005/2008/2012及以上版本，懂Oracle数据库更佳； 5、熟练使用Visual Studio 2010/2012及以上版本开发B/S和C/S项目，有接触过UCML开发框架优先考虑； 6、熟悉项目开发流程，熟练使用VSS版本控制器； 7、具有良好的文档书写能力和交流沟通能力； 8、虚心好学，有责任心，接受加班，能应对压力； 9、要求大专以上学历，欢迎应届毕业生投简历。</t>
  </si>
  <si>
    <t>Java初级开发工程师</t>
  </si>
  <si>
    <t>广州舜辰信息科技有限公司</t>
  </si>
  <si>
    <t>五险一金 餐饮补贴 定期体检 年终奖金 绩效奖金 员工旅游 出国机会</t>
  </si>
  <si>
    <t>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项目经理完成相关任务目标。 1、全日制统招本科或以上学历，有JAVA项目开发经验优先；2、了解JAVA及相关技术体系结构、熟练使用eclipse，cvs，svn等常用工具；3、了解Orcale、DB2、SQLserver等主流数据库，有实际开发经验者优先；4、了解html，css，js等web技术；5、积极进取，较强的学习能力，良好的抗压能力，愿意挑战自己；6、能适应长期出差台湾</t>
  </si>
  <si>
    <t>诚聘前端开发+双休（体育西路）</t>
  </si>
  <si>
    <t>广州先迈商贸有限公司</t>
  </si>
  <si>
    <t>五险 双休 节日福利 员工旅游 餐饮补贴 弹性工作 绩效奖金 年终奖金</t>
  </si>
  <si>
    <t>【岗位职责】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2、薪酬组成，具体待遇面谈； 基本工资+岗位津贴+绩效奖金+全勤奖+工作餐+其他补贴及奖金；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2、薪酬组成，具体待遇面谈； 基本工资+岗位津贴+绩效奖金+全勤奖+工作餐+其他补贴及奖金；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t>
  </si>
  <si>
    <t>ASP.NET软件工程师</t>
  </si>
  <si>
    <t>广州市智禾电子科技有限公司</t>
  </si>
  <si>
    <t>五险、绩效奖金、交通补助、餐补、通讯补贴、带薪年假、员工旅游，双休 技能要求： 1.、熟练使用C#、ASP.NET(C#)语言，1年以上开发经验，熟悉B/S系统架构和开发方法 2、熟悉 Web Service、css、html、JavaScript、Ajax等技术，了解目前流行的ORM框架和Web应用系统的开发架构和模式。 3、对web后台和网页性能调优有一定的实际操作经验。 3.、熟悉MS SQLSERVER2008 数据库，会编写视图、存储过程、函数、触发器等； 4.、熟练使用Visual Studio等IDE开发工具，具有良好的编程技巧和编程习惯； 5.、熟悉MVC开发模式优先； 6.、工作主动，责任心强，有较好的沟通、协作能力，良好的团队合作精神。</t>
  </si>
  <si>
    <t>软件开发工程师（前后端开发）</t>
  </si>
  <si>
    <t>广州鸳鸯科技有限公司</t>
  </si>
  <si>
    <t>周末双休 带薪年假 五险一金 年终奖金 加班补贴 节日福利</t>
  </si>
  <si>
    <t>1.精通java或者php服务器端开发。 2.精通MSSql或者MySql数据库开发。 3.精通Html、CSS、javascript原生Web前端开发，有H5相关框架开发经验。 4.以上需要有web前端和后台两年以上相关开发经验。 5.有服务器管理经验者和有移动平台APP开发者优先。</t>
  </si>
  <si>
    <t>web前端工程师</t>
  </si>
  <si>
    <t>中科软科技股份有限公司</t>
  </si>
  <si>
    <t>五险一金 定期体检 年终奖金 交通补贴 餐饮补贴 加班少 补充医疗保险</t>
  </si>
  <si>
    <t>岗位职责： 1、根据项目具体要求，接受团队协作完成软件的设计、开发、测试、修改bug等工作； 2、完成公司内产品组件相关功能开发； 3、协同服务端工程师完成前端与后台对接联调； 4、持续优化前端体验和页面响应速度，保证兼容性和执行效率，前端bug修正。  任职要求： 1、2年以上前端开发经验，精通Javascript、HTML/HTML5、CSS/CSS3、Jquery等前端开发技术，熟悉ES6优先； 2、熟悉主流移动web开发框架，如Vue，React，AngularJS，等，了解webpack的使用； 3、 熟悉W3C标准与ES规范，熟悉Web语义化熟练掌握盒模型、常用布局以及浏览器和移动设备兼容性； 4、对前端技术流行趋势敏感，具有前端的性能优化技术，能够独立完成复杂前端模块的设计与实现； 5、优秀的编程能力和良好的编程习惯和团队协作精神。</t>
  </si>
  <si>
    <t>广州万彩信息技术有限公司</t>
  </si>
  <si>
    <t>绩效奖金 定期体检 员工旅游 餐饮补贴 补充医疗保险 五险一金 年终奖金</t>
  </si>
  <si>
    <t xml:space="preserve"> 岗位职责： 1、负责网站前后台功能的设计、开发、维护。 2、负责现有网站的迭代开发。 3、负责现有版本的维护和性能优化。 岗位要求： 1、大专及以上学历，计算机或相关专业，1年PHP开发工作经验。 2、精通PHP+MySQL程序设计及开发。 3、熟悉 Html、Javascript、AJAX、CSS、JSON等Web页面技术。 4、良好的代码习惯，结构清晰、命名规范、逻辑性强、代码冗余率低。 5、责任心强，逻辑清晰，工作认真，执行能力强，良好团队意识。 </t>
  </si>
  <si>
    <t>广州市花玄木里生物科技有限公司</t>
  </si>
  <si>
    <t>互联网/电子商务 贸易/进出口</t>
  </si>
  <si>
    <t>五险一金 专业培训 出国机会 绩效奖金 年终奖金 员工旅游</t>
  </si>
  <si>
    <t>岗位职责： 1、负责电商平台、微信小程序与管理系统功能开发及框架的设计和研发工作。 2、项目Web前端技术选型以及框架设计 3、完成UI设计的网页界面实现以及与服务器端的联调协作。  任职要求： 1、熟悉HTML5、CSS3、JavaScript等Web前端开发技术。 2、熟悉微信小程序开发调试。 2、熟悉Vue、Angular技术框架。 3、熟悉前端开发调试流程以及各类浏览器调试工具的使用。 4、2年以上前端开发经验。 5、有服务器技术基础，熟悉后台开发经验优先。 6、有较强的团队意识，表达清晰，对用户体验、交互操作流程等有深入的理解，有带人经验更优。</t>
  </si>
  <si>
    <t>广东联通通信建设有限公司</t>
  </si>
  <si>
    <t>0.6-1.3万/月</t>
  </si>
  <si>
    <t>通信/电信/网络设备</t>
  </si>
  <si>
    <t>五险一金 通讯补贴 定期体检 绩效奖金 年终奖金 交通补贴 餐饮补贴</t>
  </si>
  <si>
    <t>岗位职责： 1）手机客户端、PC端产品的前端产品设计优化提升与技术支撑； 2）优化用户视觉体验及完善页面设计流程； 3）前端web页面功能开发； 岗位要求： 1）熟悉WINDOW、LINUX操作系统内核对象的使用； 2）对网页布局有相当的设计、规划能力，能准确把握产品的整体风格和色彩的设计； 3）精通Photoshop、Illustrator、Flash、dreamweave等网页设计图形设计软件； 4）精通HTML、HTML5、css语言、DIV+CSS布局、兼容性问题解决 5）熟悉Java编程技术，有丰富的开发经验；</t>
  </si>
  <si>
    <t>广东融合通信股份有限公司</t>
  </si>
  <si>
    <t>五险一金 交通补贴 餐饮补贴 通讯补贴 年终奖金 弹性工作 定期体检</t>
  </si>
  <si>
    <t>1、 1年Web前端开发经验； 2、精通HTML5、CSS3、Javascript等web前端开发技术，精通web标准，Ajax、DOM等技术 3、熟练使用Web开发框架JQuery、Bootstrap等常用框架 4、熟悉并掌握 主流前端框架Angular、Vue其中一个，有小程序开发经验； 5、熟悉微信端开发，有成功案例的优先</t>
  </si>
  <si>
    <t>宜通世纪科技股份有限公司</t>
  </si>
  <si>
    <t>通信/电信运营、增值服务 计算机软件</t>
  </si>
  <si>
    <t>五险一金 专业培训 通讯补贴 餐饮补贴 绩效奖金 年终奖金 股票期权 定期体检</t>
  </si>
  <si>
    <t xml:space="preserve">岗位职责： 1、具有2年以上前端开发经验，精通各种前端技术，包括HTML/CSS/JavaScript/Node.JS等； 2、具备跨终端的前端开发能力，在Web（PC+Mobile）/Hybrid App/Native App三个方向上至少精通一个方向，精通APP的基础组件设计； 3、负责前端用户界面开发，保证每一个的浏览器兼容性，负责用户体验的改善、设计和实现。 4.、对前端工程化与模块化开发有一定了解，并有实践经验（如Webpack/Gulp/NPM/YARN等）； 5、参与公司各个项目的前端开发工作，根据设计图完成静态页的转化。 6、运用HTML+CSS+JavaScript技术对所参与的项目进行开发和维护，完成相关页面的改版需求，协调测试人员及跟进开发过程中的bug。 职位要求：
1、本科或以上学历，2年以上前端开发经验； 2、精通HTML、CSS，熟练使用HTML5、CSS3，熟悉响应式网页设计原理且有实践经验； 3、熟悉Javascript，Jquery，熟悉常用JS框架，APP框架，如：bootstrap、angularJs、react.js等框架； 4、能独立实现网站前端设计，包括页面设计、页面重构、交互实现等； 5、熟悉微信H5页面开发，熟悉APP框架Cordova； 6、熟悉UI设计，熟悉photoshop等工具； 7、熟悉非原生APP开发相关经验者优先； </t>
  </si>
  <si>
    <t>微信开发/PHP网站开发</t>
  </si>
  <si>
    <t>广州领客信息科技有限公司</t>
  </si>
  <si>
    <t>五险一金 员工旅游 股票期权 年终奖金 绩效奖金 弹性工作</t>
  </si>
  <si>
    <t>我们倡导“简单做人、用心做事、创意管理”团队理念， 不会对团队成员有太多的束缚，这里是一个轻松、愉快、激情四射的工作氛围，鼓励所有成员去寻找灵感，发现生活当中的真、善、美，发挥每一个人的创意，感受生活的意义和价值。  职责： 1、后端商城系统项目的设计/开发/维护； 3、根据产品、运营、推广需求，进行系统和移动端商城的设计和开发； 4、负责开发设计项目新功能，协同完成项目升级工作;  要求： 1、1年以上在职开发经验（有微信开发经验优先）。 2、熟悉ThinkPHP框架，能独立承担项目模块开发任务。 3、熟悉相关Web开发技术、熟悉HTML、XML、JavaScript、 DHTML、CSS、Ajax、josn等技术。 4、有良好的编码习惯和技术文档编写能力。 5、熟悉MYSQL，精通MYSQL数据库的优化技术者优先。  福利待遇： 1、月薪+全勤奖+奖金+餐补+年终 2、完善培训=专业入职培训+实用在职培训+系统阶段性培训 3、员工关怀：过节礼品、生日礼物、结婚礼物等。公司内部冰箱、微波炉、功夫茶具等齐全，为员工营造良好的工作空间。 4、活动：公司年度旅游、销售部门每月度一次旅游（文娱、爬山、野外扩展活动、省内游）、每月部门聚餐。  公司附近交通： 地铁：4号线车陂站B出口 公交：天朗明居BRT站  公司网站：http://www.vslai.com 每个人内心深处，渴望实现自我，只要您选对平台，坚持下去，结果会告诉您，付出都能得到回报！ 我们，年轻，有活力，为实现目标永远前进！ 我们，亲如一家，您将找到勇往直前的伙伴！广州领客期待您的加入，与我们一路同行，同享梦想！</t>
  </si>
  <si>
    <t>广州两三事服饰有限公司</t>
  </si>
  <si>
    <t>五险一金 餐饮补贴 通讯补贴 专业培训 出国机会 绩效奖金 年终奖金 定期体检</t>
  </si>
  <si>
    <t>将视觉设计、服装设计玩儿的像游戏，你可以创造自己的色彩联合国,可以做一个驾驭图片的疯子，甚至可以随意的创造；一些艺术、一些怪诞、一些舔舐内心的性感。自由！放肆！粗野！先锋！请把自己玩儿脱，两三事欢迎你！ 核心职责 1、 根据品牌定位及品牌VIS系统，设计制作各类平面宣传资料，以达到诉求清晰，有效促进销售，同时提升、美化品牌终端视觉形象的要求。 2、 推广品牌VIS视觉识别系统，贯彻落实到线上商城及线下实体店铺，维护品牌协调统一的视觉形象；跟进编订平面设计培训教材，并按实际需求参与培训工作以保证品牌视觉系统输出统一规范。 3、 保质、保量，依时完成各类平面宣传品的制作和发放工作，监督终端使用效果。 【
投简历请提交自己的作品链接
】  例行职责 1、负责线上商城整体视觉创意设计和专题页的设计与把控；擅长做推广宣传图、直通车及钻石展位推广素材。 2、辅助线下终端形象画等品牌物料设计及制作。 3、负责品牌推广公关活动、媒体投放、发布会等平面广告及品牌宣传物料设计、制作、印刷等工作。 4、公司或上级安排的其他相关工作。  任职要求 1、 时尚与美学触感强，有良好审美观并能处理各种视觉冲突能力，团队带领经验者优先。 2、 熟练使用平面设计软件 Photoshop、AI、CorelDRAW 等；html、div、css等有网站网页设计工作经验者优先；有视频剪辑能力者优先；擅长摄影并能指导摄影进行者优先。 3、 良好的沟通能力，独挡一面的职业能力和心态，团队合作精神和高度责任感，能够承受工作压力并保证工作质量。 4、 三年以上相关工作经验：电商平台美术设计经验、品牌物料设计等。</t>
  </si>
  <si>
    <t>php程序员（包吃+福利好）</t>
  </si>
  <si>
    <t>广东齐创科技投资集团有限公司</t>
  </si>
  <si>
    <t>环保 多元化业务集团公司</t>
  </si>
  <si>
    <t>员工旅游 包吃 绩效奖金 年终奖金 专业培训 节日福利 五险 大小周 团队拓展</t>
  </si>
  <si>
    <t>1、负责项目整体规划、功能设计、程序开发工作； 2、负责项目开发和测试，维护已有程序的审计和错误更正； 3、负责官网前后端编写和广告页面上线； 4、负责开发设计项目新功能，协同完成项目升级工作、提高用户体验； 5、负责品牌系统性能优化和技术攻关； 岗位要求： 1、熟悉相关Web开发技术、熟悉HTML5、CSS3、XML、JSON、JavaScript、Ajzx等技术； 2、精通PHP，熟悉第三方API接口对接功能模块开发技术者优先； 3、熟悉ThinkPHP、组织梦框架，能独立承担模块开发任务； 4、熟悉Windows+IIS7.5+php+myaql相关知识，熟练应用服务器配置优先； 5、熟悉MYSQL,精通MYSOL和SQL Server数据库的优化技术者优先； 6、有良好的编码习惯和技术文档编写能力</t>
  </si>
  <si>
    <t>PHP开发工程师（研发部）</t>
  </si>
  <si>
    <t>广州优路加信息科技有限公司</t>
  </si>
  <si>
    <t>六险一金 餐饮补贴 交通补贴 员工旅游 年终奖金 弹性工作 定期体检 带薪年假 下午茶 每周运动</t>
  </si>
  <si>
    <t>岗位职责： 1、 负责公司相关产品业务平台的开发； 2、 参与相关系统架构的设计和评审； 3、 负责所属项目数据库、程序模块的设计、编码和内部测试； 4、 负责公司后台系统的维护，保证系统的稳定运行。  任职要求： 1、 1年以上开发经验； 2、 能熟练运用PHP基于MVC模式进行应用程序开发，熟练掌握框架、模版、缓存、静态化等技术； 3、 熟练ThinkPHP、CI、Laravel、Yii框架等框架中的一种； 4、 精通PHP开发，了解redis缓存使用，有独立后台项目架构经验优先； 5、 熟练掌握HTML/XHTML，CSS，JAVASCRIPT等web页面技术； 6、 熟悉XML、JSON数据格式，熟悉Linux操作系统以及编程环境，熟悉TCP/IP、SOAP协议； 7、 熟悉MySQL数据库，熟悉数据库事务、锁、索引等概念，精通SQL调优和数据结构设计； 8、 有微信公众平台开发经验，及API接口开发经验者优先； 9、具备良好的沟通能力和团队合作精神，工作负责，积极主动，学习能力强； 10、有移动端后台开发经验优先。</t>
  </si>
  <si>
    <t>广州无界互动网络科技有限公司</t>
  </si>
  <si>
    <t>五险一金 员工旅游 定期体检 绩效奖金 年终奖金 周末双休 扁平管理 团建活动 定期下午茶</t>
  </si>
  <si>
    <t xml:space="preserve">岗位职责:
1、负责APP移动端、应用系统、公司官网等前端页面开发；
2、优化美工设计稿切图的相关html和css代码实现；
3、学习能力强、积极主动、重视团队协作，善用新技术推动业务发展；
4、了解前端新技术并应用至实际项目中。
任职资格:
1、大专以上学历，1-3年前端开发经验，有完整的前端项目经验；
2、扎实的HTML5、JavaScript、CSS3知识，熟悉前后端交互，有移动端的开发经验；
3、熟练掌握canvas技术，能使用canvas实现动效或者制作简单小游戏；
4、熟悉jquery,bootstrap和vue.js;
5、熟悉版本管理工具git。 </t>
  </si>
  <si>
    <t>中级前端开发工程师</t>
  </si>
  <si>
    <t>广州火鹰信息科技有限公司</t>
  </si>
  <si>
    <t>五险一金 员工旅游 股票期权 绩效奖金 弹性工作 餐饮补贴 交通补贴 周末双休</t>
  </si>
  <si>
    <t>岗位职责： 1、开发 web 网页 2、参与移动端 web 前端界面开发 4、参与微信小程序开发 岗位要求： 1、优秀应届毕业生。 2、熟练使用 HTML、CSS3、Javascript 等前端开发技术； 3、熟悉使用 Vue2 优先考虑； 4、计算机基础知识扎实的优先考虑。 2、对互联网新技术敏感，愿意学习及应用新技术，英语阅读良好的优先考虑；  基本福利: 1、双休（5天7小时）、弹性上下班、法定节假日、带薪年假； 2、社会保险（养老、医疗、工伤、失业、生育）；住房公积金； 3、女员工每月享有1天带薪生理假； 4、舒适的工作环境（现磨咖啡机、冰箱、微波炉等）； 5、定期员工活动，户外娱乐、公司年度旅游、员工生日庆祝、不定时各种调剂生活团队小活动； 6、零食+茶话会，吃货们不会空着肚子敲代码。 7、更多待开发的福利空间，等着你来给我们灵感！  职位联系方式 公司名称：广州火鹰信息科技有限公司 公司地址：广州市番禺区南浦万兴路8号广州凹凸凹电商创意产业园B301(地铁南浦地铁站） 联系电话：020-89202513 公司主页：http://www.figo.cn</t>
  </si>
  <si>
    <t>人力资源管理软件开发工程师</t>
  </si>
  <si>
    <t>广州恒软逸群信息技术有限公司</t>
  </si>
  <si>
    <t>0.6-2万/月</t>
  </si>
  <si>
    <t>“人力资源软件开发工程师”的职位要求： 1、精通Java平台、熟练H5开发技术，有独立开发经验 2、具备2年以上人力资源软件及相关行业软件开发经验 3、精通Oracle、MySQL、SQL Server等数据库的设计与开发，熟悉存储过程，T-SQL编程； 4、熟悉DIV+CSS开发模式，熟练HTML、DHTM、XML、JavaScript脚本开发； 5、具备人力资源软件行业开发架构经验的优先； 6、热爱软件开发职业，有成就理想的信心、并期望继续钻研技术的.。</t>
  </si>
  <si>
    <t>广东天鹰救援技术服务有限公司</t>
  </si>
  <si>
    <t xml:space="preserve"> 工作职责： 1、负责微信项目和移动端的web前端开发工作； 2、根据原型图/设计稿实现相关web页面 3、与后端开发人员进行数据对接交互。 4、参与项目讨论与页面优化。 职位要求： 1、熟练HTML5、CSS3、JavaScript等Web前端开发技术，能手写符合W3C标准、兼容多种浏览器的前端页面代码； 2、熟悉移动端主流浏览器的适配，对Android与iOS等不同平台的html5页面适配充分了解； 3、有JQuery Mobile，Zepto，Sencha Touch，iWebkit，AngularJS等框架使用经验者优先。 4、有解决问题、钻研新技术的兴趣和能力,个性乐观开朗，逻辑性强，善于和各种背景的人合作，可应对工作压力。</t>
  </si>
  <si>
    <t>.NET工程师（网站开发方向）</t>
  </si>
  <si>
    <t>广州市互诺计算机科技有限公司</t>
  </si>
  <si>
    <t>员工旅游 绩效奖金 年终奖金 专业培训 广州社保 下午茶 实力公司 优秀团队</t>
  </si>
  <si>
    <t>广州颜膜生物科技有限公司</t>
  </si>
  <si>
    <t>快速消费品(食品、饮料、化妆品) 互联网/电子商务</t>
  </si>
  <si>
    <t>专业培训 团队聚餐 节日福利 全勤奖 带薪年假 加班补贴</t>
  </si>
  <si>
    <t>工作职责： 1、按照项目任务和项目计划，完成模块的设计、开发、编码和测试 2、主要负责电商系统的模块化开发、维护 3、独立完成系统模块的代码编写和测试 4、负责现有业务系统的维护、分析、优化 5、完成系统的性能优化和完善工作 6、协助完成公司各个项目产品的开发  任职要求： 1、大专及以上学历，计算机相关专业；3年以上.NET项目开发经验 2、.NET平台下B/S项目开发经验； 3、熟练C#,ASP.NET MVC，对ADO.NET、EF方面的编程非常熟练； 4、熟练使用Mysql、MSSQL等主流数据库的设计与开发； 5、熟练JQUERY、CSS、XML/JSON、EasyUI、Ajax、HTML、JavaScript 6、熟悉各种主流框架的应用； 7、具有良好的沟通能力和团队合作精神； 8、有良好的编码风格，有一定的压力承受能力； 8、具有一定的设计能力和需求分析能力，熟练面向对象编程思想，代码稳定性和可维护性好； 9、具有较强的沟通表达能力和良好的职业素质；  【薪资福利】 薪资：底薪+生活补助+全勤奖+社保补助 福利：意外保险、优秀员工奖励 娱乐：不定期组织团体活动（登山、聚餐、打球、唱K、旅游等） 氛围：氛围融洽，8090后活力四射，俊男靓女朝气蓬勃 前景：极速发展的微商界化妆品公司，生产销售一体，其中“婴国天使婴儿蚕丝面膜”成为了护肤界的传奇爆品；晋升空间和机会无穷想象 环境：写字楼办公，环境典雅舒适，周边小吃娱乐丰富。 工作时间：每天工作7.5个小时，上班时间：9:00-18:00，中间有1.5小时休息时间。 每周休息一天。 工作地点：广州市白云区尖彭路东自编9号，卡弗・古巴比伦五楼整层，地铁三号线北延段 白云大道北 地铁站B出口直行100米。</t>
  </si>
  <si>
    <t>H5前端工程师</t>
  </si>
  <si>
    <t>广州热血信息技术有限责任公司</t>
  </si>
  <si>
    <t>五险一金 餐饮补贴 弹性工作</t>
  </si>
  <si>
    <t xml:space="preserve">【岗位职责】 1.负责H5游戏客户端开发； 2.参与游戏前端模块实现，能独立完成重要模块的设计并协作完成整体项目的对接。  【任职要求】 1、了解HTML5，CSS，JavaScript，TypeScript等前端开发技术,了解页面架构和布局； 2、具有良好的代码书写、注释和单元测试习惯，以及分析和解决问题的能力； 3、具有强烈的进取心和求知欲，善于学习和运用新知识； 4、热爱游戏，对游戏引擎跟开发框架有一定了解。 5、接受Unity3D、Cocos2d_x、Flash等游戏前端转h5 6、有相关的工作经验优先，优秀应届生亦可 </t>
  </si>
  <si>
    <t>PHP软件工程师</t>
  </si>
  <si>
    <t>广州市启风网络科技有限公司</t>
  </si>
  <si>
    <t>绩效奖金 免费书籍购买 节日福利 弹性工作 员工旅游 年终奖金 生日会</t>
  </si>
  <si>
    <t xml:space="preserve">  公司福利待遇： 1、10点上班，7点下班，中午12点半休息到2点半，一天工作7小时； 2、购买社保、年底奖金、绩效奖金； 3、节日福利：端午、中秋、春节等发放各种节日礼品，年终奖； 4、部门活动：每月都会组织部门聚餐活动，每月一次员工生日会； 5、每月免费购买书籍，员工旅游，带薪年假。 6、晋升：公司采用内部竞聘的方式，提供良好的晋升空间和发展平台! </t>
  </si>
  <si>
    <t>广东优德科技有限公司</t>
  </si>
  <si>
    <t>五险一金 绩效奖金 年终奖金 股票期权 弹性工作</t>
  </si>
  <si>
    <t>你的一个符号都将影响大量用户  岗位要求： 1.  熟练掌握HTML5/JavaScript/CSS3等Web开发技术； 2.  熟悉W3C网页标准，了解各种浏览器特性与相关调试工具，了解页面渲染原理，掌握核心DOM、Ajax、JSON和事件处理机制等； 3.  熟悉常用前端框架，如JQuery、Bootstrap、RequireJS、AngularJS、React、Vue、MUI等； ?4.  熟悉Gulp/Grunt/Webpack等自动化构建打包工具； 5.  熟悉小程序等开发者优先； 6. 了解Java/Python/Nodejs/PHP后端语言者优先；  工作环境： 1. 我们是一个以技术为主的团队，技术氛围活泼； 2. 办公室处于广州中大门口，中大地铁出口2分钟即达，交通方便； 3. 上班时间人性化，不强制考勤； 4. 常备下午茶和各种零食，不定期团建活动；</t>
  </si>
  <si>
    <t>.NET开发工程师--急</t>
  </si>
  <si>
    <t>广州市金用云信息科技有限公司</t>
  </si>
  <si>
    <t>五险一金 年终奖金 弹性工作 绩效奖金 餐饮补贴 股票期权 员工旅游</t>
  </si>
  <si>
    <t>1.负责公司产品在Web端及移动端的设计与开发； 2.与项目相关人员配合共同完成应用软件的开发设计、测试、上线及日常维护等工作； 3.按照项目工作计划在保证质量的前提下、按时完成开发。 任职要求： 1.两年以上ASP.NET软件开发经验，具有独立软件开发工作的能力。 2.精通C#语言，熟悉.Net框架，熟练使用VS.NET开发环境。 3.掌握ASP.NET(C#)、ASP.NET MVC、JavaScript、HTML、XML、CSS、Ajax、web Service、SOAP和OCX控件等Windows平台下开发技术，有较强的应用设计经验。 4.了解或掌握Java开发语言及 Struts、Spring、Mybatis、SpringMVC等主流框架技术； 5.精通html5、css3、JavaScript、Ajax、jQuery等Web开发技术； 6.熟悉vue、 reactjs、angluarjs等其中至少一种框架； 7.熟练第三方插件sdk配置及调用文档（安卓与ios）； 8.有移动平台app开发经验，有在Android,iOS等平台下HTML5+CSS+JavaScript（或移动JS框架）开发经验者优先考虑； ；个人综合能力：有一定的项目管理经验及文档编写能力，有强烈的责任心，具有良好的沟通能力和团队合作精神。</t>
  </si>
  <si>
    <t>广州市康诚信息科技有限公司</t>
  </si>
  <si>
    <t>五险一金 补充医疗保险 员工旅游 定期体检 绩效奖金</t>
  </si>
  <si>
    <t>岗位要求： 1、本科以上，2年以上前端开发经验 2、熟悉Jquery，Bootstrap等常见的前端开发技术，熟悉CSS，Html开发优先，有前端UI设计经验者优先。 3、熟悉EasyUI、Echarts、HighCharts等技术； 4、计算机基础扎实，能看懂Java代码； 5、强烈的团队协作意识，有进取心，具备良好的沟通及交流能力。</t>
  </si>
  <si>
    <t>.NET/C# 程序员/软件工程师</t>
  </si>
  <si>
    <t>西敏旅行社</t>
  </si>
  <si>
    <t>酒店/旅游 航天/航空</t>
  </si>
  <si>
    <t>绩效奖金 周末双休 节日福利 五险一金 补充医疗保险 年终奖金</t>
  </si>
  <si>
    <t>工作职责： 参与项目的开发、测试工作，项目包括自主研发多套系统，例如： 机票/酒店/套票/游轮在线预订系统 与全球各大GDS(Abacus,Amadeus,Galileo,Worldspan,TravelSky)对接，与酒店供应商对接，进一步完善公司系统实现自动智能操作，提高同事工作效率，对外提供自动开单接口，对内简化业务员的开单流程，并对业务流程起到监管规范作用。实时对接财务系统，使财务人员第一时间获知公司业务情况。 财务系统 减少录入操作，提供各种财务报表，使财务人员更专注业务监管。 报表平台 以定制的方式从多个系统中提取数据实现各种形式的报表，提供各部门管理层以此作为监管与改进业务的依据。  任职资格： 1. 计算机相关专业毕业，欢迎应届生应聘，有志于向.net方向发展； 2. 了解.net,C#，了解B/S(HTML、JavaScript、Ajax、CSS) 或 C/S(Win Form)模式及三层架构开发； 3. 了解关系型数据库如SQL Server等； 4. 具有严谨规范的编码习惯，具备创新力，有强烈的责任心和进取心； 5. 具有良好的分析、解决问题能力，有良好的团队精神，能承受工作压力。</t>
  </si>
  <si>
    <t>SEO优化专员包住6-10K</t>
  </si>
  <si>
    <t>广州京厨厨具有限公司</t>
  </si>
  <si>
    <t>广州-增城区</t>
  </si>
  <si>
    <t>包住宿 年终奖金 绩效奖金 员工旅游</t>
  </si>
  <si>
    <t>1、负责公司网站SEO工作，了解百度、360、谷歌搜索引擎规则，包括百度百科、贴吧内容的发布； 2、负责公司网站的优化，能从程序页面、内链结构、细节优化等健康稳定得做好网站优化； 3、制定网站总体和阶段性规划，监控关键字、流量等因素，完成推广工作； 4、监控和跟踪网站各分析结果，给出改进意见并制订关键词策略，提高网站排名，利用多种技术形式提升网站人气； 5、协助上级领导，进行公司网站和竞争对手网站分析。  任职要求 1、能独立进行网站推广经验者优先。 2、熟悉各种网络推广技巧和信息发布、互联网推广工具； 3、精通Baidu、好搜、google等主流搜索引擎优化广告平台和排名提升技巧，包括站内优化、站外优化及内外部链接优化、关键词优化、代码优化、图片优化等；熟悉Web服务器、Apache、域名、Unix，了解它们的工作原理，熟悉HTML、PHP、CSS等页面语言，精通HTML 4、熟悉行业网站推广和SEO技术、竞价机制、群站的建立、微信推广；  教育培训：定期提供所需的专业知识和技能培训； 职业发展：公司建立了完善的任职和晋升体系； 薪酬回报：提供极具竞争力的薪酬待遇及激励机制，高于同行业平均水平；每年根据工作年限计算工龄工资进行底薪的增长； 年终享受年终奖金； 不定期组织部门聚餐和文体活动 包住-联系方式13660302953 陈先生</t>
  </si>
  <si>
    <t>广州市傲骏网络科技有限公司</t>
  </si>
  <si>
    <t>五险一金 年终奖金 股票期权 员工旅游</t>
  </si>
  <si>
    <t>岗位职责： 1、负责电商系统功能开发，完成电商平台站产品的技术架构设计； 2、独立完成电商平台站产品的功能模块编码； 3、负责电商平台站平台相关业务模块的分析、设计； 4、独立完成电商平台的编码工作； 5、相关开发文档的整理与编写。  任职要求： 1、精通PHP语言，具有1年以上网站开发经验，有电商开发项目经验优先； 2、精通php+mysql编程，熟悉thinkphp等框架。熟悉Linux系统，了解基本命令及服务器搭建 3、熟悉Nosql、Memcache缓存、页面静态化等技术； 4、熟悉HTML，CSS，JavaScript，JQuery框架等前台技术； 5、熟练操作MySQL数据库，熟悉数据库配置和优化； 6、拥有良好的代码编写习惯，优秀的分析问题和解决问题能力，具有良好的沟通能力和团队合作精神。 7、积极主动、关注细节、优秀的理解和沟通能力、良好的职业道德。</t>
  </si>
  <si>
    <t>广东酷爱智能科技有限公司</t>
  </si>
  <si>
    <t>电子技术/半导体/集成电路 计算机软件</t>
  </si>
  <si>
    <t>五险一金 员工旅游 交通补贴 餐饮补贴 通讯补贴 股票期权 年终奖金 绩效奖金</t>
  </si>
  <si>
    <t>广州甸通商贸有限公司</t>
  </si>
  <si>
    <t>批发/零售 通信/电信运营、增值服务</t>
  </si>
  <si>
    <t>做五休二 弹性工作 带薪年假 五险一金 专业培训 节日福利 全勤奖 绩效奖金</t>
  </si>
  <si>
    <t>1、公司管理平台的开发和维护； 2、呼叫中心平台业务开发和维护；  岗位要求： 1、计算机或相关专业大专及本科学历以上，具有3年或以上开发经验； 2、熟练掌握编程语言C#/Java进行BS或CS架构的开发； 3、熟悉HTML、JavaScript、CSS、Ajax等前端开发技术； 4、熟悉SQL Server、MySQL等主流数据库开发技术； 5、掌握vb语法，有vb6/vb.net的开发经验者优先 6、能进行微信小程序的开发优先； 7、完成软件系统代码的实现，编写代码注释和开发文档辅助进行系统的功能定义，程序设计； 8、根据设计文档或需求说明完成代码编写，调试，测试和维护。</t>
  </si>
  <si>
    <t>Web前端开发工程师/网页设计师</t>
  </si>
  <si>
    <t>广东元韬企业管理咨询有限公司</t>
  </si>
  <si>
    <t>专业服务(咨询、人力资源、财会) 互联网/电子商务</t>
  </si>
  <si>
    <t>五险一金 员工旅游 交通补贴 专业培训 绩效奖金 年终奖金 弹性工作 定期体检</t>
  </si>
  <si>
    <t>岗位职责： 1、完成公司的软件或网站页面的平面设计以及切图； 2、完成静态HTML页面开发，以及相关的样式和动态效果； 3、熟悉项目使用的开发工具和技术框架，完成相关功能模块的BUG修复； 4、严格遵守相关软件开发编码规范以及公司相关制度； 5、完成上级领导安排的其他各项工作；  任职要求： 1、本科以上学历，两年以上Web前端或网页设计开发经验； 2、熟悉Html5/CSS3/JQuery/AJAX/BootStrap等前端技术；能手写Html、Javascript代码编写； 3、熟悉Photoshop等图形图像处理软件的使用，能做一些简单的设计； 4、熟悉React/Vue/AngularJs/Node.js； 4、保证前端代码在不同浏览器下的兼容性，以及网页加载速度；对前端工程化和模块化有一定的了解； 5、良好的代码习惯和职业素养，良好的团队精神、沟通和学习能力； 6、良好的审美能力，有美术基础者优先考虑；  注意：面试时请提供作品文件或者网址  工作内容： 开发电网行业相关的项目 或企业管理软件产品；  全新的软件团队，全新的项目或产品，更多的学习和提升机会，友好的工作氛围，期待你的加入！</t>
  </si>
  <si>
    <t>单片机工程师</t>
  </si>
  <si>
    <t>广东中润智造医疗设备有限公司</t>
  </si>
  <si>
    <t>医疗设备/器械 批发/零售</t>
  </si>
  <si>
    <t>补充医疗保险 专业培训 绩效奖金 餐饮补贴 员工旅游 五险一金 定期体检</t>
  </si>
  <si>
    <t>1：精通Cortex M3和8051内核的单片机外围驱动代码编写 2：能看懂原理图，看懂芯片数据手册，根据原理图与数据手册编写模块驱动 3：精通常用的IIC、SPI、USART等总线协议，有前端开发经验或掌握JavaScript、HTML、CSS语法；会开发小程序。 4：有开发蓝牙/WiFi协议栈优先考虑(WIFI:ESP8266/ESP32的SDK开发 蓝牙：BLE4.0协议栈开发经验尤佳。  任职要求: 1、大专或以上学历，性别不限； 2、相关专业知识基础扎实，有独立完成项目开发的能力和经验； 3、工作认真，责任心强，有良好的沟通能力和解决问题能力，重视团队协作精神。  地址：广州市花都区新雅街道东升路5号卡丹路工业园1栋3楼（中润智造） 联系人：崔先生 18122387230</t>
  </si>
  <si>
    <t>广州上游科技有限公司</t>
  </si>
  <si>
    <t xml:space="preserve"> 岗位职责：  1.负责公司官网开发、优化和维护工作，熟悉微信平台接口及接口操作
2.根据业务需求，设计并实现技术解决方案；
3.网页HTML5页面互动开发、优化。  职位要求： 1.2年以上研发经验，精通PHP开发，掌握WXML、WXSS；
2.熟悉MYSQL或其他大型数据库，精通PHP、MySQL程序设计及开发；
3.熟悉thinkphp/laravel/CI框架的设计、管理、开发和优化,熟练API接口的开发维护；
4.精通HTML5、CSS3、JavaScript前端技术，熟悉常见JS开发框架（如：React、Vue等），能根据交互原型和UI设计图排版出网页；
5.熟悉公众号开发，例如了解利用公众号APPID，APPSECERT、JS文档等与后台进行绑定，具有vue开发、微信商城、小程序开发经验者优先；
6.对技术充满激情，能承受工作压力，有较强的自我驱动能力，沟通能力强，有团队协作精神。</t>
  </si>
  <si>
    <t>（急聘）网站建设+社保 6K</t>
  </si>
  <si>
    <t>广州市创凡网络科技有限公司</t>
  </si>
  <si>
    <t>员工旅游 住宿补贴 全勤奖 社保 年终奖金 专业培训 定期体检 饭堂</t>
  </si>
  <si>
    <t>1.负责公司网站日常运行的技术维护工作，根据网站业务需要开发，制作和程序修改； 2.制定公司网站研发以及升级方案按照要求按时按质按量的完成网站编程开发技术工作； 3.熟悉HTML+CSS使用，能熟练应用开源程序，如：DEDE/WP/帝国CMS等； 4.负责对网站软硬件设施进行安全和稳定性巡检，并统计和监视系统日志； 5.协助解决公司各部门提出的网站技术需求； 6. 具备良好的团队合作精神，能融入多功能团队并与其他同事进行良好的沟通及合作，具备独立分析和解决问题的能力。  【岗位职责】 1、能独立熟练应用开源程序，如：DEDE/WP/帝国CMS等； 2、熟悉WEB开发技术，精通PHP开发，二年以上实际项目开发经验，熟悉常用的设计模式。 3、熟练使用ThinkPHP、Laravel、CodeIgniter、Symfony等其中一种框架进行开发。 4、了解SQLite/MySQL，对存储过程、触发器、事务管理深入了解。 5、熟练使用JavaScript、AJAX、CSS，HTML, 熟悉XML、MVC、JQuery, WCFs等； 6、有良好的编码风格、具备较强的沟通能力、业务分析能力、协调能力和解决问题的能力，有良好的团队合作精神； 7、了解网站开发中常见的安全漏洞及避免方法，熟悉缓存技术，精通B/S架构的系统开发，悉面向对象的设计思想。  【任职资格】 1、有一年以上PHP开发经验优先； 2、精通PHPMySQL程序设计及开发，拥有良好的代码习惯，要求结构清晰，命名规范，逻辑性强，代码冗余率低； 3、有大型网站或者电子商务网站开发经验者优先，熟懂HTML会使用Adobe Photoshop切图； 4、有目标，有欲望，有一定抗压能力,自我学习能力。 5、头脑灵活,善于交际,执行力强、成功欲强。 福利待遇： 1、工资福利：底薪+提成+社保+全勤奖+住房补贴+丰厚奖金 公司提供中晚饭餐 2、社会保险：（五险）：养老保险、医疗保险、生育保险、工伤保险、失业保险； 3、各项奖金：（如评先评优秀奖、年终大奖、团队奖、生日礼金等）； 4、培训项目：入职培训、在职培训、项目培训、专题培训等； 5、办公环境：微波炉、茶水间、冰箱、娱乐室、阅读室； 6、公司聚会、不定期举办团队活动、每年有国内/外旅游机会、聚餐唱K、烧烤野炊、生日party、下午茶等活动；  我们正在寻求并肩奋斗的伙伴，感兴趣的精英们把握机会，直接致电预约面试！  联系人：刘小姐 电话：13725479494 地址：广州市花都区云山大道淘淘乐电子商务大厦6楼 乘车路线：地铁9号线花果山A2出口-步行10分钟即可到公司、或乘公交到宝田加油站下车（途径公交线路：花1、花17、花37、花76、花84路）往前直走3分钟即到公司。</t>
  </si>
  <si>
    <t>医惠科技（广东）有限公司</t>
  </si>
  <si>
    <t>计算机软件 医疗/护理/卫生</t>
  </si>
  <si>
    <t>五险一金 员工旅游 年终奖金 定期体检 专业培训 通讯补贴</t>
  </si>
  <si>
    <t>岗位职责 1、负责公司软件产品的界面设计、用户交互设计； 2、充分理解商业需求和产品需求，与团队成员协作完成符合用户体验需求的产品原型； 3、跟进产品需求，进行系统分析，设计符合用户的视觉形象，并制定视觉规范； 4、关注竞品及最新的设计动向，为产品提供专业的视觉意见和建议； 5、负责与开发人员配合完成客户对于软件界面的美工设计。  岗位需求： 1、大专及以上视觉设计或相关专业，三年以上相关岗位工作经验，并有独立完成过的产品设计案例； 2、具备一定美术基础和文字功底，良好的审美能力，能熟练运用Photoshop，Coreldraw，Illustrator，Dreamweaver，Flash等工具； 3、能运用Html，CSS，JavaScript，Ajax等,完成静态网页设计工作及其它软件应用能力； 有丰富的设计经验，对用户体验和交互设计有深入研究，能独立完成设计任务  4、具良好沟通、协调能力和团队协作精神。</t>
  </si>
  <si>
    <t>ASP.NET开发人员</t>
  </si>
  <si>
    <t>广东迈科医学科技股份有限公司</t>
  </si>
  <si>
    <t>五险一金 绩效奖金 年底双薪 带薪年假 员工旅游 餐饮补贴 周末双休</t>
  </si>
  <si>
    <t>岗位职责： 1、参与项目需求调研、需求分析，参与系统框架设计、数据库设计以及核心模块的详细设计； 2、根据项目开发进度和任务分配，开发符合系统要求的相应软件模块； 3、根据公司技术文档规范编写相应的技术文档； 4、负责代码及数据库调优，及时发现和修正可能存在的系统漏洞； 5、协助团队成员解决系统运行过程中出现的问题。 岗位要求： 1，全日制本科以上学历，计算机软件相关专业 2，精通C#语言，熟练使用EF和LINQ 3，熟悉Web开发，熟练使用JavaScript，HTML，CSS 4，熟练使用SQL 5，良好的编程基础，掌握算法和数据结构 6，具备优秀的逻辑思维能力，学习能力突出</t>
  </si>
  <si>
    <t>长视科技股份有限公司</t>
  </si>
  <si>
    <t>五险一金 绩效奖金 餐饮补贴 员工旅游 周末双休</t>
  </si>
  <si>
    <t>岗位职责： 1、承担主要前端开发工作，对代码质量及进度负责； 2、协同后端开发工程师，独立完成WEB前端开发任务； 3、根据公司项目和产品设计，利用JavaScript、HTML5相关技术开发WEB前端页面； 4、持续优化前端体验和页面响应速度，并保证各种浏览器的兼容性和执行效率 任职要求： 1、大专及以上学历，计算机相关专业，能够独立完成软件设计与编码； 2、有移动端开发经验：HTML5 + CSS3 + Responsive。 3、熟悉使用原生 Javascript 开发，对网页性能有过研究。 4、能够独立设计架构，定义良好的层级、模块和接口。 5、熟练使用 Sublime、Emmet 、前端构建等工具。 6、熟悉W3C标准，对表现与数据分离，Web语义化等有深刻理解； 7、优秀应届生亦可考虑。</t>
  </si>
  <si>
    <t>广州梦骑士创意文化传播有限公司</t>
  </si>
  <si>
    <t>影视/媒体/艺术/文化传播 广告</t>
  </si>
  <si>
    <t>绩效奖金 定期体检 五险一金 交通补贴 年终奖金</t>
  </si>
  <si>
    <t xml:space="preserve">岗位职责： 1.能独立制作小视频、后期剪辑等； 2. 善于使用前端的基本调试工具，并熟练掌握HTML5、CSS3、JavaScript、Ajax、jQuery、vue等Web前端技术 3. 有责任心、有较强的学习能力、优秀的团队沟通与协作能力、能承受一定的工作压力 4. 参与项目方案讨论与制定 5. 参与前端页面功能设计 页面组件开发与页面模板开发 6. H5网站系统的性能稳定和优化升级 岗位要求： 1、根据工作安排，高效、高质地完成前端程序编写，确保符合前端代码规范；
2、负责公司现有项目和新项目的前端修改、调试及开发工作；
3、与设计师精密配合，能够实现设计师的设计想法；
4、根据技术文档规范编写相应的技术文档；
5、真诚善良，合作性好，有上进心、事业心、责任心；
6、3年以上前端开发经验；
7、精通HTML5，了解各浏览器兼容性；
8、熟练使用DIV+CSS完成页面的编写；
9、熟练javascript、jquery、熟悉web前端框架；
10、了解如何使用photoshop将设计稿切图。 </t>
  </si>
  <si>
    <t>网络推广</t>
  </si>
  <si>
    <t>广州市壹八壹网络科技有限公司</t>
  </si>
  <si>
    <t>互联网/电子商务 房地产</t>
  </si>
  <si>
    <t>五险一金 员工旅游 交通补贴 餐饮补贴 通讯补贴 绩效奖金 法定节假日 周末双休</t>
  </si>
  <si>
    <t>岗位职责 1、全面负责公司网站的SEO，能够根据公司战略发展要求，制定全面的搜索引擎优化策略，对SEO效果负责； 2、精通SEO站内优化，网站内容优化、关键词优化、内部链接优化、代码优化、图片优化的技巧； 3、建立内部产品SEO标准，把握SEO的方向，分析和总结竞争对手的SEO方法，并合理运用，不断提高网站的SEO效果； 4、结合流量统计工具记录每天网站pv\uv\ip等网站数据并分析调整优化，监测效果及时反馈； 5、根据网站现状，对网站不良结构、代码等能做出调整建议。 6.利用各权重高的论坛或平台进行外链建设，及软文推广。  任职资格 1、熟悉html、css等基础网页代码； 2、独立完成基于搜索引擎基本的页面代码标签优化； 3、一年以上baidu、360等搜索引擎排名经验，有成功案例优先； 4、具备较强的关键词数据分析能力； 5、能诊断分析网站存在的问题，并能拓展外部链接以求提高排名，针对百度优化有自己独立见解； 6、对自身技术提升有强烈的学习欲望，能持续关注搜索引擎的发展，了解其最新动向； 7、从事过房地产、海外房产投资行业优先考虑。  高于行业的福利待遇： 1、公司坐落高级写字楼中，办公环境舒适，地铁上盖周边交通、饮食、住宿配套齐全； 2、上班时间：5天7.5小时工作制； 3、公司提供同行业、同地区领先、富有竞争力薪资体系丰厚的基本薪资和项目奖金； 4、快速提升空间和完善的职业晋升通道，人尽其才，才尽其用； 5、购买五险一金：包括基本养老、医疗、工伤、失业、生育保险以及公积金； 6、员工因工作需要加班享受加班补助或调休，按照相关规定享受年休假； 7、公司提供餐费津贴、交通津贴、住宿津贴以及通讯津贴等人性化的福利； 8、定期组织员工娱乐、文体活动，丰富的部门文化、旅游休闲；   公司工作氛围非常好，是一支年轻且很有活力的团队，为每一位优秀的员工提供发展的机会及平台，提供规范的系统培训、晋升机制帮助员工在自己的工作领域里获得提升和成长！</t>
  </si>
  <si>
    <t>英文SEO / 外贸网络推广</t>
  </si>
  <si>
    <t>广州依琪信息科技有限公司</t>
  </si>
  <si>
    <t>社会保险 补充医疗保险 带薪年假 员工旅游 餐饮补贴 全勤奖 工龄奖 下午茶</t>
  </si>
  <si>
    <t>职位要求： 1、负责公司英文网站站内优化及外链的建设，制定并实施SEO推广方案，提升网站Google上的排名，对SEO有独到的认知与见解； 2、一年以上英文seo工作经验，自律性高，有较强的数据分析能力, 熟悉电子商务，互联网推广及网络营销知识； 3、熟悉Google Analytics数据分析、善于长尾关键词挖掘、完善网站内部链接、提升网站搜索引擎友好度并分析研究和监控竞争对手； 4、通过第三方平台或网站进行流量、数据或服务交换、或战略合作联盟、增加网站的流量和知名度； 5、熟悉HTML，懂得基本脚本语言，知识面广阔，有一定的网站设计或产品设计经验者优先考虑。  岗位要求： 1、大专以上学历， 英文、计算机、市场营销、电子商务等相关专业背景； 2、具备独立推广网站的能力，有大型网站或电子商务网站工作经验者优先； 3．熟悉搜索引擎优化技术，并有成功的英文网站整站优化案例优先； 4、熟悉HTML、CSS、PHP等页面语言； 5、具备良好的沟通能力、强烈的责任心、创新意识和学习能力，具有团队合作精神；  福利待遇： 1.我司为你提供舒适开放的办公环境、轻松和谐的工作氛围、幽默亲和的团队伙伴； 2.提供有竞争力的薪酬待遇，每年可享有不定期调薪； 3.六险一金：公司为正式员工购买养老、医疗、失业、工伤、生育保险、重大医疗补助和住房公积金； 4.工龄奖：入职满一年享有100元工资奖，逐年递增； 5.晋升机制：清晰的晋升通道，中高层人才内部提拔，给您广阔的个人发展空间，凭能力可快速晋升； 6. 员工可享受各种带薪假期：除了享受国家法定假期、婚假、丧假、女员工产假及男员工陪产假等有薪假期外，满一年服务期5天带薪年假，及每月1天带薪病假； 7.下午茶福利：每周有各种甜点、水果、饮品等供应； 8.每天下午会提供15分钟的小憩时间，让大家放松一下心情； 9.定期举办部门活动、生日派对、节日福利、年度旅游、聚餐等精彩活动； 10.公司给予员工生活关怀，提供各类图书，给爱学习的你充足的精神食粮；另设有茶水间，免费提供咖啡和茶，提供微波炉及冰箱。  工作时间：每天7.5小时，时间9:00-18:00（午休1.5小时） 办公地址：广州市白云区同和街道同沙路283号天健广场 ID City 创意园9栋302-317</t>
  </si>
  <si>
    <t>H5开发工程师</t>
  </si>
  <si>
    <t>宏太智慧谷・广州国硕信息技术有限公司</t>
  </si>
  <si>
    <t>五险一金 员工旅游 交通补贴 通讯补贴 绩效奖金</t>
  </si>
  <si>
    <t>1. 独立完成H5，小程序、公众号、企业号等手机应用的开发工作； 2. 持续优化前端体验、页面响应以及浏览器兼容性； 技能要求： 1. 一年以上HTML5和java开发工作经验； 2. 熟练使用JavaScript、HTML/HTML5/XML、CSS/CSS3等技术； 3. 熟悉W3C标准及AJAX运作机制，熟悉jQuery等常见JS开发框架，能独立使用mui完成项目； 4. 对浏览器兼容性及页面性能优化有一定的认识和经验； 5. 有APP开发经验的优先考虑；</t>
  </si>
  <si>
    <t>广东百校千企教育投资有限公司</t>
  </si>
  <si>
    <t>五险一金 员工旅游 绩效奖金 年终奖金 弹性工作 餐饮补贴</t>
  </si>
  <si>
    <t>1. 负责Web/App的界面设计、公众号界面设计、广告宣传页设计、优化及管理工作； 2. 根据产品原型，设定产品的整体风格，完成高保真视觉效果设计； 3. 负责跟踪产品效果及用户体验，提出设计优化方案； 4. 负责对公司线上活动广告宣传进行创意策划、排版、美工设计； 5. VI系统设计； 任职要求： 1． 专科及以上学历，设计类相关专业； 2． 2年以上移动互联网UI设计工作经验，熟悉Web、App设计规范； 3． 精通Photoshop、Illustrator、CorelDraw等设计软件； 4． 有较高的审美意识.创新设计能力和团队合作意识； 5． 懂代码者（Html+CSS等）优先，具有App设计经验者优先； 6． 有培训教育行业相关经验设计者优先。</t>
  </si>
  <si>
    <t>MINISO-AU系统开发工程师</t>
  </si>
  <si>
    <t>必能达（广州）后勤服务管理有限公司</t>
  </si>
  <si>
    <t>快速消费品(食品、饮料、化妆品) 批发/零售</t>
  </si>
  <si>
    <t>五险一金 补充医疗保险 周末双休 节日福利 带薪年假 生日会 全勤奖</t>
  </si>
  <si>
    <t>1、负责跟进IT系统开发项目需求跟踪和功能回归测试，确保系统可用性及功能符合预期； 2、负责对接相关业务部门，在业务优化、数据提取、数据分析等方面提供支持； 3、负责收集、分析电商系统使用过程中的问题，配合供应商进行优化和升级；  岗位要求： 1、专科或以上学历，电子工程、自动化、计算机应用软件或相关专业； 2、2年以上LAMP项目开发经验，熟练掌握PHP编程语言，熟悉PHP web开发框架、模板、缓存、优化等技术 ； 3、熟悉HTML、DIV+CSS、Javascript、AJAX并能熟练使用jquery、Laravel等框架； 4、熟悉mysql数据库，能熟练地运用SQL语言； 5、熟悉 Linux系统的配置和管理，具有一定的解决网站运行过程中出现的系统问题的经验者优先； 6、具备高度的责任心，思路清晰，善于沟通交流，有良好的团队协作能力；  7、英语良好，通过英语4级者优先。</t>
  </si>
  <si>
    <t>APP开发工程师/Java工程师</t>
  </si>
  <si>
    <t>广州多艺科技有限公司</t>
  </si>
  <si>
    <t>五险一金 员工旅游 餐饮补贴 年终奖金 弹性工作 住房补贴 绩效奖金 股票期权</t>
  </si>
  <si>
    <t>注意：没有APP开发经验者请勿扰，多谢合作！  岗位职责： 1、负责Android及IOS移动App平台应用程序的前端/后端开发，规范编码实现各模块功能，并确保开发质量与进度； 2、对相关用户提出的需求，进行系统分析并提出解决方案，根据产品需求负责架构设计和功能实现； 3、能独立处理和解决所负责的任务，根据开发进度和任务分配，完成相应模块软件的设计、开发、编程任务； 4、参与应用平台的系统分析，架构设计，模块编码和单元测试，查出软件存在的缺陷并保证其质量，维护软件使之保持可用性和稳定性； 5、负责新技术的调研，App功能扩展，性能优化。  任职资格： 1、精通Android和IOS平台APP开发，Android和IOS都精通的优先考虑、待遇从优； 2、两年以上Android开发工作经验，有完整领导过app平台成功上线项目者优先； 3、精通Android平台的架构原理，能够熟练使用Android SDK，包括UI、网络、资源处理、数据存储等，精通java、Objective-C，熟悉HTML、CSS、JavaScript； 4、做事严谨踏实，责任心强，善于沟通和逻辑表达，主动思考，学习总结，有良好的团队合作精神和沟通协调能力； 5、了解手机中的一些常用技术，如信息推送、摄像头调用、美颜滤镜等，对新技术持有敏感性以及愿意致力于新技术的探索和研究； 6、 具备强烈的用户体验意识。  薪资福利： 1、基本薪资+全勤奖+餐补+房补+年终奖，综合工资6000-15000，上不封顶； 2、工作时间：09：00-18：00，享受国家所有法定节假日，提供住宿； 3、按国家规定缴纳五险一金，包括基本医疗保险、养老保险、工伤保险、失业保险、生育保险、住房公积金； 4、各类带薪休假：法定假日，年假，婚假，产假，陪产假；节日礼品，春节利是等多项福利； 5、工龄奖：工龄满一年根据岗位重要性奖励200-1000元/月不等，每满一年叠加； 6、公司活动：定期组织聚餐活动，旅游、方案奖品等等；环境优雅，交通方便，机场就近，银行集中。 7、发展空间：专员―主管―经理―总监―股东，只要你有能力，公司就给你更大的平台。</t>
  </si>
  <si>
    <t>资深平面设计/淘宝美工（6-10K）</t>
  </si>
  <si>
    <t>广州市悦然化妆品有限公司</t>
  </si>
  <si>
    <t>五险 绩效奖金 全勤奖 年终奖金 专业培训 节日福利 福利产品 员工旅游</t>
  </si>
  <si>
    <t>岗位职责： 1、负责公司淘宝网，天猫商城美工设计，具体包括：商品描述、推广促销活动设计、美化产品图片及商品上下架，监督网页并持续进行优化，配合推广人员做推广宣传图等； 2、熟练使用 Photoshop、Coreldraw 、Dreamweaver、flash等流行软件，PS能力强，能够灵活运用矢量图转换； 3、能编写在淘宝网店系统环境下能实现效果的html/CSS+DIV，熟悉JAVA者可优先考虑；  主要工作范围：专职美工/P图/编辑上架/店铺装修/辅助摄影等  任职要求： 1、具备良好的表达能力，思维清晰，执行力强； 2、扎实的美术功底及设计理念，良好的创意思维和理解能力； 3、学习能力和敬业精神，较好的沟通能力，有良好的团队合作精神； 4、有淘宝或网络商城及相关电子商务网站设计经验优先；有产品拍摄经验或摄影爱好者优先。 5、相关工作经验2-3年以上。  待遇：底薪+提成+岗位津贴，能力优秀者半年内有望晋升中层干部！   公司地址：广州市海珠区福场路5号富力金禧商务中心 联系电话：020 - 8415 3639 联 系 人：陈小姐、麦小姐 电子邮箱：toumi_hr@163.com   参考乘车方式： 1. 地铁站：地铁二号线市二宫站D出口，沿同福东路直走890米，右转走80米即到；  2. 公交站：市红会医院站、堑口站、宝岗大道北站、海幢公园站、市红会医院北门总站。</t>
  </si>
  <si>
    <t>助理资讯技术主任（Java）</t>
  </si>
  <si>
    <t>广州市堡狮龙实业有限公司（Bossini）</t>
  </si>
  <si>
    <t>商业保险 五险一金 年终奖金 专业培训 周末双休 带薪年假病假</t>
  </si>
  <si>
    <t>岗位职责： 1、 负责集团电子商务平台系统设计与开发； 2、 负责与第三方物流平台，支付平台等 的API基础上作建立或集成； 3、 进行系统的代码维护、改进或重构； 4、编写软件开发过程的需求文档； 5、按照项目计划交付符合质量要求的系统修改或优化。  任职要求： 1、计算机或相关专业，大学本科或以上学历，2年以上工作经验； 2、2年及以上使用JAVA开发的经验，JAVA基础扎实，熟练运用主流框架（如MVC, Hibernate等）； 3.   熟悉HTML5,CSS3,JavaScript,Ajax,jQuery等Web前端技术，熟悉jQuery、Vue.js等主流前端JS框架； 3、熟悉常用服务器（Apache, Tomcat）环境配置，了解集群和网络的基础知识； 4、熟悉Linux 平台，熟练使用常见命令，能够编写基础的shell脚本； 5、熟悉大型关系型数据库，如Oracle； 6、热爱编程，喜欢钻研新技术； 7、踏实敬业、有良好的团队意识和沟通协作能力。</t>
  </si>
  <si>
    <t>美工</t>
  </si>
  <si>
    <t>广州善本图书有限公司</t>
  </si>
  <si>
    <t>文字媒体/出版</t>
  </si>
  <si>
    <t>周末双休 带薪年假 全勤奖 节日福利 餐饮补贴</t>
  </si>
  <si>
    <t>岗位职责：</t>
  </si>
  <si>
    <t>Web前端/UI设计师/网页设计师/美工(后端)</t>
  </si>
  <si>
    <t>广东电白一建集团有限公司</t>
  </si>
  <si>
    <t>建筑/建材/工程</t>
  </si>
  <si>
    <t>节日福利 绩效奖金 带薪年假 五险一金 弹性工作 周末双休</t>
  </si>
  <si>
    <t>岗位职责： 1、负责公司网站PC端/移动端的前端后端开发与维护等工作； 2、完成产品Web系统相应模块软件的设计、开发、编程等任务； 3、公司VI系统的整体美工设计； 4、参与需求分析，根据方案详设进行产品前端开发，包括前端网页，小程序等； 5、配合进行相应的专题界面，图片设计及制作； 6、具备高度的创造力、能够根据客户理念和发展方向创意； 7、具备出色的设计技能，能够将概念转化为视觉感受； 8、保证质量并完成领导安排的相关工作。   职位要求： 1、计算机、软件工程、电子、通讯相关专业本科以上学历（优秀的应届毕业生亦可）； 2、掌握HTML/HTML5/CSS3/Javascript/JQuery基础知识，熟练DIV+CSS页面布局； 3、深入了解Web标准，了解主流JS Frameworks 及相关web技术 .对JS性能、多浏览器兼容等可提供完整的解决方案； 4、工作认真负责，能承受较大工作压力，较强的学习和领悟能力； 5、熟悉网络编程、多线程编程技术； 6、熟悉MySQL、PostgreSQL、Redis、MongoDB； 7、熟悉Golang编程语言； 8、有会展行业经验或熟悉电脑硬件和网络连接者优先。</t>
  </si>
  <si>
    <t>SEO推广</t>
  </si>
  <si>
    <t>广州爱拍网络科技有限公司</t>
  </si>
  <si>
    <t>弹性工作 五险一金 带薪年假 节日福利 定期体检</t>
  </si>
  <si>
    <t>我们希望您是： 靠谱的SEO专员：有扎实的基础，有丰富的IOS、ANDROID、前端开发经验以及钻研新技术的热情； 有创业者基因：你渴望一个能够共同成长的团队，学习能力强，善于不断自我挑战创新，乐观，敢于担当。  我们会让您做： 1、负责网站和品牌SEO站内外和外部站群建设，掌握关键词优化、内部链接优化、图片优化等技能； 2、负责网络推广：B2B、博客、微博、主流论坛、易收录的自媒体等宣传推广； 3、负责百科词条、搜索热词、搜索下拉框提示词条建设及推广； 4、负责网站维护及外链建设、友情链接交换、编写相关软文发布等； 5、跟踪、分析引入的SEO流量，规划网站架构，提升网站在百度、360等中文搜索引擎的排名； 6、每日监控关键词排名情况，并定期总结效果数据及优化推广方案。  您必须要自带的技能： 1、大专及以上学历，SEO从业经验3年以上，从事过网站整体优化或Google/Baidu关键词优化(提供案例)； 2、对自身技术提升有强烈的学习欲望，能持续关注搜索引擎的发展，了解其最新动向； 3、精通SEO、SEM，熟悉百度、360等国内各大搜索引擎收录、展示偏好和优化技术一年以上SEO相关工作经验； 4、有大型B2B、B2C网站SEO、SEM工作经验优先； 5、熟悉google、百度等搜索引擎的优化，包括站内优化、站外优化及内外部链接优化等； 6、精通HTML、javascript代码和DIV+CSS，能独立阅读网页代码。</t>
  </si>
  <si>
    <t>前端高级程序员</t>
  </si>
  <si>
    <t>广州市天太信息技术有限公司</t>
  </si>
  <si>
    <t>五险一金 全勤奖 节日福利 定期体检 员工旅游</t>
  </si>
  <si>
    <t>岗位要求： 1）计算机应用、软件工程等相关专业，全日制本科或以上，三年Web前端开发经验； 2）乐观、工作认真负责、承压能力强； 3）善于学习和钻研、沟通良好、有团队合作精神； 4）精通原生JS（ES6）、CSS3、HTML5； 5）熟练掌握 Vue、React、Angular中一个主流前端MVVM框架； 6）熟练掌握一门非前端语言，如Java、Objective-C、C#、Python等； 7）具备Mobile Web性能优化方面的实践经验； 8）具备Vue前端组件库开发经验、程序设计严谨、有创新意识者优先。 岗位职责： 负责Web前端方面的工作。 晋升空间：系统设计师、项目经理   薪资结构：年薪+奖金，薪酬范围在6000-15000元/月</t>
  </si>
  <si>
    <t>广州长地空间信息技术有限公司</t>
  </si>
  <si>
    <t>五险一金 补充公积金 员工旅游 专业培训 绩效奖金 年终奖金 弹性工作 每年调薪 高温补贴 节日福利</t>
  </si>
  <si>
    <t>岗位职责： 4、提升产品的用户体验、前端性能。 岗位要求： 5、具有良好的心理素质以及沟通能力，有较强的责任心。  公司福利： 1、公司正式编制员工，签订正式劳动合同； 2、享受养老、医疗、失业、工伤、生育五险和公积金，购买五险一金； 3、带薪年假、年终奖金、绩效奖金、员工旅游、专业培训、每年调薪、高温补贴、节日福利、出差提供住宿等等。  公司地址：广东省广州市天河区高唐软件园思成路1号北明软件 606-607室。 乘车线路： 思成路站线路: 78A、320、901、901A；  软件路站线路: B4、B26、78A、320、355、494、494A、497、581、774、776、902、903。</t>
  </si>
  <si>
    <t>华夏人寿保险股份有限公司广东分公司</t>
  </si>
  <si>
    <t>保险 金融/投资/证券</t>
  </si>
  <si>
    <t>五险一金 交通补贴 通讯补贴 绩效奖金 年终奖金 定期体检 午餐补贴 补充商业险 节日礼物</t>
  </si>
  <si>
    <t>岗位描述： 1．负责移动端规划、架构和UI设计； 2．根据产品需求完成产品前端设计展示效果和交互功能； 3．持续的优化前端体验和页面响应速度，并保证兼容性和执行效率； 4．配合后台工程师一起研讨技术实现方案，进行应用及系统整合。   任职要求： 1．计算机相关专业，全日制本科及以上学历，1至2年软件开发经验，有保险行业项目开发经验者优先； 2．熟练掌握Web前端开发技术，jQuery、CSS、HTML、Ajax、JavaScript等，有移动端的开发经验优先，同时掌握java语言、数据库后台开发经验优先； 3．精通界面交互设计、熟练掌握echarts或highcharts等图表控件使用； 4．具有一定的美术功底和工具使用技能（Photoshop），熟练微调设计、截图、调整样式； 5．具有良好的软件工程和质量意识；具有良好的沟通能力，团队合作能力； 6．对技术有激情，喜欢专研，具有较强的独立工作能力和解决问题的能力。</t>
  </si>
  <si>
    <t>广州市拓比信息科技有限公司</t>
  </si>
  <si>
    <t>餐饮补贴 绩效奖金 五险 员工旅游 年终奖金 定期体检 节日福利</t>
  </si>
  <si>
    <t>岗位职责 1、针对具体项目，负责Web系统功能开发实现，包括前端和后端； 2、指导培训初级Web开发工程师。 任职资格 1 、计算机等相关专业大专以上学历，2年以上Web开发经验； 2、精通HTML5/CSS3/JavaScript/jQuery/BootStrap/Ajax等Web前端开发技术； 3、熟练掌握一种以上MVVM前端框架，如Vue,Angular,ReactJS等； 4、熟练掌握一种Web后端技术，如ASP.NET，PHP，SSH，SSM，Flask等； 5、熟悉RESTful API设计，熟悉数据库设计，熟悉MVC架构，熟悉常用设计模式； 6、具有跨平台，如IOS，Android，微信小程序等开发实践经验。 7、沟通表达能力良好，具有良好的团队合作精神和高度的责任感。 8、有一定的设计理念和创意思维，良好的审美能力的优先考虑；</t>
  </si>
  <si>
    <t>广东星外星文化传播有限公司</t>
  </si>
  <si>
    <t>五险一金 弹性工作 周末双休 带薪年假</t>
  </si>
  <si>
    <t>1. 负责PC端和移动端的前端开发任务；  2. 根据设计稿进行页面产出，并按要求实现各种交互效果；  3. 与产品、设计师、开发人员配合，根据需求调整、修改、优化页面；  4. 与后端协作完成前后数据交互、信息展现等；  5. 跟踪最新的前端发展技术，并合理的应用；  任职资格（工作经验、教育背景、职业技能、专业证照）： 1、大专及以上学历，专业不限，两年以上WEB前端开发； 2、熟练各浏览器及平台兼容性，HTML5/CSS3/响应式开发； 3、熟练ReactJS/React Native/VueJS等开发框架至少一种； 4、熟练前端自动化工程如Webpack/Grunt/FIS/Gulp等； 5、执行力强，有责任心。  6、熟练大型移动端WebApp/小程序/小游戏等开发经验者优先考虑。  岗位可发展方向或重点培养方向： 高级Web前端或技术骨干</t>
  </si>
  <si>
    <t>广州市美森广告有限公司</t>
  </si>
  <si>
    <t>广告 公关/市场推广/会展</t>
  </si>
  <si>
    <t>岗位职责： 1、负责基于PHP构架的网站、论坛、微信接口的开发工作，按照要求完成相关开发文档的整理与编写； 2、分析、优化网站前端性能，为用户提供更好的体验； 3、严格遵守团队的代码格式、结构规定，编写高质量代码； 4、分析并解决开发过程中的各种问题，对网站、论坛、微信等进行日常维护。 岗位要求： 1、本科以上学历，3年以上PHP开发经验，精通ThinkPHP开源框架； 2、具备一定的前端开发能力，熟悉javascript、html、css，熟悉H5者优先； 3、逻辑分析能力强，上进心强，善于沟通，较强的学习能力，良好的执行能力，对互联网充满热情。</t>
  </si>
  <si>
    <t>网页设计师</t>
  </si>
  <si>
    <t>佛山市贝堡贸易有限公司</t>
  </si>
  <si>
    <t>出国机会 绩效奖金 股票期权</t>
  </si>
  <si>
    <t>岗位职责： 1、负责网站的移动客户端的UI界面设计、图标设计整体形象和创意设计，页面设计、制作及维护； 2、负责网站页面的美工设计，修改； 3、网站整体栏目、网页的设计制作； 4、能准确领悟产品经理设计意图，配合开发人员做好网页设计工作。  任职要求： 1、有1年以上相关工作经验； 2、较强的平面设计功底，优秀的审美能力，良好的色彩搭配能力，良好的视觉设计感和丰富的图形创意能力，领悟能力强； 3、能熟练操作Photoshop，能做设计，有完整作品。 4、熟悉网站建设及网页设计制作流程，熟练掌握HTML、DIV + CSS、Jquery进行网页布局优先考虑 5、强烈的责任心，工作效率高，敬业、善于与客户沟通，能够准确表现客户需求，具有快速的反应能力，逻辑思维。  工作时间：六天工作制，09:00-12:00  13:00-18:00 工作地点：广州市荔湾区桥中西郊商贸中心南座703-705（乘坐地铁5/6号线至坦尾站G或D出口） 请携带：个人简历、身份证（用于大厦前台登记）。 如需更改面试时间，请联系：17727313926</t>
  </si>
  <si>
    <t>利思利喜鱼油贸易（广州）有限公司</t>
  </si>
  <si>
    <t>五险一金 出国机会 餐饮补贴 周末双休</t>
  </si>
  <si>
    <t>SEO主管/专员</t>
  </si>
  <si>
    <t>广州蔚图网络科技有限公司</t>
  </si>
  <si>
    <t>快速消费品(食品、饮料、化妆品) 美容/保健</t>
  </si>
  <si>
    <t>带薪年假 包吃 加班补贴 绩效奖金 全勤奖 节日福利 专业培训 高温补贴 通讯补贴 餐饮补贴</t>
  </si>
  <si>
    <t>工作内容： 1、负责网站内容、结构和搜索引擎的优化工作。 2、负责以搜索引擎优化为主的网络营销研究、分析与服务工作。 3、负责诊断、分析客户及竞争对手网站，评估关键词，编写网站优化方案并负责实施。 职位要求： 1、专科以上学历，计算机专业优先； 2、熟悉SEO技术（熟悉搜索引擎工作原理，网站结构，网页代码，了解影响排名的相关因素）；具备评估、分析网站的关键词能力，以求帮助网站提升排名。 3、2年以上SEO工作经验，能针对关键词优化进行合理内容设计。精通站内优化，代码精简，懂HTML、DIV+CSS等。 4、掌握百度等搜索引擎的基本排名规律；并精通以上各类搜索引擎的优化，包括站内优化及内外部链接优化等；精通各种SEO推广手段，并在搜索引擎上的关键词排名给予显示；操作过成功案例； 5、有软件行业优化从业经验者、相关优化团队管理经验1年以上者优先。 工作时间： 早上9:00-12:00，下午13:30-18:00，（全天一共7.5小时）</t>
  </si>
  <si>
    <t>广州点盛信息科技有限公司</t>
  </si>
  <si>
    <t>五险一金 年终奖金 美味午餐 节日福利 带薪年假 全勤奖 团队建设 下午茶水果 周末双休</t>
  </si>
  <si>
    <t>1、参与公司各项目中的Web前端功能设计、开发和实现； 2、使用Web前端技术，创建用户友好、符合标准、跨平台及跨浏览器的应用，促进产品易用性改进和界面技术优化； 3、与后端开发人员配合，高质量完成网站前端开发工作； 4、Web前沿技术研究和新技术调研， 5、负责公司H5相关产品的开发。  任职要求： 1、本科以上学历，计算机及相关专业，1年以上前端开发工作经验，优秀应届生亦可； 2、理解并掌握JavaScript语言核心技术DOM、BOM、Ajax、JSON等，精通javascript框架应用（如prototype/jQuery/YUI/Ext等）； 3、精通HTML(5)、CSS(3)等网页制作技术，熟悉页面架构和布局； 4、对不同设备及平台有一定了解，了解不同操作系统及浏览器的兼容性区别（Win/Mac,Chrome/Safari/Mozilla/IE）； 5、熟悉vue技术栈：包括但不限于vue vuex vue-router element-UI 6、对http有一定的了解，了解websocket优先 7、熟悉算法和数据结构，对JavaScript代码的执行效率有较强的优化能力； 8、了解部分图形图像软件Photoshop等，对从设计转换为产品有一定的认识； 9、对互联网新技术敏感，愿意学习及应用新技术； 10、良好的沟通与表达能力、思维逻辑清晰，较强的动手能力； 11、良好的代码编写习惯，有进取心、求知欲强烈、对工作充满热情。  应聘方式（任选其一）： 1．直接申请该职位； 2．将简历以正文+附件形式投递至hr@eyougame.com，请在文件名注明“姓名-岗位-信息来源”； 3．直接加QQ *****详询及投递简历。</t>
  </si>
  <si>
    <t>广州高通影像技术有限公司</t>
  </si>
  <si>
    <t>医疗设备/器械 计算机软件</t>
  </si>
  <si>
    <t xml:space="preserve">岗位职责： 1、从需求文档中理解或者分析出功能，将其分解任务至禅道。 2、将功能列表转化为原型图、便于沟通讨论。 3、参与产品的前端开发和维护。 4、与后端工程师和产品经理一起，实现产品功能、确保产品具有良好的用户体验。 岗位要求： 1、良好的业务理解分析能力，熟悉禅道。 2、热爱工作、对自己做出的产品具有责任心、具备良好的沟通能力、分析、解决问题的能力。 3、熟悉html5、css3、jQuery、es6, 熟悉JavaScript。 4、熟悉vue框架、模块化开发、一定的架构能力、做过实际项目。 5、熟悉http、网络。 6、熟悉SVN。 7、有医疗工作经验优先。  8、具有一定的设计经验、会axure、或者墨刀画原型图优先。 </t>
  </si>
  <si>
    <t>急聘SEM（有过入户推广者优先）</t>
  </si>
  <si>
    <t>广州聚优人才教育科技有限公司</t>
  </si>
  <si>
    <t>职位职责： 1、熟悉搜索引擎竞价推广，百度、搜狗、360、今日头条，UC等（PC和移动）后台管理和竞价机制； 2、对竞价推广效果进行日常管理优化，包括：统计相关数据；对关键词提炼，提高关键词质量度；创意优化，让标题和描述更吸引用户；账户结构优化，成本控制等。 3、关键词排名监测（整体关键词监测、竞争对手分析） 4、监测更新内容（网页的内容质量、收录率、重要页面关键词密度、防止关键词堆积、过度优化） 5、参与网站更新（引导网编工作对网站每日文章更新） 6、统计每日数据（针对官网PV、IP、UV、注册量等数据统计） 7、懂HTML、DIV+CSS、JQ为佳。 职位要求： 1、大专及以上学历； 2、一年以上SEM互联网或入户行业广告投放经验，责任心强，有过信息流广告投放经验的优先； 3、文字撰写能力强，能够以创意吸引目标用户； 4、数据分析能力强,熟练运用excel等； 5、熟悉SEM投放的优化规则，并知道如何根据数据可以进行调整投放； 6、了解网盟投放的规则； 7、具有良好的团队协作能力、应变能力及协作沟通能力</t>
  </si>
  <si>
    <t>广州讯博网络科技有限公司</t>
  </si>
  <si>
    <t>员工旅游 餐饮补贴 绩效奖金 年终奖金 五险一金</t>
  </si>
  <si>
    <t>广州汉光电气股份有限公司</t>
  </si>
  <si>
    <t>仪器仪表/工业自动化</t>
  </si>
  <si>
    <t>五险一金 员工旅游 绩效奖金 年终奖金 专业培训 定期体检 通讯补贴 补充公积金</t>
  </si>
  <si>
    <t>一、任职资格： 1、熟悉HTML5/CSS3/Javascripit/jQuery，熟练响应式布局,并熟悉这些技术在移动端上的应用。 2、能够以面向对象方式封装自己的JS框架，编写JS控件，熟练掌握JS原生代码开发，良好的JS面向对象分析设计能力和编程经验。 3、熟悉JavaScript（ES6）、AJAX、jQuery，有Vue.js、React或Angular的项目经验。 4、熟悉微信小程序、微信公众号等应用开发。 5、有良好的编码习惯，代码风格清晰简单,保证运行效率。 6、熟悉Web3D,WebGL组态开发，能开发平面组态或3D组态能在PC端呈现或web端呈现并作数据交互，优先考虑 二、薪资待遇： 1.富有竞争力的薪酬水平和其他福利津贴； 2.给予完善的绩效考核，年终奖金及定期调薪； 3.完善的培养体系和晋升机制； 4.带薪休假（年假，婚假，丧假，病假，培训假等）； 5.丰富的业余集体活动（拓展，旅游，聚餐，晚会等）； 6.轻松愉悦的工作氛围、融洽的员工关系； 7.新鲜的员工水果及精彩的员工生日PARTY。</t>
  </si>
  <si>
    <t>Web前端开发工程师 (职位编号：04)</t>
  </si>
  <si>
    <t>广东绍林科技开发有限公司</t>
  </si>
  <si>
    <t>年终奖金 绩效奖金 五险一金 周末双休 带薪年假</t>
  </si>
  <si>
    <t xml:space="preserve">职责： 1.根据要求设计具有良好用户体验的页面布局、界面、UI。 2.负责管理系统Web前端页面开发，包括html、css、javascript部分，并实现各种动画效果。 3.配合后台发开人员进行应用发开。 4.持续优化前端的用户体验和响应速度。 5.编写相关的文档和说明。 要求： 1.精通Ajax、JavaScript、XML、JSON、HTML5、CCS等Web前端技术，熟练使用jQuery框架。 2.精通DIV+CSS和W3C标准，理解各主流浏览器之间的兼容性问题。 3.熟练使用Dreamweaver,Photoshop,Fireworks等网页设计工具。 4.了解后端语言（.net）. 5.熟悉Bootstrap、kendo-ui、等UI框架，对框架使用适应性强能根据文档完成开发。 6.具有良好的沟通、理解及逻辑分析能力。    </t>
  </si>
  <si>
    <t>广州市昱安信息技术有限公司</t>
  </si>
  <si>
    <t>周末双休 带薪年假 节日福利 绩效奖金 包住宿 专业培训</t>
  </si>
  <si>
    <t>一、岗位职责: 1、负责PC端、移动端页面及交互的开发，并保证兼容性和确保产品具有优质的用户体验； 2、熟练使用 HTML 、 CSS 、 JS 、 Ajax 等技术，能解决各种浏览器兼容性问题，完成页面架构和布局； 3、熟练编写结构良好，语义化的HTML、和兼容的CSS，高保真输出界面； 4、理解Ajax技术原理，调用后端接口进行数据通信，与后台工程师配合，为项目提供最优化的技术解决方案； 5、负责公司产品Web前端的架构设计与研发；  二、任职要求： 1、计算机、软件及相关专业全日制本科以上学历； 2、一年以上Web前端开发经验，能够独立完成前端页面开发工作，成功参与过大型产品项目开发工作者优先； 3、熟练掌握Web前端技术react.js/CSS/HTML/Javascript，有react.js/html5/css3开发经验，熟悉前后端数据交互过程，熟悉JSP、Java程序后台开发语言者优先； 4、至少掌握一种目前主流的前端开发框架，如：Reactjs、antd、SVG、 Vue.js等； 5、熟悉各主流浏览器（IE6+、Firefox、Chrome、Safari）间的差异性，能快速定位和解决各种兼容难题； 6、熟悉Webgl开发者优； 7、投递简历时请附个人作品。  三、 面试时请准备好下述资料 1． 个人简历 2． 个人作品（如果你属于技术类岗位我们建议您带上自己的作品或者宣讲PPT）  四、 面试前准备 4．登入我司官方网站了解公司相关情况，网址：http://www.yuanit.com.cn 5．仔细阅读我们的招聘信息，充分了解岗位相关工作定位及基本要求。 6．您对于面试岗位的建议及未来工作的规划。  五、 公司工作时间及基本福利 工作时间：上午09：00-11：30， 下午13：00至18：00（五天工作制，每天工作7.5小时） 办公地点：广州市高新技术产业开发区科学城科学大道162号创意大厦B1栋306单元； 1.保险：购买6险，社会保险：五项基本社会保险（养老、医疗、工伤、生育、失业）、商业意外保险； 2.健康体检：公司每年度为正式员工安排一次免费健康体检，让您的身体得到关爱和呵护； 3.补贴：公司将为部分员工发放手机及手机卡，差旅补助等； 4.住宿：公司宿舍距离公司地铁2站，环境优美，全新人才公寓（小区住宅、电梯房、套内生活设施齐全），周边配套成熟，配有运动体育设施场地。新员工入职一年内免费提供住宿；
5.假期安排：公司为您提供国家法律规定的休息日、工伤假、婚假、丧假、产假、5-10天带薪年假及带薪病假，让您快乐工作，快乐度假； 6.员工活动：公司每周为您提供品种多样、丰富的茶话会，并且不定期为您提供旅游、部门聚会、外部联谊、周年聚餐等丰富多彩的娱乐活动，让您在业余时间得到放松和快乐； 7.部门活动：按季度发放活动经费，部门自主组织活动（聚餐、旅游等）； 8.节日贺礼：公司给员工发放端午礼品、中秋礼品、年货等； 9.培训：公司成立技术分享会，将为您提供技术、管理、专业知识、心态等各类培训，公司将为您的成长进行长期投资，为您的职业生涯进行持续充电； 10.良好的办公环境：公司提供优美的办公环境给您，让你在安静舒适的办公区域工作； 11.绩效奖金：公司将根据每位员工综合的表现，给员工发放绩效奖金； 12.年终：公司为了感谢大家在一年里的辛勤工作，特精心准备员工表彰大会、丰盛的晚宴以及抽奖活动。 13.企业爱心：结婚、生子或员工因病住院等人生重大事件，由公司拨出款项补贴员工：如探望金300元、疾病抚慰金500元；  六、 交通指引 公交站：科学大道揽月路口（508、B4A、336、355、371、391） 科学大道开泰路口（333、349、371、508） 科学城创新基地（326、388、494、496） 聆雨路口（336，349，355，320，395） 地铁站：暹岗（6号线B出口直行1.2KM）  联系人：习小姐 联系电话：020-82511030</t>
  </si>
  <si>
    <t>广州瑞因医疗信息咨询有限公司</t>
  </si>
  <si>
    <t>医保五险 重大疾病医疗 专业培训 绩效奖金 年终奖金 员工旅游 客情维护补贴</t>
  </si>
  <si>
    <t>1、负责或参与项目web前端框架的设计与开发； 2、负责和参与前端相关技术文档的编写； 3、负责根据设计稿完成对应的网页并实现相关交互； 4、能保证良好的前端性能并能有效地解决不同浏览器及分辨率下良好的兼容性和适用性；   岗位要求： 1.中专或以上学历，2年以上前端开发经验； 2.具备扎实的 JavaScrpt / HTML / CSS 知识，熟悉div方式布局，并熟练掌握jquery等至少一种框架或类库的使用。 3.熟悉前端模块化、组件化、自动化以及MVC等开发思想，有至少一个前端框架（如：React、Angular、Vue等）实际项目的开发经验，具有一定的前端架构能力优先； 4.规范化，标准化的代码编写习惯，较强的需求理解能力； 5.熟悉前端构建工具，能够使用Grunt,Gulp,Webpack等工程化工具者优先；</t>
  </si>
  <si>
    <t>前端及移动开发兼平面设计</t>
  </si>
  <si>
    <t>广州绿豆网络科技有限公司</t>
  </si>
  <si>
    <t>五险一金 周末双休 节日福利 舒适办公环境 潜力电商项目 自我实践空间</t>
  </si>
  <si>
    <t>岗位职责： 1、独立负责微信小程序和公众号的设计与开发。 2、独立设计及完成公司开发项目的前端平台架构、设计及编码、进行调试测试。 3、负责微信接口相关业务功能开发及维护。 4、根据需求开发HTML5页面程序。 5、负责公司网店相关图片设计，对生鲜类产品进行拍摄。 6、参与产品开发并参与讨论用户体验。 7、负责微信公众号、小程序和APP开发上线后的优化与迭代开发。  任职资格： 1、2年以上微信公众号和小程序开发经验，1年以上网店设计经验。大专以上学历，优秀者可放宽要求。 2、熟练掌握微信接口开发，并具有微信接口开发经验；拥有独立开发经验者优先。 3、熟练各种Web前端技术，熟练运用Html5 、css3及其相关技术。 4、熟悉JAVA语言开发和框架。 5、对用户体验等方面有自己的见解，能主动根据业务需要，提出合理的交互方案。 6、较强的沟通理解能力，为人踏实，办事认真，良好的工作主动性、主人公精神和团队合作精神。</t>
  </si>
  <si>
    <t>PHP初级工程师</t>
  </si>
  <si>
    <t>广东灵机文化传播有限公司</t>
  </si>
  <si>
    <t>五险一金 绩效奖金 专业培训 弹性工作 员工旅游 定期体检 餐饮补贴 年终奖金 股票期权</t>
  </si>
  <si>
    <t>欢迎关注灵机文化HR微信公众号：*****, 全面了解公司团队情况！官方网址：www.linghit.com 【岗位描述】 1、网站产品和网站功能模块的开发与维护； 2、参与后台系统的编写与维护。 3、根据运营需求开发调整现有代码； 【职位要求】 1、一年以上PHP商业项目开发经验，熟悉HTML,JS,CSS，了解PSR编码规范； 2、熟悉THINKPHP、Laravel框架或其他一种开源框架，有安全策略经验； 3、熟练使用memcache、redis、Mongodb和mysql开发经验的优先； 4、熟悉使用Git版本管理优先； 5、熟悉使用Composer优先； 6、有大访问量、大并发系统开发经验的优先； 7、有良好的沟通能力和业务处理能力；  我们能提供： 1、福利制度：五险一金+节日福利+员工内部专享旅游优惠+免费早午餐+各式下午茶； 2、上班时间：弹性上班； 3、假期安排：享有国家规定的法定节假日及婚假、产假等假期； 4、员工活动：各种形式的员工集体活动； 5、工作环境：交通便利及宽敞舒适的办公环境。</t>
  </si>
  <si>
    <t>广州智文技术有限公司</t>
  </si>
  <si>
    <t>周末双休 五险一金 免费健康体检 节日福利 年终双薪奖金 专业培训 员工旅游 带薪年假 绩效奖金 交通便利</t>
  </si>
  <si>
    <t xml:space="preserve"> 1. 负责公司产品项目的前端技术框架和组件的设计,开发。 2. UI交互优化。 3. 前端js脚本功能编写, 实现复杂的页面效果。 4. 与后端同事合作负责页面数据的填充。 5. 微信公众号/小程序页面开发。 任职资格: 1. 熟练掌握HTML5、CSS3、DIV+CSS, JavaScript、JQuery、Ajax等Web前端编程技术。 2. 精通基本图文处理, 能将设计转化为符合规范的前端页面。 3. 熟练掌握前端系统的性能优化, 能解决一般的安全漏洞问题。 4. 熟悉Vue/Bootstrap/Angular/Vue/jQuery/React等主流前端框架并使用过其中一种或多种。 5. 拥有近期独立开发的前端项目并能演示的优先(大小型项目不限)。 6. 对后端编程代码, 数据库有一定了解尤佳。 7. 工作认真负责、上进求知欲强, 有独立专研精神, 敢于创新。 8. 为人正直、诚信，能承受较大工作压力。  9. 有良好的编程规范、开发技能及撰写技术文档的能力，有较好的团队合作精神和主动性。  我们的工作时间: 周一至周五 上午9:00-12:00 下午13:30-17:30 （午休时间为1.5小时） 双休给您足够的休息时间！ 人性化办公氛围，考勤不打卡，工作满一年享有5天的带薪年假； 法定节假日按国家规定放假并且享受国家规定相关、婚假、产假、陪护假等相关假期；  一经录用，将为您提供完善的薪酬福利：：   【诚心期待你来加入】 公司从来不缺人，缺的是精英！ 不要求你有多优秀，但必须有追求、有目标、做事认真有责任心！ 选择大于努力，平台大于拼搏！ 你来了，就知道，这一趟，没白跑！ 重要的事情，我们见面说～  公司名称：广州智文技术有限公司 公司地址：广州市番禺大道北383号海印星�h7栋603房 地铁乘车指引：（参考） 地铁：7号线万博中心站A出口 步行10分钟到海印星�h小区 公交乘车指引：华南碧桂园站129路;302路;303路;310路;987路;番145路;番146路;番163路;番186路;番190路;番70路;公交地铁接驳专线9路;夜88路 招聘联系人：李小姐： 020-31062369</t>
  </si>
  <si>
    <t>广州市粤成市场经营管理有限公司</t>
  </si>
  <si>
    <t>物业管理/商业中心</t>
  </si>
  <si>
    <t>周末双休 五险一金 绩效奖金 交通补贴 餐饮补贴 高温补贴</t>
  </si>
  <si>
    <t xml:space="preserve"> 岗位职责： </t>
  </si>
  <si>
    <t>广州英特力信息科技有限公司</t>
  </si>
  <si>
    <t>五险一金 弹性工作 绩效奖金 部门聚餐 每年多次调薪 节日福利 专业培训 全勤奖 周末双休</t>
  </si>
  <si>
    <t>1、计算机及相关专业，大专及以上学历，三年以上开发经验；
2、熟练掌握面向对象编程（OOP）技术；
3、精通C#，拥有良好编码风格和编程习惯；
4、精通微软.NET开发平台，熟练掌握ASP.NET MVC、ADO.NET等相关开发技术；
5、熟悉Html/JavaScript/Css，掌握JQuery、bootstrap、angularjs、easyui、ext一种或多种前端框架技术； 6、精通SSRS报表的开发，使用及日常维护
7、熟悉B/S程序软件开发、实施经验，具有独立软件开发工作的能力；
8、熟悉MS SQL Server、MySql等一种或多种数据库，精通SQL脚本语言以及存储过程、触发器、视图等； 9、有Cordova、Xamarin相关开发项目经验优先；
10、有较好的团队合作意识，较强学习及思维能力； 11、具有英文开发需求文档及邮件的阅读和书写能力，配合项目经理进行项目需求分析和报价</t>
  </si>
  <si>
    <t>广东合鑫医药有限公司</t>
  </si>
  <si>
    <t>制药/生物工程 批发/零售</t>
  </si>
  <si>
    <t>五险一金 补充医疗保险 员工旅游 绩效奖金 年终奖金 定期体检 周末双休</t>
  </si>
  <si>
    <t>岗位要求： 1、使用 HTML/CSS/JavaScript/AJAX 等各种 Web 技术进行移动端、PC端界面开发； 2、整体页面结构及样式层结构的设计、优化； 3、在团队的代码格式、结构的规定下，编写易读、易维护、高质量、高效率的代码； 4、具有良好的沟通能力、团队配合精神，对新技术敏感。 任职要求： 1、两年以上专职Javascript开发经验； 2、熟悉 angularjs 、react、vue其中一种 3、熟练运用CSS3新特性，熟悉HTML5最新规范； 4、能够熟练运用HTML5特性构建移动端的WebApp； 5、熟悉less/sass、es6语法； 6、熟悉常用的构建工具（包括gulp或webpack）； 7、熟悉常用的包管理器（包括bower或npm） 8、熟悉微信公众号h5开发； 9、开发速度快、抗压能力强，可应对较大的工作压力；</t>
  </si>
  <si>
    <t>HTML前端开发工程师</t>
  </si>
  <si>
    <t>深圳市思泽翰科技有限公司</t>
  </si>
  <si>
    <t>五险一金 周末双休 定期体检 弹性工作 员工旅游 出国机会</t>
  </si>
  <si>
    <t>岗位职责： 1、通过html/css/javascript等前端技术将设计实现成web页面（配合设计师实现）； 2、规划产品界面风格、视觉效果和交互体验，提升用户体验； 3、持续的优化前端体验和页面响应速度，并保证兼容性和执行效率； 4、配合后台工程师一起研讨前端技术实现方案，提高界面交互体验； 5、优化网站静态资源加载速度。  岗位要求： 1、计算机相关专业专科学历及以上，2年左右工作经验； 2、两年以上JavaScript开发工作经验,精通JavaScript、AJAX，熟练应用至少一种JS框架，如jQuery等； 3、熟练掌握前端开发技术(HTML5、CSS3、Javascript、Ajax、JQuery)，了解各项技术的相关标准，并严格按照标准进行开发； 4、能熟练高效手工编写HTML5及CSS3代码，确保代码对各种浏览器的良好兼容性，有响应式web设计的开发经验； 5、良好的编程习惯和团队协作精神，工作积极向上；</t>
  </si>
  <si>
    <t>HTML5前端开发</t>
  </si>
  <si>
    <t>深圳市九象数字科技有限公司</t>
  </si>
  <si>
    <t>五险一金 年终双薪 交通补贴 餐饮补贴 通讯补贴 带薪年假 员工旅游 节假日福利 年终奖金 包住宿</t>
  </si>
  <si>
    <t>岗位职责： 1、负责移动端前端主要功能的开发（HTML5，小程序等）； 2、持续的优化前端体验和页面效率，并保证兼容性和执行效率； 3、和后台研发工程师一起讨论技术实现方案，进行实施应用和系统整合。  任职要求： 1、熟悉 HTML5 特性，了解最新的技术规范，熟练应用 HTML5，CSS，JS, vue等搭建移动端前台，有线上可访问的成功作品；（可接受应届毕业生，大专学历以上，只考虑女生） 2、熟悉 ES6 标准，对解决移动端跨浏览器/跨终端的兼容性问题有一定的经验； 3、熟悉H5动画特效处理经验，有团队管理经验者优先； 4、对行业新技术（HTML5领域，微信小程序等）有足够的好奇心和热爱；    5、快速学习和成长，能适应创业的节奏和团队氛围</t>
  </si>
  <si>
    <t>.NET工程师</t>
  </si>
  <si>
    <t>恩斯迈电子（深圳）有限公司</t>
  </si>
  <si>
    <t>五险一金 绩效奖金 年终奖金 定期体检 包住 餐饮补贴 周末双休</t>
  </si>
  <si>
    <t>任职要求： 1、全日制大专以上学历，计算机相关专业； 2、熟练使用Visual Studio 开发环境、C#语言和B/S、C/S开发模式； 3、熟悉 ASP.NET MVC / ASP.NET Core / RWD Frameworks / WebService / Web API开发； 4、熟悉 HTML / HTML5 / CSS / CSS3 / JavaScript / JQuery  EasyUI / Ajax / JSON / XML； 5、掌握 .NET的常用编程技术（泛型、Lambda、LinQ、异步和多线程、委托、事件、反射等)； 6、熟悉C#，了解面向对象编程原理，掌握自定义控件，窗体继承等； 7、了解Entity Framework、NHibernate等ORM框架，常用设计模式； 8、了解.NET分层开发、高内聚、低耦合、组件式开发模式、高性能、高并发方面的技术实践； 9、了解IIS、WebServer安全部署、性能优化； 10、熟悉 MS SQL/Oracle数据库，能熟练使用视图、存储过程、自定义函数、触发器、定时器等； 11、了解数据库优化、SQL语句优化、SQL注入防范； 12、具有工作稳定性及较强的保密意识，良好的编程风格、注释习惯和技术文档编写能力，代码编写严谨； 13、具备高度的责任心和进取心，有良好的职业道德和工作态度，工作认真，严谨细致，良好的沟通能力和学习能力，优秀的团队合作精神； 福利待遇 ★ 5天8小时工作制，加班按照劳动法计算加班费。入职即按规定签订劳动合同，购买五险一金； ★ 免费提供住宿（扣水电费），配备空调、热水、衣柜及独立卫生间，免费wifi； ★ 配备福利性员工餐厅，菜品多样，环境优美； ★ 设有医务室、心理咨询室、银行ATM机、超市、网吧、图书室、乒乓球台球娱乐室、运动场等； ★ 节日慰问：劳动节、中秋节等节日发放礼品； ★ 依法律规定享有年休假、婚假、产假、陪产假、丧假等； ★ 设有年终奖金；尾牙抽奖活动：具有丰厚的奖金及礼品； ★ 公司提供系统的培训，及鼓励员工学历（大专、本科）提升并报销50%学费，同时针对成绩优异者设有丰厚奖学金！</t>
  </si>
  <si>
    <t>5000-10000人</t>
  </si>
  <si>
    <t>HTML5 前端工程师</t>
  </si>
  <si>
    <t>深圳华龄信息技术有限公司</t>
  </si>
  <si>
    <t>五险一金 绩效奖金 弹性工作</t>
  </si>
  <si>
    <t>1. 负责网站前台的设计开发 2. 熟悉H5及相关标准，编写符合最新规范的代码； 3. 负责手机网站和小程序开发。 职位要求: 1.web前端两年以上开发经验，熟悉php 2.具有Web、微信小程序和微信公众号开发经验，掌握HTML（DIV+CSS）、Html5、JavaScript、AJAX、 Jquery等技术以及原生js， 3.精通模块化开发，至少使用过一个前端框架如：vue.js，angular.js，react.js； 4.具有良好的编程风格，注重编码规范；</t>
  </si>
  <si>
    <t>理光图像技术（上海）有限公司深圳分公司</t>
  </si>
  <si>
    <t>办公用品及设备</t>
  </si>
  <si>
    <t>五险一金 员工旅游 交通补贴 餐饮补贴 出国机会 暑假 专业培训 定期体检</t>
  </si>
  <si>
    <t xml:space="preserve">岗位职责 1.主要从事图像视觉识别、数据可视化、机器人应用开发、Windows/Android应用软件、嵌入式软件等； 2.根据产品开发进度和任务分配，完成开发和维护工作； 3.参与项目需求分析，进行软件功能模块的详细设计和编码工作； 4.撰写软件相关的技术文档； 5.进行软件相关的测试工作。  任职资格 1.自动化/计算机/电子信息相关专业，全日制本科及以上，1年及以上工作经验；（优秀应届毕业生可考虑） 2.熟练应用C/C++/C#/Java/Python/HTML,CSS,JavaScript任意一种或多种开发语言； 3.熟练掌握 Visual Studio/QT/ AndroidStudio/Eclipse/Web任意一种或多种开发技能； 4.熟练阅读科技英语资料，CET4或以上； 5.认真负责，做事踏实，有上进心，有良好的团队精神和创新精神，善与人沟通，敬业度高,执行力好，诚信度高，能吃苦耐劳； 6.对有以下能力的人员优先考虑。 （1）对学习日语有兴趣者，会用日语书写、会话工作者优先； （2）有基于Halcon/VisionPro/OpenCv的图像视觉识别或机器人应用开发的项目经验。 </t>
  </si>
  <si>
    <t>网站开发工程师/前端开发工程师</t>
  </si>
  <si>
    <t>深圳市迈特思创科技有限公司</t>
  </si>
  <si>
    <t>医疗设备/器械 计算机服务(系统、数据服务、维修)</t>
  </si>
  <si>
    <t>五险一金 员工旅游 专业培训 通讯补贴 弹性工作 股票期权 年终奖金 绩效奖金 交通补贴</t>
  </si>
  <si>
    <t xml:space="preserve"> （1）按照客户要求设计图书馆网站整体风格、图片图标制作；  （2）公司网站整体风格设计、改版、更新及后期维护；  （3）负责公司产品界面有关的整体交互设计；  （4）负责公司对外宣传资料的设计工作；    任职要求：  1、能够独立进行网页设计与开发；  2、熟练使用 Photoshop、Coreldraw、AI等设计软件；  3、精通DIV+CSS页面制作，精通HTML、JavaScript，熟悉各种浏览器兼容处理。  4、具有良好的美术功底和创意构思能力，优秀的设计理念和思维，善于用视觉元素表达思想。   附：发送简历时请附带作品，无作品者，请勿扰，谢谢</t>
  </si>
  <si>
    <t>深圳万邦速达国际物流有限公司</t>
  </si>
  <si>
    <t>带薪年假 交通补贴 餐饮补贴 五险一金 节日福利 绩效奖金 年终奖金 生日会 员工旅游</t>
  </si>
  <si>
    <t>1、 负责公司网站的日常维护和推广：包括软文伪创作，外链发布、更新网站内容等。 2、 SEO推广：利用新媒体推广及信息发布，负责论坛推广、社区推广，站外推广优化，利用关键词提升公司网站搜索权重。 3、 百度SEM推广：百度搜索引擎关键词设置、排名及关键字优化，监测、整理、分析关键词数据变化，优化竞价关键词及出价。 4、监控和研究竞争对手及其他网站搜索引擎营销策略，提出调整方案。   任职要求： 1、大专及以上学历，一年以上网络推广相关经验。 2、熟悉HTML、CSS等语言者优先。 3、网络营销、电子商务等相关专业优秀应届生亦可。</t>
  </si>
  <si>
    <t>H5 前端VUE框架开发</t>
  </si>
  <si>
    <t>深圳市宇达计算机有限公司</t>
  </si>
  <si>
    <t>餐饮补贴 通讯补贴 绩效奖金 年终奖金 股票期权</t>
  </si>
  <si>
    <t>岗位职责： 1、配合公司领导完善公司平台模块； 2、在现有平台基础上，进行二次开发; 3、协助完善前端系统的研发，及时解决项目涉及到的技术问题。  任职要求： 1、大专及以上学历，计算机、电子信息等相关专业优先； 2、熟悉HTML5,CSS3,JS；有过VUE框架开发经验； 3、积极乐观、认真负责，有良好的团队沟通与协作能力； 4、优秀毕业生亦可以考虑。  公司福利： 1、工作时间：5天7.5小时制；五险一金； 2、法定节假日，带薪假期； 3、每周三、周五下午茶福利； 4、法定节假日有对应节假日福利； 5、年终奖丰厚，转正员工至少1个月工资。</t>
  </si>
  <si>
    <t>H5、Web、微信小程序开发工程师/助理</t>
  </si>
  <si>
    <t>倚强（深圳）商业有限公司</t>
  </si>
  <si>
    <t>快速消费品(食品、饮料、化妆品) 贸易/进出口</t>
  </si>
  <si>
    <t>周末双休 带薪年假 五险一金 全勤奖 餐饮补贴 节日福利 免费体检 年终奖金</t>
  </si>
  <si>
    <t>1、独立负责公司产品相关的微信小程序、Web前端页面（HTML5）的开发及调试。 2、根据产品业务需求及微信小程序特点，构建并实现相应技术解决方案； 3、配合后端完成小程序API数据接口调试。 4、独立完成前端程序，满足产品设计要求，代码规范； 5、参与项目需求分析、设计独立完成开发过程中的技术文档； 6、根据ui图和交互设计高完成移动端开发工作。  任职要求： 1、计算机相关专业，2年或以上前端开发经验。 2、熟系网络通信、HTTP协议、Web端和Native端的交互原理。 3、掌握微信小程序开发流程、基础框架、接口组件、验证授权等，能独立开发微信小程序应用。 4、自学能力强，抗压能力强，自我驱动型，良好的团队合作能力，善于沟通。 5、精通HTML5/CSS3/JavaScript语言核心技术DOM、BOM、Ajax、JSON等前端技术，熟系页面架构和布局。</t>
  </si>
  <si>
    <t>Web前端开发工程师 (职位编号：YW)</t>
  </si>
  <si>
    <t>上海数慧系统技术有限公司</t>
  </si>
  <si>
    <t>五险一金 交通补贴 餐饮补贴 通讯补贴 专业培训 年终奖金 定期体检</t>
  </si>
  <si>
    <t>岗位职责： 1、开发前端开发框架，实现各种UI组件，提升用户体验和可用性。 2、负责产品和项目中web gis相关功能的开发和技术研究。 3、Web前沿技术研究和新技术调研。  任职要求： 1、本科以上学历，1年以上相关工作经验 2、熟练掌握HTML5/JavaScript/CSS3等Web开发技术，对原理有较深的理解。 3、熟练使用chrome、firefox的开发调试工具。 4、熟悉webgis开发经验，有ArcGis server JavaScript、leaflet开发经验。熟悉和了解各种地图服务。 5、熟悉模块化开发，熟悉构建工具的使用（如Webpack），熟悉sass/less等样式预处理工具的使用， 6、有Vue框架开发经验者优先；</t>
  </si>
  <si>
    <t>深圳市洛芙迪妮珠宝首饰有限公司</t>
  </si>
  <si>
    <t>批发/零售 贸易/进出口</t>
  </si>
  <si>
    <t>带薪年假 绩效奖金 全勤奖 节日福利 专业培训 年终奖金 社保</t>
  </si>
  <si>
    <t xml:space="preserve">岗位要求：中专或者以上学历，有一定的英语基础,会拍摄，1年以上相关工作经历，会拍摄，会视频剪辑；2、良好的视觉设计能力和美术功底，较强的商业需求分析理解能力和信息系统规划能力；3、精通网页设计、熟悉HTML、DHTML、CSS、JavaScipt等技术；能用CSS+DIV实现页面的效果；4、熟练掌握Photoshop、Dreamweaver等网页设计软件工具；5、热爱设计，有良好的沟通能力和团队合作精神；6、良好的文字表达能力，思维敏捷，能够独立思考和工作，能够主动提出设计方案。 工作内容：1. 负责日常产品图片的拍摄和处理；
2. 根据网站和平台活动设计制作促销海报和活动专题页面；
3. 策划促销活动，设计推广图片和专题；
4. 设计优化产品页模版 薪酬待遇+福利 1、底薪4000-7000元+销售额2%-3%的提成，你有能力，我们就能提供给你丰厚的报酬； 2、内部培训机会及学习平台、给不愿原地踏步的你； 3、每年一次的调薪考核机会，你的努力和付出终将得到回报； 4、根据个人绩效享有相应的年终奖，奖金很丰厚哦； 5、公司为每月员工购买社保，全方位保障有没有； 6、法定假日和丰厚的节日红包，红包拿到手软哦； 7、每月定期的部门聚餐，记得吃好但不要暴饮暴食哦； 无论你处在哪个年龄阶段，都应该谨记：均衡饮食，健康生活； 所以我们公司还为你提供了这些： 8、生日会：无论你是新鲜出炉的毕业生，还是出来乍到的深漂族，亦或是已来深圳多年的打拼 一族，生日月都会有精美的生日蛋糕和生日礼物哦，还有一群小伙伴们为你送上温馨的生日 祝福，想想就很温暖呢; 9、下午茶：冰棒雪梨大西瓜，葡萄香蕉哈密瓜，吃完效率顶呱呱，等你来哦； 10、运动：下班后，齐齐去大羽毛球，台球，乒乓球，还有什么会比收工来场酣畅淋漓的运动更 痛快呢。 深圳市洛芙迪妮饰品有限公司是一家集设计、开发、生产加工、营销一体化的企业，公司主要生 产和销售各种时尚钛钢饰品（戒指、耳环、吊坠、项链、手镯、手链、挂饰等）。现拥有卓越的 管理与技术团队，先进的生产制造与监测设备，不断研制时尚新饰品，公司运作模式涵盖B2C、 B2B。经营平台包括Amazon、eBay、速卖通、wish、1688、国际阿里巴巴等，为国内外的客户提 供物美价廉的产品和热情周到的服务。 职能类别：销售代表 关键字：外贸业务员阿里巴巴销售应届毕业生外贸毕业生 </t>
  </si>
  <si>
    <t>OA开发工程师</t>
  </si>
  <si>
    <t>环胜电子（深圳）有限公司</t>
  </si>
  <si>
    <t>五险一金 餐饮补贴 周末双休 年度旅游 节日福利 加班补贴 住房补贴 体检</t>
  </si>
  <si>
    <t>工作职责： OA的维护与开发  任职资格： 1、本科及以上学历，计算机相关专业，可接受优秀应届生； 2、熟悉Java编程，熟悉J2EE架构和开发模式； 3、掌握jsp/javascript/html/CSS等脚本语言的编程，熟悉EXT框架优先； 4、掌握1种以上常用J2EE项目开发工具，如Eclipse； 5、熟练掌握一种以上常用数据库，如Oracle，MYSQL,SQL Server数据库； 6、具备系统的软件工程的知识和实践经验； 7、具备较强的学习能力和解决问题的能力； 8、具备强的责任心和团队合作精神。</t>
  </si>
  <si>
    <t>深圳旭佳珠宝设计有限公司</t>
  </si>
  <si>
    <t>奢侈品/收藏品/工艺品/珠宝 批发/零售</t>
  </si>
  <si>
    <t>五金 做六休一 包吃 全勤奖 节日福利 餐饮补贴 带薪年假 年终双薪</t>
  </si>
  <si>
    <t>岗位职责： 1、参与公司ERP系统的新需求开发及持续改进； 2、配合团队负责电商平台设计及开发；  岗位要求： 1、 3年以上PHP开发经验，大专以上学历； 2、 精通PHP技术，熟练MYSQL、SQL性能优化 3、 精通面向对象开发，具备缜密的开发逻辑，良好的编码风格 ； 4、 熟练掌握至少一种PHP开发框架及熟悉HTML(5)、CSS(3)、JavaScript、Ajax等Web相关技术； 5、 熟悉LAMP架构和LINUX系统开发环境 ； 6、 熟悉Redis、Memcached等MongoDB，熟悉服务端缓存技术，有大数据(大并发)开发经验为佳 ； 7、 逻辑思维能力强，做事有条理性，有较强的分析问题和解决问题的能力；</t>
  </si>
  <si>
    <t>网站编辑</t>
  </si>
  <si>
    <t>北京拓尔思信息技术股份有限公司广州分公司</t>
  </si>
  <si>
    <t>员工旅游 餐饮补贴 通讯补贴 专业培训 绩效奖金 年终奖金 弹性工作 定期体检 六险一金</t>
  </si>
  <si>
    <t xml:space="preserve"> 职位描述： 1、全日制大学本科毕业，具学士证书，中文、新闻、计算机、信息管理专业优先； 2、 能独立完成新闻稿件的采写、拍摄、编辑工作，具备较高的文字写作水平； 3、必须具备计算机操作基础，有较强的阅读理解和信息处理能力，能胜任政府信息资源的整合优化工作，必须有良好的工作态度，工作细致耐心，具有较强的责任心，性格开朗； 4、 熟悉网络基础知识、熟悉互联网，熟悉HTML语言及CSS样式表和网页制作优化； 5、熟练使用Dreamweaver、Photoshop、Flash等常用软件者优 先，能独立设计和完成图文专题建设，能胜任网站较小规模的优化和功能调整优先； 6、具备出色的沟通和表达能力，能协调多部门解决工作问题； 7、在政府、事业单位提供驻场编辑服务。 </t>
  </si>
  <si>
    <t>上海安玛思科技有限公司</t>
  </si>
  <si>
    <t>贸易/进出口 电子技术/半导体/集成电路</t>
  </si>
  <si>
    <t>五险一金 交通补贴 员工旅游 通讯补贴 补充医疗保险</t>
  </si>
  <si>
    <t>工作内容 * 配合后端开发人员进行物联网平台开发 * 依据后端API功能，完善前端用户接口功能 * 配合后端开发人员或与终端用户进行接口功能定义，并依据需求进行前端开发 * 公司形象网站内容更新、维护  专业能力 * 2年以上前端相关开发经验 * 熟悉 JavaScript / CSS / HTML5 / SASS / jQuery * 具备与Web API对接整合经验 * 熟悉WebSocket 使用 * 会使用美工软件，需具备基础美工能力，能将视觉设计转化为用户接口</t>
  </si>
  <si>
    <t>C#工程师</t>
  </si>
  <si>
    <t>深圳皇嘉财润财务顾问股份有限公司</t>
  </si>
  <si>
    <t>做五休二 周末双休 带薪年假 五险一金 绩效奖金 节日福利 专业培训 员工旅游</t>
  </si>
  <si>
    <t>1、精通C#语法，精通面向对象编程; 2、熟练 .Net 环境下的三层架构开发模式，熟悉微软.Net FrameWork/WebService技术及开发； 3、精通HTML、JavaScript、json、XML 、Crystal Report等Web开发技术，熟悉W3C相关标准; 4、熟悉Ajax 开发,熟练DIV+CSS 布局； 5、熟悉ORACLE、SQL SERVER,MYSQL等数据库，以及存储过程和性能配置，熟练使用SQL命令，能够写出高效的SQL/TSQL语句。  任职资格： 1、大专以上学历，计算机相关专业、开发过人工智能产品或erp系统者优先； 2、品行端正，能吃苦耐劳，对工作负责，服从安排，能承受一定的工作压力； 3、善于设计，有创新的思维和合理的逻辑，能够根据实际业务独立完成整个项目； 4、具有良好的自我学习能力，良好的沟通与表达能力； 5、遵循编码规范，及时完成开发任务，保证项目开发进度  福利待遇：
1、员工入职购买五险一金；
2、一年以上员工享受带薪年假；
3、上班时间：上午9:00-11:50，下午13:50-17:30，周末双休；
4、每年度组织公司旅行两次；
5、生日福利、节日福利；</t>
  </si>
  <si>
    <t>.NET软件工程师(外派深圳恒大集团、深圳齐心集团）</t>
  </si>
  <si>
    <t>Ultimus China 安码中国</t>
  </si>
  <si>
    <t>五险一金 补充医疗保险 补充公积金 员工旅游 交通补贴 绩效奖金</t>
  </si>
  <si>
    <t xml:space="preserve"> 岗位职责： 负责流程及相关应用系统的设计及开发工作 负责流程及相关应用系统的日常维护工作 负责流程及相关应用系统的部署与调试，DEMO开发； 解决系统开发过程中的主要问题和攻克各种技术难题；  任职要求： 计算机相关专业、大专以上学历、吃苦耐劳、有团队合作精神； 2年左右ASP.net(C#)开发工作经验； 熟悉ASP.NET / C# ，并具有实际B/S项目开发经验； 熟练掌握XML、AJAX、Web Service技术、HTML, Javascript, CSS等相关技术； 熟悉掌握SQL Server、Oracle 数据库设计及SQL脚本； 具有企业应用项目经验优先； 具备BPM,Workflow行业经验优先； 本职位不招实习生，未毕业者勿投。 本职位外派到深圳南山后海恒大集团工作，或深圳坪山区齐心集团工作。 </t>
  </si>
  <si>
    <t>深圳市博威创新技术有限公司</t>
  </si>
  <si>
    <t>岗位要求： 1、负责IPC（网络摄像机）产品网页端需求开发和维护；
2、负责部分window端应用软件的开发；
3、主管安排的其它相关开发任务。 任职要求：
1、大专及以上学历，计算机相关专业，一年及以上相关工作经验；
2、精通HTML,JS,CSS,AJAX，熟悉架构设计和布局设计；
3、了解HTML5相关技术；
4、对JS性能调优和浏览器兼容性有一定的了解；
5、熟练使用前端JS框架（JQuery或Angular）;
6、熟悉使用前端UI框架（JQuery UI或Layer UI）;
7、有较强的沟通能力和团队协作意识，能承受一定的工作压力;</t>
  </si>
  <si>
    <t>亚马逊专员及网站设计(VC,FBA,SYNDIGO)</t>
  </si>
  <si>
    <t>深圳市爱贝宝移动互联科技有限公司</t>
  </si>
  <si>
    <t>五险一金 专业培训 出国机会 绩效奖金 年终奖金 定期体检 团队聚餐 外派津贴</t>
  </si>
  <si>
    <t xml:space="preserve">岗位需求： 亚马逊运营专员 + 网站设计 VC,FBA,SYNDIGO 高底薪加高提成，五险一金  重要： 至少1年亚马逊运营经验，工作认真负责， 懂得团队合作，具有创新思维。  1， 熟悉美国亚马逊运营，能独立操作账户 2， 懂得站外推广，会操作facebook广告，和google 广告； 3， 熟悉站内站外活动推广引流； 4， 知道如何做产品竞争，如何做产品运营计划； 5， 熟悉VC, FBA; CPC广告设立，分析和优化。 6， 负责公司SYNDIGO WEBCOLLAGE英文网站设计，电商网站设计和产品视觉效果的美术创意及设计制作工作； 7、 熟练使用Photoshop、Dreamweaver、Axure等常用设计软件，熟练使用C++/Java语言编程/html/css/js者优先； 8、有扎实的美术功底，APP界面设计、网页设计与平面工作经验，对色彩有深刻的把握能力、独特的设计风格、良好的创意构思能力与创新意识，精通 Photoshop、Illustrator、Flash等设计软件，能独立完成产品或界面的UI/UX设计； 9、良好的学习能力和沟通能力，工作积极主动，具有强烈的责任心和团队合作精神，关注细节，追求完美。 </t>
  </si>
  <si>
    <t>深圳中科软科技信息系统有限公司</t>
  </si>
  <si>
    <t>五险一金 补充医疗保险 员工旅游 年终奖金 定期体检 专业培训 通讯补贴</t>
  </si>
  <si>
    <t>1、参与保险行业相关软件系统的开发工作； 2、根据任务分配参与软件项目代码编写及单元测试工作； 3、协助参与数据库模型设计及设计文档编写；  任职要求： 1、计算机软件相关专业，本科及以上学历，1年以上实际软件开发工作经验； 2、熟悉面向对象设计思想、MVC设计模式； 3、熟练使用主流开源框架，如Spring、Struts、Hibernate，Ibatis等； 4、熟悉JavaScript，Ajax、Jquery、Html、CSS、 VUE等页面开发技术； 5、熟练使用主流应用服务器，如Tomcat、Weblogic等； 6、熟悉常用数据库oracle、mysql 等，熟练使用存储过程，函数等 7、熟练使用开发工具eclipse、IDEA、数据库工具、SVN版本控制工具等相关工具； 8、有保险行业相关软件开发经验者优先。  部分福利待遇： 1、公司为已签订劳动合同的员工购买五险一金，以及补充商业意外医疗保险，定期组织员工体检； 2、员工享受法定节假日、双休，带薪年假、带薪病假、婚假、产假等假期； 3、部门或项目组不定期组织聚餐、体育运动、户外活动、旅游等福利活动。</t>
  </si>
  <si>
    <t>Shopify运营 独立站运营 SEO优化</t>
  </si>
  <si>
    <t>深圳市奥嘉斯科技有限公司</t>
  </si>
  <si>
    <t>五险一金 员工旅游 绩效奖金 年终奖金 定期团建 下午茶 带薪年假 节日福利</t>
  </si>
  <si>
    <t xml:space="preserve">1、负责自建站Shopify账号日常运营，店铺管理及维护，制定营销计划 2、使用Google AdWords与产品特征相结合，优化SEO搜索引擎 3、负责网站SEO工作，维护和提升Google，Bing等搜索引擎关键字排名   职位要求： 1、大专以上学历，电子商务、国际贸易、计算机软件及相关专业，接受应届毕业生 2、熟悉HTML5，JS，Ajax，HTML，CSS等前端页面技术； 3、良好的沟通能力和学习能力   福利待遇： 1、入职购买五险一金 2、定期组织团队建设活动、生日会 3、下午茶，每天下午16：00-16：20为下午茶和休息时间，员工自由活动 4、入职满一年有5天年假，每满2年+1天，12天封顶 5、带薪假期：法定节假日、年休假、婚假、孕检假、产假、陪产假、哺乳假等 6、额外福利：婚假津贴、丧假津贴 7、提供住宿：魔方公寓 8、公司氛围：轻松+舒适+快乐  </t>
  </si>
  <si>
    <t>深圳市品冠科技有限公司</t>
  </si>
  <si>
    <t>做五休二 弹性工作 通讯补贴 绩效奖金 专业培训</t>
  </si>
  <si>
    <t>任职要求： 1、计算机相关专业，大学专科或以上学历。2年以上web前端开发经验； 2、精通JS、HTML5、CSS3前端开发技术； 3、至少熟悉一种现代前端框架vue或angular； 4、熟悉前后端API交互，善于使用前端调试工具； 5、具有数据库和图表制作经验(加分项)；  工作职责： 1、负责web前端产品功能开发 2、参与产品需求分析，持续完善和优化开发过程 3、具备良好的合作态度和团队精神，乐于学习，工作有激情，富有责任感</t>
  </si>
  <si>
    <t>设计专员</t>
  </si>
  <si>
    <t>深圳市万合文化传播有限公司</t>
  </si>
  <si>
    <t>1、任职要求 （1）欢迎优秀应届毕业生，必须拥有成熟完整的设计作品； （2）本科以上学历，对GUI设计趋势有灵敏触觉和领悟能力；有web前端开发经验, 熟练应用 DIV+CSS 页面布局； （3）精通Photoshop、illustrator等设计，了解Html、CSS，JavaScript，Ajax，XML，Json，Jquery等相关Web技术； （4）从事UI设计行业工作，具有网页、手机软件UI设计（包括界面、图标风格与统一规范等）经验者尤佳； （5）设计过程注重细节的把握，具有扎实的美术功底与艺术素养，有良好的创意思维、理解能力、沟通能力，能够做到用户体验和设计的良好结合，指导设计的可实现性，看重成果导向；思维严谨，工作主动，有良好的沟通能力和团队合作意识。 2、岗位职责 （1）依据产品定义，确认界面风格和设计方向； （2）配合产品经理，负责开发产品的创意与实现； （3）负责设计并完成切图供开发人员使用，包括：图标，样式，动画效果，GUI设计等； （4）参与产品前期界面研究、设计流行趋势分析，配合产品经理及软件工程师完成整套UI（网页、软件、移动客户端）界面设计人机交互设计工作； （5）配合内容部门，做好内容与运营相关海报、banner、logo等设计； （6）协助制定相关设计标准，或分享相关经验，推动产品视觉力量。 3、拟招聘人数：3-5人 4、待遇：6-12万/年</t>
  </si>
  <si>
    <t>PHP</t>
  </si>
  <si>
    <t>深圳乐多来国际旅行社有限公司</t>
  </si>
  <si>
    <t>五险一金 年终奖金</t>
  </si>
  <si>
    <t xml:space="preserve">技能要求：PHP、MySQL、JavaScript 1、2年以上PHP开发经验，能够独立编写中等规模PHP应用程序；  2、熟练掌握XML、HTML、CSS、Bootstrap、Jquery（必须）等Web前端技术。  3、熟练掌握MySQL数据库，有一定的数据库设计、优化经验，能够透彻理解数据库事务机制。  4、熟悉Linux系统基本操作，熟悉nginx、MySQL和PHP安装配置以及主要的参数。  5、熟悉thinkphp开发框架。  6、熟悉memcached和redis等缓存数据库。  7、拥有良好的编码规范、网站安全意识、有团队意识，善于沟通，思维敏捷。  8、熟悉并能熟练使用Git/SVN等版本控制工具 </t>
  </si>
  <si>
    <t>初级软件工程师（WEB前端）</t>
  </si>
  <si>
    <t>通则康威智能科技有限公司</t>
  </si>
  <si>
    <t>五险一金 补充医疗保险 员工旅游 餐饮补贴 通讯补贴 年终奖金 绩效奖金 定期体检</t>
  </si>
  <si>
    <t>深圳市华昊东方科技有限公司</t>
  </si>
  <si>
    <t>五险一金 补充医疗保险 员工旅游 交通补贴 绩效奖金 年终奖金 弹性工作 定期体检</t>
  </si>
  <si>
    <t>任职要求
： 1、 计算机或IT相关专业，本科及以上学历，2年以上java后端开发经验； 2、 能够熟练使用Struts、Spring、Hibernate、MyBatis、SpringMVC进行开发，熟悉MVC设计模式； 3、 熟悉UML语言、XML、HTML、JavaScript、CSS、DIV 等相关技术和知识； 4、 熟练使用oracle、mysql等常用的数据库系统，具备一定的数据库设计能力； 5、熟练使用Maven，并对缓存机制有一些了解，并对插件开发有一些了解； 6、有较强的发现、分析、解决问题能力,良好的文档编写、阅读能力，沟通能力和团队合作精神； 7、思维清晰，有责任心，具有良好的学习能力，能够快速适应新领域，能承受较大的工作压力，能确保工作进度和质量按既定计划进行。  岗位职责： 1、负责系统集成方向、IT行业应用软件开发； 2、参与软件的需求分析，系统设计，开发以及测试工作，并撰写技术文档； 3、负责系统的运行维护。在项目的生命周期内，负责对系统的部分功能进行升级或调整； 4、负责核心模块的代码编写，负责技术难题预研与公关； 5、制定项目开发计划、check点检查，上线计划等项目管理工作； 6、提升公司整体技术水平，融入团队，协同工作； 7、服从公司安排，完成领导安排的其它工作。</t>
  </si>
  <si>
    <t>网络管理员</t>
  </si>
  <si>
    <t>上海乐高船务有限公司深圳分公司</t>
  </si>
  <si>
    <t>交通/运输/物流 计算机软件</t>
  </si>
  <si>
    <t>周末双休 带薪年假 五险一金 高温补贴</t>
  </si>
  <si>
    <t xml:space="preserve"> 1、负责公司运营平台网络管理、信息安全维护、数据库管理、局域网等基本维护及日常优化，保证资源利用最大化；    2、路由器配置、服务器安装、脚本编写、数据库DBA管理等运营维护工作.    3、公司服务器的监管，及时处理服务器的网络、安全、设备与系统的问题；    4、具有较强的网络故障分析及处理能力，熟悉网络应用服务的安全及配置；    5、与公司内部各部门协调，提供相关技术支持；    6、具有网页编辑能力,熟悉html, javascript,css,能熟练掌握php,java,MySQL等尤佳.      任职要求：    1、 计算机专业或网络工程等相关专业毕业，专科或以上学历，2年或以上的工作经验；    2、 精通windows、Linux操作系统，有丰富的局域网排错经验；    3、 熟悉路由器，交换机、防火墙的网络设备的设置与管理；    4、工作主动性强，认真严谨、责任心强、较好的沟通协调能力和团队合作精神；    5、具备良好的服务意识、安全意识、保密意识。    6. 深户者优先,有港澳通行证(港澳出差用)  </t>
  </si>
  <si>
    <t>淘宝美工 （电商体系）</t>
  </si>
  <si>
    <t>深圳市自然派商贸发展有限公司</t>
  </si>
  <si>
    <t>弹性工作 五险一金 带薪年假 做五休二 节日福利 专业培训 加班补贴 绩效奖金 餐饮补贴</t>
  </si>
  <si>
    <t xml:space="preserve">岗位职责： 1、负责唯品会、京东、小红书、微信等平台的美工设计，图片处理，要求对户外用品有一定敏感度，能用简介文案表达产品的卖点； 2、熟悉网页焦点理论，对网页布局有丰富经验;对色彩敏感，能处理各种视觉冲突，有良好的审美观； 3、负责每款商品的设计和美化，包括拍照及图片修改和制作、动画、动态广告条等的设计，商品展示模板设计，日常产品维护、调整、美化； 4、淘宝店铺的主页美化，制作促销、描述模板，根据公司产品的上架情况和促销信息自主制作促销广告位，对拍摄后的产品图进行校色、美化处理； 5、站在用户角度去思考，提高网站的可用性，优化设计，能够挖掘消费者的浏览习惯和点击需求； 6、完成其它公司临时性工作。 岗位要求： 1、优秀的视觉设计能力，认真细致，善于创新，以人为本的设计理念； 2、熟练使用Photoshop、Dreamweaver、Fireworks、Flash等软件； 3、精通Html、DIV+CSS等技能，了解JavaScript并能制作一些简单特效； 4、良好的沟通能力，善于对设计的表达，具有良好的团队协作精神； 5、有网页美工工作经验，大专及以上学历，美术相关专业优先。  工作时间：5天8小时制 岗位福利：入职签订合同、五险一金、带薪年假、员工生日会、法定假日、节日慰问、年终奖等。  感谢关注自然派！！！ </t>
  </si>
  <si>
    <t>资深前端开发工程师</t>
  </si>
  <si>
    <t>华康海宇财富管理有限公司</t>
  </si>
  <si>
    <t>银行 金融/投资/证券</t>
  </si>
  <si>
    <t>五险一金 绩效奖金 年终奖金 定期体检 周末双休 股票期权 专业培训 通讯补贴</t>
  </si>
  <si>
    <t xml:space="preserve"> 岗位职责： 1、负责公司各系统Web前端开发和维护； 2、负责公司各系统移动Web前端开发和维护； 3、负责制定公司Web前端开发规范； 4、负责优化公司Web前端应用，持续改善用户体验； 5、负责解决公司Web前端页面在各浏览器的兼容性问题； 6、研究/跟踪Web前端新技术的发展，并在工作中实践； 7、带领/指导开发工程师完成开发任务；  任职要求： 1、大学本科及以上学历，计算机相关专业； 2、4年以上前端开发经验，有大中型互联网公司工作经验者优先； 3、精通HTML、CSS、JavaScript、AJAX等Web前端技术； 4、精通jQuery、ExtJS等JS开发框架； 5、熟悉B/S架构和常见页面布局； 6、熟悉HTML5、CSS3，有移动Web、ios和android开发经验者优先； 7、良好的审美观，重视用户体验； 8、责任心强，学习能力强，分析和解决问题能力强； 9、良好的团队协作和沟通能力，能够承担一定工作压力。  【公司特色】 一流的环境一流的团队需要一流的伙伴和人才，还有更多一流的福利 1、五天7.5小时工作制，法定节假日，有薪年假（8+n）； 2、基本工资、绩效奖金、其他补贴； 3、公司为员工缴纳五险一金、商业保险，并在相应的节日为员工发放过节费； 4、生日礼品、结婚贺金、生育贺金等； 5、完善的薪酬体系，每年晋升、调薪； 6、公司交通便利，CBD写字楼办公； 7、公司定期组织员工活动，供员工免费旅游或聚餐，活跃团队气氛。 </t>
  </si>
  <si>
    <t>深圳市鸿和达水利水环境有限公司</t>
  </si>
  <si>
    <t>环保 电气/电力/水利</t>
  </si>
  <si>
    <t>五险一金 餐饮补贴 年终奖金 绩效奖金</t>
  </si>
  <si>
    <t xml:space="preserve">1、 计算机相关专业本科或以上学历； 2、 有1年以上软件开发工作经验，熟悉VS.Net开发平台，能熟练使用ASP.NET(C#)和多层架构思想进行B/S开发或C/S开发； 3、 熟练使用Oracle或SQL Server数据库，熟悉存储过程的编写； 4、 了解UML设计思想，有较强的面向对象思想。 5、 了解JavaScript、AJAX、CSS和HTML； 6、 具有良好的编程习惯以及规范的开发文档写作能力； 7、 工作认真负责，有较强的学习能力，富有沟通能力，有团队协作精神。 8、 熟悉GIS者优先。 9、 有水利行业软件开发经验优先。 10、面试时最好带相关作品。 </t>
  </si>
  <si>
    <t>系统管理员</t>
  </si>
  <si>
    <t>深圳市展动力人才资讯有限公司</t>
  </si>
  <si>
    <t>五险一金 专业培训 绩效奖金 节日福利 团队聚餐 员工旅游 年终奖金</t>
  </si>
  <si>
    <t>工作职责： 1.负责公司网络规划、管理、维护，确保网络安全、畅通； 2.负责电脑、打印机等办公软硬件维护，能够判断、解决各类软、硬件故障，远程支持异地公司的电脑、网络问题处理； 3.维护公司系统，以及系统账号分配等，以及公司系统的使用问题解答，并做指导和培训； 4.负责对系统的使用测试工作，以及整理需求，制成文档，提交开发部门进行研发。 5.严格执行各项保密制度，做到授权机密绝不外泄； 6.领导安排的其他工作。  任职资格： 1. 信息系统管理、计算机科学与技术等相关专业，专科以上学历，一年以上工作经验； 2. 熟悉计算机网络系统，具备一定的维护经验； 3. 具有良好的学习能力及沟通能力，具有团队合作精神，高度责任心，抗压能力强，具备良好的敬业基础； 4. 具备一定的协调能力和独立解决问题的能力； 5. 熟悉Jsp、Javascript、Html、css等技术和SQL数据库，熟悉SQL数据库存储过程、函数、触发器者优先考虑；</t>
  </si>
  <si>
    <t>资深开发工程师</t>
  </si>
  <si>
    <t>深圳市荔秀管理咨询有限公司</t>
  </si>
  <si>
    <t>五险一金 做五休二 周末双休 绩效奖金 节日福利 带薪年假 弹性工作 定期体检 专业培训</t>
  </si>
  <si>
    <t>岗位职责： 1、根据需求安排高效、高质地完成代码编写，确保符合代码规范； 2、承担公司官网、及内部系统的开发工作，对代码质量及进度负责； 任职要求： 1、大专及以上学历，计算机相关专业； 2、精通HTML、CSS、JavaScript、AJAX、JSON等技术； 3、熟练使用sql server、oracle等常用数据库； 3、熟悉MVC架构模式，熟练使用数据驱动页面视图渲染； 4、JavaScript程序模块开发，可独立编写可复用JS组件； 5、掌握Jquery、VUE、Angular、Bootstrap等前端框架的使用，熟悉对象化Javascript编程。 6、做过erp、进销存系统的优先 7、有过php+mysql开发经验的优先</t>
  </si>
  <si>
    <t>深圳市方特斯网络科技有限公司</t>
  </si>
  <si>
    <t>五险一金 绩效奖金 定期体检 节日福利 下午茶点 年度奖金 全勤奖 带薪年假</t>
  </si>
  <si>
    <t>1.负责web与移动端的产品开发与维护; 2.参与产品需求讨论与设计； 3.协作并配合后台开发工程师，完成各种数据交互、动态信息展现;  【任职要求】： 1. 熟练掌握 Angular + Bootstrap + Jquery 等前端开发技术； 2. 熟练掌握 Html + Css，熟悉Web/Android/IOS开发规范； 3. 熟练掌握原生 JS 者优先考虑； 4. 熟悉sass,gulp者优先考虑； 5. 对人机交互、用户体验有一定的理解; 6. 具备良好的审美能力和创意能力，对产品有自己独特的理解和定位; 7. 具有移动设备WebApp，HTML5/CSS3开发经验者优先； 8. 如有公网访问项目，请提供以往作品地址；  【公司福利】： 优秀员工奖、绩效奖金、年度奖金，丰厚全勤奖 五类社会保险及住房公积金 年假、婚假等带薪假期 重要节日福利、下午茶 关注员工身心健康，每年公司组织体检、旅游，不定期户外娱乐、体育活动 宽敞、舒适的办公环境 5-8</t>
  </si>
  <si>
    <t>深圳卫宁中天软件有限公司</t>
  </si>
  <si>
    <t>五险一金 年终奖金 绩效奖金</t>
  </si>
  <si>
    <t xml:space="preserve"> 1、负责公司产品的视觉设计工作 2、结合用户体验及交互逻辑对现有产品提出改进方案，建立尽可能完善的设计规范，不断优化产品； 3、与产品、研发工作伙伴紧密合作，灵活提供详细设计、视觉解决方案，推动方案执行落地； 任职要求： 1、设计相关专业，有扎实的美术功底优先有敏锐的触感； 2、良好的沟通表达能力及审美能力。 3、熟悉各类设计规范，对产品界面设计流行趋势有敏锐的洞察力，能在平衡产品目标和用户体验的同时，灵活提出设计方案； 4、注重细节，对产品流程、交互逻辑、用户体验有较深刻的理解，有良好的沟通能力和团队协作精神，能承受一定的工作压力； 5、精通Photoshop、illustrator、sketch、After Effects等常用设计软件； 6、对HTML、CSS语言有一定的了解，能与前端技术人员沟通无障碍； 7、面试时请携带个人作品。 </t>
  </si>
  <si>
    <t>深圳市安达顺国际物流有限公司</t>
  </si>
  <si>
    <t>周末双休 带薪年假 五险一金 年底双薪 年度旅游 节日福利 年度体检</t>
  </si>
  <si>
    <t>1、参与软件项目的编码实施、测试和文档编写； 2、参与系统概要设计； 3、参与部分模块的详细设计； 4、负责部分模块的编码实施； 任职要求： 1、1-2java开发经验、java基础扎实、了解javascrip、html、css等前端开发语言 2、熟悉springboot、SpringMVC、Spring、Mybatis等服务端开发框架，并有实际项目开发经验； 3、熟悉SQL，熟悉Oracle、Mysql数据库应用开发中至少一个； 4、熟悉Weblogic、Websphere、Tomcat、Jboss等J2EE应用服务器中至少一个； 5、了解redis、consul、nginx等中间件； 6、熟悉idea开发工具； 7、有linux/Unix操作系统下开发经验者优先。</t>
  </si>
  <si>
    <t>环球资源（华南区）</t>
  </si>
  <si>
    <t>五险一金 补充医疗保险 专业培训 定期体检 带薪年假</t>
  </si>
  <si>
    <t xml:space="preserve"> 1）负责公司网站界面进行设计、美化及改版等工作； 2）负责推广邮件设计工作； 3）负责公司市场活动的专题、banner等设计； 4）负责公司移动端页面、APP界面以及相关图标制作、设计； 5）准确理解产品需求和交互原型，能独立完成项目设计并与开发保持沟通配合。  任职要求： 1）美术、视觉设计等相关专业，大专以上学历，2年以上UI/UE/UX设计经验，英文阅读及书写能力佳者优先录取； 2）精通Photoshop，Illustrator，Dreamweaver 等软件，熟悉CSS，能够编写简单的静态HTML代码； 3）有iOS和安卓系统界面设计，以及页面响应式设计的经验； 4）创意丰富，优秀的视觉、色彩搭配及把控能力； 5）具备较强的理解及沟通能力，有责任心，并有积极的学习心态，具备优异的团队合作精神。 </t>
  </si>
  <si>
    <t>创信测试技术（深圳）有限公司</t>
  </si>
  <si>
    <t>仪器仪表/工业自动化 电子技术/半导体/集成电路</t>
  </si>
  <si>
    <t>五险一金 年终奖金 通讯补贴 补充意外险 节假日福利</t>
  </si>
  <si>
    <t>岗位职责： 1、负责SEM工作的内部沟通，外部协调，管理预算及实施投放； 2、负责对投放结果进行分析并持续优化投放策略； 3、了解公司活动动向，分析公司网址，执行广告投放安排，并定期对投放广告的效果进行跟踪和分析，优化广告投放策略； 4、负责公司网站各项数据的监控和分析，包括网站软硬件环境运行性能，搜索引擎蜘蛛爬取情况，网站流量及访客的跳出率和粘          度，网站收录及关键词排名的监测等； 5、监控和研究竞争对手及其他网站相关策略，并围绕优化提出合理的网站调整意见； 6、制定公司SEO策略，并长期优化；  任职资格： 1、大专及以上学历，熟悉HTML / div+css； 2、3年以上互联网推广经验，有较强的SEO实战经验优先； 3、能够独立完成基于搜索引擎基本的页面代码标签优化； 3、熟悉百度、搜狗、360等搜索引擎规则算法； 4、有优秀的团队合作意识，善于沟通协调，有一定创新能力，敢于表达自己的想法。</t>
  </si>
  <si>
    <t>中盈通网络科技有限公司</t>
  </si>
  <si>
    <t>0.7-1.3万/月</t>
  </si>
  <si>
    <t>五险一金 弹性工作 绩效奖金</t>
  </si>
  <si>
    <t xml:space="preserve">1、负责移动产品等前端页面的开发和优化; 2、与后台程序配合，高效率高质量地完成前端页面的实现工作与数据交互开发工作  岗位要求 1、至少2年以上基于HTML5技术的移动端APP相关项目的开发经验（实际项目） 2、熟练掌握前端开发技术html、javascript、css、jquery等 3、熟悉reactjs、vuejs等前端框架，了解其原理 4、对可视化方面框架有一定了解 5、具备良好的团队精神和沟通意识，责任心强，工作认真细致，有良好的抗压能力; 6、统招本科及以上学历，2年及以上相关经验。优秀可放宽到统招大  </t>
  </si>
  <si>
    <t>上海聚熠电子商务有限公司</t>
  </si>
  <si>
    <t>0.7-1.2万/月</t>
  </si>
  <si>
    <t>五险一金 绩效奖金 年终奖金 弹性工作 员工旅游</t>
  </si>
  <si>
    <t>岗位职责： 1. 主要负责多屏应用【PC、手机、PAD、电视】的前端页面开发。 2. 基于HTML5.0等标准进行页面制作，编写可复用的用户界面组件。 3. 持续的优化前端体验和页面响应速度，并保证兼容性和执行效率。 4. 配合后台工程师一起研讨技术实现方案，进行应用及系统整合。 任职要求： 1.大专学历计算机或相关专业。 2. 深刻理解客户端用户体验需求，前端架构、分布式加载、客户端缓存处理等，等基本功底扎实，逻辑分析能力强。 3. （1）熟悉HTML5的最新标准和规范，熟悉与服务器端的API及交互协议【Ajax、Json等】，掌握Html5的离线存储机制；（2）熟练使用HTML5、CSS3、Jquery、Javascript等前端制作技术、前端架构和页面布局，能用DIV+CSS手写网页代码；（3）熟悉至少一种流行的的html5的前端JS框架，如Zepto、backbone、angularJs、Node、JQueryMobile等。 4. 至少参与过2个超过10人月的软件项目的前端开发，具备独立的子系统设计开发能力；能应用HTML5开发适应多屏【PC、Mobile、Pad、TV等】界面、兼容主流浏览器【PC浏览器、主流移动版浏览器】的应用，并且能实现常见的交互效果。 5. 良好的编程习惯（结构清晰，命名规范，逻辑性强，简洁易懂）、文档编写能力； 6. 热爱前端设计与开发技术，良好的设计思维，技术钻研能力强，独立工作能力强，善于解决疑难问题，良好的沟通、协调能力，较强的责任心。</t>
  </si>
  <si>
    <t>HTML5前端工程师</t>
  </si>
  <si>
    <t>DigitalX 成势广告（上海）有限公司</t>
  </si>
  <si>
    <t>0.7-1万/月</t>
  </si>
  <si>
    <t>五险一金 补充医疗保险 员工旅游 专业培训 绩效奖金 年终奖金 定期体检</t>
  </si>
  <si>
    <t>X一句话： 能快速完美实现最新HTML5特效的专家，有不断创新的精神，站在科技的最前沿  工作职责： 1. 参与产品需求分析和界面设计； 2. 按产品设计需求完成前端页面功能、交互效果的开发和适配； 3. 和后端工程师、设计师、产品人员紧密合作，按时保质完成前端功能交付； 4. 其它上级领导安排的工作；  职位要求： 1. 全日制大学本科及以上毕业，计算机科学专业者优先； 2. 1-3年前端开发经验，有小程序开发经验； 3. 熟悉websocket  4. 熟悉CSS3, html5(有实际canvas绘图经验，知道其中注意事项及限制)  5. 熟悉腾讯视频在web中的播放方式  6. 了解iOS及Android系统下微信浏览器的差异 7. 基本的英语听说读写能力； 8. 性格开朗，具有团队精神，能承受工作压力，有良好的沟通能力。</t>
  </si>
  <si>
    <t>上海安脉计算机科技有限公司</t>
  </si>
  <si>
    <t xml:space="preserve"> 1. 精通B/S结构 VB.NET或C#.NET语言，精通SQL Server，熟悉JavaScript、XML、Json语言； 2. 熟悉CSS、HTML5语言；
3. 要求具有扎实的程序开发的基本功及设计方案拓展能力；
4. 要求语言表达清晰，能独立思考问题；
5. 大专以上学历，计算机及相关专业； 6. 吃苦耐劳，性格开朗，责任心强，有团队合作精神；
7. 有.NET专业职业培训经历者优先； 8. 具有互联网思维，对人工智能有所了解者优先。  （简历中请附上个人照片,并注明户口所在地,居住上海并能立即到岗者，面试时需提供学历证明和身份证明）</t>
  </si>
  <si>
    <t>测试工程师</t>
  </si>
  <si>
    <t>上海大查柜网络科技有限公司(北京分公司)</t>
  </si>
  <si>
    <t>做五休二 周末双休 带薪年假 五险一金 员工旅游 绩效奖金 股票期权 弹性工作 年终奖金</t>
  </si>
  <si>
    <t>1、组织完成公司软件系统的相关测试工作，并参与自动化测试； 2、组织制定软件系统的测试计划和测试方案； 3、优化质量保障流程和改进提升测试管理； 4、组织执行具体测试任务并确认测试结果、缺陷跟踪，完成测试报告以及测试结果分析。  任职要求： 1、计算机相关专业，大专及以上学历； 2、熟悉B/S架构，熟悉互联网协议，熟悉Web服务器及数据库，熟悉linux； 3、熟悉Python语言，熟悉html、css、js、dom等web前端知识； 4、熟练掌握SVN, GIT版本管理工具； 5、熟练掌握缺陷平台管理、配置、应用者优先。 6、根据产品需求和设计文档，制定测试计划，并分析测试需求、设计测试流程。</t>
  </si>
  <si>
    <t>web前端开发工程师(vue)</t>
  </si>
  <si>
    <t>德酷（上海）信息技术有限公司</t>
  </si>
  <si>
    <t>0.7-1.1万/月</t>
  </si>
  <si>
    <t>计算机服务(系统、数据服务、维修) 批发/零售</t>
  </si>
  <si>
    <t>弹性工作 绩效奖金 五险一金 年终奖金 专业培训</t>
  </si>
  <si>
    <t>上海元卓信息科技有限公司</t>
  </si>
  <si>
    <t>五险一金 员工旅游 交通补贴 餐饮补贴 定期体检 绩效奖金</t>
  </si>
  <si>
    <t>职位信息： 1、参与公司产品中的Web前端功能设计、开发和实现； 2、使用HTML5、CSS3、Vue等最新网络技术开发PC端应用； 3、与UI设计人员、后端开发人员等配合，高质量完成Web前端开发工作； 4、对产品的前端性能进行优化，确保产品具有优质的用户体验； 5、与后端开发人员一起研讨技术实现方案，制定服务接口等；  职位要求： 1、本科及以上学历，2年以上前端领域开发经验；精通各种Web前端技术，包括HTML/CSS/DOM、JavaScript、Ajax，熟悉DIV CSS/CSS3布局、jQuery和bootstrap等主流框架和html5等； 2、HTML、CSS、JavaScript基础扎实，了解 HTTP 协议以及浏览器原理； 3、至少熟悉一种技术栈，如 React、Vue、AngularJS 等； 4、熟悉组件化和前后端分离的开发方式，对前端工程化有自己的理解； 5、具有对CSS/JavaScript性能优化、解决多浏览器兼容性的经验；能够对现有的前端架构提出优化建议和改进方案 6、具有积极主动的工作态度、团队合作精神；逻辑清楚，思维清晰，代码规范，具备良好的分析、理解、解决问题的能力。</t>
  </si>
  <si>
    <t>上海龙进天下信息技术有限公司</t>
  </si>
  <si>
    <t>0.7-1.8万/月</t>
  </si>
  <si>
    <t>五险一金 周末双休 弹性工作 带薪年假 节日福利 绩效奖金</t>
  </si>
  <si>
    <t xml:space="preserve">1、需配合项目经理/技术经理实现项目开发全过程； 2、配合完成项目文档/技术文档编写； 3、完成领导交办的其他事情。  岗位要求： 1、要求具有团队合作精神和良好的沟通能力； 2、拥有良好的学习、理解能力，具有良好的编码风格，有一定的抗压能力，有较强的责任心和良好的工作习惯； 3、熟练掌握C#、ASP.ENT、ADO.NET； 4、熟练掌握SQL Server的使用，并可使用SQL进行数据统计； 5、要求可熟练使用:jQuery、CSS、XML/JSON、Ajax、HTML、Javascript、H5； 6、拥有vue、abp、EF6、MongoDB开发、使用经验者待遇从优； 7、全日制本科学历；（可验证） </t>
  </si>
  <si>
    <t>PHP 工程师</t>
  </si>
  <si>
    <t>上海联恩贸易发展有限公司</t>
  </si>
  <si>
    <t>7-9千/月</t>
  </si>
  <si>
    <t>岗位职责： 1、负责公司内部商品ERP系统的开发和维护工作。 2、负责参与微信小程序开发和维护工作。（微信小程序技术可以不会，学习能力强就行） 任职要求： 1、大专及以上学历，软件工程专业，1年及以上php工作经验； 2、精通HTML5、CSS3、JavaScript前端技术，熟悉常见JS开发框架（如：Jquery必会）。 3、熟悉PHP框架Yii，不熟悉也没有关系，但是要使用过其他框架； 4、英语阅读能力强，能够阅读程序开发技术的相关英文文档。 5、需求分析能力强，能快速准确的将业务需求拆分成具体功能。 6、优秀的学习能力，喜欢主动学习新知识，解决开发上遇到的困难。 7、有强烈的责任心，工作积极主动，具有很强的沟通表达能力及团队合作精神。 8、有独立开发小网站并且上线案例更佳。  任职要求： 任职要求： 1、大专及以上学历，软件工程专业，1年及以上php工作经验； 2、精通HTML5、CSS3、JavaScript前端技术，熟悉常见JS开发框架（如：Jquery必会）。 3、熟悉PHP框架Yii，不熟悉也没有关系，但是要使用过其他框架； 4、英语阅读能力强，能够阅读程序开发技术的相关英文文档。 5、需求分析能力强，能快速准确的将业务需求拆分成具体功能。 6、优秀的学习能力，喜欢主动学习新知识，解决开发上遇到的困难。 7、有强烈的责任心，工作积极主动，具有很强的沟通表达能力及团队合作精神。 8、有独立开发小网站并且上线案例更佳。 我们的福利： 1、公司代理线上运营众多日韩欧美大牌美妆品牌，员工内部购买优惠。 2、不加班，在能够合理完成所布置任务情况下，不要求加班。 3、nice的learder，靠技术吃饭，无官僚主义。 4、有技术大牛带你，只要你有优秀的学习能力，可以快速成长，学习到很多技术。</t>
  </si>
  <si>
    <t>伟本智能机电（上海）股份有限公司</t>
  </si>
  <si>
    <t>带薪年假 五险一金 免费班车 定期体检 弹性工作 员工旅游 年终奖金 餐饮补贴</t>
  </si>
  <si>
    <t>需要说明的是此岗位为上海数瀛信息科技有限公司招聘，上海数瀛信息科技有限公司为伟本智能机电（上海）股份有限公司的全资子公司。</t>
  </si>
  <si>
    <t>JAVA软件工程师</t>
  </si>
  <si>
    <t>燕梭金融信息科技（上海）有限公司</t>
  </si>
  <si>
    <t>免费班车 绩效奖金 专业培训 餐饮补贴 五险一金 年终奖金 员工旅游 提供住所</t>
  </si>
  <si>
    <t>岗位职责： 1、参与大型商业应用系统设计和软件开发； 2、参与保险核心业务系统及数据分析平台的开发； 3、系统开发。负责项目中系统开发任务，能够按照详细设计文档，进行规范的代码编写； 4、单元测试。完成单元测试代码编写，并进行单元测试工作。  岗位要求： 1、计算机本科或相关统招本科专业及以上学历； 2、1年及以上开发经验； 3、熟悉Java编程，了解Struts/SpringMVC、Spring、Hibernate/Ibatis/Mybatis等常用开源框架； 4、了解Html、Css、Javascript/Jquery、Jsp、Servlet前端技术； 5、有保险行业业务背景或有存储过程开发经验优先考虑； 6、好学上进，愿意学习新技术； 7、优秀的分析问题和解决问题的能力，勇于解决难题； 8、较强的沟通能力，良好的团队合作精神； 9、踏实，主动，责任心强； 10、对金融IT行业及相关技术有浓厚的兴趣，并有志于在金融保险领域长期发展。</t>
  </si>
  <si>
    <t>上海西文服饰有限公司</t>
  </si>
  <si>
    <t>服装/纺织/皮革 印刷/包装/造纸</t>
  </si>
  <si>
    <t>带薪年假 节日福利 周末双休</t>
  </si>
  <si>
    <t>岗位职责： 1. 数据模板开发制作。 2. 分析研究项目产品特点、优化客户落单系统流； 3. 针对项目开, 展开项目现场调研、分析、编制整理开发文档、编写代码、组织测试、上线；  任职资格： 1. 计算机相关专业、本科学历或以上背景； 2. 英语四级以上优先； 3. 熟悉C#或Java等开发语言,在JDBC, Servlet，jsp，web等开发方面有一年以上经验编程； 4. 熟悉Struts2、Spring、Hibernate，Mybatis，SpringMVC,SpringBoot等框架，能熟悉的运用 5.熟悉在Android环境应用程序开发, 具有一年以上开发经验； 6．熟悉 HTML5、CSS3、JavaScript,Jquery,thymeleaf 等前端技术； 7．熟练SQL、Oracle 、redis等数据库方面开发经验之一；熟悉Solr，nginx，tomact技术的搭建和使用； 8．具有以上3~7项条件其中任意一项经验均可； 9．有敬业精神，积极开朗，乐观向上，有很强的沟通能力和团队协助能力，能承受压力，服从公司领 导，做事能吃苦耐劳，工作积极，有良好的团队合作精神。 公司双休制，提供食宿，有往返七宝、青浦、莘庄班车</t>
  </si>
  <si>
    <t>创业伞投资有限公司</t>
  </si>
  <si>
    <t>0.7-1.5万/月</t>
  </si>
  <si>
    <t>岗位职责： 1. 配合项目管理部进行项目的需求分析、概要设计、详细设计、技术文档的编写； 2. 负责核心代码编写； 3. 协助产品经理完善产品设计； 4. 指导软件工程师的日常开发工作，解决开发中的技术问题及整理培训文档； 5. 协助完成项目系统交付工作，对项目实施提供支持； 6.审查代码编写质量。  任职要求： 1、本科以上学历，计算机相关专业背景，
3年以上开发工作经验，年龄28岁以上，在上海工作经验1年以上； 2、熟练掌握SQL,Server及应用SQL语言，编写存储过程的能力； 3、熟悉MVC架构； 4、精通HTML5,JavaScript,JQuery,LinQ,CSS,XML,Web Service AJAX等技术； 5、善于沟通，责任心强，具备良好团队合作精神； 6、有大数据分析项目，CRM项目，工作经验优先； 7、有一定的团队管理经验。 8、熟悉vue或是react优先。</t>
  </si>
  <si>
    <t>WEB前端开发</t>
  </si>
  <si>
    <t>上海营康计算机科技有限公司</t>
  </si>
  <si>
    <t>计算机软件 制药/生物工程</t>
  </si>
  <si>
    <t>五险一金 员工旅游 专业培训 出国机会 年终奖金 定期体检</t>
  </si>
  <si>
    <t>工作职责 1、按照项目需求参与公司相关项目实现方案设计、开发； 2、按照项目质量要求参与公司项目优化、交互体验优化； 3、负责前端静态页面开发，及相关JS动态效果实现； 4、负责移动终端HTML5应用开发；  【任职要求】 1. 计算机或软件相关专业，1年以上专职Web前端工作经验； 2. 熟悉HTML5、JavaScript、Ajax、CSS、JQuery、Dojo、node.js、JavaScript、AJAX、JSON、XML等Web前端技术 3. 熟悉前端界面动态特效的JS+DIV+CSS编写及各主流操作系统及版本的兼容处理； 4.良好的学习能力、团队协作能力和沟通能力；善于思考，能独立分析和解决问题； 5.对用户体验、交互操作流程、及用户需求有深入理解者优先； 6.有asp.net  开发经验优先</t>
  </si>
  <si>
    <t>上海远为医疗咨询服务有限公司</t>
  </si>
  <si>
    <t>医疗/护理/卫生 制药/生物工程</t>
  </si>
  <si>
    <t>弹性工作 五险一金 专业培训 绩效奖金 年终奖金 交通补贴</t>
  </si>
  <si>
    <t>1.熟悉PS等设计工具，为EMR、企业门户网站、APP的宣传页、广告图、网站、APP等交互或平面图进行设计 2.Web前端表现层及与前后端交互的架构设计和开发，实现一流的Web界面； 3.配合后台开发人员实现产品界面和功能； 4.利用各种Web技术模拟开发产品原型； 5.精通HTML/XHTML、CSS，熟悉页面架构和布局，对Web标准和标签语义化有深入理解； 6.熟悉Ajax、JQuery、BootStrap、Vue.js、React、JavaScript、DOM等前端技术，Web新技术调研和资讯整理，乐于学习探索新技术； 7.对于公司员工使用过程中出现的问题和疑惑，可解答的及时作出解答和协助； 8.测试软件功能，修复使用过程中有关前端出现的问题； 9.在项目空档时期，可完成公司宣传图片设计、软硬件维护等工作 ； 10.对于公司产品可给出一些自己合理的建议和意见；  任职要求： 1、本科以上学历，精通 Photoshop、CorelDRAW、skecth、axure 等制作；熟练 使用 CSS；熟悉 Javascript、DHTML、HTML 代码的加分； 2、从事专业 UI 设计工作 2 年以上，有成熟的 UI 设计案例；能分析产品，结合 创意进行设计； 3、熟悉 Android/IOS，了解手机端设计规范；具备 UI 整体风格策划能力和实 际技能与经验， 4、了解设计发展趋势，有能力为项目功能、特性提供合理的系统化设计方 案 ，提升产品调性 5、乐于团队协作，喜欢与人沟通，擅于听取他人建议；有责任感，工作认真、 细致，适应能力强，能快速熟悉公司业务流程。</t>
  </si>
  <si>
    <t>ASP.NET软件开发工程师</t>
  </si>
  <si>
    <t>上海中华商务联合印刷有限公司</t>
  </si>
  <si>
    <t>印刷/包装/造纸</t>
  </si>
  <si>
    <t>五险一金 免费班车 员工旅游 周末双休 定期体检 绩效奖金</t>
  </si>
  <si>
    <t>1.企业内部ERP新模块的开发； 2.保持与各部门的沟通，收集各部对ERP功能的需求，编写需求文件； 3.测试并修正系统BUG； 4.上级交办的其他工作。  岗位要求： 1.计算机或软件相关专业本科及以上学历，两年以上相关工作经验； 2.熟练.NET框架下的编程能力，熟悉ASP.NET（C#）开发，熟悉WEB开发的原理、工具、方法，熟悉HTML、CSS、javascript等技术； 3.对数据库原理、软件工程、数据结构等理论知识比较熟悉，有实际使用Sql Server数据库系统进行开发的经验； 4.有较强的团队合作精神和学习能力，有做研究开发的热情。</t>
  </si>
  <si>
    <t>上海五零盛同信息科技有限公司</t>
  </si>
  <si>
    <t>0.7-1.4万/月</t>
  </si>
  <si>
    <t>五险一金 餐饮补贴 年终奖金 定期体检 绩效奖金</t>
  </si>
  <si>
    <t xml:space="preserve"> 岗位职责： 1、负责根据项目需求、产品原型/UI设计原型进行符合W3C标准的前端页面编码工作，搭建高维护性的前端架构； 2、使用h5/css3/js熟练的进行页面构建和维护，熟练使用JS完成动画效果、交互效果的实现； 3、完成领导安排的其他相关工作。 任职要求： 1、计算机及相关专业本科以上学历，2年以上工作经验； 2、精通JavaScript、Ajax等Web开发技术和HTML5、CSS等页面制作技术，熟悉页面架构和布局。 3、对软件工程有较深入的理解，熟悉软件开发流程和设计模式。 4、具有良好的学习、沟通、分析和协调能力，有较强的责任心，有较强的问题解决和文档撰写能力，能够承受较大的工作压力。</t>
  </si>
  <si>
    <t>移动端web前端工程师</t>
  </si>
  <si>
    <t>上海简维软件科技有限公司</t>
  </si>
  <si>
    <t>做五休二 周末双休 带薪年假 五险一金</t>
  </si>
  <si>
    <t xml:space="preserve">1、负责移动端网站项目和任务的前台程序设计和开发；               </t>
  </si>
  <si>
    <t>Java高级开发工程师 (职位编号：03)</t>
  </si>
  <si>
    <t>上海予桐电子科技有限公司</t>
  </si>
  <si>
    <t>五险一金 员工旅游 绩效奖金 年终奖金 专业培训 周末双休 带薪年假 全勤奖</t>
  </si>
  <si>
    <t>工作职责 1、 负责网络安全产品后台的设计，开发和测试 2、 负责已有产品的优化和维护  任职要求 1、 计算机、通信、电子、自动控制等相关专业 2、熟悉Linux操作系统的原理及操作，熟悉网络基本原理 3、至少熟悉C/C++/C#/Java/PHP语言中的一种 4、熟练掌握servlet，JSP，Struts，Spring，hibenate，mybatis、Tomcat和Apache等技术 5、熟练掌握 MySQL、PostgreSQL数据库中的一种 6、熟悉WEB相关知识(如HTML, JAVASCRIPT, CSS等) 7、 具备良好的代码编写风格、文档书写习惯 8、熟悉常用的数据结构及设计模式 9、 较强的逻辑推理和解决问题的能力 10、能够自我驱动，乐于接受挑战，热爱探索和钻研 11、三年以上工作经验</t>
  </si>
  <si>
    <t>上海寅客网络科技有限公司</t>
  </si>
  <si>
    <t>弹性工作 五险一金 员工旅游 定期体检 交通补贴</t>
  </si>
  <si>
    <t>1.熟悉Linux+apache+nginx+php+mysql开发环境，熟悉PHP一些主流框架，如：ThinkPHP、laravel等，代码的版本控制； 2.1年PHP开发经验，有需求分析、系统设计经验； 3.熟悉linux服务搭建熟悉apache配置，mysql配置； 4.具有PHP缓存技术、静态化设计方面的经验； 5.熟悉HTML、CSS、JavaScript、XML等语言，熟悉AJAX、Jquery; 6.较强的沟通能力、独立解决问题的能力、文档编写能力、 高度的责任感。</t>
  </si>
  <si>
    <t>APP软件开发工程师</t>
  </si>
  <si>
    <t>北京崇远信达科技有限公司</t>
  </si>
  <si>
    <t>计算机硬件 计算机软件</t>
  </si>
  <si>
    <t>五险一金 交通补贴 年终奖金 餐饮补贴 通讯补贴</t>
  </si>
  <si>
    <t>岗位职责： 1、主要负责公司手机APP系统软件的开发维护工作，包括APP端UI、控件的设计、后台服务软件的维护； 2、负责新增站点的监控数据整合APP； 3、参与常规监控系统网站数据库、程序模块的设计与开发； 4、APP相关软件说明书文档的撰写；  任职要求： 1、本科以上学历，计算机相关专业； 2、具有Android、IOS APP两年以上开发经验; 3、熟练掌握HTML、CSS、JS、Jquery、SQLServer等相关Web开发技术知识; 4、理解力、执行力强，思维灵活；  5、良好的代码习惯，逻辑性强、善于沟通，有团队合作精神；  公司提供员工宿舍</t>
  </si>
  <si>
    <t>Java开发运维</t>
  </si>
  <si>
    <t>远特（北京）通信技术有限公司</t>
  </si>
  <si>
    <t>通信/电信运营、增值服务</t>
  </si>
  <si>
    <t>五险一金 补充医疗保险 交通补贴 餐饮补贴</t>
  </si>
  <si>
    <t>岗位职责： 1、 配合项目经理完成系统的需求分析和设计工作，并按要求编写需求分析和系统设计等文档。 2、 根据设计文档完成相关模块及核心模块的编码及单元测试工作，并能高效率、高质量完成。 3、 参与系统对外接口的相关交流。 4、 负责系统安装部署文档的编写，参与系统的部署实施工作； 5、 完成系统后期的维护升级工作。 任职资格： 1、计算机或相关专业本科以上学历，1年以上的JAVA软件项目开发经验； 2、熟悉java、Html、css、Javascript，熟悉jQuery、Ext等框架； 3、精通java开发，熟悉Struts、Hibernate、Spring、MyBatis； 4、熟悉：Oracle、SQLServer、MySql等，并至少熟练其中一种，熟悉：Linux系统； 5、具有一定面向对象编程、设计模式基础； 6、较强的独立分析、判断能力和独立解决问题的能力； 7、具备良好的编码习惯、质量意识和文档编写能力； 8、具备良好的沟通能力、团队合作精神；工作踏实努力，积极主动，能承受工作压力。</t>
  </si>
  <si>
    <t>达烁高科（北京）信息技术有限公司</t>
  </si>
  <si>
    <t>岗位职责： 1、对面向对象思想有较深入的理解； 2、熟练使用jdbc，hibernate，mybatis，springmvc，Struts等框架； 3、能够使用css，html以及前端框架的使用； 4、熟练使用oracle，mysql等关系型数据库； 5、对restful，以及webservice接口有一定的开发经验； 6、对redis，mongo等非关系型数据库有所了解； 7、熟悉软件配置管理工具，如svn等；熟悉tomcat等企业应用服务器的部署； 8、熟练使用项目构建工具maven。  任职要求： 1、计算机、电子、通信等相关专业本科以上学历，一年以上JAVA开发工作经验或者优秀应届毕业生亦可； 2、有良好的交流沟通能力，团队合作意识，自学能力强，工作积极主动，能够承受一定的工作压力； 3、服从领导工作安排，愿意短期出差支援公司其它项目建设工作； 4、会使用linux常用命令、html5独立开发网站或移动app、网页美工特长者优先考虑。</t>
  </si>
  <si>
    <t>软件开发</t>
  </si>
  <si>
    <t>北京市时林电脑公司</t>
  </si>
  <si>
    <t>计算机软件 机械/设备/重工</t>
  </si>
  <si>
    <t>五险一金 补充医疗保险 绩效奖金 餐饮补贴 带薪年假</t>
  </si>
  <si>
    <t>1， 负责项目软件的代码编写、内部测试 2， 参与需求分析、技术可行性分析 3， 参与到具体项目，对项目进度、质量负责 4， 对现有运维项目进行维护 5， 及时反馈遇到的困难以及可能的解决方案 6， 完成主管交付的其它工作 技能要求： 1，有c#、aspx.net开发经验，熟悉 mvc开发模式，了解webform开发 3， 熟悉使用html、css、webapi、jQuery，了解bootstrap 框架</t>
  </si>
  <si>
    <t>广州创必承信息科技有限公司</t>
  </si>
  <si>
    <t>互联网/电子商务 金融/投资/证券</t>
  </si>
  <si>
    <t>五险一金 绩效奖金 定期体检 补充医疗保险 通讯补贴 员工旅游 餐饮补贴 带薪年假</t>
  </si>
  <si>
    <t>岗位职责： 负责前端H5的开发， 微信公众号web开发， 整体页面结构和样式结构设计优化  岗位要求： 掌握HTML5 CSS3 JS 熟悉react,微信小程序开发 对前端框架有一定的了解</t>
  </si>
  <si>
    <t>弹性工作 节日福利 五险一金 周末双休 员工旅游 定期体检</t>
  </si>
  <si>
    <t>广州宝巨信息技术有限公司</t>
  </si>
  <si>
    <t>弹性工作 定期体检 员工旅游</t>
  </si>
  <si>
    <t>岗位职责： 1、负责PC、微信和移动端的前端页面开发； 2、协同后端工程师和UI设计师完成兼容性良好的前端页面制作。  任职要求： 1、2年以上Web前端/Mobile Web开发经验，能够独立完成前端页面开发工作； 2、精通Web前端技术，除(X)HTML/CSS/JavaScript、html5/css3等常规技术点外； 3、有Bootstrap开发经验，有stylus，less，sass的css预编译语言开发经验； 4、需在JS框架（Jquery、Jquery Moblie、Extjs、YUI等）、PhoneGap、NodeJs、AppCan、DCloud等拥有一技之长； 5、精通HTML、CSS+Div布局，能熟练使用CSS3； 6、精通移动端HTML5动效开发； 7、如果有响应式及移动WEB开发经验者佳； 8、了解至少一种后台开发语言 9、了解前后端配合的流程。</t>
  </si>
  <si>
    <t>html5/前端开发工程师+国企项目</t>
  </si>
  <si>
    <t>广州纳诺科技股份有限公司</t>
  </si>
  <si>
    <t>五险一金 补充医疗保险 年度体检 年度旅游 周末双休 较少加班 商业保险 节日福利 带薪年假</t>
  </si>
  <si>
    <t xml:space="preserve">  3、熟悉HTTP协议, 熟悉W3C标准与ES规范,了解浏览器引擎原理； 4、熟悉React.js/Vue.js/Angular.js等前端主流框架；  2、与团队配合，高质量完成H5项目的开发、维护； 3、实现游戏逻辑、数据交互、优化内存与性能。   【上班时间】：周一至周五，早上8:30-下午5:00
（
少加班）
，周末双休，节假日照放；  【上班地点】：广州市花都区 新白云国际机场 南航信息中心大楼。  ====================================================</t>
  </si>
  <si>
    <t>广州捷付网络技术有限公司</t>
  </si>
  <si>
    <t>专业培训 弹性工作 股票期权 五险一金 年终奖金 餐饮补贴 绩效奖金</t>
  </si>
  <si>
    <t xml:space="preserve">职位信息 1、负责前端页面构建工作，利用各种Web技术将设计原型转化为最终页面； 2、负责整体页面结构及样式层结构的设计、优化等相关工作； 3、负责进行丰富互联网的Web开发,致力于通过技术改善用户体验；  任职要求： 1、 前端基础扎实，JavaScript、HTML、CSS、HTTP等技术； 2、 2年以上H5前端开发经验，掌握HTML5、CSS3标准在各浏览器中的特性及差异，熟练使用HTML5\CSS3进行PC或移动端开发，良好的 UI 交互实现能力； 3、 充分理解前后端分离技术，熟悉使用Ajax／Fetch／Axios进行前后端数据交互； 4、 熟悉ES6/Less/Webpack/等技术和工具； 5、 最好熟悉Vue， 至少熟悉React、Vue、Angular里其中一种MVVM相关开发框架，有单页面应用开发经验，有ReactNative或Weex开发经验者优先； 6、 熟悉前端规范，具有良好的编码风格，初步能够编写封装性代码，实现复用性； 7、 学习能力强，较好的语言表达及沟通能力，能独立完成工作和分析、解决问题； </t>
  </si>
  <si>
    <t>GIS软件开发工程师</t>
  </si>
  <si>
    <t>广州仓实信息科技有限公司</t>
  </si>
  <si>
    <t>五险一金 餐饮补贴 专业培训 年终奖金</t>
  </si>
  <si>
    <t>工作经验：具有一年或以上GIS软件开发工作经验   岗位职责: 1.辅助完成软件模块的需求调研、需求分析； 2.基于ArcEngine的CS客户端开发； 3.基于ArcGIS API for Javascript的Webgis项目开发。 4.辅助编写系统功能模块相关的技术文档。  任职要求： 1.熟识ArcGis、CAD等相关GIS平台，有基于ArcGis平台进行CS或BS模式系统的开发经验； 2.熟悉ArcEngine、ArcGIS API for Javascript、HTML、CSS、JAVASCRIPT、JQuery； 3.本科及以上学历，计算机等相关专业。</t>
  </si>
  <si>
    <t>前端开发工程师（双休+工作餐）</t>
  </si>
  <si>
    <t>广州咖客餐饮有限公司</t>
  </si>
  <si>
    <t>餐饮业</t>
  </si>
  <si>
    <t>带薪年假 节日福利 全勤奖 绩效奖金 年终奖金 五险一金 员工旅游 餐饮补贴</t>
  </si>
  <si>
    <t>【岗位职责】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 基本工资+岗位津贴+绩效奖金+全勤奖+工作餐+其他补贴及奖金； 3、 工作时间：朝九晚六（双休）。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t>
  </si>
  <si>
    <t>Java中级开发工程师</t>
  </si>
  <si>
    <t>北京立思辰科技股份有限公司</t>
  </si>
  <si>
    <t>五险一金 员工旅游 交通补贴 餐饮补贴 通讯补贴 绩效奖金 年终奖金 定期体检</t>
  </si>
  <si>
    <t xml:space="preserve">1、熟悉J2EE标准，掌握JAVA/J2EE设计模式，能够理解读懂开源框架源代码。 2、熟练使用html、javasrcript、CSS、html5、Jquery、Bootstrap等前台技术。 3、深入理解J2EE系统架构及分层设计理念，精通面向对象分析设计方法， 4、熟练掌握UML建模； 5、熟悉主流数据库，Oracle、MySQL、SqlServer等；并能对数据库语句进行优化。 6、了解WebSphere、WebLogic、JBoss等主流应用服务器，能够根据需要进行相关配置； 7、熟练掌握Linux操作系统基本命令； 8、能够熟练使用Ant/Maven/Hudson/Subversion等管理构建工具。 9、有良好编程风格并掌握编程规范。   任职资格 1、计算机或其他相关专业毕业，本科以上学历； 2、熟练掌握Java，有三年以上Java开发经验； 3、逻辑能力强，掌握如何设计系统的构架及完整解决方案； 4、能够良好顺畅沟通，敢于担当，能按期保质保量的执行分配任务； 5、能够编写相关技术文档，能够考虑到系统架构的合理性、可扩展性及经济性； 6、能够带领指导初级工程师开发和能力提升； 7、有大数据平台开发经验、航空公司或公检法相关业务系统开发经验优先考虑； 8、具备.NET开发经验优先考虑。  </t>
  </si>
  <si>
    <t>上表企业管理（广州）有限公司</t>
  </si>
  <si>
    <t>五险一金 带薪年假 全勤奖 节日福利 加班补贴</t>
  </si>
  <si>
    <t>岗位职责： 1. 负责公司商城项目的前端开发； 2. 配合开发团队，按质按量地完成开发任务； 3. 负责公司项目的持续迭代，不断优化网站性能； 4. 完成上级安排的其他前端相关工作。   任职要求： 1. 大专及以上学历，软件技术专业优先； 2. 熟练掌握 WEB 前端开发技术，具有一年以上项目开发经验，能独立负责中小型 Web 项目的开发； 3. 熟悉 HTML、CSS、、jQuery、AJAX等 WEB 基础技术； 4. 熟练掌握 Bootstrap 框架，熟悉响应式开发，熟悉 VUE 或 Angular 等流行框架； 5. 有商城开发、小程序开发经验，并有相关成功项目经历； 6. 熟练使用 Git，具有 GitHub 或码云使用经验； 7. 注重代码效率，能编写规范、高效、冗余率低的代码； 8. 具备良好的团队合作精神，高度的责任感，善于沟通，可以承受一定的工作压力及独立解决技术问题的能力。</t>
  </si>
  <si>
    <t>高级前端开发工程师</t>
  </si>
  <si>
    <t>问鼎信息科技（广州）有限公司</t>
  </si>
  <si>
    <t>五险一金 绩效奖金 大小周</t>
  </si>
  <si>
    <t>工作内容： 1、依据产品需求完成WEB前端开发和优化，维护等工作； 2、参与前端架构建设，做技术决策； 3、学习、理解业务，持续优化前端系统的体验、性能； 任职要求： 1、计算机等相关专业本科以上学历，3年以上web前端开发经验； 2、掌握良好的前端技能，包括XHTML/XML/CSS/JavaScript,熟悉W3C网页标准、了解WEB标准化、性能优化方法，了解可用性、可访问性和安全性，精通HTML、CSS、Javascript、Ajax等页面技术；精通响应式页面设计开发；熟练使用vue前端框架； 3、有小程序开发经验者优先; 4、熟悉各种Web客户端，尤其是主流Web浏览器的开发模式和特性； 5、熟练使用html5、css3; 6、熟悉手机端HTML5页面开发者优先； 7、有一定的构架能力，有良好编码规范； 8、良好的学习能力、沟通能力，追求完美，有工作激情，能在较大强度下工作；    9、自我管理能力良好，崇尚团队合作，快速的学习能力，乐于分享与沟通。</t>
  </si>
  <si>
    <t>广东泓钊教育科技有限公司</t>
  </si>
  <si>
    <t>教育/培训/院校 计算机软件</t>
  </si>
  <si>
    <t>周末双休 五险一金 员工旅游 绩效奖金 弹性工作 节日福利 全勤奖</t>
  </si>
  <si>
    <t>岗位职责： 1、负责公司web端安全系统/HTML5产品设计开发维护； 2、利用Vue框架开发安全系统平台的web前端标准进行页面制作，并封装实现可复用的控件； 3、持续优化系统在各平台下的兼容性和系统执行效率。 4、优化web前端用户体验及架构； 5、负责配合后台开发人员进行前端开发。   岗位要求： 1、大专及以上学历，2年或以上前端开发经验； 2、熟悉JavaScript、Ajax等Web开发技术，有良好的程序设计和架构能力； 3、熟悉Html/Html5、CSS/CSS3等前端技术，熟悉移动端及响应式设计； 4、至少熟悉使用React、Vue、AngularJs 4.0或以上 等一种或多种框架； 5、熟悉Vue全家桶，Vue+vuex+vue-router+webpack+axios，webpack的常用配置，且有使用经验者优先； 6、熟悉前端UI框架，有Bootstrap、AmazeUI、iViewUI、ElementUI等使用经验更佳； 7、能独立实现网站前端设计，包括页面设计、页面重构、交互实现等； 8、具备良好的代码规范，注重代码的整洁、可维护性； 9、具有前端性能优化经验，熟悉模块化的前端开发和模块化方案实践经验者优先； 10、具备良好的沟通能力和团队协作精神，新技术领悟能力强。  11、在交互开发、用户体验等方面有自己的见解，能主动根据业务需要，提出合理的交互方案。  福利待遇： 1、工作时间：5天8小时工作制，弹性工作制，享受国家法定假期； 2、带薪假： 工作满一年享受5天带薪年假，每月有带薪病假； 3、全勤奖：公司每月为员工提供全勤奖励； 4、五险一金：公司为员工购买五险一金； 5、交通环境：公司位于地铁口，交通便利；工作环境舒适； 6、公司活动：不定期举行丰富多彩的员工活动，如聚餐、生日会、旅游等； 7、假日福利：中秋节、端午节等传统节日公司会有举办相应活动并派发现金、礼品等福利；  8、活跃的工作氛围，宽松的管理环境，有潜力的公司发展，期待您的加入！</t>
  </si>
  <si>
    <t>广州金博信息技术有限公司</t>
  </si>
  <si>
    <t>五险一金 员工旅游 绩效奖金 年终奖金 餐饮补贴 交通补贴 补充医疗保险 通讯补贴 专业培训 定期体检</t>
  </si>
  <si>
    <t>岗位职责： 1、负责公司web端/HTML5产品设计开发维护； 2、利用HTML5相关技术开发移动平台的web前端页面； 3、基于HTML5.0标准进行页面制作，并封装实现可复用的控件； 4、持续优化系统在各平台下的兼容性和系统执行效率。  岗位要求： 1、精通JavaScript、Ajax等Web开发技术，有良好的程序设计和架构能力； 2、精通Html/Html5、CSS/CSS3等前端技术，熟悉移动端及响应式设计； 3、熟悉JS框架，有vue.js、react、JQuery、Bootstrap、Zeptojs、AmazeUI等使用经验更佳； 4、熟悉gulp 、grunt、fis3等前端代码构建工具及开发效率工具使用； 5、具有2年以上Web前端开发经验，有小程序，微信js对接开发经验***； 6、对Web技术有强烈兴趣，有良好的学习能力和强烈的进取心； 7、具有前端性能优化经验，熟悉模块化的前端开发和模块化方案实践经验者优先； 8、有独立开发前端插件的能力、有移动端页面开发经验优先。</t>
  </si>
  <si>
    <t>广州市网威信息技术有限公司</t>
  </si>
  <si>
    <t>周末双休 带薪年假 绩效奖金 节日福利</t>
  </si>
  <si>
    <t>1．负责公司微信公众平台管理后台和API数据接口开发工作；  2．能够完成搭建平台架构、设计及编码、进行代码调式；  3．负责微信接口相关业务功能开发及维护；  4．熟悉Java、HTML5页面程序开发；   职位要求：  1．熟悉微信公众平台开发流程，负责微信各种接口设计、熟悉微信、支付宝、银联支付接口、开发和维护；  2．具有Web开发经验，掌握HTML(DIV+CSS)、Bootstrap、Html5、JavaScript/AJAX、 Jquery等技术；  3．确保脚本代码对各种浏览器的良好兼容性；  4. 根据公司需求，能够独立完成详细设计及编码；  5. 掌握hibernate、Struts2、Spring spring boot等常用技术框架，独立搭建系统架构；</t>
  </si>
  <si>
    <t>前端开发工程师 双休+五险一金</t>
  </si>
  <si>
    <t>广州玖富网络科技有限公司</t>
  </si>
  <si>
    <t>五险一金 绩效奖金 员工旅游 双休 下午茶糕点 全勤奖 年终奖金 包吃 带薪年假 周末双休</t>
  </si>
  <si>
    <t>【岗位职责】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2、薪酬组成，具体待遇面谈； 基本工资+岗位津贴+绩效奖金+全勤奖+工作餐+其他补贴及奖金； 3、 工作时间：朝九晚六（双休）。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 购书中心右侧）；②公交车:体育中心BRT公交站公交车】</t>
  </si>
  <si>
    <t>iOS开发工程师</t>
  </si>
  <si>
    <t>深圳市商沃科技发展有限公司</t>
  </si>
  <si>
    <t>五险一金 绩效奖金 年休假 股票期权 弹性工作</t>
  </si>
  <si>
    <t xml:space="preserve">岗位描述： 1.负责移动端App产品研发、优化和维护； 2.参与核心系统的设计及技术方案的讨论和制定； 3.熟悉Objective-C进行App开发和调试； 4.编写基于React Native框架的JSX代码。  任职要求： 1.大专或以上学历，计算机软件、通讯相关等专业优先； 2.有iOS平台1年以上开发经验，熟练Objective-C，熟悉App上架流程； 3.有React Native项目经验和实践优先； 4.有H5开发经验或者了解html、css、JavaScript等前端技术的优先； 5.有良好的沟通和表达能力，善于团队的合作； 6.有相关经验的应届毕业生、实习生也可考虑。  我们优势： 1.提供独立负责模块或产品的机会，技术大牛手把手带你把控项目； 2.富于竞争力的薪酬机制，富于激情和活力的团队，灵活的晋升空间； 3.个性化的弹性工作时间，充裕的午休时间，5-10天带薪年假。 </t>
  </si>
  <si>
    <t>前端开发工程师（五险一金+弹性上班）</t>
  </si>
  <si>
    <t>广州米多网络科技有限公司</t>
  </si>
  <si>
    <t>五险一金 员工旅游 定期体检 弹性工作 周末双休 年终奖金 生日福利 节日福利 带薪年假 股票期权</t>
  </si>
  <si>
    <t xml:space="preserve"> 岗位职责： 负责移动端、PC端、小程序的设计与开发；  任职要求： 1.2年以上前端开发经验，精通Javascript、HTML/HTML5、CSS/CSS3等前端开发技术； 2.熟悉vue/react/angular等主流框架一种框架，熟悉node.js ； 3.熟悉微信端应用的开发，包括小程序和微信公众号的前端开发.； 4.熟悉接口开发工作流程，有较强的沟通能力，并能够沉受一定的工作压力。 </t>
  </si>
  <si>
    <t>广州云翌康科技有限公司</t>
  </si>
  <si>
    <t>社保 绩效奖金 周末双休 朝九晚六 弹性工作</t>
  </si>
  <si>
    <t>1、扎实的计算机基础，较强逻辑能力； 2、编程习惯良好，工作态度认真负责，拥有出色的团队协作能力和良好的沟通能力； 3、能够针对系统中的具体重点难点问题进行针对性的技术攻关，不断学习新技术以适应产品发展； 4、需精通HTML5、Javascript、CSS、Ajax、Json等技术； 5、熟悉phoneGap（Cordova）、HTML5 Plus等混合开发框架的优先； 6、具备iOS和Android原生开发能力优先； 7、具备java开发能力优先。</t>
  </si>
  <si>
    <t>java j2ee软件工程师</t>
  </si>
  <si>
    <t>广州市明睿软件科技有限公司</t>
  </si>
  <si>
    <t>五险一金 补充医疗保险 年终奖金 绩效奖金 弹性工作 餐饮补贴 三倍加班费</t>
  </si>
  <si>
    <t>职位描述: 基于云计算PAAS模式，按公司需求进行软件优化开发。 由于我们招聘需要对接政府高薪企业申请的本科人数，所以暂时不招大专和民办本科，抱歉！  职位要求： 1、计算机相关专业，本科，需学士学位证，在学信网可查询到，拥有1年以上开发经验，不支持应届毕业生！ 2、熟悉JAVA基础知识，J2EE的基本理论知识，了解Javascript,CSS,Html,XML及其应用； 3、熟悉struts、spring、webwork、Hibernate等java开发框架，并有三个以上的项目经验； 4、熟悉关系型数据库系统； 5、熟练运用ECLIPSE开发工具，并熟悉TOMCAT等应用服务器其中一种； 6、有一定的ERP行业或库存销售系统，微信开发经验者优先； 7、具有较好的英文阅读能力，能阅读并理解英文技术文档；  开发内容： 根据上级交付的数据库ER图及前端程序员提交的页面，实现后台功能实现，与前端页面对接。 前端开发人员都已有，将专注于后台的逻辑开发和技术优化，SQL语句是我们最注重内容，查询关联十几个表是最日常的工作之一。  我们拥有不错的位置，一号线西门口D出口地铁口楼上，下雨天不用出地铁站，每周5天8小时制，不加班，也有不错的电脑和办公环境，下班后从不骚扰，至少十三薪，上班期间努力点，公司赚多点就给多点！  在这里工作一段时间后，无论怎样都是会有一些成长的，不是所有公司都能实战单表千万数据，几十个表关联查询的数据优化！  公司网址：http://e0123.cn 微信公众号：E0123  面试需笔试手写3道题目：简单的SQL和程序代码 欢迎加入我们。</t>
  </si>
  <si>
    <t>广东南方数码科技股份有限公司</t>
  </si>
  <si>
    <t>弹性工作 专业培训 五险一金 员工旅游 餐饮补贴 定期体检 年终奖金</t>
  </si>
  <si>
    <t>岗位要求： 1.大专以上，两年以上工作经验，良好的开发规范，工作态度积极，保持细心、虚心。善于协作与沟通、具备良好的团队合作精神。 2.精通JavaScript，除了能使用当前主流的js框架外，还要能够以面向对象方式编写自己的JS框架，编写JS控件，优化加载性能。 3.精通HTML + CSS，能够完全手动编写页面布局，Table或者Div都可以，除了满足浏览器兼容性，还要求代码整洁，语义清晰，易于维护。 4.理解前后端交互原理，能与后端程序员无缝配合。 5.了解主流框架（非强制要求），如果使用过AJAX、vueJS、angularJS更好，提升开发效率。 6.熟悉WebGL、three.js或者相关开发经验优先（非强制要求）。  岗位职责： 1、负责公司业务系统、产品的开发工作。 2. 根据开发需求完成完成模块设计、编码、测试及相关文档。 3. 参与系统需求与设计审核和代码检查。 4、完成上司安排的其他相关工作。</t>
  </si>
  <si>
    <t>web前端开发工程师（五险一金+双休）</t>
  </si>
  <si>
    <t>广州名科计算机网络有限公司</t>
  </si>
  <si>
    <t>五险一金 免费健身房 周末双休 节日福利 全勤奖 带薪年假 定期体检 加班补助</t>
  </si>
  <si>
    <t>工作职责： 1、完成前端UI样式开发和交互开发，配合UI设计师、产品人员和后台开发人员实现产品界面和功能； 2、持续的优化前端体验，优化代码并保持良好兼容性，提升web界面的友好和易用性； 3、根据产品需求，分析并给出最优的页面前端结构解决方案。  其它要求： 1、两年以上互联网实际项目开发经验； 2、有扎实的html、css、js语言基础，基础扎实，熟悉HTML5、Ajax、DOM、XML、JSON等相关技术，对JS的各种特性有丰富实战经验； 3、熟悉常见的前端框架和响应式页面设计，理解web产品工作方式，熟悉MVC、Restful； 4、熟练运运用JQuery，对Javascript面向对象编程具有较深入的了解；熟悉至少一种JS框架（ React/Vue等），有移动终端开发经验更佳 5、具备良好的学习能力和分析解决问题能力；责任心强，良好的对外沟通和团队协作能力，乐于交流和分享；  公司为员工提供的福利： 1、完善的五险一金，享受各种节假日以及带薪年假、婚假、产假等； 2、定期安排一次全面健康体检； 3、每年亲近自然的体育活动、集体旅游和拓展训练； 4、符合条件的员工可申请公租房福利； 5、员工生日party和生日祝福礼品； 6、舒适的工作环境、下午茶零食水果点心等福利。 工作地址广州市天河区天慧路16号蓝盾信息安全产业基地三楼</t>
  </si>
  <si>
    <t>广州慧扬健康科技有限公司</t>
  </si>
  <si>
    <t>免费午餐 氛围轻松 周末双休 不加班 专业培训 学习机会多 晋升空间大</t>
  </si>
  <si>
    <t xml:space="preserve">1.主要负责公司产品和项目的前端开发工作 2.将设计师提供的设计图转化成静态页面 3.配合后台程序完成整体项目 4.对前端的性能进行代码优化，并实现对各种浏览器的兼容性 5.与后台工程师协作，完成web页面交互功能、联调等工作 1.本科或以上学历；计算机应用、设计等相关专业 2.能制作符合WEB标准的页面，能够准确细致地规划DIV、CSS结构 3.熟练HTML5、CSS3等Web前端开发技术，能手写符合W3C标准、兼容多种浏览器的前端页面代码，了解iOS、Android等浏览器应用兼容性问题者优先考虑 4.熟悉angular，了解vue、微信WeUI框架等相关前端技术架构优先考虑 5.了解流行前端MVC架构（如JQuery、Bootstrap自适应布局等)优先考虑 福利＆补贴 费用类：过节费、双亲费（3000-5000/人） 补贴类：住房补贴、电脑补贴 活动类：月度聚餐、兴趣活动、生日礼物 自营有机食堂，免费提供有机健康午餐，独栋别墅办公  六险一金 医疗、失业、养老、生育、工伤、住房公积金+商业保险  节假日＆休假 法定节假日、双休制、加班调休、带薪休假、年度体检  进修＆成长福利 进修扶持：MBA＆EMBA、EDP学费报销 书籍采购：专业书刊购买（全员）、软考书籍、行业书籍等 职称补贴：高级职称奖励5000/次  培训＆发展 培训体系：综合能力培训+岗位技能培训，双通道晋升路径 发展空间：开放的工作平台，不以年龄定职位，大胆用人才 </t>
  </si>
  <si>
    <t>广东中农一粮农业股份有限公司</t>
  </si>
  <si>
    <t>五险一金 周末双休 绩效奖金 提成 季度奖金</t>
  </si>
  <si>
    <t>1． 负责PHP系统的架构搭建，根据产品要求完成项目核心功能开发和功能开发； 2． 完成系统架构设计、数据库结构设计、业务逻辑抽象、组件封装等编码工作； 3． 负责解决、攻克项目中的遇到的技术难点和瓶颈； 4． 在开发过程中善于发现存在的问题，解决问题； 5． 完成开发项目的工作量化，模块化，任务分配 6． 处理日常发现的问题，配合各部门需求完成系统流程优化工作； 7． 根据需求协调接入第三方SDK，如：登陆，支付，推送，统计，消息，活动，运营等 8． 熟悉设计，开发，测试，运维的流程，并能通过项目管理的方法，提高团队的效率和产品质量 9.   负责公司内部软件系统的开发与维护，确保所负责的系统稳定运行； 10.  完成上级领导交代的其他任务。   任职要求： 1.  3-4年以上电商实战项目经验，TP优先； 2.  规范书写API接口与对接接口； 3.  熟悉LAMP，熟悉采用shell命令； 4.  熟悉HTML、DIV+CSS、JS、JQ、AJAX等开发经验；  5.  逻辑思维能力强，做事有条理，具备较强的分析问题。</t>
  </si>
  <si>
    <t>广东快乐种子科技有限公司</t>
  </si>
  <si>
    <t>五险一金 弹性工作 定期体检 专业培训 绩效奖金 员工旅游 年终奖金 股票期权</t>
  </si>
  <si>
    <t>岗位职责 基于Electron和vue的桌面客户端开发 岗位要求 - 有 electron / nwjs + vue 、小程序研发经验 - 二年以上 JavaScript/Node.js 开发经验，JavaScript 基础扎实，熟悉 ES6 规范 - 掌握 Http 协议，了解异步模式、事件循环 - 熟悉 W3C 标准，熟练使用 HTML、CSS、Javascript 等相关前端开发技术 - 熟练使用 jQuery，Bootstrap，Vue，React 等主流前端库或框架； - 熟练使用 svn版本控制及Google Developer Tools调试工具工具； - 具有较强的业务能力，沟通能力，分析和解决问题的能力，爱学习敢于创新</t>
  </si>
  <si>
    <t>广州东百信息科技有限公司</t>
  </si>
  <si>
    <t>年终双薪 周末双休 全勤奖 加班补贴 带薪年假</t>
  </si>
  <si>
    <t>岗位职责： - 协同完成网站和手机应用的技术架构和数据库设计； - 负责网站和手机应用接口的开发； - 负责简单开源框架研究并提供相应部署； - 负责开发文档的整理和编写。  任职要求： - 计算机专业大专或以上学历，2年以上工作经验； - 熟悉PHP开发，有一定的架构能力和良好代码规范； - 熟悉相关Web开发技术，了解html5、cocos2d-js、Javascript、XML、CSS、Ajax等技术； - 熟悉mysql数据库应用开发，对性能优化有一定的经验； - 具有良好的沟通、理解及逻辑分析能力； - 思维敏捷、编程及学习能力强，有责任心； - 熟悉Linux系统者优。</t>
  </si>
  <si>
    <t>Web前端开发人员</t>
  </si>
  <si>
    <t>广州恒通信息技术有限公司</t>
  </si>
  <si>
    <t>岗位职责： 1、使用HTML/CSS/Javascript开发符合W3C标准的PC/M站前端页面； 2、参与微信小程序、微信公众号项目与产品开发； 3、与后台工程师、设计工程师共同制定技术实现方案、接口规范等； 4、根据产品需求，分析并给出最优的页面前端结构解决方案。 任职要求： 1、大专及以上学历， 3年及以上web前端开发工作经验； 2、熟悉W3C html5 css3标准，对各种Web前端技术（JavaScript，CSS，语义化标签等）有深刻理解； 3、能熟练的利用各种html标签构建页面，熟悉各种主流浏览器的兼容性问题的解决方法； 4、掌握JavaScript语言及websocket技术,能熟练运用多种前端库框架技术，对交互体验、可用性有一定程度的理解； 5、熟悉微信小程序、微信公众号网页开发，有相关项目开发经验优先。</t>
  </si>
  <si>
    <t>广州大麦信息科技有限公司</t>
  </si>
  <si>
    <t>五险一金 员工旅游 年终奖金 绩效奖金 定期体检 节日福利 专业培训 带薪年假 周末双休</t>
  </si>
  <si>
    <t>工作内容： 1、负责PC、微信、小程序等相关平台前端开发； 2、协同后端开发工程师，紧密合作，负责产出高质量的产品前端层； 3、持续的优化前端体验和页面响应速度，并保证兼容性和执行效率； 4、封装与维护前端通用组件，编写前端开发工具，提高开发效率；  任职资格： 1、计算机或相关专业毕业，本科以上学历，2年以上相关工作经验； 2、熟练掌握前端技术，包括HTML5/CSS3/JavaScript等基础扎实，有较强的web界面制作和交互脚本编写能力； 3、熟练掌握Vue.js的开发，熟练使用element-ui等框架搭建web前端页面，能够独力完成相关开发任务； 4、熟悉微信小程序的开发，能够独力承担相关开发任务； 5、熟悉常用工程化及模块化方案，如Webpack/RequireJS/Gulp等； 6、有node.js相关经验、python爬虫相关经验、任意平台后端开发经验者优先。</t>
  </si>
  <si>
    <t>.NET开发工程师（五险+东圃）</t>
  </si>
  <si>
    <t>广东亮健好药房连锁有限公司</t>
  </si>
  <si>
    <t>8-10万/年</t>
  </si>
  <si>
    <t>制药/生物工程 互联网/电子商务</t>
  </si>
  <si>
    <t>五险 节日福利 生日福利 员工旅游 专业培训 弹性工作 绩效奖金 年终奖金 大小周休息</t>
  </si>
  <si>
    <t>1、负责公司核心系统的开发和维护，能独立的负责某一个模块或者小型项目； 2、能根据用户需求、产品功能进行项目文档撰写；能独立进行设计并参加设计评审； 3、根据开发进度和任务分配，完成相应模块软件的设计、开发、编程任务； 4、进行程序单元、功能的测试，查出软件存在的缺陷并保证其质量；  岗位要求： 1、计算机，信息技术，软件开发或相关专业，专科以上学历，要求1年以上.Net开发经验； 2、精通运用.Net Framework4.5,AJAX，MVC、XML、C#、ADO.Net、熟悉C#高级特性知识（反射、泛型、可变参数等）等技术； 3、能够熟练的调用并能开发API相关接口，如Web service、Web API、WCF等接口协议及开发应用； 4、精通SQL Server或Oracle等大型数据库开发，精通SQL语句，熟练编写存储过程、触发器及视图；熟悉非关系型数据数据库Redis等。 5、熟练使用WebService、O/R mapping、Remoting、多线程、IOC等技术，熟悉UML建模语言；熟练编写高质量的HTML，DHTML，CSS，JavaScript代码； 6、对代码执行效率、性能优化、数据库缓存、页面缓存有一定的经验； 7、熟悉团队软件开发流程和相关工具，如源代码控制，缺陷程序跟踪和质量监管； 8、熟悉应用软件开发的周期和项目管理的方法； 9、具有良好的编码风格及习惯，具有良好的逻辑思维能力、沟通能力、团队合作能力; 10、有大数据开发经验者优先，如熟悉Hadoop、Spark、NLP等。  岗位关键词：软件工程师 .net工程师 研发工程师 后端开发 .net开发  【我们的优势】 1、朝气蓬勃的大健康行业； 2、集团化运作的600+中大型企业； 3、互联网电商+实体连锁+新媒体多元化发展方向； 4、先进的管理模式、成熟的运营销团队； 5、优秀的内部晋升、内部调岗机制； 6、越秀区商业区3000+办公区、比邻地铁站；  【福利待遇】 1、朝九晚六7.5小时上班制+全勤奖+高基数社保缴纳； 2、享受每年一次的专业体检+员工用药特价+节日福利+下午茶； 3、带薪年假+婚假+产假+病假等； 4、各类专业培训及优秀的晋升机制； 5、定期生日福利+员工活动+年底奖金； 6、差旅补贴+包住房+餐饮补贴+通讯补贴+证书奖金；</t>
  </si>
  <si>
    <t>广州佳都数据服务有限公司</t>
  </si>
  <si>
    <t>五险一金 餐饮补贴 年终奖金 定期体检 绩效奖金 员工旅游</t>
  </si>
  <si>
    <t>岗位职责 1、负责软件界面的美术设计、创意工作和制作工作； 2、根据各种相关软件的用户群，提出构思新颖、有高度吸引力的创意设计； 3、对页面进行优化，使用户操作更趋于人性化； 4、维护现有的应用产品； 5、收集和分析用户对于GUI的需求。  任职要求： 1、精通Photoshop、Illustrator、Flash等图形软件，html、Dreamweaver等网页制作工具，能够独立完成静态网页设计工作； 2、熟练操作常用办公软件，且具备其它软件应用能力； 3、熟悉html，CSS，javascript，Ajax； 4、对通用类软件或互联网应用产品的人机交互方面有自己的理解和认识； 5、具备良好的审美能力、深厚的美术功底，有较强的平面设计和网页设计能力； 6、具有敏锐的用户体验观察力，富有创新精神 。</t>
  </si>
  <si>
    <t>广州优高久营销管理有限公司</t>
  </si>
  <si>
    <t>岗位职责： 1、负责移动端或PC端产品的前端服务开发和维护； 2、负责快速搭建和部署Node.js后端的开发和运行环境； 3、负责配合前端进行页面及接口调试，配合完成整体功能展现； 4、负责维护以及优化网站网页，与设计师、产品经理协作，给出PC、移动前端解决方案并实现效果 ； 5、负责与后台工程师协作，完成数据交互、信息展现。  任职要求： 1、计算机及相关专业大专及以上，2年以上Node.js开发经验； 2、有扎实的JavaScript基础、掌握Es6语法, 掌握HTML/HTML5、CSS3、AJAX、JSON、jQuery等前端开发技术； 3、熟悉Vuejs、Nodejs、Reactjs等框架； 4、熟悉使用Webpack, Gulp等前端打包、构建工具； 5、熟悉async，promise 异步编程、熟练使用异步流程控制库； 6、熟练使用Chrome等开发调试工具及it代码管理联合开发。  福利待遇： 1、提供富有竞争力的薪酬和年终奖金； 2、工作时间五天制（周末双休）； 3、入职当月即购买五险一金； 4、健全的年度调薪机制； 5、每服务满一年有服务年金； 6、按照国家规定享受国家法定节假日，如年假6天，陪产假，产假，带薪病假12天； 7、节假日福利礼品、生日贺礼、舒适的办公环境。</t>
  </si>
  <si>
    <t>高薪诚聘Asp.net 程序员(要求会讲粤语)</t>
  </si>
  <si>
    <t>广州智动识别系统有限公司</t>
  </si>
  <si>
    <t>计算机软件 印刷/包装/造纸</t>
  </si>
  <si>
    <t xml:space="preserve">1.计算机相关专业大专以上学历；  2.精通C#、Asp.net软件开发语言，并熟练使用Visual Studio 2010以上版本开发工具；  3.熟悉HTML, javascript, css, JQuery等前端技术，并熟悉MVC开发模式；  4.熟悉MS SQL Server系列数据库的应用开发；  5.具备一年以上B/S架构的软件开发经验；  6.具有独立完成项目的能力，并具有团队合作的精神；  7.具有进销存、ERP管理软件系统或大型软件系统开发经验者优先。  8.本职位要求会流利的广东话，而不会讲广东话者请勿投简历；  </t>
  </si>
  <si>
    <t>web前端开发 / Blockly二次开发</t>
  </si>
  <si>
    <t>广东乐博士教育装备有限公司</t>
  </si>
  <si>
    <t>家具/家电/玩具/礼品 教育/培训/院校</t>
  </si>
  <si>
    <t>五险一金 周末双休 全勤奖 年终奖金</t>
  </si>
  <si>
    <t>岗位要求 1. 熟悉web前端开发，精通javascript、html、css等 2. 具有良好的编程风格，规范化、标准化的代码编写习惯 3. 思维敏捷，善于思考，乐于学习，具有良好的沟通能力和团队协调能力。 4. 具有Blockly,Scratch二次开发经验者优先。  工作职责 1.负责Blockly开源项目的二次开发。 2.在Blockly开源基础上，增加通讯，控制，自定义代码生成等功能。 3.按照UI设计图，对布局，元素外观等进行美化。</t>
  </si>
  <si>
    <t>广州明动软件股份有限公司</t>
  </si>
  <si>
    <t>五险一金 免费班车 员工旅游 餐饮补贴 年终奖金 定期体检 周末双休</t>
  </si>
  <si>
    <t>岗位职责： 1.根据研发任务，完成相应模块软件的设计、开发、文档编写工作； 2.进行程序的单元测试、功能测试，维护软件，保持可用性和可维护性； 3.研发过程的进度反馈、问题跟踪处理及团队间的沟通协作；  任职要求： 1.本科以上学历、计算机相关专业，3年以上前端开发相关经验； 2.熟练掌握JavaScript、CSS、HTML开发基础； 3.熟练掌握ES6开发； 4.熟练掌握Vue系列框架； 5.熟练掌握前端后交互模型； 6.性格活泼，优秀的沟通表达能力。</t>
  </si>
  <si>
    <t>Android 安卓开发工程师</t>
  </si>
  <si>
    <t>广州力禧捷电子科技有限公司</t>
  </si>
  <si>
    <t>五险一金 股票期权 弹性工作 出国机会</t>
  </si>
  <si>
    <t xml:space="preserve"> 职位要求 1.计算机或相关专业专科以上学历; 2.两年以上Android平台开发经验,能够独立完成App开发; 3.熟悉Android开发架构,熟练使用Android Studio进行软件开发,能够使用主流构建工具Gradle； 4.熟悉Android网络开发,熟悉网络协议,熟悉Sqlite3数据库,熟练掌握 Android UI 开发技能; 5.熟悉APP性能调优方法； 6.具备良好的沟通能力,学习能力,责任心强,较强的逻辑思维能力,具备较强的团队合作精神,富于钻研和探索精神。</t>
  </si>
  <si>
    <t>广州智友网络科技有限公司</t>
  </si>
  <si>
    <t>绩效奖金 年终奖金 弹性工作 五险一金 周末双休</t>
  </si>
  <si>
    <t>负责公司产品web前端的开发.配合产品经理和UI设计师，提升产品体验。  职位要求 1、一年以上互联网产品前端开发经验； 2、具备优秀的编码能力，能编写高性能、高可读性、高可维护性的代码； 3、具备良好的学习能力、沟通能力和团队协作精神，对技术有强烈的热情； 4、有非常强烈的责任感； 5、具备扎实的 JavaScrpt / HTML / CSS 知识，能够独立开发JS模块； 6、有 vueJS、AngularJS 等前端 MVC框架实践经验优先；</t>
  </si>
  <si>
    <t>PHP 后端 网站开发 程序员</t>
  </si>
  <si>
    <t>金源环球实业有限公司</t>
  </si>
  <si>
    <t>贸易/进出口 互联网/电子商务</t>
  </si>
  <si>
    <t>五险一金 员工旅游 年终奖金 绩效奖金 大小周 年底双薪 带薪年假</t>
  </si>
  <si>
    <t>岗位职责 1、根据公司的研发流程，负责业务系统的核心模块的设计和开发工作； 2、根据公司的质量要求，对所负责的项目进行单元测试和系统集成测试； 3、独立解决开发中遇到的问题，熟练应用PHP/MYSQL进行开发； 4、根据公司业务情况安排的其他开发任务； 5、协助企业和部门上级完成有关网站系统的其它工作。  任职资格 1、大专以上学历，具有1年以上PHP技术网站开发经验，熟悉大中型网站开发流程； 2、能使用PHP原生代码开发； 3、熟练掌握HTML、CSS+DIV、JavaScript，Ajax等客户端技术； 4、熟练掌握MySQL数据库的使用，性能调优； 5、需要具备良好的编码规范和编程风格； 6、熟悉Yii2框架优先； 7、能够主动和同事沟通、分享，有协调能力和学习能力，具备良好的团队合作精神，对工作积极严谨踏实，能承受较大的工作压力。  福利 1、五险一金、全勤奖； 2、旅游、团队活动、年假、生日假； 3、丰厚的薪资待遇：底薪+年终奖 4、工作氛围融洽，高效的团队协作精神； 5、公司有很大的上升空间，会不定期发布的内部招聘职位信息中选择自己期望转型的职位。   现随着业务量的剧增，需广邀有梦想，有激情，希望挑战高收入的精英加入我们的团队。只要您有能力敢拼搏，对互联网电子商务充满热爱，富有团队精神和责任心，这里有您想象不到的惊喜和发展舞台。勇于挑战的您放马过来，壮大我们的团队！   联系邮箱： hr@goldensourceteam.com   （邮件主题和附件请注明：姓名+应聘职位+手机号码）</t>
  </si>
  <si>
    <t>Java软件开发工程师</t>
  </si>
  <si>
    <t>广东拓迪智能科技有限公司</t>
  </si>
  <si>
    <t>计算机硬件 教育/培训/院校</t>
  </si>
  <si>
    <t>五险一金 员工旅游 专业培训 绩效奖金 定期体检 周末双休 节日福利 全勤奖 年底双薪</t>
  </si>
  <si>
    <t>岗位职责： 1. 能独立承担系统核心组件设计、编码和集成工作，计划完成任务目标； 2. 配合项目组完成软件系统及模块的需求调研与需求分析、软件设计工作； 3. 负责编制与项目相关的技术文档； 4. 完成公司领导安排的其他工作。 任职要求： 1、 本科及以上学历，计算机及相关专业； 2、 两年以上基于J2EE技术架构的B/S项目经验，能独立处理技术问题； 3、 熟练运用HTML/CSS/JS/JSP和Hibernate、SpringMVC，Struts2框架技术开发B/S项目; 4、 至少Oracle 10g或Microsoft SQL 200X 或 PostgreSQL 9.x中的一种关系数据库的使用和SQL开发， 5、 工作积极主动、有责任心，能胜任一定工作压力；</t>
  </si>
  <si>
    <t>HTML_web前端研发工程师</t>
  </si>
  <si>
    <t>现代多媒体（深圳）有限公司</t>
  </si>
  <si>
    <t>五险一金 员工旅游 年终奖金 绩效奖金 专业培训</t>
  </si>
  <si>
    <t>岗位职责： 1、负责互联网项目前台Web部分的开发(利用html/Javascript/JQuery开发互动课件）； 2、负责和编辑沟通，完成脚本内容的功能实现。 任职要求： 1、全日制本科及以上学历，计算机相关专业应届及在校生； 2、熟悉Web开发知识，精通JavaScript/HTML/CSS等知识； 3、具有优良的程序设计风格和习惯，并会编写基本的开发文档； 4、熟悉JQuery等； 5、具有良好的英语阅读能力、自学能力和独立解决问题的能力； 6、为人处事积极乐观，面对技术挑战不退缩，主动承担任务不推脱。 7、乐于新技术的学习，并利用新技术进行制作开发。 符合以上要求的有意求职者，请将「求职信」、「个人简历」、「身份证」及相关资料，电邮至本公司。  薪酬福利： 1、有完善的考核晋升制度，按表现每年度不少于一次的待遇评估； 2、 设有内部培训，为在职同事提供优质培训课程，让同事不断成长，在公司有更好的开展空间； 3、 设有绩效的奖励计划，奖金丰厚； 4、优秀员工每年1-2次的加薪机会； 5、福利体系：养老保险、医疗保险、生育保险、 工伤保险、失业保险及住房公积金； 6、 周末双休，每年至少5至10天带薪年假(*入职年资越长，带薪年假越多，最多为10天)； 7、丰富的业余生活，定期组织集体员工活动如打球，唱K，爬山等。 8、福利假期：婚假、带薪年假、法定节假日等假期。  我们的工作时间安排（朝九晚六，周末双休）： 周一至周五的工作时间：9：00――12：30，13：30――18：00 集团网址：www.mers.hk/ 对电子教材出版市场有着深刻的认识及独到的见解，拥有广泛的客户群及应用对象，拥有更专业的工作团队及愉快的工作氛围；  集团网址：www.mers.hk/ 对电子教材出版市场有着深刻的认识及独到的见解，拥有广泛的客户群及应用对象，拥有更专业的工作团队及愉快的工作氛围；  符合以上要求的有意求职者，请将「求职信」、「个人简历」、「身份证」及相关资料，电邮至本公司。 现代多媒体（深圳）有限公司诚聘英才，我们欢迎您！</t>
  </si>
  <si>
    <t>深圳市滕浪信息技术有限公司</t>
  </si>
  <si>
    <t>员工旅游 出国机会 绩效奖金 年终奖金 定期体检</t>
  </si>
  <si>
    <t>岗位职责： 1. 对基于HTML5的移动App进行需求功能分析，架构设计以及整体App开发的实施管理；做过uni-app的优先！ 2. 利用HTML5相关技术开发移动平台的Web前端页面及UI交互部分前端页面； 3. 基于HTML5标准进行页面制作，编写可复用的用户界面组件； 4. 持续的优化前端体验和页面响应速度，并保证兼容性和执行效率； 5. 配合后端工程师一起研讨技术实现方案，进行应用及系统整合。  任职要求： 1. 大专以上学历，本科优先，计算机相关专业； 2. 两年以上互联网前端开发项目经验； 3. 熟悉HTML5/CSS3标准，精通Javascript,了解es5,es6,规范前端开发,两年以上的Web应用开发经验，熟悉vue,react,Angular,jQuery等常见js开发框架中的一种，能快速高效实现各种交互效果； 4. 熟悉各浏览器的差异，DOM 原理，MVVM/MVP 设计等，精通XHTML/XML/CSS、JavaScript、AJAX等，精通W3C标准， 熟悉对象化Javascript编程； 5. 熟悉针对主流浏览器的代码兼容及优化，对Android与iOS不同平台的html5页面适配有较好的了解</t>
  </si>
  <si>
    <t>深圳市天狐互娱科技有限公司</t>
  </si>
  <si>
    <t>五险一金 带薪年假 住房补贴 交通补贴 节日福利</t>
  </si>
  <si>
    <t>1. 负责网站前台的设计开发 2. 熟悉H5及相关标准，编写符合最新规范的代码； 3. 负责手机网站和小程序开发。  职位要求: 1.web前端两年以上开发经验，熟悉php或.net开发。 2.具有Web、微信小程序和微信公众号开发经验，掌握HTML（DIV+CSS）、Html5、JavaScript、AJAX、 Jquery等技术以及原生js， 3.精通模块化开发，至少使用过一个前端框架如：vue.js，angular.js，react.js； 4.具有良好的编程风格，注重编码规范； 5.至少使用过一种css预处理语言如：less,sass。  工作时间: 周一至周六:9:00-18:00 周日休息,节假日休息</t>
  </si>
  <si>
    <t>HTML页面开发</t>
  </si>
  <si>
    <t>深圳市汇合发展有限公司</t>
  </si>
  <si>
    <t>专业服务(咨询、人力资源、财会) 计算机服务(系统、数据服务、维修)</t>
  </si>
  <si>
    <t>五险一金 带薪年假 绩效奖金 节日福利 餐饮补贴</t>
  </si>
  <si>
    <t xml:space="preserve">1、精通html，css，javascript，Ajax，Jquery，bootstrap，Zepto等，熟悉HTML5，CSS3，ES6，node.js等； 2、熟悉JS框架的开发模式；熟悉jquery，Angularjs，Vue，ReactJS等常用前端框架，对页面布局、交互体验方面有较强功底； 3、熟练运用PS，AI等设计软件，能设计界面和banner。 4、具备手写HTML、JS、CSS代码，熟悉HTML5的开发和优化,并通过DIV+CSS技术构建页面； 5、对CSS/Javascript性能优化、解决多浏览器兼容性问题有一定的经验； 6、对用户体验、交互操作流程有一定了解; 7、懂性能优化，让体验更快更流畅； 8、学习能力强，新技术很快能学会； 9、较好的沟通能力和人品。 10、强烈的责任心和团队合作能力，善于沟通，良好的学习能力，能够在一定压力下工作； 11、英语四级。 </t>
  </si>
  <si>
    <t>HTML5开发工程师 (职位编号：01)</t>
  </si>
  <si>
    <t>深圳智图视觉系统科技有限公司</t>
  </si>
  <si>
    <t>五险一金 补充医疗保险 年终奖金 绩效奖金</t>
  </si>
  <si>
    <t>1．开发基于Html5的网页前端开发，适配多种浏览器；2、负责公司移动端页面设计更新与美观优化；3、负责各项目用户交互界面设计，和开发团队共同创建用户界面，跟踪产品效果，提出设计、改善方案；4、运营活动H5开发以及其他前端相关业务需求；5、与后端人员配合完成后台管理系统的开发 职位要求： 1、大专以上，精通HTML5编程，有3年以上HTML5开发经验； 2、深刻理解W3C WEB标准，熟悉HTML5及CSS3特性，对可用性、可访问性等相关知识有实际的应用； 3、熟悉Javascript语言的各特性，有js性能优化的实践经验，能快速搭建页面； 4、熟练使用jquery/jqtouch/jquerymobile等流行框架之一，熟悉Ajax开发模式； 5、熟练掌握Vue(vue+es6+webpack)、React等主流框架，使用自动化构建工具（webpack、fis、gulp等工具） 6、了解不同浏览器之间的差异，移动设备之间的差异；熟悉各种调试、以及抓包工具的使用，能独立分析、解决和归纳问题 7、具有良好的理解、沟通以及解决问题的能力。</t>
  </si>
  <si>
    <t>高伟达软件股份有限公司</t>
  </si>
  <si>
    <t>五险一金 餐饮补贴 定期体检</t>
  </si>
  <si>
    <t>深圳东金首创投资管理有限公司</t>
  </si>
  <si>
    <t>五险一金 绩效奖金 年终奖金 定期体检 周末双休</t>
  </si>
  <si>
    <t xml:space="preserve"> 岗位职责：
1. 前端需求开发；
2. 负责前端版面设计及优化；
3. 日常相关维护
任职要求：
1. 全日制大学专科计算机相关专业，1~3年以上从业经验优先；
2. 掌握前端开发技术(HTML5、JS、JSON、XHTML、CSS3)；
3. 对OO、MVC、MVVM等编程思想有了解，对前端MVVM框架有深刻理解，能熟练使用Vue进行开发； 4. 有一定数学几何基础，熟悉canvas，能使用canvas进行自主图表设计；
5. 对常见的浏览器兼容问题有清晰的理解，并有可靠的解决方案；如IE6/7/8/9、Firefox、Safari、 Chrome； 6. 了解NodeJS，具有Electron开发桌面客户端能力优先； 7. 对用户体验、交互操作流程、及用户需求有一定了解；
8. 主动学习能力强，工作责任心强，团队协作精神优秀。 </t>
  </si>
  <si>
    <t>牧科（中国）有限公司</t>
  </si>
  <si>
    <t>通信/电信运营、增值服务 电子技术/半导体/集成电路</t>
  </si>
  <si>
    <t xml:space="preserve">1、两年以上前端经验，能独立开发项目，负责PC端Web产品和移动端Web产品的HTML/CSS/JS代码编写； 2、负责web端JS交互需求的实现；优化HTML代码及其结构，优化载入速度； 3、熟悉手机应用内嵌HTML5网页的开发，优化页面整体效果，提高用户体验； 4、利用HTML/CSS/JavaScript/Flash等各种Web技术进行产品的界面开发； 5、整体页面结构及样式层结构的设计、优化，对网站动态效果进行优化； 6、根据设计要求，使用HTML5开发移动端，解决HTML不同浏览器的兼容性问题。  责任感强，具备良好的沟通和团队协助能力，热衷前沿技术的研究。  </t>
  </si>
  <si>
    <t>深圳华昶实业有限公司</t>
  </si>
  <si>
    <t>五险一金 健身房 5A办公环境 专业培训 绩效奖金 帅哥美女 舞蹈瑜伽课 员工食堂 领导nice 定期体检</t>
  </si>
  <si>
    <t>新美亚(中国)软件研发中心 Sanmina Corporation China Development Center</t>
  </si>
  <si>
    <t>五险一金 定期体检 出国机会 免费班车 餐饮补贴 弹性工作</t>
  </si>
  <si>
    <t xml:space="preserve">          4. Proficient in common front-end framework, such as Ext JS, Angular, React, React Native, etc./熟练常用前端框架，如Ext JS、Angular、React、React Native等。    </t>
  </si>
  <si>
    <t>千佰特科技有限公司</t>
  </si>
  <si>
    <t>周末双休 带薪年假 全勤奖 年终奖金 节日福利 生日福利 五险 员工旅游</t>
  </si>
  <si>
    <t>岗位职责： 根据产品原型完成高质量的Web前端开发和维护； 对产品进行性能优化、提高web加载、渲染速度； 移动端开发，微信小程序开发； 根据具体产品业务，优化web交互方式，提升用户体验。 岗位要求： 大专及以上学历， 3年以上工作经验； 精通HTML、CSS、Javascript等web开发技术； 掌握js面向对象、闭包、es6等； 掌握至少一种JS框架（Vue/React/Angular等）； 有后端开发语言(Node.js/Java/PHP等)实践经验者优先； 对Web前端有强烈兴趣，关注业界前沿技术发展； 有良好的代码习惯和代码阅读能力，要求结构清晰、命名规范、逻辑性强、代码冗余率低，代码注释清晰； 在规定时间内高效完成任务并具备良好的团队合作精神，可承受一定的工作压力。 我们重视健康，每周五是我们的体育运动日
我们重视人文关怀，每月为寿星准备生日Party
我们遵纪守法，法定假期一天都不落
我们向往更丰富的业余生活，会定期举办出游、户外拓展活动
我们也热爱集体挑战，组团参加大型比赛，参加登山、徒步游活动
千佰特，有欧巴，有美女，有大神，有歌神...
千佰特，是一群有理想有朝气的80，90后
千佰特，绝对是年轻人喜爱的科技公司
我们欢迎你的加入！
公司官网：
http://www.qbt8.com/
工作时间：每周一至周五 上午9:00-12:30 下午14:00-18:30</t>
  </si>
  <si>
    <t>深圳智典云科技有限公司</t>
  </si>
  <si>
    <t>计算机软件 影视/媒体/艺术/文化传播</t>
  </si>
  <si>
    <t xml:space="preserve"> 1. 负责公司网站的前端用户交互页面制作，包括PC端以及移动端，与产品、后端、平面设计部协同工作；持续优化web前端呈现，提升用户体验； 2. 对前端信息架构以及网站结构的设计规划提供可行性建议和意见； 3. 配合开发主管制定公司网站开发标准； 4. 对产品经理、交互设计师提出的用户界面需求给出技术评估和解决方案；  任职要求: 1.有H5builder真机打包测试开发经验优先 2.有websocket开发经验优先 3. 计算机相关专业背景，2-3年及以上独立前端开发经验； 4. 精通HTML/XHTML、html5 、CSS、JavaScript、Ajax、Json、XML等技术，熟练使用css+div进行页面布局设计，了解页面的响应式. 6. 对浏览器兼容性、代码可维护性、前端性能优化等有所研究； 7. 有开发手机、Pad等移动平台上的前端应用页面及后台程序实现经验者优先。    工作时间：9:0-12:00  14:00-18:00  大小周 其他说明： 提供五险一金，节假日福利； 各种零食茶点，团建福利、户外拓展等集体活动； 享受所有国家法定带薪假期； 每年固定时间综合评估，发展空间大； 注重员工能力的发挥和成长； 期待您的加入~ </t>
  </si>
  <si>
    <t>web网站工程师 网页美工 网站编辑</t>
  </si>
  <si>
    <t>深圳市森瑞普电子有限公司</t>
  </si>
  <si>
    <t>岗位职责 1、大专以上计算机专业，2年以上网站（PC和移动端网站开发经验）开发经验； 2、能独立制作网站，精通htm、htm5、css、js（jQuery），能熟练手写HTML/CSS代码； 3、熟练使用PS软件；负责公司网站上广告的创意及文案、淘宝的美工，会一些简单的静态网页 5、做事情积极主动，具有进取及学习精神。 6.公司网站的文章新闻编辑上传，编写行业分析文章，能根据热门主题编写原创内容。</t>
  </si>
  <si>
    <t>深圳翰德品牌顾问有限公司</t>
  </si>
  <si>
    <t>公关/市场推广/会展 广告</t>
  </si>
  <si>
    <t>五险一金 弹性工作 全勤奖 节日福利 不定期下午茶</t>
  </si>
  <si>
    <t>岗位职责: 1. 负责公司网站的前端用户交互页面制作，包括PC端以及移动端，与产品、后端、平面设计部协同工作；持续优化web前端呈现，提升用户体验； 2. 对前端信息架构以及网站结构的设计规划提供可行性建议和意见； 3. 配合开发主管制定公司网站开发标准； 4. 对产品经理、交互设计师提出的用户界面需求给出技术评估和解决方案；  任职要求: 1. 本科及以上学历，计算机相关专业背景，2-3年及以上独立前端开发经验； 2. 精通HTML/XHTML、html5 、CSS、JavaScript、Ajax、Json、XML等技术，熟练使用css+div进行页面布局设计，了解页面的响应式. 3. 对浏览器兼容性、代码可维护性、前端性能优化等有所研究； 4. 有开发手机、Pad等移动平台上的前端应用页面及后台程序实现经验者优先。  我们的工作时间是9:30-12:00/14:00-18:00,每天工作6.5小时，享受所有国家法定带薪假期，每年固定时间综合评估，发展空间大。期待您的加入哦。</t>
  </si>
  <si>
    <t>深圳市明德儒商企业管理有限公司</t>
  </si>
  <si>
    <t>岗位职责： 1.负责web前端的设计、开发和系统维护工作 2.参与产品前端性能优化、故障排查和解决、安全加固等工作 3.参与模块设计、承担系统和项目开发工作的同时，能够指导初级工程师，进行技术分享，进行团队及项目管理 4.前端基础知识扎实，具备基础算法能力，熟练掌握运用 5.根据需求实现页面交互效果 任职要求 1.本科及本科以上学历，有相关经验优秀者可放宽学历要求 2.具备两年以上前端开发工作经验 3.熟练掌握CSS.JS.ES6.VUE网页性能优化方法，熟悉PHP脚本建站模式 4.熟悉交互产品的前端系统设计、开发与实现、浏览器兼容，CSS.HTML.JAVASCRIPT基础扎实，拥有好的编码习惯 5.有成功项目参与经验，能够适应互联网行业高压工作，良好的团队配合能力 6.有强烈责任心，对工作负责到底，保证交付时间和质量</t>
  </si>
  <si>
    <t>java软件工程师</t>
  </si>
  <si>
    <t>深圳智本科技有限公司</t>
  </si>
  <si>
    <t>五险一金 年终奖金 绩效奖金 带薪年假</t>
  </si>
  <si>
    <t xml:space="preserve"> 1. 熟练掌握Java语言,J2EE规范,熟悉JSP,Servlet,javaBean,Jdbc开发. 2. 能够基于 Struts2,Hibernate,Spring,iBatis,MyBatis,Spring MVC,Quartz 主流开源 框架进行企业级项目开发. 3. 熟悉HTML,CSS,JavaScript,XML,JSON,Ajax,EasyUI,JqueryUI. 4. 熟练掌握Oracle,SqlServer，mysql主流数据库开发,存储过程以及数据库性能优化. 5. 熟悉Linux 布署 6. 有一定web前端开发经验优先。  有以下相关经验者优先： 1. 企业OA 系统， 流媒体应用开发等优先。 2. 有责任心。  工作责任心强,沟通理解能力强,具备团队合作精神. 至少要三年工作经验，不符合条件者勿扰。</t>
  </si>
  <si>
    <t>Shopify前端工程师/PHP工程师</t>
  </si>
  <si>
    <t>深圳市深蓝跳动科技有限公司</t>
  </si>
  <si>
    <t xml:space="preserve">岗位职责：  1、精通HTML、CSS，对CSS3.0的特性能够实际应用. 2、精通JS、Jquery或Vue. 3、具有一定的网站前端优化的能力. 4、有实际Shopify建站经验优先考虑. 5、能够快速建站，精通Shopify的模板代码修改优先考虑. 任职资格： 1、计算机软件及相关专业大专学历以上； 2、熟悉HTML5,JS(jquery、AngularJS、Vue、React),Ajax,HTML，CSS等前端页面技术； 3、良好的沟通能力，按时完成工作任务并协助团队其它开发人员解决技术问题； </t>
  </si>
  <si>
    <t>深圳市万生堂实业有限公司</t>
  </si>
  <si>
    <t>五险一金 绩效奖金 专业培训 节日福利</t>
  </si>
  <si>
    <t xml:space="preserve"> 1、参与应用系统技术升级、改造； 2、协助完成公司系统架构蓝图搭建； 3、负责业务部门报表需求的编写和开发； 4、负责系统二次开发； 5、负责公司应用系统（OA、K3）日常运维和开发； 职位要求： 1、1年以上开发相关工作经验； 2、精通C#，对相关语法灵活运用； 3、熟悉MySQL、SQLserver数据库设计和开发，精通SQL语句，对存储过程、游标、函数灵活运用； 4、熟悉JavaScript、HTML、CSS前端相关语言； 5、能够独立完成开发工作； 6、思路清晰，善于思考，能独立分析和解决问题； 7、责任心强，积极主动，具备良好的团队合作精神； 8、有软件实施经验可优先考虑。</t>
  </si>
  <si>
    <t>深圳市旅联资讯有限公司</t>
  </si>
  <si>
    <t>酒店/旅游 房地产</t>
  </si>
  <si>
    <t>五险一金 节日福利 带薪年假</t>
  </si>
  <si>
    <t>岗位职责： 1、 负责web页面开发； 2、 负责前端框架的设计与实现； 3、 负责公共组件的开发及对新技术的调研应用； 4、 为前后端技术改进，网站性能优化，技术选型提供解决方案； 5、 持续优化前端开发模式和规范； 6、 负责小程序开发。  任职要求： 1. 熟练掌握DIV+CSS，HTML基本布局以及HTML5+CSS3新特性，根据设计图完成PC页面、移动端H5页面、微信页面的开发。 2. 熟练掌握JavaScript，制作各种网页特效，前后端交互。 3. 掌握Vue.js 、AngularJs 、Ionic等MVC、MVVM框架，理解运用模块化开发实现 SPA单页面应用。 4. 熟练运用 sass、less等css预处理器工具，使用gulp、webpack等打包构建自动化流程开发工具提高效率。 5. 掌握svn、git等协同开发控制工具，懂react，了解跨域方法。 6. 熟悉微信小程序开发（必备）。</t>
  </si>
  <si>
    <t>摄影摄像美工</t>
  </si>
  <si>
    <t>深圳市智宇科科技有限公司</t>
  </si>
  <si>
    <t>绩效奖金 全勤奖 节日福利 加班补贴 五险一金</t>
  </si>
  <si>
    <t>1、负责产品的拍摄； 2、根据平台整体风格设计宝贝详情页页面； 3、结合营销策划与方案，制作相应具有吸引力的首图或者广告图； 4、从各个方面尽可能多的挖掘出产品的更多卖点； 5、活动的海报设计等其他美工职务范围内的事务； 6、负责产品的后期美工制作等。 任职要求 1、美术、平面设计等专业毕业，从事淘宝商城店铺装修设计1年以上； 2、精通Photoshop、Illustrator、Dreamweaver等美工软件，熟悉使用html、css、dreamweaver等； 3、具有良好的网页及平面设计能力； 4、对于网站的美工开发及色彩的搭配有着独到的见解和体会,了解色彩搭配,思维活跃、有创意、有较强视觉效果表现能力；</t>
  </si>
  <si>
    <t>JAVA软件工程师 (职位编号：002)</t>
  </si>
  <si>
    <t>深圳市巨沃科技有限公司</t>
  </si>
  <si>
    <t>五险一金 绩效奖金 定期体检 员工旅游 周末双休 年终奖金 带薪年假</t>
  </si>
  <si>
    <t>岗位职责： 1.    完成软件功能设计； 2.    负责核心模块的开发，解决复杂的技术问题； 3.    制定开发计划，并严格监控执行； 4.    参与软件需求评审、测试用例评审； 5.    对开发人员的代码进行定期走查，并提出改进意见； 6.    指导其他开发工程师进行功能开发； 7.    对开发的功能进行单元测试； 8.    协助项目经理进行团队管理工作；  任职要求： 1.具有1年以上B/S应用系统项目开发经验，充分理解面向对象编程思想，有较强的逻辑思维能力 ； 2.熟练掌握J2EE相关技术和MVC设计模式，熟练掌握Spring，SpringMVC 常用开发框架，熟悉redis，ActiveMQ，dubbo，mongodb； 3.熟悉html，css，jquery，ajax开发等前端基本技术，有easyUI使用经验优先考虑； 4.熟练使用Eclipse开发工具，及SVN，Maven等项目管理工具 ； 5.熟练掌握Mysql，SQL SERVER 数据库开发，能编写复杂SQL语句，视图，存储过程 ； 6.能从事较复杂业务模块的设计和开发工作，对电商仓储物流行业有一定的了解， 从ERP，订单管理系统，仓储管理系统，物流管理系统，计费系统项目开发人员优先考虑； 7.有良好的学习能力、团队协作能力，主动沟通能力，能够在较大的压力下工作，愿意在团队中共享自己的经验与知识 ； 8.有良好的开发习惯，重视开发规程和基础文档制作，具有规范的开发文档编写能力 ； 9.有需求分析或系统分析设计经验者优先。</t>
  </si>
  <si>
    <t>深圳市摩天之星企业管理有限公司</t>
  </si>
  <si>
    <t>教育/培训/院校 金融/投资/证券</t>
  </si>
  <si>
    <t>五险一金 员工旅游 弹性工作 年终奖金</t>
  </si>
  <si>
    <t>钜亿科技（深圳）有限公司</t>
  </si>
  <si>
    <t>五险一金 补充医疗保险 绩效奖金 年终奖金 专业培训</t>
  </si>
  <si>
    <t xml:space="preserve">技能要求：  工作职责： </t>
  </si>
  <si>
    <t>PHP开发工程师 1</t>
  </si>
  <si>
    <t>深圳市合纵伟业科技有限公司</t>
  </si>
  <si>
    <t>五险一金 员工旅游 餐饮补贴 专业培训 绩效奖金 年终奖金 下午茶 生日会 节日福利</t>
  </si>
  <si>
    <t xml:space="preserve">岗位职责： 1.参与内部运营系统及智能工具的开发。 2.负责维护系统的稳定及性能优化。 3.具备较强的沟通能力及自我驱动的意识。 岗位要求： 1．本科以上学历、2年以上互联网相关电商行业工作经验。 2．精通PHP开发，有良好的编程规范及程序设计思想。 3．具备MySQL索引优化、查询优化和存储设计经验。 4．熟悉thinkphp3.x、thinkphp5.x等框架的使用。 5．熟悉常用的NoSQL,如redis，mongodb等技术。 6．熟悉Linux操作，能够项目的部署和实施。 7．熟悉Git版本控制软件的使用。 8．熟悉前端开发技术，例如：html/html5/css/css3/Jquery等。 9．有数据智能等项目的开发经验，掌握Python等人工智能技术的使 用优先。 10．具备良好的代码规范，能迅速的定位问题及解决问题的能力。 11.能够承担较大工作压力，主动学习，自我驱动，有优秀的团队沟 通能力及团队协作精神，善于沟通，责任心强   </t>
  </si>
  <si>
    <t>深圳市浩科电子有限公司</t>
  </si>
  <si>
    <t>五险一金 全勤奖 带薪年假 加班补贴 办公环境好</t>
  </si>
  <si>
    <t>高级Web前端工程师</t>
  </si>
  <si>
    <t>深圳掌邦科技有限公司</t>
  </si>
  <si>
    <t>五险一金 员工旅游 专业培训 绩效奖金</t>
  </si>
  <si>
    <t>1) 参与项目的WEB前端静态页面开发； 2) 利用HTML、JS、CSS相关技术开发前端页面； 3) 负责页面兼容性，保证页面执行效率； 4) 与后端开发人员协同工作； 5) 能独立搭建前端框架； 6) 热爱前端开发工作。 任职资格: (1) 大专或以上学历，计算机相关专业，三年以上的前端开发经验； (2) 熟悉Web前端技术，包括HTML、CSS、Javascript、Ajax、DOM、JSON等前端技术的一种或者几种； (3) 熟练使用JS实现Json、XML格式的数据发送与数据解析； (4) 熟悉各种web标准，了解各主流浏览器特性，使页面兼容主浏览器； (5) 熟悉流行前端MVC架构,熟悉流行框架（如VUE、Angular、React、Backbone、JQuery、Bootstrap等一种或者几种)者优先； (6) 具备良好的合作态度和团队精神，乐于学习，工作有激情，富有责任感；</t>
  </si>
  <si>
    <t>上海霞骨网络科技有限公司</t>
  </si>
  <si>
    <t>0.8-2万/月</t>
  </si>
  <si>
    <t>绩效奖金 年终奖金</t>
  </si>
  <si>
    <t>岗位职责： 1、负责基于Android/iOS手机平台的Html5游戏开发 ； 2、负责公司产品持续优化前端页面性能和提升前端用户交互体验； 3、能够独立完成游戏框架的搭建各功能模块的设计和开发； 4、负责h5游戏客户端的开发，根据策划需求实现具体功能持续优化； 5、有良好的面向对象分析、设计能力、规范的编程风格和良好文档习惯； 6、对新技术持有敏感性以及愿意致力于新技术的探索和研究；  任职要求： 1、熟悉微信小游戏要求的开发规范、流程、接口组件、验证授权等机制，能独立开发微信小游戏； 2、熟练掌握H5，CSS3、javascript等语言，能独立完成规范的H5页面开发，会使用python优先； 3、有实际项目成品、熟悉Egret，laya中至少一种、熟悉PHP语言者优先； 4、有良好的团队合作能力，爱钻研新技术，善于沟通，主动性强，执行能力强。</t>
  </si>
  <si>
    <t>WEB前端HTML5开发维护工程师</t>
  </si>
  <si>
    <t>康码（上海）生物科技有限公司</t>
  </si>
  <si>
    <t>0.8-1.5万/月</t>
  </si>
  <si>
    <t>制药/生物工程 医疗设备/器械</t>
  </si>
  <si>
    <t>五险一金 弹性工作 绩效奖金 年终奖金 员工旅游 交通补贴</t>
  </si>
  <si>
    <t>工作职责： 1、负责公司HTML5的Web移动页面开发工作，具有一定的UI设计能力； 2、紧密配合后端研发工程师工作，研讨技术实现方案，负责平台网站前端页面设计、开发与制作，利用各种Web技术将设计转换成最终web界面； 3、产品交互效果的实现，改善用户体验，以及各项性能的调优等。  任职资格： 1、本科学历计算机相关专业毕业及2年以上相关工作经验，有ios、android等智能手机和微信、平板跨平台开发经验者优先考虑； 2、熟练使用HTML5,、CSS等网页制作技术、页面架构和布局； 3、熟悉HTML5特性，了解HTML5最新规范，能够熟练运用HTML5特性构建移动端的WebApp，熟悉Html5通讯（ajax websocket），了解Html5的离线存储机制，了解响应式开发； 4、至少熟悉使用Jquery Mobile、Sencha Touch等一种或者几种框架，有JQuery Mobile或PhoneGap 等移动跨平台中间件使用者经验者优先考虑； 5、熟悉移动端主流浏览器的适配，深刻理解手机平台上各主流浏览器之间的兼容性； 6、沟通能力强，具有良好的团队合作意识；  Job responsibilities: 1, the Web mobile page development, which is responsible for the company's HTML5, has certain UI design capabilities; 2, closely cooperate with back-end r&amp;d engineers work, technical implementation plan, is responsible for the platform website front page design, development and production, use a variety of Web technologies will eventually converted into a Web interface design; 3,The realization of the product interaction effect, the improvement of the user experience, and the optimization of various performance.  Qualifications: 1, bachelor degree in computer science related, and 2 years of relevant working experience, such as ios and android smartphones and WeChat, plate cross-platform development experience is preferred; Familiar with HTML5, CSS and other web page making techniques, page architecture and layout; 3, familiar with HTML 5 features, HTML 5 latest specification, able to skillfully use HTML 5 features to the construction of mobile WebApp, familiar with HTML 5 communications (ajax websocket), understand it offline storage mechanism, understand the response type development; 4,Familiar with the use of one or more frameworks, such as Jquery Mobile, Sencha Touch, and other Mobile cross-platform middleware user experience, such as Jquery Mobile or PhoneGap. 5,Be familiar with the mobile web browser and understand the compatibility of the major browsers on the mobile platform. 6,Strong communication skills and good team player.  工作地址：上海浦东新区南汇新城镇临港（工作地点不能接受者，请勿投！）</t>
  </si>
  <si>
    <t>Html5 /互动设计师/技术/web前端程序员</t>
  </si>
  <si>
    <t>普类整合营销</t>
  </si>
  <si>
    <t>0.8-1万/月</t>
  </si>
  <si>
    <t>上海仙瑜网络科技有限公司</t>
  </si>
  <si>
    <t>职责描述： 1、开发和移植游戏到网页平台 2、和游戏设计师紧密合作，实现游戏设计师的设计。 3、优化游戏代码，保证游戏质量。 4、预估工作时间，安排工作计划，配合团队的计划和管理 岗位要求： 1、2年或以上H5游戏开发经验； 2、熟悉至少一款H5引擎（Egret、Cocos2dX-JS、layabox等）,了解各引擎特点，相关工具和环境，至少使用某款H5引擎开发过一款游戏； 3、熟悉面对对象编程的概念，有JavaScript、ActionScript或TypeScript开发经验； 4、熟悉 WebSocket 和 HTTP 等网络协议，熟悉 JSON丶ProtoBuf 等数据协议； 5、有优化包体大小、游戏运行效率、游戏体验的经验； 6、熟悉休闲竞技游戏的开发模式和优化原理，确保游戏在表现效果上和性能上有突出表现； 7、与策划、美术等合作团队进行沟通协调，满足开发需求 8、熟悉WebGL和计算机图形的相关知识。 竞争力： 1、熟悉node.js、CSS、HTML。 2、对响应式布局、动态交互特效、页面性能优化、移动端浏览器兼容问题有一定的经验者优先； 3、自学能力强，抗压能力强，有较强的逻辑思维能力，良好的沟通协调能力，团队意识。 4、上架iOS/Android/HTML5产品经验者优先。 5、热爱游戏，热爱游戏开发。</t>
  </si>
  <si>
    <t>HTML5移动开发工程师</t>
  </si>
  <si>
    <t>上海学多多教育科技有限公司</t>
  </si>
  <si>
    <t>Hybrid app 混合开发HTML5程序员</t>
  </si>
  <si>
    <t>玩赚天下信息科技（深圳）有限公司</t>
  </si>
  <si>
    <t>带薪年假 五险一金 绩效奖金</t>
  </si>
  <si>
    <t>岗位职责： 基于HTML5标准进行编码，熟悉vue框架，并应用诸如DCLOUD跨平台编译，原生嵌套混合系统开发。 能独立完成前端混合开发 任职资格： 1、2年以上的前端领域开发经验，能独立完成前端开发工作，有原生app开发经验，熟练混合开发，对angularJS2.0，原生js熟练。 2、具有hybrid / HTML5/CSS3开发经验； 3、精通HTML/CSS/Javascript等前端技术，能轻松写出符合W3C标准、兼容主流浏览器的代码； 4、精通至少一种JS框架或者对JS语言掌握较深； 5、了解iOS/安卓框架及各种特性，面向对象编程。</t>
  </si>
  <si>
    <t>咨果科技</t>
  </si>
  <si>
    <t>五险一金 绩效奖金 年终奖金 弹性工作</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</si>
  <si>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3、熟悉jquery/bootstrap等流行框架； 4、精通Javascript语言的各特性，可用原生JS开发通用组件； 5、有webapp、微信H5开发经验者优先； 6、良好的代码习惯，要求结构清晰，命名规范，逻辑性强； 7、学习能力强，能快速接受新知识，敢于创新； 8、有良好的人际沟通和交流能力，有较强的团队意识。</t>
  </si>
  <si>
    <t>上海孚创动力电器有限公司</t>
  </si>
  <si>
    <t>0.8-1.2万/月</t>
  </si>
  <si>
    <t>机械/设备/重工 电子技术/半导体/集成电路</t>
  </si>
  <si>
    <t>五险一金 弹性工作 绩效奖金 年终奖金 餐饮补贴 交通补贴 加班补助 带薪年假</t>
  </si>
  <si>
    <t>岗位职责： 1、利用HTML5、CSS3等相关技术开发手机、平板、PC等多平台上的WEB前端应用； 2、解决不同设备／浏览器的兼容性问题。 3、配合(C#.NET)后台工程师一起研讨技术实现方案和后端数据的对接，进行应用及系统整合； 4、负责产品的持续迭代和维护工作。  职位要求： 1.计算机相关专业专科及以上学历，一年以上WEB前端开发经验； 2. 精通HTML5、CSS、JavaScript、Jquery、bootstrap等技术。 3.有微信公众号/微信小程序的开发经验 作为加分项； 4.有C#.NET MVC开发经验 作为加分项； 5.熟悉MySql数据库 作为加分项; 6.具有良好的编码习惯，良好的沟通与表达能力，思路清晰，业务逻辑理解与分析能力强；  工作时间： 9:00―18:00 做五休二 弹性工作</t>
  </si>
  <si>
    <t>北京湛腾世纪科技有限公司</t>
  </si>
  <si>
    <t>五险一金 绩效奖金 弹性工作 年终奖金 专业培训 员工旅游 定期体检 出国机会</t>
  </si>
  <si>
    <t>1.精通Javascript/html5/css/json、前端MVC开发框架； 2.熟悉IOS,Android移动平台Web开发技术标准； 3.具有html5 App应用开发经验； 4.熟悉jQuery, vue, react等主流框架或者js库； 5.抗压能力强，具有强烈的责任心、团队合作意识、及良好的沟通能力；  6.计算机软件或互联网行业，3年以上相关工作经验。</t>
  </si>
  <si>
    <t>上海卓丝信息技术有限公司</t>
  </si>
  <si>
    <t>1、熟练运用HTML+CSS/Vue来制作符合W3C标准的静态页面，兼容各大PC和手机浏览器(IE8+、Chrome、Safari、Firefox、Opera、QQ、微信等)； 2、熟练掌握XHTML/HTML5/CSS/JavaScript/Vue前端技术，具有2年以上相关编程经验； 3、熟练使用至少一种JS框架（如 jQuery、backbone、angularjs、vue.js、react），并有一定的项目经验； 4、熟悉页面性能的优化，熟悉Chrome开发者工具； 5、熟悉Web前端与后端交互数据接口定义，前端Ajax实现Json、XML格式的数据发送与数据解析； 6、了解常用前端构建工具（如 fis3、gulp、grunt、web    pack）和后端开发语言（如Java、.NET、PHP、Python、Ruby）者优先； 7、  熟悉JavaScript与Native APP交互； 8、  能提供完善的混合App（JS方向）技术方案； 9、  熟悉Ionic、 Angular 、React    Native任一种框架。</t>
  </si>
  <si>
    <t>信雅达系统工程股份有限公司</t>
  </si>
  <si>
    <t>0.8-1.6万/月</t>
  </si>
  <si>
    <t>计算机服务(系统、数据服务、维修) 电子技术/半导体/集成电路</t>
  </si>
  <si>
    <t>工作内容及职责  1.负责PC和移动端的Web前端架构设计和开发，并配合后端开发人员完成产品的开发工作；
2.负责内容分享、推广活动等H5页面的开发和优化；
3.和Android/iOS小伙伴们紧密合作，开发Hybird App；
4.能根据产品设计原型独立完成网页的构建； 1.3年及以上Web前端相关工作经验； 2.精通HTML/CSS/Javascript，熟悉JS性能优化，熟练使用各种调试、抓包工具，能独立归纳、分析和解决问题； 3.熟悉jQuery、EasyUI、Bootstrap等JS框架； 4.熟练编写H5，以及常见的特效页面； 5.对浏览器兼容性、代码可维护性、前端性能优化等有深入研究； 6.热爱互联网，善于沟通，有较强的学习能力、抗压能力和团队合作精神。 7.比起你的工作经验和专业能力，我们更看重你的激情和学习能力。</t>
  </si>
  <si>
    <t>添光（上海）商务咨询有限公司</t>
  </si>
  <si>
    <t>五险一金 员工旅游 交通补贴 餐饮补贴 绩效奖金 年终奖金 弹性工作 定期体检 年底双薪 节日福利</t>
  </si>
  <si>
    <t xml:space="preserve"> 1.负责/参与移动客户端项目技术实现方案； 2.根据产品设计，利用HTML5相关技术开发多平台上的前端应用； 3.优化前端体验和页面响应速度，保证程序的兼容性和执行效率； 4.有基础后台数据架构能力优先。  招聘要求： 1.计算机行业，相关工作经验至少2年； 2.精通HTML5/CSS3，JavaScript，Ajax， Json等Web开发技术。 3.熟悉移动开发，至少熟悉一种移动端H5框架； 4.熟练掌握前端开发技术(HTML5、JS、JQuery、JSON、XHTML、CSS3)，了解各项技术的相关标准，并严格按照标准进行开发，熟练使用JQuery框架能与后台开发人员一起编写Ajax交互程序； 5.熟悉W3C标准，对表现与数据分离，Web语义化等有深刻理解； 6.熟悉各种浏览器的兼容性调试； 7.对算法，数据结构以及后台语言（PHP/Java/C++/C#等）有一定了解； 8.有成功项目参与经验，能够适应互联网行业高压工作，良好的团队配合能力。 9.了解微信公众平台开发者优先，了解Canvas开发者优先，了解手机端H5游戏开发者优先。    添光（上海）商务咨询有限公司（TG互动-http://www.tg-sh.cn）是一家专业的线下创意互动技术的公司，为客户提供例如互动概念设计咨询；互动展示方案咨询；互动式营销计划；交互式技术研发；安装与调试测验等服务。  我们在多媒体互动领域不断创新，我们了解关于交互开发和设计的一切概念，并结合我们的技术经验，为众多行业领域提供新媒体范畴下的原创解决方案，尤其设计和制作多媒体展示方案及产品。  我们的标准化产品线为客户提供价格低廉，使用方便，响应快速的互动多媒体产品，让客户能够快速部署在各种线下活动中。  添光（上海）商务咨询有限公司（TG互动）是一家专业的线下创意互动技术的公司，为客户提供例如互动概念设计咨询；互动展示方案咨询；互动式营销计划；交互式技术研发；安装与调试测验等服务。  我们在多媒体互动领域不断创新，我们了解关于交互开发和设计的一切概念，并结合我们的技术经验，为众多行业领域提供新媒体范畴下的原创解决方案，尤其设计和制作多媒体展示方案及产品。  我们的标准化产品线为客户提供价格低廉，使用方便，响应快速的互动多媒体产品，让客户能够快速部署在各种线下活动中。 </t>
  </si>
  <si>
    <t>Java开发工程师（上海）</t>
  </si>
  <si>
    <t>亚士漆（上海）有限公司</t>
  </si>
  <si>
    <t>0.8-1.3万/月</t>
  </si>
  <si>
    <t>建筑/建材/工程 石油/化工/矿产/地质</t>
  </si>
  <si>
    <t>五险一金 免费班车 年终奖金 包吃 带薪年假 定期体检 绩效奖金</t>
  </si>
  <si>
    <t xml:space="preserve">1、计算机相关本科学历；3年以上开发相关工作经验； 2、对javascript面向对象编程具有深入的了解，能够使用js合理构建较为复杂的页面； 3、熟练运用一种或多种主流开源框架或工具； 4、熟悉W3C标准，熟悉HTML（包括H5），CSS（包括CSS35）、扎实的编程基础，良好的编码习惯，积极主动； 5、熟悉Ajax等相关技术；熟悉MSSQL、MySQL等主流数据库； 6、负责公司帆软报表（FineReport、FineBI）的设计和开发工作； 7、完成上级主管交办的其他工作。 职位要求： 1、本科及以上学历，计算机相关专业； 2、精通各种前端技术和框架，包括H5/CSS/JavaScript/Jquery、Vue.Js、ReatcNative、Bootstrap、ios/ Android framework,熟悉各种UI组件并了解其内部原理； 3、精通 JAVA Spring、hibernate、Mybatis等主流开源框架和类库实际项目开发经验 4、可熟练进行报表设计，精通FineReport、FineBI报表开发工具优先。  </t>
  </si>
  <si>
    <t>前端HTML 5 开发工程师</t>
  </si>
  <si>
    <t>上海煦辉自动化控制技术有限公司</t>
  </si>
  <si>
    <t>仪器仪表/工业自动化 环保</t>
  </si>
  <si>
    <t>五险一金 餐饮补贴 交通补贴 通讯补贴</t>
  </si>
  <si>
    <t xml:space="preserve">1、负责前端HTML5页面的显示和逻辑开发，实现产品功能与后台、原生交互； 2、前端开发HTML5和JavaScript前沿技术和工具研究，并应用到项目开发中； 3、解决产品在不同Webview的兼容性和性能问题 3、负责对PC和移动端整体进行开发； 4、负责微信移动端前端功能的开发和优化； 5、负责跟踪研究前沿的前端技术，并应用到公司的产品开发当中。 6、根据产品要求设计和开发相关前端框架和功能； 7、解决跨浏览器、跨终端兼容、自适应等前端问题 8、与团队配合完成前后端交互代码编写及调试；  任职要求： 1、计算机相关专业，专科及以上学历； 2、2年以上Web实际开发经验，能够独立承担设计、编码、测试工作； 3、精通HTML5、CSS3，熟悉W3C标准，对页面性能和浏览器兼容有丰富的实践经验； 4、精通Web2.0标准、JavaScript、Ajax、DOM、XML、JSON等前端开发技术，能够持续的优化前端体验和页面响应速度，并保证兼容性和执行效率； 5、精通Jquery，熟悉各种常见JS 开发框架，如AngularJS、Bootstrap、NodeJS等； 6、有Android，iOS等平台HTML5+CSS+JavaScript页面开发经验优先 7、熟悉移动开发，对于响应式布局有着丰富的实践经验； 8、熟悉至少一种后端开发语言更佳，比如Java，Php等； 9、对技术充满热情，具备良好的团队合作意识和独立解决问题的能力，并能够承担一定的工作压力； </t>
  </si>
  <si>
    <t>北京掌讯易游网络科技有限公司</t>
  </si>
  <si>
    <t>1、参与项目系统设计，完成软件项目的程序开发工作； 2、负责产品需求分析、设计和文档编写； 3、根据产品需求和设计进行软件开发； 4、完成上级交办的其他工作任务  任职要求： 1、计算机相关专业专科及以上学历，2年以上相关工作经验； 2、精通HTML5\HTML、CSS、JS、Jquery； 3、熟悉常用移动端前端框架并至少精通一种，如angular，react，vue等 4、 熟练应用div+css重构页面 5、 了解常用页面性能优化方法 6、 有责任心，良好的学习能力，沟通能力以及团队协作能力，能独立开展工作。</t>
  </si>
  <si>
    <t>软件开发.net 工程师</t>
  </si>
  <si>
    <t>上海聚连电子商务有限公司</t>
  </si>
  <si>
    <t>做五休二 周末双休 五险一金 包住宿 绩效奖金 节日福利 专业培训 餐饮补贴 带薪年假</t>
  </si>
  <si>
    <t>职位描述：
1、负责公司微信、小程序和APP项目开发，公司自媒体平台开发
2、负责完成项目测试、上线交付和维护；
3、参与需求规划工作及项目跟进；
4、负责公司APP产品的市场调研、需求分析、产品设计，代码开发及测试维护；
5、能独立完成APP开发及测试，验证产品的可行性及用户体验；
职位要求：
1. 软件程序开发3年及以上经验
2、熟练使用c# 开发，有app开发优先
3、具备开发微信小程序，微信公众号开发经验
4、具有良好的学习能力和解决问题的能力，有较好的适应能力和抗压能力；
5、熟练 js、html、css 以及JQuery、JSON、移动端前端开发</t>
  </si>
  <si>
    <t>玖怡信息科技（上海）有限公司</t>
  </si>
  <si>
    <t>五险一金 带薪年假 全勤奖 节日福利 交通补贴 餐饮补贴 加班补贴 住房补贴 绩效奖金</t>
  </si>
  <si>
    <t>公司主营3C数码配件，电脑周边配件，手机配件，移动电源，耳机，电脑包等产品，从事品牌线上运营服务。天猫店铺有两家旗舰店、两家专卖店、两家专营店，京东 、国美、亚马逊等有品牌旗舰店。有类似行业经验的优先考虑，待遇从优，期待与您携手共谋发展 有3C数码类目经验的优先考虑 岗位职责： 1、根据店铺整体形象、设计网店风格及商品展示，首页广告图片制作及美化、整体布局、活动广告和相关图片的制作； 2、负责店铺产品的图片处理、抠图、美化、设计、修改、更新等工作； 3、制作各期专题推广海报，促销活动等平面创意设计；网站页面设计、模板html代码的嵌入； 4、对新开发的产品进行详情页的排版、优化宝贝描述、美化产品图片； 5、熟练运用各种不同类型的设计表现形式，准确传达信息，配合策划推广活动，并参与执行。 6、能独立完成店铺所有美工相关工作，有创造力的组织文案，表达产品卖点，抓住客户眼球，提高转化率。 任职资格： 1、具有2年以上网店美工工作相关经验，熟悉店铺装修流程和宝贝详情页面设计制作流程； 2、能熟练操作Photoshop、Dreamweaver、DIV+CSS等设计软件； 3、有良好的文字和网页设计创意能力 4、有着非常好的创意和想法，并且有欲望把想法转为图像表达出来 5、善于与人沟通，具备良好的团队合作精神和高度的责任感，抗压能力强，有创新精神，自学能力强 6、有扎实的美术功底、良好的创意思维和理解能力 福利待遇： 1、签订正式员工劳动合同； 2、完善的养老、医疗、失业等社会保险； 3、除国家规定的法定节假日休息外，还享有带薪7天年假； 4、正式员工享有过年期间报销来回交通费的福利； 5、加班补贴； 6、每年享受年终奖，与公司同进步； 7、每年固定工资晋升 工作时间：朝九晚六，做六休一、法定节假日</t>
  </si>
  <si>
    <t>上海川远信息科技有限公司</t>
  </si>
  <si>
    <t xml:space="preserve">一、岗位职责 1、根据UI/UX设计，完成界面和交互的开发； 2、与后台开发工程师配合完成Web开发和移动开发，协同解决在开发过程中遇到的问题； 3、持续优化前端用户体验，及时响应和解决问题。 二、 任职资格 1、3年以上React前端开发经验； 2、精通HTML5、CSS3、JavaScript/ES6，以及常见Javascript库，如Lodash； 3、精通React、有React相关库的使用经验，如Redux，React-Router； 4、有UI库的使用经验，如antd, bootstrap, material-ui； 5、熟悉前端工程化与模块化开发； 6、有较好的沟通以及表达能力，以及责任感和良好的团队合作精神。 二、加分项 1、 熟悉TypeScript； 2、了解移动端React Native开发并有实践经验。 </t>
  </si>
  <si>
    <t>上海同岩土木工程科技股份有限公司</t>
  </si>
  <si>
    <t>五险一金 绩效奖金 定期体检 餐饮补贴 交通补贴 年终奖金</t>
  </si>
  <si>
    <t>岗位职责： 2、 配合产品经理以及后端工程师完成系统功能页面的实现； 3、 优化产品交互体验，提升用户体验。  任职要求： 1、 熟练掌握HTML/HTML5、CSS/CSS3、Bootstrap等页面制作技术，了解网页性能优化要素，能制作符合语义标准、浏览器兼容性良好、高性能的网页； 3、 熟悉AngularJS、Vue、React其中一个； 4、 从事前端Web设计开发工作2年以上； 5、 性格开朗、逻辑思维清晰、语言表达能力强。</t>
  </si>
  <si>
    <t>上海畅联国际物流股份有限公司</t>
  </si>
  <si>
    <t>10-15万/年</t>
  </si>
  <si>
    <t>五险一金 餐饮补贴 通讯补贴 专业培训 绩效奖金 年终奖金 定期体检</t>
  </si>
  <si>
    <t>1、大专及以上学历; 2、有2年以上的Java和Java Web应用开发经验; 3、精通 html、javascript、css、xhtml、xml、servlet、jsp、jdbc、Web Services等常规开发技术； 4、熟悉Oracle和MSSQL数据库结构，熟练掌握PL/SQL和SQL语言开发； 5、熟悉Tomcat、JBoss、WebLogic、WebSphere、等主流 WEB应用服务器; 6、对Struts, Spring,Hibernate框架运用熟练者优先; 7、有2年以上J2EE项目开发经验者优先； 8、有 3PL ERP项目开发经验者优先(运输,订舱,库存,进出口等业务基础知识)； 9、具有项目管理基本知识,有项目需求分析能力; 10、具有高度的责任心、较强的独立工作能力和沟通表达能力及团队协作精神； 11、能按照规范的开发流程完成编码，具有规范的开发文档编写能力； 12、有较好的英语口语及书写沟通能力; 13、具有EDI相关项目开发经验者优先.</t>
  </si>
  <si>
    <t>凯捷咨询（中国）有限公司</t>
  </si>
  <si>
    <t>计算机服务(系统、数据服务、维修) 专业服务(咨询、人力资源、财会)</t>
  </si>
  <si>
    <t xml:space="preserve"> 工作内容： 1.负责项目Web平台的设计与开发（包括PC及移动端开发）； 2.负责前端界面的前端构建，各类交互设计与实现； 3.前端样式和脚本的模块设计及优化； 4.配合后台开发人员完成项目。  岗位要求： 1.计算机科学与技术相关专业； 2.两年以上开发经验，对前端表现有臻于完美的追求； 3.熟悉Html5、Css3、JavaScript、jQuery、Ajax等相关开发技术； 4.对常见前端框架应用（如Angular/Vue/React/等）使用其中一种； 5.使用过UI库(antd, bootstrap, material-ui等)； 6.有3D产品相关的的开发经验； 7.能与团队成员良好合作，协同开发； 8.优秀的学习能力，勇于接受挑战，持续关注业界新技术新趋势； 9.有较好的沟通以及表达能力，以及责任感和良好的团队合作精神； 10.有互联网、电商相关经验优先。</t>
  </si>
  <si>
    <t>上海楷程电子科技有限公司</t>
  </si>
  <si>
    <t>电子技术/半导体/集成电路 汽车及零配件</t>
  </si>
  <si>
    <t>专业培训 定期体检 五险一金 员工旅游 交通补贴 餐饮补贴 通讯补贴 绩效奖金 年终奖金</t>
  </si>
  <si>
    <t>1、精通Web前端技术CSS、HTML/Javascript 2、有HTML5/CSS3开发经验，熟悉Java、mysql数据库以及页面布局。 3、精通页面框架（Jquery、Bootstrap）等，熟练掌握Javascript，熟悉Ajax以及Json等数据交换格式。 4、基于产品框架，独立完成前端开发； 5、能够完成各种数据交互设计； 6、会交易页面K线图代码编写者优先； 7、1~2年工作经验； 8、计算机相关专业大专及以上学历。</t>
  </si>
  <si>
    <t>港澳资讯</t>
  </si>
  <si>
    <t>计算机软件 金融/投资/证券</t>
  </si>
  <si>
    <t>五险一金 弹性工作 年终奖金 餐饮补贴</t>
  </si>
  <si>
    <t>岗位要求： 1.熟悉Oracle数据库，熟悉PL/SQL，能独立编写SQL。 2.熟练掌握并使用HTML，CSS，JavaScript，jquery等技术 3.熟悉spring，springMVC，SSM，SSH等一些主流框架 4.熟练使用Eclipse，SVN，maven，Editplus等常用软件 5.具有较强的责任心与客户服务意识，明确客户的相关业务需求。  6.具有良好的沟通能力及团队合作精神。  任职要求： 1、有过证券报价系统开发、股票、期权、外汇等开发优先 2、大专及以上学历毕业，有过一定的Java开发经验  3、有独立分析问题和解决问题的能力，并敢于承担压力，有强烈的责任心，有团队合作精神。 4、工作地址靠近地铁2号线唐镇。</t>
  </si>
  <si>
    <t>Java开发工程师(上海)</t>
  </si>
  <si>
    <t>苏州乔客云数据科技有限公司</t>
  </si>
  <si>
    <t>五险一金 周末双休 专业培训 节日福利 年终奖金</t>
  </si>
  <si>
    <t>IT系统工程师</t>
  </si>
  <si>
    <t>上海龙感汽车电子有限公司</t>
  </si>
  <si>
    <t>汽车及零配件</t>
  </si>
  <si>
    <t>五险一金 定期体检 带薪年假 带薪病假 免费工作餐 节假日福利 员工旅游 年终奖金</t>
  </si>
  <si>
    <t xml:space="preserve">1)      管理维护公司的所有的服务器系统；  2)      支持Windows、Office的应用技术和产品数据管理等业务应用系统；  3)      负责公司的网络安全、网络监控及病毒防护和系统数据备份。  4)      为系统用户提供维护服务支持和使用培训；  5)      维护公司通讯系统；  6)      负责公司先进制造技术中的IT工作；  7)      了解公司计算机网络基础设施、通讯系统的专业技术，提供公司网络发展规划；  8)      完善和维护现有网络基础设施，保障网络的正常运行；  9)      支持各部门的网络运行和规划，实施相应的网络建设和维护；  任职要求： 1)     熟悉 HTML 和 CSS,熟练操作 PHP,SQL 和 JavaScript ,了解 Linux，cPanel,myPHP,phpMyAdminn环境
2）  有网站维护经验，了解 DNS 运作
3）  可使用  VB , C 语言进行编程
4） 了解离散型企业的大致业务流程
5）了解 IT 机房管理程序
6）了解 IT 类软硬件产品及相关知识
7） 熟练操作网络相关的软硬件安装操作
8）熟练掌握 Win 系统软件和 OFFICE 应用软件，了解 DOS系统
9）了解 Synology NAS 和 DSM 系统
10）了解 CISCO SIP ,交换机 ，防火墙的设置
11）有独立规划和实施及运维网络域和相关服务器 </t>
  </si>
  <si>
    <t>上海快天信息技术有限公司</t>
  </si>
  <si>
    <t>五险一金 员工旅游 绩效奖金 年终奖金 弹性工作 交通补贴 餐饮补贴 通讯补贴</t>
  </si>
  <si>
    <t xml:space="preserve">1、计算机相关专业本科学位；
2、1~2年以上前端开发经验； 3、熟练掌握JavaScript.Jquery,AJAX.HTML.CSS等常用Web前端技术；
5、熟练掌握vue.js框架，并有vue.js项目开发经验；
4、熟悉目前移动端html5界面开发相关主流及前沿技术；
5、熟练掌握前后端之间的交互；
6、测试阶段积极配合测试，及时对bug进行修复；
7、有参与两至三个前端项目经验者优先（会独立编写JS功能插件）;
8、与设计师有良好的沟通交流能力，强烈的责任心，开放的性格，具备良好的团队合作精神，对于研究新技术有浓厚兴趣，善于总结沉淀，乐于分享；
9、负责公司后期项目开发及维护；
10、根据需求进行相关功能的开发、撰写开发文档；
11、能单独保质保量按时完成开发任务。 </t>
  </si>
  <si>
    <t>上海生物电子标识股份有限公司</t>
  </si>
  <si>
    <t>五险一金 年终奖金 通讯补贴 做五休二 周末双休 带薪年假 节日福利</t>
  </si>
  <si>
    <t>1、互联网产品服务器端开发； 2、企业应用软件开发； 3、负责所属模块的代码开发、调试与维护工作； 4、参与公司产品的架构优化，性能优化。 任职要求： 1.计算机相关专业大专及以上学历； 2.思维清晰敏捷，逻辑能力强，良好的表达能力； 3.精通C#语言，熟悉 asp.net MVC、Entity Framework、WebApi等开发； 4.精通B/S架构项目开发，精通HTML、CSS、JavaScript、JQuery、BootStrap等前端技术； 5.熟悉SQL Server或MySQL数据库，熟悉关系数据库逻辑和物理建模，熟练使用SQL语言，掌握存储过程的开发； 6.精通微信公众号开发者优先； 7.具有良好的编程风格，有多层结构的开发经验； 8.熟悉网站开发中常见的安全漏洞及避免方法；</t>
  </si>
  <si>
    <t>数据支持工程师 (美资外企)</t>
  </si>
  <si>
    <t>Meltwater Group</t>
  </si>
  <si>
    <t>带薪年假 绩效奖金 专业培训 五险一金 补充医疗保险 员工旅游 出国机会 定期体检</t>
  </si>
  <si>
    <t>About us Meltwater is a global leader in media intelligence software that helps companies make better, more informed decisions based on insights from the outside. We have 55 offices, over 2000 employees across America, Asia Pacific, Europe, Middle East &amp; Africa. Meltwater has won several awards as a Top Employer worldwide and most recently been accredited as “Asia's Best Multinational Workplaces 2018”, “Best Companies to Work For in Hong Kong 2017”, “Best Companies to Work For in Greater China 2017” by Great Place to Work?. We're looking for exceptional candidates to contribute to Greater China, the fastest growing regions in our company.   Our Culture Our culture is based on a fundamental belief in people and the potential they possess.  We create a fun, ambitious, collaborative and international working environment where everyone is driven by a growth mindset We are proud of our entrepreneurial spirit - we organically built our business by developing our own leadership and nurturing talent We celebrate our victories but don’t rest on old laurels ―whether in reaching personal goals or corporate milestones.  Meet with the team The Content Support team supports our Sales organization in solving content related issues in order to insure the flow of high quality data into the Meltwater Platform. This has immediate impact on the Meltwater customer base.   About Content Support Software Engineer  As a Content Support Software Engineer, you will be responsible for continually update a database of website crawling configurations.You’ll join a truly enthusiastic team of friendly people and will be working as part of the wider Support engineering team across the globe. A candidate who has good communication, problem solving and organizational skills is likely to succeed. You will have a technical aptitude and desire to expand your technical knowledge.  What you will be doing? Master the in-house web UI tools used to update website crawling configurations Manage a pipeline of tickets and respond to cases assigned to you Continuous improvement of content quality and expansion of content coverage via the in-house UI Participate in knowledge sharing (discussions and input towards knowledge base/documentation)   What we would like to see from you Bachelor’s Degree in Computer Science or related field Quick learner Self-starter, willing to take initiative in solving customer problems Fluent in English and Chinese Strong analytical skills, accuracy and reliability Ability to multi-task and possess strong organizational skills Strong knowledge of HTML and CSS   The perks of working with us! Competitive Compensation Package - Base Salary + Attractive Incentive! 20 paid holidays, on top of that, we have compassionate leave, personal leave, special leave, and other types of personal time off to make sure you have a great work-life balance Business travel life insurance Fun, ambitious and international working environment Professional training programs with a focus of employees’ personal career development Gym Allowance with other cultural team activities Well stocked kitchen And more…</t>
  </si>
  <si>
    <t>上海火溶信息科技有限公司</t>
  </si>
  <si>
    <t>五险一金 补充医疗保险 绩效奖金 年终奖金 定期体检 专业培训 员工旅游</t>
  </si>
  <si>
    <t>岗位职责
1、配合市场部门人员研究并改善用户体验，开发前台脚本程序，如校验、特效等前端效果；
2、制作HTML、CSS、JavaScript代码，配合后台程序开发并负责兼容性测试与调整；
3、公司网站网页的设计、页面的美化；
4、公司游戏各种活动及专题页面的切图制作。 任职要求 1、大专以上学历，计算机相关专业。 2、精通html5、css3.0，会运用html/css/js/jquery，可以编写优质代码，确保代码对各浏览器有良好的兼容性； 3、要求有良好的页面制作功底（切图、DIV+CSS布局等），并有一定的页面审美意识； 4、掌握PHP、DIV、CSS、JavaScript等前端相关技术； 5、熟悉网站设计、制作流程，愿意了解最新的网页设计与制作技术； 6、逻辑思维清晰，学习能力强，团队合作精神强。</t>
  </si>
  <si>
    <t>上海睿天信息技术有限公司</t>
  </si>
  <si>
    <t>计算机软件 外包服务</t>
  </si>
  <si>
    <t>五险一金 员工旅游 年终奖金 带薪年假</t>
  </si>
  <si>
    <t>1. 根据UI/SA产品/现有功能，实现Web界面，优化代码并保持在各浏览器下良好的性能与兼容性 2. Web前端表现层及与后端（JAVA）交互的架构设计和开发； 3. JavaScript程序模块开发，通用类库、框架编写； 4. 配合后台开发人员实现产品界面和功能； 5. 对完成的页面进行维护和对网站前端性能做相应的优化 任职要求： 1、高度团队合作精神,有较强学习新知识的能力并且具备主动学习精神 2. 对用户体验与功能易用性有较为深刻的理解 3. 精通vue前端框架，熟练使用Vue全家桶，前端工具链，理解MVVM，精通基本Web前端技术，包括HTML、CSS、JavaScript、AJAX等，有跨浏览器开发经验 4. 熟悉模块化、前端编译和构建工具 5. 精通Jquery框架和Http协议，熟练使用CSS3，ES6语法 6. 熟悉常见浏览器的差异、原理 7. 熟练使用各种用浏览器调试开发</t>
  </si>
  <si>
    <t>软件开发与运维工程师-18114 (职位编号：18114)</t>
  </si>
  <si>
    <t>上海国际医学中心有限公司</t>
  </si>
  <si>
    <t>五险一金 免费班车 交通补贴 餐饮补贴 通讯补贴 定期体检 绩效奖金 弹性工作</t>
  </si>
  <si>
    <t>1. 全日制本科及以上学历， 计算机相关专业， 一年以上软件程序开发经验有医疗行业经验者优先；
2. 熟悉 HIS 软件， 有 HIS 软件开发和测试经验； 5. 熟练掌握.net/Python/R/Julia/GO 其中一门开发语言和开发框架以及相关 Web 开发技术，了解 HTML、 PHP、 Javascript、 XML、 CSS、 Ajax 等技术； 6. 具有良好的语言和文字表达能力，有一定的文字功底，熟悉需求调研并可进行需求分析， 并能够可撰写文档； 7. 为人正直，具有高度的责任心，良好的沟通能力和团队合作精神； 8. 具有较强的学习能力和发展潜力，具备独立分析问题和解决问题的能力.</t>
  </si>
  <si>
    <t>Java高级开发工程师</t>
  </si>
  <si>
    <t>上海啦米信息科技有限公司</t>
  </si>
  <si>
    <t xml:space="preserve">职位信息 1. 负责设计、细化和实施项目开发计划，制定项目开发、实施周期、验收标准、人员配置及其他设备资源的需求，按时按质完成预定的目标；  2. 负责软件开发项目的需求调研、功能模块关键部分代码编写等工作，保证软件开发项目的正常交付；  3. 负责优化app相关产品开发，升级及产品后期维护。  4. 能够与团队协作完成系统的联调、测试、部署工作  职位要求:  1. 本科以上学历,计算机相关专业,具备3年以上Java/J2ee开发经验。  2. 精通java语言，熟练使用java集合,I/O、多线程，Socket编程。对JVM原理有一定的了解。  3. 熟悉使用常用java开源框架spring/springmvc等。熟悉常用设计模式以及常用系统架构。  4. 熟悉HTML/CSS等前端相关技术，了解 HTML5+CSS3的新功能；  5. 熟悉 HTML5、CSS3、JS（ES5/ES6）等前端开发APP技术  5. 熟悉移动端主流浏览器和 WebView，有兼容多端移动前端页面的开发经验 </t>
  </si>
  <si>
    <t>小程序开发工程师</t>
  </si>
  <si>
    <t>上海心融健康科技股份有限公司</t>
  </si>
  <si>
    <t>五险一金 做五休二 朝九晚六 餐饮补贴</t>
  </si>
  <si>
    <t xml:space="preserve">职位信息 </t>
  </si>
  <si>
    <t>天猫旗舰店美工</t>
  </si>
  <si>
    <t>上海富丘网络科技有限公司</t>
  </si>
  <si>
    <t>岗位职责： 1、负责公司淘宝店铺、jd或pdd、天猫店铺的装修、图片制作及美化设计、整体美化，直通车，钻展活动广告和相关图片的制作，以及设计定期的推广活动； 2、促销活动期间的单品设计整改及促销设计宣传版面；强化店铺的内容互动，配合频道的内容规划，加强店铺特色； 3、根据不同的产品类别，设计不同的宝贝描述模板及宝贝相关推荐促销页面； 4、负责公司内的广告和专题的设计；  任职要求： 1、1年以上美工相关工作经验，具有较高的美术基础和创意。 2、精通Photoshop、Dreamweaver、Flash等专业网页设计工具。 3、熟悉掌握DIV/CSS模式，熟悉 HTML、CSS等web标准，了解JS等页面技术； 4、有较强的网站美工及页面视觉美化、布局设计，能够在规定时间内高质量的完成设计任务； 5、具备良好的职业素质，工作态度认真负责，有较强的敬业和团队合作精神。</t>
  </si>
  <si>
    <t>上海杰冠网络技术有限公司</t>
  </si>
  <si>
    <t>五险一金 员工旅游 交通补贴 年终奖金 绩效奖金 餐饮补贴 通讯补贴 专业培训 股票期权</t>
  </si>
  <si>
    <t xml:space="preserve">岗位职责： 1、在项目经理带领下独立完成软件系统及模块的编码，按质、按量、按时的完成编码任务。 2、根据项目需要，撰写及修改相应的技术文档。 3、业务功能实现与单元测试，系统维护； 4、支持项目对产品的应用服务。  岗位要求： 1.有良好的沟通协调能力和团队合作精神，具备快速学习新产品和技术知识的能力；工作积极主动、责任心强、能承受较大的工作压力； 2.计算机相关专业,  学信网可查， 精通java语言，熟悉多线程编程，熟练掌握AJAX，jquery；至少全职1~2年以上实际开发经验； 3.熟悉J2EE技术体系架构；熟练掌握Servlet、Spring、SpringMVC、MyBatis、JavaScript、Html、CSS的编写技术； 4.熟悉Tomcat、WebSphere、WebLogic等一种以上服务器的布署和配置和调优，熟悉Nginx负载均衡配置； 5.熟练掌握Oracle、Mysql其中一种以上数据库应用与管理，精通关系型数据库设计； 6.了解Vue.js的使用； 7.了解redis缓存处理，以及消息队列使用； 8.加分技能项:有过APP开发经验，参加过开源项目开发，并有实际贡献； </t>
  </si>
  <si>
    <t>上海合提信息科技有限公司</t>
  </si>
  <si>
    <t>计算机服务(系统、数据服务、维修) 外包服务</t>
  </si>
  <si>
    <t>五险一金 员工旅游 定期体检 部门团建 节日福利 周末双休</t>
  </si>
  <si>
    <t xml:space="preserve"> 岗位职责：
1. 参与开发基于 HyperLedger 的区块链技术平台；
2. 参与构建基于区块链技术平台的上层端到端的完整的 DAPP。 职位要求：
1. 对 React 有实际开发经验  2. 熟悉 JavaScript
3. 熟悉HTML和CSS
4. 了解 HTTP 传输协议
5. 了解 Node.js
6. 熟悉 Git
7. 计算机相关专业
特别加分技能
1. 有微信小程序开发经验
2. 有原生 iOS、Android 开发经验  3. 参与过实际采用敏捷开发的项目    </t>
  </si>
  <si>
    <t>.NET高级开发工程师</t>
  </si>
  <si>
    <t>上海同高信息技术有限公司</t>
  </si>
  <si>
    <t>公关/市场推广/会展 计算机服务(系统、数据服务、维修)</t>
  </si>
  <si>
    <t>岗位职责 1、独立完成部分模块概要设计； 2、能响应部分模块业务内容的技术需求； 3、解决系统测试阶段、系统维护阶段部分模块出现的相关故障； 4、负责部分模块的业务系统技术支持； 5、根据需求文档按时完成部分模块的设计、开发工作，并达到验收标准；  任职条件： 1、计算机及相关专业毕业，专科以上学历； 2、 2年以上.NET平台下B/S开发经验； 3、熟悉三层开发模式，了解MVC开发框架; 4、熟悉HTML,XML、JavaScript、CSS、Webservice、JSON、JQuery等相关技术； 5、熟悉SQL SERVER、SQLite数据库；  6、有一定的逻辑分析能力和业务分析能力；</t>
  </si>
  <si>
    <t>上海国通视光医疗科技发展有限公司</t>
  </si>
  <si>
    <t>五险一金 员工旅游 通讯补贴 年终奖金 商业保险 补充医疗保险 专业培训 出国机会 绩效奖金</t>
  </si>
  <si>
    <t xml:space="preserve"> ? 负责软件功能设计与开发； ? 与第三方系统的调试对接，系统部署支持以及系统调优； ? 积极进行互助和经验分享。 工作职责 ? 精通C#编程，了解WPF框架， Socket编程技术，熟悉HTTP通信协议，熟练使用 Entity framework 及 Linq； ? 熟悉JavaScript、Ajax、jQuery、HTML，MVVC，CSS等相关技术； ? 熟悉Windows桌面应用程序开发，熟悉B/S 软件架构开发； ? 熟悉Sqlite、MySQL、MSSQL至少一种数据库；</t>
  </si>
  <si>
    <t>上海隽亮网络科技有限公司</t>
  </si>
  <si>
    <t>岗位职责： 1、根据项目原型或说明文档设计优秀的网页，包括网页的前端、标准页面、专题和活动页设计 2、完成网页所需图片文件设计，包括一般性的广告图、产品图、网站元素素材等设计 3、根据产品原型或说明文档完成UI界面设计 4、参与公司相关视觉设计和创意工作 5、协助完成其他图片编辑工作及对外推广工作  任职要求： 1、三年以上网页设计工作经验，有优秀的网页设计案例 2、能熟练运用Div+Css进行Html页面制作，可独立完成网站前台的设计与制作 3、有门户网站、app项目经历者优先考虑 4、熟练掌握photoshop、Illustrator等设计软件，熟悉DW，FLash等相关工具软件 5、具有较强的理解领悟能力、创造力，工作细心，责任心强注重团队合作 6、美术、网页设计相关专业，全日制大专以上学历</t>
  </si>
  <si>
    <t>前端开发</t>
  </si>
  <si>
    <t>上海君果信息技术有限公司</t>
  </si>
  <si>
    <t>五险一金 交通补贴 通讯补贴 绩效奖金 年终奖金</t>
  </si>
  <si>
    <t xml:space="preserve">岗位职责：  4.有网络编程的相关经验，深入理解HTTP协议； 5.能够实现兼容多种浏览器（含移动端）的前端页面代码；能快速适应变化，有较强的责任心，具有良好的沟通和团队协作能力；能够及时完成自己的任务，在项目紧急情况下能够牺牲个人时间准时完成任务； </t>
  </si>
  <si>
    <t>上海泰克赛尔软件有限公司</t>
  </si>
  <si>
    <t>五险一金 餐饮补贴 定期体检 员工旅游 年终奖金 出国机会</t>
  </si>
  <si>
    <t>前端开发工程师 职位要求: 1.深刻理解Web标准，对可用性、可访问性等相关知识有实际的了解和实践经验； 2.精通JavaScript、AJAX、HTML、CSS等技术； 3.了解最新流行开发的Jquery,Prototype,anularjs,bootstrap,requirejs, mootools等JavaScript开发架构和框架，并做过相关的项； 4.能熟练高效手工编写HTML及CSS代码，确保代码对各种浏览器的良好兼容性； 5.熟悉HTML5,CSS3,websocket 6.要求熟悉Vue.js 7.计算机相关专业，本科以上学历； 8.有出国培训机会。</t>
  </si>
  <si>
    <t>基依（上海）商贸有限公司</t>
  </si>
  <si>
    <t>五险一金 补充医疗保险 免费班车 员工旅游 定期体检 年终奖金 绩效奖金 弹性工作</t>
  </si>
  <si>
    <t>公司为法国化妆品企业，旗下品牌：Florihana，主营法国原装进口纯露精油等护肤品。 经营渠道：天猫、京东、小红书、网易考拉等，天猫旗舰店：https://florihana.tmall.com/  职位描述： 1、 能独立负责天猫/京东商城等各平台的视觉设计，日常店铺活动的更新。 2、 能负责天猫/京东商城的活动推广的广告图、展示图、宣传图、促销图的设计制作。 3、 能负责产品拍摄及后期处理;日常产品图片，制作宣传海报和网络广告图片。 4、 熟练使用网页前端技术HTML，CSS，JS等网页基本常识，能在设计中互动效果的使用。 5、 会前端切片。  任职条件： 1、 1年以上淘宝天猫京东商城等相关工作经验，思路清晰，有较强的审美观念及设计基础。。 2、了解熟悉天猫、京东等电商平台的活动页面制作、设计、后台操作流程。 3、能够有良好的创意能力和领悟能力，能够独立完成活动页面及宝贝描述页面的设计 策划。 4、熟练使用photoshop/Dreamweaver/IIIustrator/flash等，熟悉了解HTML，CSS，JS等网页基本常识。 5、良好的沟通能力和领悟力，团队合作意识强，敬业，有责任感，能够承受工作压力。 6、需要尽快到岗。  工作地点：上海市静安区彭江路602号E座231室  （地铁1号线 上海马戏城站）</t>
  </si>
  <si>
    <t>上海墨鹭网络科技有限公司</t>
  </si>
  <si>
    <t>岗位职责： 1、与产品、设计及后端开发人员配合，高质量完成前端开发工作； 2、根据需求完成响应式PC端和移动端WEB前端开发； 3、解决Web前端页面的性能问题以及浏览器兼容性等问题； 4、维护、优化现有的Web前端应用，改善用户体验； 5、参与Web前端开发规范的制定及开发流程的优化。  任职要求： 1、3年以上相关工作经验，精通各种Web前端技术，包括HTML/CSS/DOM、JAVAScript、Ajax，熟悉 DIV CSS/CSS3布局、jQuery和bootstrap等主流框架和html5； 2、熟练使用各种脚本调试器、DOM查看器等定位问题，熟练使用各种工具检测web服务的性能和定位瓶颈； 3、精通JS以及主流JS框架，熟悉jQuery, React JS, Vue JS等，熟悉SASS, LESS, Require JS, grunt, gulp ，webpack ，cssmoudle等工具； 4、具有对CSS/JAVAScript性能优化、解决多浏览器兼容性的经验；能够对现有的前端架构提出优化建议和改进方案； 5、逻辑清楚，思维清晰，代码规范，具备良好的分析、理解、解决问题的能力； 6、熟悉nodejs服务器使用； 7、熟悉前端页面代码结构、前端交互性能。对网站重构、页面架构和页面布局，对语义化、结构与内容分离、用户体验有一定的理解； 8、对用户体验、可访问性、前端性能有独到见解和实践经验；对前端新技术有敏锐的洞察力，学习能力强，能快速掌握这些技术； 9、良好的沟通能力和团队协作精神，严谨的工作态度与高质量意识,良好的抗压能力。</t>
  </si>
  <si>
    <t>上海H5移动端开发</t>
  </si>
  <si>
    <t>鹏讯科技（大连）有限公司</t>
  </si>
  <si>
    <t>0.8-1.4万/月</t>
  </si>
  <si>
    <t>岗位职责： 1、负责金融机构移动端功能开发，追求高效、高质完成工作。 2、参与分析讨论项目需求，根据需求完成对应开发任务。 任职要求： 1、大专以上学历，计算机相关专业 2、1年以上移动端开发经验(H5)。 3、具备VUE开发经验，熟悉webPack工程化开发经验优先考虑 4、熟悉前后端联调对接工作，具备实际项目调优经验 5、精通JavaScript、Ajax、DOM、CSS、HTML等前端技术，有丰富的前端框架库和UI框架应用开发经验 6、能接受加班和短时间出差</t>
  </si>
  <si>
    <t>智慧平台软件工程师</t>
  </si>
  <si>
    <t>上海凯泉泵业（集团）有限公司</t>
  </si>
  <si>
    <t>五险一金 免费班车 绩效奖金 年终奖金 专业培训 餐饮补贴</t>
  </si>
  <si>
    <t xml:space="preserve"> 岗位要求 工作内容： 参与项目需求分析，研究项目技术细节，进行系统框架和核心模块的详细设 计编写相应的技术文档 2.根据新项目开发进度和任务分配，开发相应的软件模块：根据需要及时修改 完善软件 3.根据公司要求规范，编写相应的技术文档;编制项目文档、记录质量测试结 果 4.研究项目技术细节;完成项目初始至终结的全部技术跟踪协调工作 5.根据开发进度和任务分解完成软件编码工作，配合测试工程师进行软件测试 工作 6.参与客户沟通、项目需求调研分析并维持良好的客户关系：编写需求分析报 告 7.完成公司领导交办的基他工作。 任职资格要求 1.计算机或相关专业本科以上学历 2.二年以上软件开发工作经验，硕士以上学历不限工作经验： 熟练使用C或 等语言 4.具备1-2年JS/CSS3/HTML5开发经验，熟恐常见JS框架如 Bootstrap、Angular、 React、Vue等； 5.有管网水力建模、 WebGIS开发等经验优先考虑（加分项）； 6.责任心强，具备良好的团队合作精神、自学能力以及开创新思维；</t>
  </si>
  <si>
    <t>vue前端开发工程师</t>
  </si>
  <si>
    <t>上海熊鹰互联网金融信息服务有限公司</t>
  </si>
  <si>
    <t>互联网/电子商务 法律</t>
  </si>
  <si>
    <t>弹性工作 绩效奖金 全勤奖 股票期权</t>
  </si>
  <si>
    <t>职位描述：负责前端界面的前端构建与维护，各类交互设计与实现，包括PC和移动端；基于Vue.js完成web前端项目，进行性能优化。负责对接后台基础数据、业务数据服务，并将数据实时展现在系统前端页面； 任职要求：1.计算机或相关专业大专及以上学历，2年以上Web前端开发工作经验； 2.熟悉前端Vue体系架构，熟悉restful接口传输协议,有Vue.js项目实战经验（不含在校实习项目）。 3.熟练掌握HTML5、CSS、Ajax，熟悉 DIV CSS/CSS3布局、jQuery和bootstrap等主流框架和html5，精通JS模块化、Vue、ES6、NPM以及Webpack打包工具； 4.学习能力强、责任心强，有良好的代码编写习惯，具有团队合作精神和良好的沟通能力公司属于区块链新兴行业，数字资产行业，发展机会大。 职位诱惑：区块链新兴行业，发展机会大。</t>
  </si>
  <si>
    <t>万达信息股份有限公司</t>
  </si>
  <si>
    <t>五险一金 补充公积金 免费班车 专业培训 年终奖金 定期体检 股票期权</t>
  </si>
  <si>
    <t>1、1年及以上Java Web项目开发经验。 2、学历大专及以上，专业为计算机领域相关专业 3、熟悉SSH/SSI（Struts+Spring+Hibernate/Ibatis）开发框架。 4、对页面前端开发技术easyUI，MiniUI，jQuery，HTML5，CSS3等有一定开发经验。 5、掌握数据库（oracle，sqlsever，mysql）的一些基础应用开发技术，熟悉SQL语句编写</t>
  </si>
  <si>
    <t>系统分析师-浦东新区</t>
  </si>
  <si>
    <t>联合服务（香港）有限公司</t>
  </si>
  <si>
    <t>做五休二 周末双休 带薪年假 五险一金 节日福利 高温补贴 Outing 晋升空间 每年体检 TeamBuilding</t>
  </si>
  <si>
    <t xml:space="preserve">  ●必须有良好的英语口语或者书面能力</t>
  </si>
  <si>
    <t>上海模具技术研究所有限公司</t>
  </si>
  <si>
    <t>机械/设备/重工 学术/科研</t>
  </si>
  <si>
    <t>五险一金 交通补贴 餐饮补贴 定期体检 绩效奖金</t>
  </si>
  <si>
    <t xml:space="preserve">1、负责公司产品Web前端系统的功能开发、调试与维护，根据需求方案以及前端框架进行完成页面原型； 2、精通JavaScript，HTML5，CSS3等基本Web开发技术，对前端性能优化有相关经验； 3、熟悉主流Angular框架，有实际的Angular项目经验； 4、至少了解一种Server端语言（Java或.net); 5、具有良好的编码规范能力，熟练掌握多种软件设计模式，善于思考，具有良好的独立解决问题的能力，具有良好的团队合作精神； 6、计算机或相关专业，专科以上学历，至少三年前端经验； 7、具有工业互联网开发经验者优先。 </t>
  </si>
  <si>
    <t>ERP工程师/软件工程师</t>
  </si>
  <si>
    <t>上海强凌电子有限公司</t>
  </si>
  <si>
    <t>免费班车 免费午餐 绩效奖金</t>
  </si>
  <si>
    <t xml:space="preserve">职位要求： 1.有独立业务分析能力，能够独自架构系统； 2.独立进行详细设计，能够解决开发技术难点； 3.具备独立的设计数据库的能力； 4.对产品新增功能进行需求分析，写作高质量的技术文档，编写代码； 5.对新技术进行研究和探索； 6.对初级软件进行研究和探索； 7.对初级软件工程师进行开发指导。  任职资格： 1.3年以上.net开发经验； 2.精通ASP.NET 代码开发与编写，熟悉WindowsServiece，Webservice，WCF开发等相关技术； 3.精通DIV+CSS/JQUERY.AJAX 等HTML开发技术； 4.熟悉SQL语言，熟悉SQL SERVER 数据库，熟悉常用的数据库优化策略； 5.深刻理解面向对象，具有较强的系统分析设计能力； 6.有较强的沟通能力，业务理解能力，具有团队精神和领导能力； 7.有ERP 开发实施经验者优先。 </t>
  </si>
  <si>
    <t>高级asp.net程序员</t>
  </si>
  <si>
    <t>上海有立信息科技有限公司</t>
  </si>
  <si>
    <t>五险一金 年终奖金 通讯补贴 餐饮补贴</t>
  </si>
  <si>
    <t>岗位职责: 1、从事医院信息、政府信息管理相关系统的开发工作； 2、参与产品和项目的编码、系统功能设计、同团队成员一起协作完成开发； 3、参与产品的需求业务分析； 4、跟进产品和项目后期的代码维护工作。  任职要求 ： 1、专科或以上学历，计算机相关专业，四年以上工作经验；； 2、熟悉.Net Framework技术体系架构，精通C#语言，能独立开发B/S和C/S构架的应用程序； 3、熟悉MVC、WCF框架，熟悉Html、Div+CSS、JavaScript、AJAX、Jquery、XML、WebService等前端技术； 4、熟练使用Visual Studio 2010/2012 开发环境进行开发、调试和单元测试； 5、熟悉常用的几大关系型数据库(Oracle、SQLServer或MySQL)其中的至少一种； 6、具备良好的独立工作、学习能力； 7、具备良好的沟通能力，团队合作精神、良好的编程风格和文档管理能力； 8、有医院信息或政府行业信息管理系统开发经验者优先考虑。</t>
  </si>
  <si>
    <t>淘宝美工//电商美工/天猫美工/平面设计师</t>
  </si>
  <si>
    <t>上海益马昌商贸有限公司</t>
  </si>
  <si>
    <t>周末双休 带薪年假 绩效奖金 节日福利 专业培训 五险一金</t>
  </si>
  <si>
    <t>职位描述： 1、负责电商平台整体装修、风格设计和动态调整； 2、负责电商平台各类活动海报制作； 3、直通车、钻石展位、站外推广等图片制作； 4、负责品牌形象的塑造及包装，提升品牌形象； 岗位要求： 1、有良好的视觉设计能力，有优秀的布局感和色彩感，能够整体把握风格和结构； 2、熟练运用Photoshop、Dreamweaver、Flash等图形设计软件。精通HTML、DIV+CSS等网页制作技术； 3、做事认真负责.学习能力强,能吃苦及良好的团队合作精神,有责任心； 4、专业美院或者设计专业毕业者； 5、具备一定手绘基础； 6、２年以上相关工作经验者。  P.S.请在简历中附上作品链接，如作品为压缩件，请发送至shhr002@yimachang.com并写明姓名和联系方式，谢谢！</t>
  </si>
  <si>
    <t>上海安谱实验科技股份有限公司</t>
  </si>
  <si>
    <t>石油/化工/矿产/地质 检测，认证</t>
  </si>
  <si>
    <t>做五休二 五险一金 绩效奖金 全勤奖 节日福利 专业培训 住房补贴 餐饮补贴 通讯补贴 高温补贴</t>
  </si>
  <si>
    <t>岗位职责： 1、负责客户端HTML5跨平台混合开发框架实现； 2、参与HTML5页面及移动互联网方面开发； 3、负责页面布局、样式适配； 4、负责机型适配调整； 任职要求： 1、有对应专业的学习或工作经验； 2、良好的C#/C++编程技巧和思想，熟悉设计模式； 3、熟悉Html5、CSS、JavaScript/JQuery/extjs/reactjs; 4、熟悉关系型数据库，有存储过程编写经验； 5、拥有 ASp.net、MVC、WPF、WebApi、WebService、WCF相关项目开发经验尤佳； 6、具备较强的解决问题和钻研新技术的兴趣和能力，具备较好的文档编写能力及良好的编码风格； 7、具备良好的沟通能力，团队合作精神，工作积极主动，责任心强，能够承担偶尔的高强度开发工作。</t>
  </si>
  <si>
    <t>WEB前端工程师 (职位编号：121)</t>
  </si>
  <si>
    <t>上海凌极信息技术有限公司</t>
  </si>
  <si>
    <t>五险一金 商业保险 带薪年假 节日福利 定期体检 员工旅游</t>
  </si>
  <si>
    <t xml:space="preserve">WEB前端工程师  我们诚挚邀请你加入凌极团队。  加入凌极 你将和聪明勤奋的同事一起工作，在开放和进取的环境里尽展所长。  在研发部 1、负责WEB前端的详细设计，并独立实现； 2、编写高质量代码，独立完成设计、编码、调试和集成； 3、独立完成单元测试； 4、关注用户体验。  需要你 1、计算机相关专业，本科及以上学历； 2、掌握HTML/CSS/JavaScript，熟悉AngularJS、NodeJS； 3、有10000行代码经验； 4、英语良好，阅读英文资料无障碍； 5、欢迎应届毕业生。 </t>
  </si>
  <si>
    <t>高级前端开发工程师（小程序）</t>
  </si>
  <si>
    <t>上海企创信息科技有限公司</t>
  </si>
  <si>
    <t>5-7年</t>
  </si>
  <si>
    <t>五险一金 员工旅游 绩效奖金 带薪年假 节日福利</t>
  </si>
  <si>
    <t>工作职责：  1. 参与小程序产品需求分析和界面设计；  2. 按产品设计需求完成前端页面功能、交互效果的开发和适配；  3. 和后端工程师、设计师、产品人员紧密合作，按时保质完成前端功能交付；  4. 其它上级领导安排的工作； 5. 负责公司广告交易平台前端、小程序、公众号等前端开发工作 ;    职位要求：  1. 全日制大学本科或硕士毕业，计算机科学专业者优先；  2. 5年以上前端开发经验，有小程序开发经验；  3. 精通 javaScript，HTML5，CSS3，Ajax , 流行框架等前端开发技术；  4. 精通面向对象编程的基本概念，W3C、ECMAScript、CommonJS、ES6等前端技术标准；  5. 具备移动端开发能力，能解决移动端兼容性问题及性能问题，熟悉主流移动浏览器的技术特点； 6. 熟练掌握 Grunt、Gulp、Webpack 其中任意一项构建工具的使用和配置 ;  7. 关注业界发展，对最新的前端技术有浓厚的兴趣及独特的见解，关注前端前沿技术研究，通过新技术服务团队和业务 ; 8. 性格开朗，具有团队精神，能承受工作压力，有良好的沟通能力。</t>
  </si>
  <si>
    <t>web前端开发工程师（工业类）</t>
  </si>
  <si>
    <t>上海暨奕智能科技有限公司</t>
  </si>
  <si>
    <t>汽车及零配件 仪器仪表/工业自动化</t>
  </si>
  <si>
    <t>五险一金 补充医疗保险 绩效奖金 弹性工作</t>
  </si>
  <si>
    <t>岗位职责： 1. 配合产品完成公司产品的前端页面开发及小程序页面开发； 2. 拥有基本的UI设计能力实现页面及交互； 3. 与后端工程师实现前后端对接； 4. 不断优化代码，学习新技术，提高代码性能； 5. 关注用户体验，不断改善和完善系统性能和体验。 岗位要求： 1. 熟练掌握javascript, HTML5, CSS ,jQuery； 2. 熟悉电脑显示等各种浏览器适配； 3. 熟悉前端性能优化，熟悉模块化开发和MVC设计模式； 4. 具有两年以上工业软件领域的开发经验； 5. 了解后端PHP及python语言者优先； 6. 具有良好的问题解决能力，理解能力及学习能力，较好的协作能力和团队精神，热衷探索新技术；  7. 注重产品细节和交互体验，对页面样式和布局敏感。</t>
  </si>
  <si>
    <t>前端开发工程师（小程序）</t>
  </si>
  <si>
    <t>上海麦广互娱文化传媒股份有限公司</t>
  </si>
  <si>
    <t>五险一金 弹性工作 员工旅游 定期体检 餐饮补贴</t>
  </si>
  <si>
    <t>职位要点：有过小程序实际项目经验者优先 职位需求：2个 前端开发工程师（小程序） 岗位职责： 1、负责公司各产品线Web前端和移动前端的功能设计、开发和实现； 2、分析，优化网站及APP前端性能，为用户提供更好的体验； 3、搭建公司产品前端架构，规范前端代码，构建公司前端组件化框架； 4、研究和掌握最新前端开发技术，带领团队出色完成任务并帮助团队成员成长。 任职资格： 1、计算机软件或相关专业毕业，1-3年Web前端开发经验；可接受优秀应届生； 2、精通常用软件架构模式，熟悉各种算法与数据结构，多线程，网络编程（Socket、http/web service）等； 3、精通JavaScript、HTML5、CSS3等前端开发语言，具备响应式布局开发经验； 4、精通JQuery和BootStrap，精通React.js、Vue.js或Angular.js至少其中一种前端开发框架； 5、精通面向对象分析和建模，有较丰富的前端软件架构设计经验； 6、有较丰富软件研发经验，有较强的语言表达和沟通能力，有较强的分析和解决问题的能力；</t>
  </si>
  <si>
    <t>WEb前端讲师</t>
  </si>
  <si>
    <t>上海博浦软件科技有限公司</t>
  </si>
  <si>
    <t>五险一金 绩效奖金 年终奖金</t>
  </si>
  <si>
    <t xml:space="preserve">1、用HTML5/CSS/JavaScript等各种Web技术实现高要求的前台UI和交互的细节解决方案； 2、熟练掌握jQuery 、bootstrap 、angularjs 等框架技术；提供合理的前端架构，设计开发实现优质前端框架并实现和后台程序的对接； 3、制定标准优化的CSS 和 Web 代码,并实现多浏览器兼容方案； 4、改善软件产品的易用性，提升用户使用体验。 5、负责web前端的教学指导学员学习； 6、有培训经验者 和北大青鸟优秀学员优先；  任职要求 1、熟悉页面架构和布局、熟练运用Javascript/CSS框架，如AJAX 、Jquery； 2、对交互体验、可用性、用户体验有一定程度的理解； 3、对前端新技术和新应用有浓厚的兴趣； 4、1年以上前端开发经验，有完整的前端项目经验。 </t>
  </si>
  <si>
    <t>.NET软件工程师/MES开发工程师</t>
  </si>
  <si>
    <t>上海圣界电子科技有限公司</t>
  </si>
  <si>
    <t>五险一金 员工旅游 餐饮补贴 交通补贴 年终奖金 周末双休 绩效奖金 通讯补贴</t>
  </si>
  <si>
    <t>软件工程师： Web前端软件工程师/MES开发工程师 一：工作职责： 1.独自负责或参与公司软件产品开发 2.负责公司软件实施及技术支持工作 3.协助编制用户手册.安装手册 4.完成领导交办的其他各项工作  二：职位要求 1 . Web前段工程师 1．从事软件编程相关工作，Web前端软件开发为主2年以上相关岗位工作经验； 2 . 熟练运用html+css布局,bootstrap框架,精通jquery,熟悉angular.js； 3．掌握Javascript；  2 . Web后端工程师 1 . 熟练运用visual studio 2010与sql server 2008开发工具 ； 2．熟悉SQL server等关系数据库系统； 3．熟悉三层架构，具有良好的编码风格和编码习惯； 4．熟悉windows server服务器操作系统的管理维护； 5．熟练运用asp.net(C#)、Winform(C#)；  3．具备良好的沟通能力、团队合作能力 ； 4 . 熟练运用html+css布局, bootstrap框架，了解Node的优先。</t>
  </si>
  <si>
    <t>上海傲觉网络科技有限公司</t>
  </si>
  <si>
    <t xml:space="preserve">岗位职责： 1、前端Web独立项目部署，前端代码开发； 2、根据项目需求，按时完成相关产品界面代码设计和功能开发工作； 3、能够有效的迭代和优化项目的代码； 4、前端开发资源优化，保证兼容性和执行高效性； 5、负责网站Web前端数据读取，数据绑定，功能交互，功能实现； 6、配合后台工程师一起研讨技术实现方案； 7、配合测试，进行前端debug；  任职要求： 1、两年以上Web前端开发经验； 2、扎实的代码规范和良好的框架设计思路； 3、熟练掌握Web系统开发技术，熟悉Javascript，Jquery，HTML5，CSS等； 4、熟练掌握流行的框架：Vue.js （具有1年实际项目经验优先）； 5、熟悉各个浏览器之间的差别，具有能够开发出兼容性强的产品的能力； 6、熟悉移动端、微信端、小程序等产品优先。  上班地点：上海市嘉定区江桥万达广场 （13号线金运路站） 工作时间：上午 （10:00 - 12:00） 下午（ 13：00 - 18:30） 公司福利：餐饮补贴、弹性工作、绩效奖金 </t>
  </si>
  <si>
    <t>上海棕桦信息科技有限公司</t>
  </si>
  <si>
    <t>五险一金 交通补贴 餐饮补贴 通讯补贴 绩效奖金</t>
  </si>
  <si>
    <t>岗位描述：  1、根据设计或者需求制作出符合要求的兼容前端页面；  2、Web或者移动端产品功能设计与研发工作；  3、平台易用性改进和Web界面技术优化；  4、配合后台开发人员实现产品功能与操作流程；  5、设计与优化公司前端架构模型，解决前端遇到的疑难问题；  6、制作标准优化的代码，并增加交互动态功能；   岗位要求：  1、两年以上前端开发经验；  2、具有html5,css3,响应式布局等新一代前端技术有实际操作经验；  3、精通HTML/XHTML、CSS等网页制作技术，熟悉页面架构和布局；  4、精通JavaScript、Ajax等Web开发技术对模块化开发,对代码架构有一定了解,有前端改进与优化项目经验；  5、熟悉vue.js、webpack配置、npm、es6语法规则、并对前端项目构建,数据驱动视图有一定了解；  6、对vue脚手架熟悉者优先；  7、有移动端web开发实际操作经验者优先；  8、良好的沟通与表达能力、思路清晰，较强的动手能力与逻辑分析能力。   Job Description:  1. Produce a compatible front-end page according to the design or requirements.  2. Design and develop Web or mobile product features.  3. Improve platform usability and optimize web interface technology.  4. Cooperate with background developers to realize product functions and operation processes.  5. Design and optimize the front-end architecture model and solve the difficult problems of the front-end development.  6. Produce standard optimized code and add interactive dynamics.   Job Requirements:  1. More than two years of front-end development experience.  2. Have a practical experience in the new-generation of front-end technologies such as html5, css3, and responsive layout.  3. Proficient in HTML/XHTML, CSS and other web page production technology, familiar with page structure and layout.  4. Proficient in JavaScript, Ajax and other web development technologies for modular development, have a certain understanding of the code architecture, and have experience in front-end improvement and optimization projects.  5. Familiar with vue.js, webpack configuration, npm, es6 syntax rules, and have some understanding of front-end project construction\data-driven views.  6. Familiar with vue scaffolding is preferred.  7. Have the experience in mobile web development is preferred.  8. Have good communication and presentation skills, clear thinking, strong hands-on ability and logical analysis ability.</t>
  </si>
  <si>
    <t>微商城开发程序员</t>
  </si>
  <si>
    <t>上海笕尚服饰有限公司</t>
  </si>
  <si>
    <t>服装/纺织/皮革 批发/零售</t>
  </si>
  <si>
    <t>绩效奖金 年终奖金 带薪年假 五险一金 午餐提供 专业培训</t>
  </si>
  <si>
    <t xml:space="preserve">岗位职责 1. 负责公司自有微信小程序商城的开发、迭代、维护。 2. 负责后台管理系统, H5页面程序开发，维护升级。 3. 参与公司信息化系统设计和用户体验改进。 4. 项目过程中，积极参与版本测试和模式验证.  任职资格 1、大学本科学历，1-3年相关工作经历； 2、有微信小程序和公众号网页项目开发经验； 3，熟悉前端开发流程，掌握主流前端开发技术，理论基础扎实，能独立完成前端开发业务； 4，扎实的HTML、CSS、JAVASCRIPT基础，熟练使用H5、CSS3，对ES6有一定了解或使用； 5，了解前端框架，有Vue实际项目经验； 6，有责任心，学习能力强，工作认真负责高效，敢于接受挑战和承受工作压力的能力，有较强的沟通能力和解决问题能力； 7，有电商平台开发经验，或者相关项目经验优先。  </t>
  </si>
  <si>
    <t>PHP软件开发工程师（应届生亦可）</t>
  </si>
  <si>
    <t>亿泰和信息技术（上海）有限公司</t>
  </si>
  <si>
    <t>五险一金 餐饮补贴 年终奖金 专业培训</t>
  </si>
  <si>
    <t>上海百品汇电子商务股份有限公司</t>
  </si>
  <si>
    <t>五险一金 员工旅游 餐饮补贴 定期体检 节日福利</t>
  </si>
  <si>
    <t xml:space="preserve">  1. 计算机相关专业毕业，大专及以上学历，1年以上工作经验。  2. 精通HTML5、JS（JavaScript）、CSS、JQuery等常用WEB技术。  3. 熟悉Ajax/Json/XML等Web前端技术。  4. 熟悉主流浏览器差异及兼容方法，熟悉响应式开发，不同屏幕适配及移动端开发。  5.了解各类前端框架，至少熟悉其中的一种如vue/angular/react；  6，面试请自带作品，网址或者U盘携带。  岗位职责：  1. 负责PC页面及移动端H5页面前端开发，切图，编写HTML、CSS和JS代码，配合后台工程师完成应用开发。  2. 对页面持续进行前端优化，提升页面性能，改善用户体验。</t>
  </si>
  <si>
    <t>.Net软件工程师（上海）</t>
  </si>
  <si>
    <t>依柯力信息科技（上海）股份有限公司</t>
  </si>
  <si>
    <t>五险一金 补充医疗保险 交通补贴 餐饮补贴 通讯补贴 专业培训 绩效奖金 弹性工作 第十三薪 股权激励</t>
  </si>
  <si>
    <t xml:space="preserve">.Net软件工程师  工作职责： 1、参与平台架构设计，框架设计； 2、产品核心代码开发； 3、负责研发过程跟进，任务验收，代码review； 4、带领其他开发人员完成项目开发； 5、负责团队的技术培训； 6、完成上级领导安排的其他任务。  任职要求： 1、本科及以上学历，3年以上.net开发经验，精通c#语言； 2、熟练使用Asp.net  mvc/webapi，WCF，WinForm等开发技术； 3、熟练使用html，css，javascript等前端语言，了解js模块化开发； 4、熟练使用svn，tfs等代码管理工具； 5、熟悉分层架构，模块化编程，了解ddd，cqrs，plugin等前沿架构技术； 6、熟悉至少一种aop/ioc，orm框架； 7、熟悉sqlserver开发和维护，了解nosql； 8、熟悉WindowsServer2008，iis维护工作； 9、熟悉常用设计模式，对面向对象有深入的理解； 10、熟练的文档编写能力，对软件过程熟悉； 11、具有很强的分析问题和解决问题的能力； 12、注重代码风格，对重构有自己的见解；  工作地址：上海浦东新区张江金科路2889弄1号长泰广场A座605  提供的机会  有非常好的与公司共同成长的个人发展前景  提供正规的五险一金和额外的商业医疗保险  有吸引力的薪酬待遇和优厚的福利以及根据个人不同情况的可选项  有个性化的工作环境和各种培训机会  注：有诚意者，请将个人简历发送至以下邮箱：其他概不考虑  wade.chen@hg2mes.com;george.zhu@hg2mes.com; jason.zhu@hg2mes.com  欢迎浏览访问公司网页 www.eq2iqm.com      </t>
  </si>
  <si>
    <t>资深网页设计师</t>
  </si>
  <si>
    <t>脉度（上海）电子商务有限公司</t>
  </si>
  <si>
    <t>五险一金 员工旅游 专业培训 出国机会 绩效奖金 年终奖金 弹性工作</t>
  </si>
  <si>
    <t>1、具有扎实的美术鉴赏力及文字功底；具备相当成熟的视觉表现手段以及执行的经验，对视觉作品具备高度把控与指导能力； 2、能够根据品牌特性以及产品特点及营销策略，对店铺进行整体形象规划，并能精准独到的通过视觉设计进行创意表达； 3、具备电商思维，熟悉快消产品线上营销手段，参与大型 快消品线上线下营销方案的视觉创意竞标； 4、了解各种艺术风格，并且能够遵循项目需要的艺术路线；有丰富的想象力和强烈的创作欲望及激情，思想前沿，作品具有原创性和创新性； 5、负责店铺直通车、钻展等广告素材的创意设计制作，体现流量价值； 6、负责拍摄的策划和创意工作并指导拍摄。 7、优秀的沟通能管理及逻辑思维，清晰的表达视觉创意的想法。  任职条件： 1、大专及以上学历，美术、艺术设计、广告等相关专业； 2、有电商行业相关职位设计经验，有天猫成功案例，有双11大型活动及经验者优先。 4、审美观强，具有丰富的原创力，对于色彩，结构有较强的把控能力； 3、能够准确把握整体风格及视觉表现，对结构布局策划有丰富经验，能独立完成完整店铺装修设计； 4、精通Photoshop、illustrator等网页设计和图像处理软件，熟悉HTML、DIV + CSS布局等；  5、具备良好沟通能力，有较强的责任心、语言表达能力能力。  *简历必须附带设计作品链接</t>
  </si>
  <si>
    <t>上海新时达电气股份有限公司</t>
  </si>
  <si>
    <t>做五休二 五险一金 免费班车 年终奖金 定期体检</t>
  </si>
  <si>
    <t>1. 负责前端和后端开发。 2. 参与需求调研、项目可行性分析、技术可行性分析和需求分析。 3. 负责软件项目的详细设计、编码和内部测试的组织实施，对小型软件项目兼任系统分析工作。 4. 完成项目功能模块的开发及测试。 5.及时向上级反馈软件开发中的情况，并根据实际情况提出改进建议。 6.根据开发规范编写相应的开发文档。 7.负责对业务领域内的技术发展动态进行分析研究； 8.完成上级交待的其他工作任务。 任职要求： 1. 熟悉流行的JAVA技术，熟悉开源框架Spring，Structs，Hibernate 。
2. 熟悉Tomcat应用服务器的配置和部署，能够快速排除运行环境的问题。
3. 能够使用html/jquery/css创建复杂的前端页面，并完成相对应的逻辑。
4. 熟悉SQL Server数据库应用，熟练书写高质量的sql语句。
5. 熟悉设计模式；熟悉UML建模语言</t>
  </si>
  <si>
    <t>服务顾问</t>
  </si>
  <si>
    <t>上海太江集团有限公司</t>
  </si>
  <si>
    <t>8-9千/月</t>
  </si>
  <si>
    <t>五险一金 员工旅游 专业培训 餐饮补贴</t>
  </si>
  <si>
    <t xml:space="preserve"> 岗位职责： 1、负责与客户确认详细的项目上线与培训日程安排，会演示今目标系统； 2、客户提出问题答疑，调研客户需求，制作流程表单，制作报表；制定实施计划、参与并主导实施过程、售前需求调研及方案设计、演示讲解。 3、保持和客户需求沟通，确保项目进度及质量； 4、根据客户需求提供适合的平台解决方案，及时处理客户在使用产品过程中遇到的问题；。 5、实施过程中的调研、需求分析及实现方式设计、业务蓝图设计、客户培训、与客户沟通实施细节、项目节点和进度。  任职要求： 1、大专以上学历，信息管理或相关专业优先； 2、落实公司领导安排的其他事宜； 3、熟悉硬件、网络、软件应用等计算机相关基础知识、熟悉html、css、JavaScript等前端技术优先; 4、具有较强的沟通、协调、理解和学习能力，能友好妥善地解决与客户合作过程中出现的各种问题； 5、性格开朗，喜欢和人打交道，有良好的沟通表达能力，做事积极主动，责任心强； 6、有一年以上OA实施工作经验，公司支持服务人员优先。 </t>
  </si>
  <si>
    <t>互联网开发工程师</t>
  </si>
  <si>
    <t>影为医疗科技（上海）有限公司</t>
  </si>
  <si>
    <t>五险一金 绩效奖金 餐饮补贴 年终奖金</t>
  </si>
  <si>
    <t xml:space="preserve">岗位职责： 1、实现公司云服务器数据在客户端的读取与可视化； 2、搭建客户管理系统，实现与公司现有云服务器数据库的对接。 岗位要求： 1、本科及以上学历，具有扎实的计算机基础，计算机相关专业优先； 2、了解Linux操作系统，熟练掌握MySQL/SQL Server/Oracle等数据库一种或多种； 3、精通HTML/CSS/JavaScript等前端相关技术，熟悉Web绘图相关高级特性，如WebGL等； 4、掌握js模块化编程和webpack使用，对主流前端框架有一定掌握，如vue js或react； 5、具备良好的代码风格、接口设计与程序架构； 6、具有较强的学习能力，具备良好的沟通能力和团队协作精神。 </t>
  </si>
  <si>
    <t>上海华远国际旅行社有限公司</t>
  </si>
  <si>
    <t>酒店/旅游 批发/零售</t>
  </si>
  <si>
    <t>做五休二 周末双休 带薪年假 五险一金 包吃 绩效奖金 全勤奖 节日福利 高温补贴</t>
  </si>
  <si>
    <t>任职要求：  1、熟练掌握HTML5、CSS 熟悉页面架构和布局。对Web标准和标签语义化有深入理解。  2、熟练掌握JavaScript，会用原生的Javascript完成页面模块展示与交互效果。  3、熟练掌握React, Vue等中至少一种框架。  4、对前端工程化、组件化、模块化有一定理解；  5、善于学习，乐于探索前沿技术，开朗乐观。    优先条件:  1、有3年以上移动端web开发经验。  2、对易用性、浏览器原理等有深入见解。  3、对用户体验、交互操作流程、及用户需求有深入理解。  4、有Node.js开发经验优先   5、有个人网站、blog、Github优先</t>
  </si>
  <si>
    <t>上海探禄网络科技有限公司</t>
  </si>
  <si>
    <t>五险一金 节日福利 绩效奖金 带薪年假</t>
  </si>
  <si>
    <t>岗位职责： 1、 负责相关产品功能开发、控件开发； 2、 负责PC和移动端等的页面配置和开发 3、负责与UI协作实现页面及交互，与后端工程师完成前后端功能合并； 4、理解项目需求与设计，与后端开发团队紧密配合，实现移动端和页面开发，并优化前端展示性能； 5、不断优化代码，应用前沿技术，不断提高页面性能; 6、快速响应产品迭代以及优化升级，持续优化前端体验，并保持良好兼容性，友好和易用性。  职位要求： 1、计算机相关专业，3-5年前端开发经验； 2、良好的代码命名和书写习惯，熟悉css预处理器功能； 3、JavaScript等基础扎实，熟悉常用设计模式、闭包、原型等，有JavaScript模块化开发经验，熟悉Es5/Es6语法； 4、熟悉HTML5、CSS3、ES6等前端技术，了解AngularJS、Vue、JQuery、Axios等前端框架； 5、熟悉Node.js、Gulp、WebPack等前端构建工具； 6、具有移动端的开发经验，熟悉主流CSS框架，例如Bootstrap等； 7、了解主流浏览器的兼容性问题，代码可维护性、前端性能优化等有深入研究； 8、有良好的沟通协调能力和表达能力； 9、有混合应用开发经验优先。</t>
  </si>
  <si>
    <t>济才教育培训学校</t>
  </si>
  <si>
    <t>五险一金 员工旅游 交通补贴 年终奖金 绩效奖金 专业培训 餐饮补贴 通讯补贴 定期体检</t>
  </si>
  <si>
    <t>岗位职责： 1.有做过小程序开发的，优先考虑。 2.负责前端HTML/CSS/JS代码的编写，实现界面效果、交互和功能； 3.深入分析和解决前端遇到的各种技术、性能、跨终端多浏览器兼容性问题； 4.规划产品界面风格、视觉效果和交互体验； 5.参与系统需求分析与设计，配合后台工程师一起研讨前端技术实现方案；  任职要求： 1. 计算机相关专业，大专及以上学历； 2. 熟练掌握HTML5、CSS3、Javascript、Ajax、jQuery等前端开发技术，了解各项技术的相关标准，并严格按照标准进行开发； 3.熟悉ajax/xml/json等网络通信技术和数据交换格式； 4. 具备良好的代码风格和编程习惯，能够合理利用设计模式和模块化的组织方式对代码进行优化； 5. 有独立完成整个web项目经验、或具有微信公众号、小程序开发经验、或熟悉Photoshop等相关设计软件、或懂得PHP编程者优先考虑； 6.具备良好的服务意识、责任心、较强的学习能力、优秀的团队沟通与协作能力 7.身体健康、人品端正、忠于职守、遵守工作纪律、能吃苦耐劳承受工作压力。</t>
  </si>
  <si>
    <t>上海上软科技股份有限公司</t>
  </si>
  <si>
    <t>岗位职责： 1、软件的程序设计与代码编写; 2、根据项目具体要求，承担开发任务，按计划完成任务目标; 3、配合系统分析人员完成软件系统以及模块的需求调研、需求分析; 4、独立完成软件系统及模块的编码;  岗位要求： 1.5年以上大型B/S架构开发经验，并担任主要开发成员； 2.熟练使用visual Studio 2013/2015、SQL 2012+，版本控制工具（如：TFS、SVN）等相关开发工具； 3.熟练掌握HTML、JS框架 如：Jquery任意一种 ，CSS框架，如:Bootstrap 4.熟练掌握MVC，Webapi的开发；掌握JSON交互格式，具备移动端接口对接经验； 5.熟悉缓存机制，具备NoSql经验者优先； 6.熟悉各类开源框架和组件，并具备具体应用经验者优先； 7.具备分布式应用开发经验者优先； 8.良好的团队合作精神，细腻的逻辑思维及沟通及语言表达能力； 9.熟悉.Net Core1.0+以及相关周边应用，如：centos，Xshell 5等</t>
  </si>
  <si>
    <t>上海耀光奥菲斯集团有限公司</t>
  </si>
  <si>
    <t>互联网/电子商务 物业管理/商业中心</t>
  </si>
  <si>
    <t>五险一金 全勤奖 餐饮补贴</t>
  </si>
  <si>
    <t>职位要求： 1、全日制大专及以上学历，计算机相关专业，2年以上经验，具有3个以上的完整Web系统前端开发经验 2、熟悉HTML，DIV静态页面开发 3、熟悉CSS，DIV，JS的交互效果开发，能够手写CSS和JavaScript 4、熟悉Jquery开发框架 5、具有Ajax，CSS，javascript开发经验，了解HTML5应用开发， 6、独立做过电子商务平台网站、商城！ 7、具有至少一个jquery项目开发经验，能够很好的执行设计师和产品经理的设计意图 8、具有良好的沟通、团队协作、计划和创新的能力 9、学习能力强，拥有优秀的逻辑思维能力和自我管理能力强，有良好的时间意识  职位描述： 1、负责Web系统前端开发和优化，根据UI设计完成页面实现 2、负责Portal及互动效果开发 3、HTML5应用开发 4、根据设计要求，完成web前端的静态设计和动态互动效果的开发</t>
  </si>
  <si>
    <t>Web前端工程师（切图)</t>
  </si>
  <si>
    <t>上海聚数信息科技有限公司</t>
  </si>
  <si>
    <t>专业培训 五险一金 绩效奖金 年终奖金 股票期权 弹性工作 通讯补贴 餐饮补贴</t>
  </si>
  <si>
    <t xml:space="preserve">前端工程师（切图） 职位信息：  1. 配合项目经理和设计师快速实现的前端界面，优化代码并保持良好的兼容性，改善用户体验； 2. 根据业务和项目需求，分析并给出最优的前台技术实现方案； 3、进行新技术调研，持续对产品前端进行维护和升级。  职位要求：  1、全日制专科及以上学历，计算机相关专业优先； 2、熟悉Photoshop、sketch等设计软件的基本使用和切图，使用DIV+CSS布局高度还原设计稿； 3、精通HTML5/CSS3，JavaScript，Ajax等Web开发技术； 4、熟悉各种浏览器的兼容性调试； 5、熟悉Vue，React等前端框架者优先； 6、良好的沟通与表达能力，思路清晰，有强烈的责任心和创新意识，业务逻辑理解与分析能力强。   </t>
  </si>
  <si>
    <t>Java开发工程师-电商</t>
  </si>
  <si>
    <t>上海博科资讯股份有限公司</t>
  </si>
  <si>
    <t>五险一金 员工旅游 绩效奖金 专业培训 交通补贴 通讯补贴</t>
  </si>
  <si>
    <t>岗位职责： 1、参与公司电子商务系统等产品的升级和微服务化开发； 2、参与公司客户（大中型企业或者政府部门）的信息系统（包括互联网站点、移动应用、数据交换中心、大型信息平台等）的项目实施工作； 3、与业务顾问及前端开发工程师配合，依据项目需求，完成系统的设计、开发及调试工作。  岗位要求： 1. 2年以上Java开发经验, 扎实的Java语言基础； 2. 熟练掌握Java Servlet及MVC开发等基础知识，熟悉常用的第三方Java类库； 3. 熟悉Mysql/Oracle等关系型数据库，熟练掌握SQL开发； 4. 具备良好的学习能力和独立思考的习惯，良好的团队合作精神； 5、熟悉下列技术者优先考虑： *HTML/CSS/JavaScript，包括使用npm、webpack等的模块化前端开发； *移动APP开发、包括ReactNative、H5等混合APP技术； *云计算及分布式架构，包括Docker、NOSQL、Redis、SpringBoot、SpringCloud等； 6、具有项目管理、需求分析、系统设计、上线测试等管理信息系统实施经验者优先考虑。</t>
  </si>
  <si>
    <t>上海壹博医院投资管理有限公司</t>
  </si>
  <si>
    <t>医疗/护理/卫生 互联网/电子商务</t>
  </si>
  <si>
    <t>五险一金 5天工作制 餐饮补贴 绩效奖金 年终奖金 专业培训</t>
  </si>
  <si>
    <t>岗位职责： 1、完成网站的前端JS交互功能，与服务端开发人员配合完成数据交互等功能； 2、与设计人员配合完成网站页面和相关效果；  任职要求： 1、大专以上学历、1年以上工作经验者优先； 2、熟悉W3C规范，精通HTML、DOM； CSS、javaScript,对表现数据分离、前端设计、用户体验等有深入理解； 3、熟悉各主流浏览器间的差异，解决开发中遇到的浏览器兼容问题； 4、熟悉HTML5/CSS3，服务器编程语言有一定的了解；</t>
  </si>
  <si>
    <t>上海屹通信息科技发展有限公司</t>
  </si>
  <si>
    <t>0.8-1.8万/月</t>
  </si>
  <si>
    <t>项目工程师</t>
  </si>
  <si>
    <t>《中国激光》杂志社有限公司</t>
  </si>
  <si>
    <t>文字媒体/出版 互联网/电子商务</t>
  </si>
  <si>
    <t>五险一金 员工旅游 交通补贴 餐饮补贴 通讯补贴 专业培训 出国机会 绩效奖金 年终奖金 定期体检</t>
  </si>
  <si>
    <t>岗位职责： 1、参与期刊数字出版产品的规划，记录整理需求，转化为项目实施方案； 2、根据项目实施方案，跟进项目实施流程，做好反馈与调整； 3、编写产品文档，根据产品特征，组织推广； 4、与产品相关方联系，完成现有系统的运营维护。  任职要求： 1、大学本科及以上学历，数字出版、信息管理等专业； 2、30周岁以下； 3、熟悉HTTP协议和IT项目开发规范； 4、对期刊出版流程及国际化期刊平台发展兴趣浓厚； 5、熟悉SQL数据库使用，Web开发的基础知识，能编写HTML，JavaScript，Css； 6、诚实守信，积极向上，有较强的服务意识，语言表达能力和沟通能力。</t>
  </si>
  <si>
    <t>WebGIS研发工程师</t>
  </si>
  <si>
    <t>上海杰狮信息技术有限公司</t>
  </si>
  <si>
    <t>绩效奖金 定期体检 餐饮补贴 通讯补贴 五险一金</t>
  </si>
  <si>
    <t>岗位职责： 1、参与公司WebGIS产品研发开发 2、参与公司WebGIS系统的开发和维护； 3、完成负责部分的软件数据库设计、详细设计文档。 任职要求： 1. 本科及以上学历，计算机、GIS等相关专业；2年以上GIS开发经验； 2. 熟练掌握HTML、CSS、JavaScript等前端开发技术，掌握dojo、JQuery等至少一种JS框架； 3. 熟悉WebGIS二次开发，并有多个GIS项目开发及实施经验； 4. 熟悉Java语言，熟悉如何与后端进行数据通信； 5. 熟练ArcGIS，有ArcGIS SOE、JS API 4.x扩展开发经验者优先考虑； 6. 良好的沟通与表达能力、思路清晰，崇尚团队合作。</t>
  </si>
  <si>
    <t>上海医勒希科技有限公司</t>
  </si>
  <si>
    <t>10-25万/年</t>
  </si>
  <si>
    <t>五险一金 午餐补贴 弹性工作 年终奖金 员工旅游 专业培训 定期体检</t>
  </si>
  <si>
    <t>工作职责 软件工程师主要负责对化学发光类、POCT类、生化类、细胞分析类等医疗分析仪进行软件设计开发 岗位职责： 1.掌握IVD体外诊断医疗产品知识及行业应用； 2.参与医疗物联网技术的演进，医疗仪器及诊断大数据分析的发展； 3.负责医疗仪器上位机桌面操作软件界面设计（基于Electron和HTML5/ CSS3）； 4.负责桌面软件与仪器嵌入式web server的数据通讯协议实现（基于HTTP和Node.js/JavaScript）； 5.负责仪器的软件联调； 6.研发相关文档的撰写。  岗位要求： 1、计算机软件、软件工程、网络工程、生物医学等相关专业，本科及以上学历； 2、精通JavaScript、CSS、HTML5/DHTML；熟悉TCP/IP、HTTP的基本工作原理； 3、了解模块化开发的思想，熟悉Requirejs / Seajs / CommonJS等规范； 4、掌握MVC/MVVM框架（Backbone, Angular, Vue, React等）经验者优先； 5、熟悉nodejs，Grunt/ Gulp/ Webpack等有完整的前端自动化经验者优先； 6、熟悉桌面软件开发，有 Electron、node-webkit（nwjs）开发经验者优先； 7、有nodejs原生扩展开发(C++ V8)经验者优先； 8、具备优良的职业态度。  岗位优势： 1.健康和稳定发展的行业 2.充分的技术拓展空间 3.优良的职业发展空间 4.表现优秀、对项目及公司发展有积极推动者可考虑进行期权奖励  岗位考核： 1.工作积极性及有效沟通 2.任务的完成度 3.任务的完成质量 4.特殊贡献</t>
  </si>
  <si>
    <t>Web前端开发工程师(中/高）</t>
  </si>
  <si>
    <t>上海盟鼎网络科技有限公司</t>
  </si>
  <si>
    <t>上海汉顺信息科技有限公司</t>
  </si>
  <si>
    <t>APP开发工程师</t>
  </si>
  <si>
    <t>上海鼎充新能源技术有限公司</t>
  </si>
  <si>
    <t>新能源 电气/电力/水利</t>
  </si>
  <si>
    <t>五险一金 交通补贴 餐饮补贴 绩效奖金</t>
  </si>
  <si>
    <t>岗位职责： 1、 负责充电桩业务平台的移动端app或PC客户端开发。 2、 根据人机交互的需求说明和后台服务的接口设计，开发移动端APP或PC客户端界面。 3、 编写详细设计文档，编码实现人机交互和界面内容展示。 4、 与后台服务程序联调，对用户界面进行测试和问题修正。 5、 完成分配的其它任务。  任职要求： 1、 大学专科及以上学历，计算机相关专业，一年以上移动APP或客户端开发经验。 2、 精通C++、Java或ObjectC开发语言。 3、 精通Android平台或iOS平台，对Android或iOS应用开发框架有全面的了解。 4、 熟悉Socket编程，了解TCP/IP通信协议。  5、 熟悉Javascript、HTML/HTML5/XML、CSS/CSS3等前端开发技术者优先。</t>
  </si>
  <si>
    <t>PHP工程（后端工程师）</t>
  </si>
  <si>
    <t>复端科技（上海）有限公司</t>
  </si>
  <si>
    <t>【岗位职责】 1、负责项目的核心程序编写； 2、负责需求分析，方案设计； 3、撰写设计文档，规范开发流程。 【任职要求】 1、熟悉php，thinkphp5框架； 2、对linux运维、mysql查询及优化有一定了解； 3、熟悉前端开发，会HTML5、CSS、JAVASCRIPT； 4、熟悉git版本控制； 5、一年以上开发经验； 6、有教育、直播类项目经验优先考虑。</t>
  </si>
  <si>
    <t>上海联和金融信息服务有限公司</t>
  </si>
  <si>
    <t>金融/投资/证券 计算机服务(系统、数据服务、维修)</t>
  </si>
  <si>
    <t>做五休二 补充医疗保险</t>
  </si>
  <si>
    <t>岗位职责  1、与设计师协作，根据设计完成Web页面制作；配合后台开发人员实现产品交互界面； 2、针对UI设计图能够进行切图，编写CSS规范，并形成CSS基础框架； 3、负责网站交互方面的开发维护； 4、负责改进产品的用户体验，优化前端代码； 5、能够理解后端架构，与后端工程师配合，为项目提供最优化的技术解决方案；和UI设计并进行分析，优化前端用户操作体验。   职位要求： 1、精通跨浏览器的Web前端开发，2年以上前端开发工作经验； 1、精通HTML5/CSS3等相关技术，熟悉W3C标准； 2、精通JavaScript、Ajax、DOM等前端技术，掌握面向对象编程思想; 3、熟悉使用当下流行的前端框架; 4、注重客户体验，热爱新技术的学习和研究，较好的沟通能力; 5、熟悉bootstrap， jQuery，Vue.js，React， Node.js 者优先; 6、有Vue.js的大中型项目实际运用经验更佳。</t>
  </si>
  <si>
    <t>WEB前端设计开发</t>
  </si>
  <si>
    <t>上海婴宝文化传播有限公司</t>
  </si>
  <si>
    <t>岗位职责： 1、负责公司网站和移动端开发前端设计开发工作 2、负责公司网站整体维护 3、负责Web/App前端框架设计与实现；  任职要求： 1、大专及以上学历，一年以上web前端开发相关经验； 2、熟练使用html+javascript/JQuery+css进行网页开发，熟悉html5 + css3 3、熟悉主流浏览器的特性和兼容性，快速手写出代码；具备良好的文档编制习惯和代码书写规范； 4、熟悉Photoshop、Illustrator、flash等相关软件优先 5、熟悉asp、.net、Php等开发语言优先 6、有独立分析问题和解决问题的能力,有自己的见解，能主动根据业务需要，提出合理的方案， 7、具备较好的沟通能力和逻辑思维能力，工作认真细致，有良好的团队合作精神；</t>
  </si>
  <si>
    <t>Java高级软件工程师</t>
  </si>
  <si>
    <t>精诚（中国）企业管理有限公司</t>
  </si>
  <si>
    <t>五险一金 绩效奖金 年终奖金 定期体检 专业培训</t>
  </si>
  <si>
    <t xml:space="preserve">公司简介：“精诚供应链管理软件 SYSTEX SCM”是专注于制造业的供应链管理的软件平台，定位企业智能制造业务板块，致力于“中国制造2025”解决方案和系统开发，历经5年研发磨砺，SYSTEX SCM”发布以来，广受市场赞誉，被Eworks评选“2018年度中国智能制造优秀推荐产品奖、2018中国智能工厂解决方案优秀供应商奖，精诚中国在变动的市场浪潮中，深入到行业，自主研发的供应链管理软件，致力于为中国制造业提供可靠的解决方案，为制造行业企业客户数字化转型提供专业化服务。  岗位职责： 1、负责公司SCM    B端产品（Web、App、小程序）的系统设计、产品开发。 2、负责产品的开发集成测试及单元测试工作。 3、参与产品需求分析，产品设计的评审，负责产品的系统建模。 4、进行初级Java开发的培训及代码审核。 5、支持项目或客户问题的处理及解决。  岗位要求： 1、本科及以上学历，计算机软件相关专业，从事 JAVA/J2EE Web 开发工作三年以上。 2、熟悉 Java    语言及面向对象的设计开发，熟悉主流的设计模式，如MVC。 3、熟练掌握 JavaEE 主流开源框架的原理及使用，如Spring、Struts、Hibernate、MyBatis。 4、具有UML建模经验，了解数据库开发，熟练使用 SQL 语言（Oracle &amp;MySQL ）及调优。 5、了解前端开发技术，能正常使用    JavaScript，jQuery，HTML，CSS；熟练使用一种或以上主流前端框架（如React、AnglerJS、ExtJs等）。 6、熟练掌握 SVN、Git、Tomcat，Jboss等工具及中间件的部署、设置及调优。 7、具有细致、耐心的工作态度，工作严谨，积极负责，善于团队合作与人沟通。 8、能够承受一定的工作压力，热爱计算机技术，求知欲强，良好的学习能力，并有独立分析问题和解决问题的能力 9、具有B端产品、APP/微信业务、FineReport/JasperReport 等项目开发经验优先。 </t>
  </si>
  <si>
    <t>上海金念信息技术有限公司</t>
  </si>
  <si>
    <t>五险一金 员工旅游 专业培训 弹性工作 定期体检</t>
  </si>
  <si>
    <t>岗位描述：  1、根据公司产品开发要求，完成系统软件开发及单元测试任务；  2、根据所负责模块的需求，编制相应的技术文档；  3、负责制定产品相关的数据接口标准和规范，并进行相关的系统接口设计和开发工作；  4、独立完成公司交付的软件开发任务。    任职要求：  1.全日制本科及以上学历，专业不限，985、211院校优先；  2.1年以上JAVA开发经验，基础扎实；  3.熟悉SpringBoot、Dubbo、Mybatis、MQ、Nginx等特性及实现原理；  4. 熟悉前端技术，如HTML、CSS、jquery、js、AJAX等；  5. 熟练使用Mysql数据库，熟悉Sql脚本；  6. 熟练使用git,maven等；  7. 有平台化实施经验，有大数据量、高并发系统和大型互联网产品构建经验优先；  8. 拥有专注技术和高度责任感的精神，有较好的沟通交流能力和良好的团队合作精神</t>
  </si>
  <si>
    <t>SEO/SEM专员</t>
  </si>
  <si>
    <t>上海帝臣资产管理有限公司</t>
  </si>
  <si>
    <t>金融/投资/证券 保险</t>
  </si>
  <si>
    <t>五险一金 补充医疗保险 员工旅游 股票期权 年终奖金 绩效奖金 出国机会 专业培训</t>
  </si>
  <si>
    <t>初期规划和介绍（SEO/SEM） 以百度搜寻引擎为中心附带360 搜狗 （暂时不考虑google） 公司业务范围是上海, 产品是房地产抵押贷款业务,属于金融类。  第一阶段 SEO方面让公司的营销问答页面大批量精准的覆盖行业需求词,转换词.做到百度首页移动端同步,关键词的指数不高,关键词词性是白词偏灰。长尾词问答类篇多,数量偏大初期规划是第一阶段做希望到20-50个词数量(10个主词20-40个长尾词)。 第二阶段 根据第一阶段发展情况是否由主站权重栏目或者单页覆盖长尾词还是批量做站群覆盖长尾词。控制站群成本,做好站群资源配置,发挥动用个人资源渠道业务。 第三阶段 SEM方面根据第一第二阶段发展情况,分析数据进行百度竞价开户。如果第一或第二阶段发展不错产生转换或大量精准咨询,可以提前开户,搭建账户结构跑数据辅助SEO站群细化细分关键词把行业词做到极致。 第四阶段 1到3个阶段如果发展顺利就做好日常SEO和站群管理控制SEM成本做好维护, 着手操作尝试其他渠道业务如：信息流，新媒体,短视频等。        备注： 1 SEO操作中如用到个人资源或其他渠道资源业务,可提前想公司申请，公司会酌情买单。不会让你吃亏，但是你也不能浪费。  2 SEM开户方面 目前初定在150-300一天预算，后期跟进情况增加或者删减，以：有没有，要不要，多不多，少不少,的操作思路。和业务部门紧密沟通保持联系这个毕竟是烧钱的。  3 站群方面这个等你上手项目后可根据项目本身情况考虑是否上站群。全项目有你主导包括操作流程，你可以自己规划项目发展。 4 文案方面：我们做的长尾词是以问答为主，加上我们是做金融的文案要严谨，问答类的文案公司会有专人提供，你无需担心文案。 5 公司没有网站。入职后配合市场部制作。 6 操作时间为3-6个月 希望能在搜寻引擎上有一定规模.  任职要求: SEO: 精通白帽 熟悉灰帽 了解黑帽 SEM: 有1年SEM操作账户经验 有操作过金融类账户最好. 站群: 熟悉站群软件 有站群管理经验 有操作过灰色项目最好(会挖掘老域名) 如芭奇/搜外6 寄生虫泛目录等. 或者自己开发的。  程序方面：html css JS JQ PHP MYSQL/dede 帝国 zb DZ WP/会改代码了解CMS能解决项目上遇到的网站程序问题就可以。  数据方面：对数据分析要敏感。挖掘百度前后台行业数据。竞品分析. 你汇报的对象是老板。  人际关系：有良好的行业人脉圈</t>
  </si>
  <si>
    <t>.Net软件工程师（至开-上海）</t>
  </si>
  <si>
    <t>精诚至开（上海）信息技术有限公司</t>
  </si>
  <si>
    <t>五险一金 餐饮补贴 绩效奖金 年终奖金 定期体检</t>
  </si>
  <si>
    <t xml:space="preserve"> 岗位职责：  1、学习理解业务需求，撰写相关技术文档；  2、完成系统框架和代码编写，解决开发中的技术问题；  3、协助完成项目的测试、系统交付工作，对项目实施提供支持；     任职要求：  1、大专及以上学历，计算机相关专业毕业；  2、精通C#语言和.NET Framework 3.5及以上版本，熟练使用VS.NET 2010等开发工具；  3、熟悉面向对象编程和多层架构的设计和开发，了解常用的设计模式；  4、熟悉SQL SEVER数据库，了解编写存储过程，有一定数据库设计能力；  5、熟悉Div+Css、JavaScript、JSON、JQuery、Ajax、XML、HTML等；  6、有良好的沟通技能、团队合作能力，责任心强，工作踏实，能承受较大的工作压力；  7、有良好的编程风格，具有规范化，标准化的代码编写习惯，有一定文档撰写能力；  8、能适应长期或者短期出差  9、需自带工作电脑。  </t>
  </si>
  <si>
    <t>.NET高级软件工程师</t>
  </si>
  <si>
    <t>上海科越信息技术有限公司</t>
  </si>
  <si>
    <t>五险一金 员工旅游 餐饮补贴 通讯补贴 绩效奖金 年终奖金 弹性工作 定期体检 专业培训 交通补贴</t>
  </si>
  <si>
    <t>岗位职责： 1、按系统设计完成功能模块的编写； 2、编写模块详细设计文档，和相关技术资料； 3、负责对开发内容的单元测试、集成测试； 4、负责解决开发过程中的技术问题。  任职资格： 1、熟悉.Net框架，两年以上C#、Asp、Net开发经验优先； 2、熟练掌握ASP.NET后台技术：Web Service、Ajax、Jquery等技术； 3、熟练运用HTML，XML，CSS+div开发等； 4、熟悉sqlserver数据库，熟练编写sql语句及存储过程； 5、具有良好的编程风格及习惯。 6、工作态度积极主动，责任心强； 7、良好的沟通能力及团队合作精神。  福利待遇： 1、 正规的社保五险一金（公积金）； 2、 项目奖金及年终奖； 3、 加班补助、周末双休、良好的同事关系及工作环境。  『我们是时尚年轻的团队――热情、奔放』 『我们是富有激情的团队――热烈、执着』 『我们是颜值爆棚、团结爆棚、专业更爆棚的团队』 『优秀的你――加入我们是你必然的选择』</t>
  </si>
  <si>
    <t>上海建为历保科技股份有限公司</t>
  </si>
  <si>
    <t>五险一金 专业培训 年终奖金 团队建设</t>
  </si>
  <si>
    <t>职责描述： 1、参与产品的设计； 2、按需求完成系统的分析与设计； 3、解决项目中遇到的技术问题； 4、参与项目的开发和调试； 5、负责产品，系统和模块的部署，优化和改善。  任职要求： 1. 本科及以上学历，计算机相关专业，2年以上工作经验； 2. 熟悉html/css, JQuery、JavaScript/Ajax等前端技术； 3. 熟悉Spring cloud、Spring MVC等开源技术框架； 4. 熟悉Mybatis,Spring Data Rest等持久化技术； 5. 对Zookeeper,Redis,kafka,Netty等相关技术具有一定的应用经验； 6. 熟悉SVN、GIT、Maven、Junit等工具； 7. 具有一定的多线程，Socket编程经验,熟悉二进制编码； 8. 具有较强的分析设计经验，能快速领悟业务需求，形成系统方案； 9. 有物联网行业开发经验更佳； 10. 具有较强的学习能力与技术钻研能力；  11. 工作认真负责，有团队合作精神，具有良好的沟通,表达能力。</t>
  </si>
  <si>
    <t>Web前端开发工程师 (职位编号：01)</t>
  </si>
  <si>
    <t>上海友尊文化传播有限公司</t>
  </si>
  <si>
    <t>五险一金 补充医疗保险 员工旅游 弹性工作 绩效奖金 年终奖金 定期体检</t>
  </si>
  <si>
    <t>1.熟练掌握HTML，CSS，JAVASCRIPT，JQUERY 2.会SASS优先 3.会Webpack优先 4.有一定自主学习能力，能够自主解决问题 5.需要有良好的沟通能力，踏实肯干，能够吃苦耐劳 6.2年工作经验以上，能力突出者另谈</t>
  </si>
  <si>
    <t>中级JavaScript开发工程师</t>
  </si>
  <si>
    <t>北京无线天利移动信息技术股份有限公司上海分公司</t>
  </si>
  <si>
    <t>五险一金 补充医疗保险 年终奖金 绩效奖金 通讯补贴 餐饮补贴 弹性工作 定期体检 股票期权</t>
  </si>
  <si>
    <t xml:space="preserve"> 职位要求 1、精通各种Web前端技术HTML5、XML、CSS； 2、深度掌握JavaScript语言核心技术DOM、BOM、Ajax、JSON，掌握多浏览器； 3、熟悉Bootstrap、Angular等js框架，并对其实现原理有所研究； 5、有移动端Hybrid混合模式开发经验者优先; 6、2年以上前端开发经验; 7、会react native优先考虑. </t>
  </si>
  <si>
    <t>微信小程序开发工程师</t>
  </si>
  <si>
    <t>上海拓锦信息技术有限公司</t>
  </si>
  <si>
    <t>岗位职责： 1、 负责微信小程序的开发和维护工作，熟练使用小程序相关API； 2、 配合后端完成接口调试，并将通用功能模块化； 3、 能够和产品经理配合，按照产品原型图的要求， 界面UI的设计要求，完成 html 页面； 4、 负责产品的持续迭代工作，不断完善用户体验。 5、 能够独立完成详细设计及编码、进行代码审查。 任职资格： 1、具备2年以上web前端开发工作经验，熟悉微信公众平台各种操作，有实际的针对微信接口编程经验； 2、熟悉HTML5/Css3/Javascript/Json/等前端技术，熟练使用JQuery、BootStarp、Vue等框架，能与后台开发人员一起编写Ajax互交程序； 3、熟悉HTML5特性，了解HTML5最新规范，能够熟练运用HTML5特性构建移动端的WebApp； 4. 具有以下条件者优先：  1）有成熟小程序产品，有微信公众号、移动APP开发经验者优先 2）有PHP语言开发经验者优先</t>
  </si>
  <si>
    <t>PHP开发工程师（云焱直招）</t>
  </si>
  <si>
    <t>上海优宁维生物科技股份有限公司</t>
  </si>
  <si>
    <t>五险一金 补充医疗保险 员工旅游 交通补贴 餐饮补贴 年终奖金 定期体检 节日福利</t>
  </si>
  <si>
    <t>职责描述： 1.主要负责公司电商网站、内部网站的开发、上线、维护以及后续版本的更新、优化及技术支持； 2.开发过程中进行单元测试和开发文档的编写；  职位要求 1.PHP开发经验2年以上，大专及以上学历； 2.熟练掌握THINKPHP框架，使用该框架开发2年以上； 3.熟练掌握Smarty模板引擎，能适应原生PHP结合smarty模板的开发模式； 4.具有MySQL使用、管理、维护及开发经验，有一定的性能调优能力； 5.了解前端技术, 能够使用HTML,CSS,HTML5, CSS3, JavaScript进行前端开发； 6.有良好的代码书写、注释和单元测试习惯； 7.有良好的沟通能力和团队合作精神，能够承受一定的工作压力，并独立承担项目开发工作； 8.有电商网站或者OA开发经验者优先； 9.有LINUX系统下nginx/apache服务器运维经验者优先； 10.了解bootstrap者优先； 11.对ECShop二次开发了解者优先。   我们为您提供： ●薪酬待遇：行业内极具竞争力的薪酬福利体系，不仅缴纳五险一金，传统佳节还有福利，年底更有丰厚的年终奖； ●日常补贴：通讯补贴、交通补贴、餐补，让您的日常生活更加有保障； ●健康保障：补充商业医疗+年度健康体检为您提供健康保障； ●员工旅游：每年的集体旅游是必须的，三年以上的员工有海外游机会； ●晋升空间：完善的晋升机制，专员-主管-经理-总监-总经理； ●工作环境：宽敞明亮的办公环境，简单的人际关系，丰富多彩的集体活动，让您的工作更加愉快； ●工作时间：正常双休，法定假日，带薪休假统统享有。</t>
  </si>
  <si>
    <t>中国仪器网</t>
  </si>
  <si>
    <t>五险一金 补充医疗保险 餐饮补贴</t>
  </si>
  <si>
    <t>中国仪器网（www.yiqi.com）是仪器行业的垂直门户网站，定位中国专业的科学仪器门户网站，致力为仪器行业提供专业化的信息服务和网络应用技术的服务。 *** 公司是自建b2b和b2c网站，需要不断地更新，优化网站。因此可以为您提供长期稳定的工作。 入职壹周内签劳动合同，希望你能在稳定的工作环境下，发挥你优势！  岗位职责 1、与设计师协作，根据设计完成Web页面制作；配合后台开发人员实现产品交互界面； 2、针对UI设计图能够进行切图，编写CSS规范，并形成CSS基础框架； 3、负责网站交互方面的开发维护； 4、负责改进产品的用户体验，优化前端代码； 5、能够理解后端架构，与后端工程师配合，为项目提供最优化的技术解决方案；和UI设计并进行分析，优化前端用户操作体验。  职位要求： 1、精通跨浏览器的Web前端开发，2年以上前端开发工作经验； 1、精通HTML5/CSS3等相关技术，熟悉W3C标准； 2、精通JavaScript、Ajax、DOM等前端技术，掌握面向对象编程思想; 3、熟悉使用当下流行的前端框架; 4、注重客户体验，热爱新技术的学习和研究，较好的沟通能力; 5、熟悉bootstrap， jQuery，Vue.js，React， Node.js 者优先; 6、有UI设计和大中型项目实际运用经验更佳。</t>
  </si>
  <si>
    <t>密尔克卫化工供应链服务股份有限公司</t>
  </si>
  <si>
    <t>五险一金 补充公积金 员工旅游 交通补贴 餐饮补贴 通讯补贴 绩效奖金 定期体检</t>
  </si>
  <si>
    <t xml:space="preserve"> 1、根据项目需求，完成软件项目的详细设计、代码开发、单元测试工作； 2、根据项目接口标准，完成软件项目的接口开发、服务调试、系统集成工作； 3、配合项目经理，完成项目相关文档的编写工作。 任职要求 1、计算机、信息技术相关专业，本科及以上学历； 2、2年以上B/S架构软件开发经验，熟练掌握.NET Framework，并熟悉设计模式和数据结构； 3、精通C#和ASP.NET开发，熟悉MVC/WebApi等开发技术； 4、熟练掌握HTML、JS、JQeury、CSS、XML、Web Service、AJAX等技术，有MiniUI、基于Jquery的图形开发经验者优先； 5、熟练掌握SQL Server数据库设计、存储过程、数据库性能优化等，熟练应用SQL语言； 6.  熟练HTML5 移动端开发者优先； 7、熟悉面向对象思想，具备一定系统分析和设计能力； 8、思路清晰,学习能力强，善于表达，有良好的合作沟通能力和团队合作精神 </t>
  </si>
  <si>
    <t>上海东方激光教育文化有限公司</t>
  </si>
  <si>
    <t>文字媒体/出版 教育/培训/院校</t>
  </si>
  <si>
    <t>岗位职责： 1. 负责网站和运营活动的前端开发工作； 2. 通过现有MVC框架，维护微信、手机、pc和后台管理端网站开发； 3. 复杂Ajax交互开发； 4. Web接口设计与开发； 5．Htmlcss代码质量控制。 任职要求： 1.全日制统招本科学历，2年以上前端开发经验，熟练掌握HTML5、CSS3、JavaScript开发； 2.熟悉W3C标准与ES规范，熟悉Web语义化； 3.熟练掌握盒模型、常用布局以及浏览器和移动设备兼容性； 4.熟练使用至少一种JS框架，熟悉Vue或React或Backbone，掌握其原理，能独立开发常用组件； 5.熟练使用各种调试、抓包工具，能独立分析、解决和归纳问题； 6.具有性能优化经验； 7.熟悉各种常用设计模式和常用MVC框架；  8.熟练使用Git。</t>
  </si>
  <si>
    <t>IT主管</t>
  </si>
  <si>
    <t>三生制药集团</t>
  </si>
  <si>
    <t>五险一金 免费班车 交通补贴 绩效奖金 年终奖金 通讯补贴 定期体检 带薪年休假 商业保险 节日福利</t>
  </si>
  <si>
    <t xml:space="preserve">  1、3年以上.Net项目开发经验； 2、精通.Net相关开发工具； 3、熟练掌握SQLServer/MySql/oracle数据库中的其中两种；可独立进行数据库系统的设计与开发； 4、熟练掌握两种以上开发框架，如Winform,WPF,Asp.net,WebService,MVC,EF， 5、.熟悉微信公众号开发及调试； 6、掌握HTML、JS、CSS、Ajax，jquery，vue.js，JSON等前台开发技术； 7、具有丰富的C/S程序和B/S程序开发经验。且具备良好的代码书写习惯，并具有良好的文档书写能力和良好的英文阅读能力。 8、具有良好的团队精神和服务意识，学习能力强 9、有医疗行业项目经验者优先考虑，有微信公众号/微信小程序开发经验者优先考虑。 </t>
  </si>
  <si>
    <t>上海正品贵德软件有限公司</t>
  </si>
  <si>
    <t>1. 负责前端界面的前端构建，各类交互设计与实现，包括PC和移动端； 2. 前端样式和脚本的模块设计及优化； 3. 配合后台开发人员完成项目； 4. 持续优化前端体验和页面响应速度，并保证兼容性和执行效率。 任职要求： 1. 具备HTML5、CSS3、JS开发功底，熟练掌握js高级、熟练使用html+javascript+css进行网页开发，熟悉html5+css3开发模式. 2、大学本科及以上学历；二年以上相关工作经验. 3、熟练掌握vue.js, AngularJS,react 框架之中的一种,具有Vue项目开发经验者优先、掌握移动混合开发. 4、复杂Ajax交互开发，Web接口设计与开发. 5、对用户体验、交互操作流程及用户需求有一定理解，对前端开发有浓厚兴趣，喜欢关注最新的前端技术. 6、能够很好地与产品、设计师和后台开发人员沟通协作，具有良好的团队合作、协作精神.</t>
  </si>
  <si>
    <t>北京思迪康泰科技有限公司</t>
  </si>
  <si>
    <t>节日福利 餐饮补贴 弹性工作</t>
  </si>
  <si>
    <t>1、具有三年以上.NET（C#）团队开发经验，B/S项目开发经验；
2、熟练SQL Server数据库，并能熟练编写存储过程、触发器；
3、熟悉Jquery、AJAX、ExtJS等JavaScript脚本语言、HTML、CSS等WEB相关技术；
4、熟悉ASP.NET MVC、多浏览器兼容开发；
5、能独立承担系统模块开发、拥有解决问题的能力；</t>
  </si>
  <si>
    <t>遍享信息技术（上海）有限公司</t>
  </si>
  <si>
    <t>1. 精通ASP.NET，熟悉.NetFramework原理、VS.NET开发环境，理解并能熟练使用 Restful、ASP.NET，ADO.NET等技术； 2. 熟悉SQL Server等数据库技术； 3. 有基于SOA的项目开发经验, 有MVC项目的开发经验的优先考虑； 4. 理解OOP设计编程理念，代码严谨规范； 5. 熟悉使用数据缓存、页面缓存、性能优化技术； 6. 熟悉常用的Web前端技术，包括html, div+css, javascript,ajax,jquery等； 7. 在开发过程中能从技术、性能、SEO的角度思考问题. 8. 掌握面向对象设计编程思想；有互联网、电商网站开发经验者优先；</t>
  </si>
  <si>
    <t>前端开发工程师Web front-end development engineer</t>
  </si>
  <si>
    <t>上海遵澈信息科技有限公司</t>
  </si>
  <si>
    <t>专业服务(咨询、人力资源、财会) 法律</t>
  </si>
  <si>
    <t>Duties/ Job description: 1. Responsible for the development of PC and WeChat H5 of the company's projects; 2. Developed applications for different screen sizes and completed compatibility tests; 3. Responsible for system architecture optimization and front-end performance tuning.  Requirements: 1. College degree or above; 2. Over 1 year of relevant experience, using various Web front-end technologies, including HTML/CSS/JavaScript, familiar with html5; 3. Have a deep understanding of various web front-end technologies (such as JavaScript, CSS, semantic tags, etc.); 4. C# first 5. English with a high level of proficiency  Special skills :Using APIs, CSS, JavaScript, HTML, and Visual C# in Visual Studio  Overhead compensation range: 8,000 to 15,000 per month (full time) , with performance-based bonuses available as well as other benefits.  工作描述： 1、负责公司项目的PC以及微信H5的开发； 2、开发针对不同的屏幕尺寸的应用，并完成兼容性测试； 3、负责系统的架构优化和前端性能调优。 任职要求： 1、大专及以上学历； 2、1年以上相关经验，使用各种Web前端技术，包括HTML/CSS/JavaScript，熟悉 html5； 3、对各种web前端技术（如JavaScript、CSS、语义化标签等）有深刻理解； 4、会C#优先 5、英语熟练  英语阅读水平不佳请勿投递</t>
  </si>
  <si>
    <t>上海哇咿网络科技有限公司</t>
  </si>
  <si>
    <t xml:space="preserve"> Web前端工程师 岗位职责： 1、主要负责Web应用前端开发，与后台工程师协作，完成页面html开发 2、按照业务功能需求，编写js和css代码，协助后端工程师完成代码优化与调试 3、负责前端技术标准、规范的制定和执行 任职要求： 1、熟练使用HTML、CSS、JS、jQuery 2、会AJAX调用接口， 3、有Vue、React等框架开发经验，有npm模块化开发经验，熟悉node.js，webpack的优先 4、熟悉微信开发，有微信小程序、微信H5开发的优先 5、有Android和IOS开发经验者优先 6、熟悉DIV＋CSS，至少1年以上web前端开发经验 7、对各种浏览器兼容问题有一定的了解 8、有Photoshop使用经验者优先 9、有实际页面作品展示者优先 </t>
  </si>
  <si>
    <t>中国软件与技术服务股份有限公司</t>
  </si>
  <si>
    <t>五险一金 免费班车 通讯补贴 年终奖金 专业培训 带薪年假 节日福利 包住 定期体检</t>
  </si>
  <si>
    <t>1、负责手机客户端项目开发； 2、基于HTML5、CSS3、前端JS框架进行页面制作，编写可复用的用户界面组件。 3、兼容各种分辨率手机、微信平台；兼容多浏览器；优化前端体验和页面响应速度； 4、配合后台工程师一起研讨技术实现方案，进行应用及系统整合。  任职资格 1、大学本科及以上学历，计算机相关专业； 2、1年以上基于HTML5技术的手机端APP相关项目的开发经验，熟练使用HTML5、JS、CSS3； 3、熟悉HTML5新特性，了解HTML5的离线存储机制; 熟练解决各种浏览器兼容问题； 4、熟练使用JQuery, Bootstrap等一种或者几种框架; 5、能够熟练使用less 或者sass定制项目专属主题色调，实现css程序化； 6、有android、Iphone等智能手机和平板开发经验优先考虑; 7、有React Js ，Angluar Js 开发经验者优先考虑; 8、熟练使用eclipse, WebStorm,有J2EE开发经验者优先; 9、有良好的团队合作意识和较强的责任心； 10、有快速的学习能力，能适应较大的工作压力。</t>
  </si>
  <si>
    <t>前端开发工程师 (职位编号：10066175)</t>
  </si>
  <si>
    <t>海尔家电产业集团</t>
  </si>
  <si>
    <t>家具/家电/玩具/礼品</t>
  </si>
  <si>
    <t>北京龙腾信扬信息技术有限公司</t>
  </si>
  <si>
    <t>职位职责 1、负责Html5微信应用和小程序开发； 2、负责微信应用与业务系统的接口开发和调试；  任职资格： 1、熟练掌握JavaScript 、HTML/HTML5/XML、CSS/CSS3、Ajax、jQuery等前端开发技术； 2、深入熟练使用移动端js框架（jQuery mobile，dojo mobile等），熟悉HTML5特性，了解HTML5最新规范，能够熟练运用HTML5特性构建移动端的WebApp； 3、熟练HTML页面制作，具备移动端页面交互经验； 4、合理优化js/css代码，使得移动端展示页面更加高效； 5、有移动APP开发经验者优先。 6、要求有独立开发的微信应用成功案例</t>
  </si>
  <si>
    <t>Html5前端工程师 (职位编号：0315)</t>
  </si>
  <si>
    <t>北京岱博企业策划有限公司</t>
  </si>
  <si>
    <t>0.8-4万/月</t>
  </si>
  <si>
    <t>公关/市场推广/会展 互联网/电子商务</t>
  </si>
  <si>
    <t>五险一金 员工旅游 通讯补贴 年终奖金 绩效奖金 弹性工作</t>
  </si>
  <si>
    <t>1、负责公司业务系统产品前端(移动版及PC版)开发及交互功能; 2、解决各种设备(PC端及移动端等)浏览器兼容问题; 3、与设计师、产品经理、WEB后端工程师沟通,分析并给出最优解决方案; 4、解决用户关于前端交互的各种问题。  任职要求 1、精通JavaScript,能够在开发中灵活运用其面向对象、函数式编程等特性,对ECMAScript6有一定了解; 2、熟练使用HTML、CSS编写页面,掌握常用布局技术,了解less、sass或stylus等预处理语言; 3、有使用React、VUE、Angular、Ember、Avalon等框架中一个或多个进行开发的经验,并大致了解其实现机理; 4、了解node.js及NPM,使用过webpack、gulp或grunt等前端构建工具; 5、会使用Git进行代码版本控制;  6、有后端开发经验者、掌握其他编程语言者、能够使用Unix(含Linux、MacOS、Cygwin等)系统者优先</t>
  </si>
  <si>
    <t>北京重友亚旗科技有限公司</t>
  </si>
  <si>
    <t>岗位职责： 1、在客户或上级领导监督下定期完成量化的工作要求； 2、根据开发进度和任务分配，完成相应模块软件的设计、开发、编程、测试和上线任务； 3、配合测试人员进行程序单元测试、集成测试和UAT； 4、对系统进行持续更新，维护软件并使之保持可用性和稳定性； 5、按照相关要求编写各类文档； 6、与客户相关人员保持良好沟通，充分理解并按计划按质量满足客户需求。 任职资格： 1、全日制非民营（民办）高校，计算机相关专业本科毕业3年，学位证书学信网可查可验。至少3年以上java/Javascript开发经验； 2、精通Java，熟练使用Eclipse等开发工具；熟练运用javascript、jquery、Ajax、XML、html,css；后台熟练运用SSH等框架；了解:html5,css3；熟悉常见前端开发框架。 3、熟悉Oracle, Mysql,SQL Server等常用数据库的基本概念、常用操作、基本维护和基本设计； 4、性格开朗，具备良好的沟通合作技巧、责任心和团队协作意识； 5、善于快速学习，自我提升能力强，能适应较大的工作压力，工作效率稳定； 6、有项目管理或团队管理相关经验者优先。</t>
  </si>
  <si>
    <t>Java开发工程师（YD1zh）</t>
  </si>
  <si>
    <t>北京东方国信科技股份有限公司</t>
  </si>
  <si>
    <t xml:space="preserve">工作职责: 1、完成软件系统代码的实现，编写代码注释和开发文档。 2、辅助进行系统的功能定义，程序设计。 3、根据设计文档或需求说明完成代码编写，调试、维护。 4、分析并解决软件开发过程中的问题。 5、具有良好的学习能力，能够快速在团队中成长起来满足开发需求。 6、完成项目经理安排的其他工作。 任职资格: 1、本科及以上学历，两年以上工作经验。 2、熟悉spring、mybatis、spring MVC等框架。 3、熟悉JavaScript、JQuery、AJAX、HTML、CSS、bootstrp、ECharts等等语言。 4、熟悉Tomcat、websphere、weblogic、jboss等应用服务器，并熟练掌握应用服务器的使用。 5、具备一定的MPP、Oracle、mysql、sqlserver数据库编程技术；有一定SQL基础。 6、具备良好的协调能力，沟通流畅。 7、团队合作意识强，对软件开发感兴趣、有激情，积极上进、能够承受一定的工作压力。 8、具有运营商行业工作经验者优先。 </t>
  </si>
  <si>
    <t>前端开发工程师 (职位编号：05)</t>
  </si>
  <si>
    <t>北京翰纳维科技有限公司</t>
  </si>
  <si>
    <t>五险一金 弹性工作 年终奖金 餐饮补贴 通讯补贴 专业培训 定期体检 出国机会</t>
  </si>
  <si>
    <t xml:space="preserve"> 1、负责项目前端页面的开发及维护，按计划完成系统功能模块的设计开发工作； 2、根据软件开发流程管理的要求，完成相关过程文档等。   任职要求：  1、熟练使用JS、HTML、CSS3以及响应式布局，具备面向对象编程思想，熟练使用Jquery、Ajax、Vue、EasyUI、Bootstrap 、  EXT等框架； 2、深入理解GIS相关理论，熟练使用GIS软件及开发者（ArcGIS、SuperMap等）可优先考虑； 3、熟悉RestWs者优先考虑； 4、二年以上Web应用开发经验； 5、要求有个人多个作品。</t>
  </si>
  <si>
    <t>Web前端开发工程师（木樨地）</t>
  </si>
  <si>
    <t>北京炎黄新星网络科技有限公司</t>
  </si>
  <si>
    <t>五险一金 餐饮补贴 年终奖金 定期体检</t>
  </si>
  <si>
    <t>1.学历本科以上，互联网前端开发经验2年以上； 2.良好沟通能力、钻研能力，有代码洁癖，个人能力强，对技术有热情，关注前端技术发展方向， 3.人品优秀，责任心强 ，团队意识强，能独立分析和解决问题。 【职位要求】 1.熟悉前端技术架构，根据设计稿能独立完成原型和部分用户交互的前端开发工作以及与后端的联调工作 2.精通HTML5、CSS3、JavaScript等； 3.熟悉W3C标准与ES规范； 4.熟悉HTTP协议，ajax请求方式 5.熟悉Jquery，bootstrap等前端框架，熟练Reactjs、Vue等，掌握其原理，能独立开发常用组件； 6.熟悉webpack等前端构建工具； 7.熟悉NodeJS开发；</t>
  </si>
  <si>
    <t>北京国研数通软件技术有限公司</t>
  </si>
  <si>
    <t>五险一金 补充医疗保险 年终奖金 定期体检</t>
  </si>
  <si>
    <t>1.PC及移动端产品开发及维护工作 2.封装良好的前端交互组件，持续优化前端页面展示性能 3.研究和探索前端开发思路和最新的前端技术  岗位职责： 1.掌握HTML5，CSS3，JavaScript等基础技术，熟悉W3C标准及规范，具备良好的代码编写习惯 2.熟练React技术栈，并有实际的开发经验 3.有较好的ES6基础和扎实的JavaScript基础，对前后端分离、模块化有深刻了解 4.熟悉前端工程化构架，有glup、webpack配置和优化经验优先 5.有移动端开发经验，熟悉react-native者优先 6.至少掌握一门后端语言，有Java或nodejs开发经验者优先 7.较强的沟通能力及团队合作能力  加分项： 1.具备主流前端开发框架源码解读能力 2.优秀的独立学习能力和独立解决问题能力 3.了解非关系型数据库</t>
  </si>
  <si>
    <t>北京沐融信息科技股份有限公司</t>
  </si>
  <si>
    <t>五险一金 补充医疗保险 员工旅游 通讯补贴 年终奖金 定期体检 节日福利 笔记本补贴</t>
  </si>
  <si>
    <t>北京仁和汇智信息技术有限公司</t>
  </si>
  <si>
    <t>五险一金 专业培训 股票期权 年终奖金 绩效奖金</t>
  </si>
  <si>
    <t>一、岗位职责：职位描述 1.负责前端界面的开发及制作，以及前端与业务层交互开发和维护。 2.持续的优化前端体验和页面响应速度，优化代码并保持良好兼容性，提升web界面的友好和易用。 3.根据产品需求，分析并给出最优的页面前端结构解决方案。 4.确保产品具有优质的用户使用体验和高性能。 5.配合后台开发人员完成项目。 二、任职要求 1.本科及以上学历，2年以上互联网工作经验。 2.精通Bootstrap、Angular技术，包括HTML/HTML5/XHTML/XML/CSS等。 3.有网站设计的经验，对行业内的网站有自己的理解，精通各种设计软件的基本操作。 4.精通Div、CSS布局的html代码编写，熟练手写标准css样式表，兼容各浏览器,精通html/xhtml、css，熟悉页面架构和布局，对web标准和标签语义化有深入理解。 5.熟练使用html5 canvas，对html5/css3方面有实际的理解和实践经验。 6.熟练使用PhotoShop 对页面图片进行修改和设计图片图标等。 7.熟悉jquery mobile 移动前端框架。 8.精通Ajax、JavaScript、JQuery等前端脚本语言技术，掌握面向对象编程思想,精通前端展现框架的一种: jquery, prototype ext等js框架。</t>
  </si>
  <si>
    <t>安恒环境科技（北京）股份有限公司</t>
  </si>
  <si>
    <t>环保 仪器仪表/工业自动化</t>
  </si>
  <si>
    <t>任职要求： 1、对PHP语言有十分深入的了解，熟练使用git进行版本管理。 2、了解Linux操作系统原理，有Linux开发经验，熟悉linux工作环境，具有shell、PHP/Perl/Python等脚本开发经验 3、对Mysql,MongoDb,Redis等有深入研究或实战应用，具有索引优化、查询优化和存储优化经验，对常见高负载网站应用方案有深入研究，能够因地制宜提出自己的解决方案 4、熟悉HTTP协议及W3C相关互联网规范，熟练掌握JQuery、XML、HTML、CSS、Javascript、AJAX、JSON等Web页面技术 5、针对Apache或Nginx的配置和管理，有十分深入的了解 任职要求： 1、对PHP语言有十分深入的了解，熟练使用git进行版本管理。 2、了解Linux操作系统原理，有Linux开发经验，熟悉linux工作环境，具有shell、PHP/Perl/Python等脚本开发经验 3、对Mysql,MongoDb,Redis等有深入研究或实战应用，具有索引优化、查询优化和存储优化经验，对常见高负载网站应用方案有深入研究，能够因地制宜提出自己的解决方案 4、熟悉HTTP协议及W3C相关互联网规范，熟练掌握JQuery、XML、HTML、CSS、Javascript、AJAX、JSON等Web页面技术 5、针对Apache或Nginx的配置和管理，有十分深入的了解</t>
  </si>
  <si>
    <t>北京东方坦达科技有限公司</t>
  </si>
  <si>
    <t>年终奖金 专业培训 餐饮补贴</t>
  </si>
  <si>
    <t>岗位职责： 1、根据工作安排高效、高质地完成代码编写，确保符合规范的前端代码规范； 2、负责公司现有项目和新项目的前端修改调试和开发工作； 3、与设计团队紧密配合，能够实现实现设计师的设计想法； 4、与后端开发团队紧密配合，确保代码有效对接，优化页面前端性能，兼容各主流浏览器； 5、与产品经理沟通并确定产品开发需求。 任职要求： 1、本科及以上学历； 2、具备3年及以上Web前端研发经验，具备互联网移动端产品研发工作经验者优先； 3、精通JavaScript，CSS，HTML5，DOM/BOM等前端技术，熟悉W3C，ES5/ES6，CommonJS、typeScript等相关标准； 4、能独立完成较复杂前端系统的开发工作； 5、了解HTTP、HTTPS、Ajax； 6、要求熟练使用任何一种主流前端框架（Ant Design、AngularJS、React/Redux、Vue等）； 7、熟悉一门后端语言优先； 8、对大前端技术有兴趣，热爱钻研沉淀和分享； 9、优秀的团队合作能力，沟通顺畅，追求卓越。</t>
  </si>
  <si>
    <t>ios研发</t>
  </si>
  <si>
    <t>北京天下图空间信息技术有限公司</t>
  </si>
  <si>
    <t>五险一金 餐饮补贴 通讯补贴 年终奖金 定期体检</t>
  </si>
  <si>
    <t xml:space="preserve">岗位职责 1、负责iOS平台下的软件开发，界面美化、代码编写打包升级等； 2、与产品、美术设计员配合高效实现软件界面。 3、与服务端开发人员联调接口，共同完成项目。 4、根据开发过程中的感受体验及反馈，不断优化、升级客户端程序。 任职要求 1、具备3年以上iOS产品开发经验； 2、熟练掌握ObjectiveC与swift语言，有良好的编程思想，了解移动互联网相关技术； 3、2年以上的Web前端开发经验, 对Web前端技术领域有浓厚兴趣 4、精通Html5/CSS3前端技术，在项目中使用过vue框架技术，熟悉页面结构和布局 5、熟悉常用算法和数据结构，熟悉基础设计模式，熟练使用常用第三方库 6、熟悉MacOS，Xcode及iPhone SDK开发环境及相关开发工具 ； 7、具备独立完成项目开发的能力，熟悉iPhone平台界面开发和网络开发,了解消息推送与及时通讯等； 8、具有至少一款iOS应用的设计和开发经验， 能够独立设计和开发一款iPhoneiPad应用； </t>
  </si>
  <si>
    <t>信息化工程师</t>
  </si>
  <si>
    <t>北京博瑞赛科技有限责任公司</t>
  </si>
  <si>
    <t>仪器仪表/工业自动化 电气/电力/水利</t>
  </si>
  <si>
    <t>岗位职责： 1.     推进矿山数字化建设；  2.     实施ERP、MES、OA等信息化软件； 3.     系统底层代码编程与调试；  4.     按照工作进度和编程规范，设计、编写和测试模块。  岗位要求： 1.     本科及以上学历，211或985毕业院校优先、计算机或者软件专业毕业优先；  2.     熟悉主流Web系统开发、部署软件如Eclipse、Jboss或Tomcat等，掌握JSP、Servlet、JavaScript、HTML、CSS、XML、AJAX、MYSQL等技术； 3.     具备扎实的数据库基础；  4.     沟通能力强，很好的团队协作意识；  5.     能适应不定期现场出差。  优先考虑： 1.     具有3年或以上网站后台相关开发经验，能够独立完成中小型网站系统的开发、测试和优化工作；  2.     具备一定前台界面设计和美工技能，对UI有一定的见解，熟练使用相关工具软件，如Photoshop等；  3.     熟悉计算机网络和网络安全的维护；具备网络故障的分析、判断、解决能力；  4.     有1-2个项目经验。</t>
  </si>
  <si>
    <t>移动端应用开发工程师</t>
  </si>
  <si>
    <t>北京东方金鹰信息科技股份有限公司</t>
  </si>
  <si>
    <t>五险一金 餐饮补贴 年终奖金 定期体检 做五休二 节日福利 通讯补贴 带薪年假 商业意外险</t>
  </si>
  <si>
    <t>岗位职责： 1、使用一种流行的跨平台开发框架进行移动应用开发；能够独立完成iOS、Android应用的开发工作； 2、热爱前端，精通html5、css3、javascript、nodejs、vue 等前端开发技术，熟悉常用前端框架； 3、和前端、后端工程师一起研讨技术实现方案，进行应用及系统整合； 4、持续对产品开发流程进行改进与优化，提高开发能力和效率，并能通过技术提升用户体验和可用性。  任职要求： 1.、计算机、电气工程、电子、自动化相关专业，本科及以上学历；2年以上工作经验； 2.、有深度参与实际应用的手机App项目经验，或者有独立开发手机APP的经验； 3.、熟悉微信小程序、微信公众号开发。 4、熟悉HTTP、webservice通信，消息推送； 5、具有良好的承压能力，能够以一个积极的心态正确面对工作。</t>
  </si>
  <si>
    <t>北京瑞增国际文化有限公司</t>
  </si>
  <si>
    <t>北京-顺义区  </t>
  </si>
  <si>
    <t>带薪年假 做五休二 周末双休 弹性工作 节日福利 专业培训 五险一金</t>
  </si>
  <si>
    <t>1. 与设计师、产品工程师紧密工作在一起，负责产出高质量的产品前端层； 2. 参与多种平台的应用开发，包括Web及Mobile等产品，负责前端交互的实现； 3. 能充分理解项目需求和设计需求，具有一定研发精神，能解决各种未知问题； 4. 能够基于vue/angular等前端框架实现独立开发.  技术能力要求: 1. 扎实的html/css/js/jq代码能力; 2. vue/react/angular三大框架至少熟练使用一种. 最好是vue; 3. 熟悉并曾经使用过layui/ace_admin等开源管理后台模板,并能够熟练对其进行改造开发.熟悉bootstrap栅格化应用. 4. 熟悉前后端分离开发方式. 熟练应用各种前端技术栈（库，框架，构建工具），可以集成各种SDK开发,以及前端部署方式等. 5. 充分了解http与https协议; 6. 最好能够了解一种服务端开发语言.node.js或php***(不要求服务端开发,了解即可); 7. 最好熟悉小程序开发. 8.计算机相关专业优先.</t>
  </si>
  <si>
    <t>北京中置科技有限公司</t>
  </si>
  <si>
    <t>做五休二 五险一金 节日福利 绩效奖金</t>
  </si>
  <si>
    <t>1．负责各种管理后台的前端开发工作； 2．与后端工程师协作完成前端相关需求，追求更好的PC、移动端页面体验； 3．持续的优化前端体验和页面响应速度，并保证兼容性和 执行效率；任职资格。 任职资格： 1．熟练掌握HTML5/CSS3/JavaScript/ES6相关技能； 2．有较强的JavaScript编写能力，能够使用原生JavaScript实现复杂功能和UI模块，掌握面向对象编程，函数式编程等思想； 3．精通vue2、vuex、vuerouter、webpack等技术； 4．熟悉sass、less优先； 5．充分了解Web标准，熟悉浏览器规范和兼容性； 6．熟练echarts图表等组件； 7．具备canvas优先； 8．熟练使用Git等版本控制系统。</t>
  </si>
  <si>
    <t>H5前端开发</t>
  </si>
  <si>
    <t>北京华信杰通科技有限公司</t>
  </si>
  <si>
    <t>五险一金 通讯补贴 餐饮补贴 弹性工作 绩效奖金 定期体检 交通补贴 节日福利 季度福利 专业培训</t>
  </si>
  <si>
    <t>岗位职责： 1、负责网站、web app以及native app内嵌页面的前端开发工作；
2、实现页面动态效果，数据接口的调用；
3、协助产品完善需求，提供技术实现方案；优化代码及实现技术，提高页面性能；
4、前端新技术的调研与分享。 岗位要求： 1、2年以上web前端研发经验；
2、熟悉W3C标准，html5最新规范，对表现与结构分离、HTML语义化等有深刻理解；
3、熟练掌握javascript，了解常见的js库和框架;
4、熟练掌握主流web前端技术html5、css3等前端技术;
5、对于浏览器的兼容性问题，有一定实际经验；
6、优秀的沟通技能及团队协作能力，热情、敬业，能承受一定的工作压力.</t>
  </si>
  <si>
    <t>灵玖中科软件（北京）有限公司</t>
  </si>
  <si>
    <t>五险一金 绩效奖金 年终奖金 专业培训 餐饮补贴 交通补贴 员工旅游</t>
  </si>
  <si>
    <t>1、负责项目/产品的前端设计、开发，与后端数据的交互，提高用户视觉与用户体验；
2、前端组件的设计与实现，相关框架的定制与修改；
3、项目前端架构完善，前沿技术、工具的调研；
4、持续的优化相关的产品的质量、性能、用户体验。
岗位要求：
1、 精通使用Echarts、D3js、GIS、openlayer等数据可视化工具，有大数据可视化开发经验者优先；
2、 有Unity3d的使用及性能优化经验的优先；
3、 熟练使用Firebug，Chrome等浏览器工具进行页面分析和调试，熟悉目前主流浏览器的适配和常见浏览器的特点和限制，精通解决IE不同版本、firefox、chrome等主流浏览器的兼容性问题；
4、 熟悉W3C规范，精通html/js/css/ajax，熟练运用各种web前端技术，包括H5、React 、vue 、Angular、javascript、Ajax、BootStrap熟悉JSP脚本语言。对表现与数据分离、前端设计、用户体验等具有深入的思考、实践和理解；
5、 对用户体验、交互操作流程、及用户需求有一定了解；
6、 具备良好的服务意识、责任心、较强的学习能力、优秀的团队沟通与协作能力。</t>
  </si>
  <si>
    <t>美嘉中创（北京）国际教育咨询有限公司</t>
  </si>
  <si>
    <t>员工旅游 年终奖金 绩效奖金 五险一金 专业培训</t>
  </si>
  <si>
    <t>1、五年以上美工工作经验，五年以下不考虑； 2、艺术设计类统招本科，非统招和大专生不考虑； 3、精通HTML/HTML5/CSS3等网页制作技术，熟悉页面架构和布局，能够独立编写静态页面（非常重要）； 4、较强的设计需求分析能力和良好的沟通能力，快速理解设计，明确需求及潜在需求，并能在设计思路上加以引导； 5、具有较高的平面设计表现力和创意能力，熟练运用各种不同类型的设计表现形式； 6、我们需要的不仅仅是页面制作美工，我们更需要能改变页面视觉形态的设计师。 岗位职责： 1、独立完成网站、电商、APP的页面设计工作； 2、能够独立完成公司产品的设计、改版、更新； 3、负责与开发人员配合完成网站等前台页面设计和编辑； 4、其他与美术设计相关的工作。 投简历时请附带您近期真实作品。</t>
  </si>
  <si>
    <t>前端开发工程师（北京）</t>
  </si>
  <si>
    <t>湖北融汇信息科技有限公司</t>
  </si>
  <si>
    <t xml:space="preserve">岗位职责： 1、负责将设计师的Web设计稿切图转化成规范的DIV+CSS布局页面，要求代码编写规范，能兼容不同浏览器； 2、根据要求实现web界面的JS特效； 3、配合程序员完成前端界面和后台程序的嵌套； 4、做事踏实，具有较强的学习能力； 5、具有良好的沟通能力、团队协作意识和敬业精神； 职位要求： 1、精通HTML5、CSS3、javascript,熟悉ES6语法； 2、2年以上web前端开发工作经验，能够熟练手写兼容各种主流浏览器的样式代码； 3、熟练掌握Vue/Angular/React等前端框架之一； 5、熟练掌握thymeleaf,精通java开发优先； </t>
  </si>
  <si>
    <t>北京英迪致远科技有限责任公司</t>
  </si>
  <si>
    <t>1、利用JS、CSS或HTML5等技术，完成PC网站、手机web、微信web界面的开发和维护；有效地解决浏览器兼容问题并监督实施浏览器兼容测试标准，保证页面兼容性； 2、负责前端研发工作，进行系统优化，设计并完善前端基础服务架构； 3、与UI设计师配合，实现页面动态效果和用户体验优化； 4、编写前端段复杂数据交互，动态效果js代码。  岗位要求： 1、本科以上学历，有深入参与Web项目的成熟经验，三年以上前端开发工作经验； 2、精通HTML5 / CSS3 / Javascript / json / ES6；具有扎实的WEB前端基础功底 3、具有极强的面向对象的Javascript编程jQuery和DOM操作知识 4、熟练掌握Bootstrap / angular.js / Vue.js / elementUI / eCharts 等前端框架 5、能熟练使用WebStorm开发工具 6、具有责任心，良好的沟通能力，有很强的团队合作精神</t>
  </si>
  <si>
    <t>UX设计师</t>
  </si>
  <si>
    <t>法国乐华梅兰公司</t>
  </si>
  <si>
    <t>批发/零售 家居/室内设计/装潢</t>
  </si>
  <si>
    <t>做五休二 带薪年假 餐饮补贴 五险一金 节日福利 专业培训</t>
  </si>
  <si>
    <t>根据产品需求，对产品的整体美术风格、交互设计、界面结构、操作流程、HTML / CSS / JS等做出设计、以提高用户体验为目标。  岗位职责： l  需求理解：在设计和开发阶段，能与开发和产品团队进行良好的沟通协调 l  对于用户的数字化使用习惯有深刻的理解，并能在产品交互设计中表达出来 l  美术设计：开发出美观且容易使用的产品，界面要有功能性 l  执行主要设计原则和用户体验，通过高保真模型实现交互流程 l  将设计成果转换为HTML，CSS，JS l  为整个应用程序提供UI元素的组件以及开发UI体系结构  任职要求： l  熟练使用PhotoShop l  掌握以下开发语言：HTML，CSS，JS  l  责任心强；思维开放；用户服务导向；良好的学习能力；善于沟通，有团队协作精神</t>
  </si>
  <si>
    <t>三维建模师</t>
  </si>
  <si>
    <t>易晟拓明（北京）科技发展有限责任公司</t>
  </si>
  <si>
    <t>计算机软件 建筑/建材/工程</t>
  </si>
  <si>
    <t>天津图文方嘉印刷有限公司</t>
  </si>
  <si>
    <t>文字媒体/出版 印刷/包装/造纸</t>
  </si>
  <si>
    <t xml:space="preserve">1、熟悉C#、.Net框架  2、熟练Asp.net接口编程  3、熟悉web相关技术，html+css+js快速构建网页  4、熟悉数据库相关知识，熟悉mysql、sqlserver中的一种即可  5、大专以上学历  6、有良好的逻辑思维能力 </t>
  </si>
  <si>
    <t>北京易艾斯德科技有限公司</t>
  </si>
  <si>
    <t>计算机软件 电气/电力/水利</t>
  </si>
  <si>
    <t>五险一金 商业保险 餐饮补贴 年终奖金 定期体检</t>
  </si>
  <si>
    <t>根据架构师要求和软件需求文档，负责使用js，less等完成脚手架二次及前端业务界面开发。 任职要求： 1. 大学本科以上学历，1-2年web前端开发经验，对MVC 或 MVVM等架构模式有深入理解; 2. 精通 JavaScript，具有Vue、angular、react或node.js的项目经验，深入理解W3C标准与ES规范; 3. 精通 HTML5, CSS3和浏览器兼容, 熟悉canvas; 4.有大型数据可视化开发经验，熟练使用至少一种可视化插件; 5.能完成复杂交互项目的开发，精通交互中相关的前端技术; 6.思路清晰，代码工整。 其他福利待遇： 1.六险一金：五险一金+员工商业保险； 2.年度奖金、生日礼金、节日慰问金等； 3.各类生活补贴：午餐补贴、通讯补贴； 4.带薪年假、 公司年度旅游； 5.公司年度体检； 6.公司统一业务提升培训、公司内部竞赛评优奖励等； 7.提供公司内职业上升通道。  工作时间：8：30―17：30 工作地点：海淀区知春路51号慎昌大厦6层</t>
  </si>
  <si>
    <t>北京科讯华通科技发展有限公司</t>
  </si>
  <si>
    <t>五险一金 通讯补贴</t>
  </si>
  <si>
    <t>一、任职资格 1、计算机相关专业，本科及以上学历，三年以上前端开发经验 2、HTML、CSS、JavaScript 基础扎实，了解 HTTP 协议及浏览器原理，熟练掌握前端调试技巧 3、拥有良好的编程风格，良好的沟通与表达能力，思路清晰，业务逻辑理解与分析能力强 4、熟悉ExtJS 6.2开发框架，基于ExtJS有实际的开发经验 5、能够独立完成复杂前端模块的设计与实现（偏后台管理系统方向） 6、对Web技术有浓厚兴趣，了解行业热门技术特点，善于学习，热爱生活 7、熟悉Python、JavaWeb后端开发技术优先 二、岗位职责： 1、参与产品需求分析、评审，调研重难点问题，提出可行的技术方案 2、与产品、设计团队紧密配合，高度还原 UI 设计稿与交互实现，确保主流浏览器兼容及屏幕自适应 3、与后端开发团队紧密配合，确保代码有效对接 4、参与进行关键技术验证以及技术选型工作； 5、负责相关技术文档编写和维护，持续积累，不断改进</t>
  </si>
  <si>
    <t>数据可视化前端工程师</t>
  </si>
  <si>
    <t>北京量脑科技有限公司</t>
  </si>
  <si>
    <t>五险一金 交通补贴 餐饮补贴 通讯补贴 带薪年假 年终奖金</t>
  </si>
  <si>
    <t>岗位职责： 1. 在项目组内部参与前端架构方案设计、实现与改进； 2. 主要从事HTML5,D3.JS的技术开发.； 3. 主要开发内容为互动式数据可视化界面的模版制作和客户指导。 任职要求： 1. 2年以上HTML5，CSS3，JSON ，Java开发经验 ； 2. 熟悉VUEJS ，JQuery，原生的js，百度地图，echarts（最低要求），有D3、JS经验优先 ； 3. 两年以上的前端领域开发经验，能独立完成前端开发工作； 4. 熟悉JS 的各种特性，以及浏览器兼容性处理技巧； 5. 本科以上学历，计算机相关专业，扎实的计算机基础知识，在项目组内部参与前端架构方案设计、实现与改进； 6. 有移动端开发经验，熟悉浏览器特性，页面性能优化； 7. 有团队意识。</t>
  </si>
  <si>
    <t>北京路遥科技有限公司</t>
  </si>
  <si>
    <t>补充医疗保险 免费班车 员工旅游 股票期权 出国机会 专业培训 弹性工作</t>
  </si>
  <si>
    <t xml:space="preserve">岗位职责： 1、根据项目要求，进行JS应用开发； 2、参与项目策划技术决策； 3、完成项目模块设计与开发工作，并编写相关设计和开发文档； 4、能够设计出合理的UI结构，并指导美术设计人员进行相关UI设计。  岗位要求： 1、计算机软件相关专业本科及以上学历； 2、熟练掌握并使用符合W3C标准的Html5、JavaScript和CSS相关技术； 3、根据项目要求，进行web应用开发； 4、了解不同移动操作系统的浏览器特性； 5、熟练运用一种常见JS开发框架，例如熟练运用一种常见JS开发框架，例如JQuery、Vue.js、Ext.js等； 6、对移动设备的操作特性有了解，包括手机和平板； 7、能够与产品经理、交互设计师和开发人员进行顺畅沟通，具有良好的团队合作精神；  优先条件（非必须技能）： 1、掌握第三方API库，如ArcGIS API for JavaScript； 2、精通JS框架、如项目经验； 3、有大型RIA项目开发经验； 4、熟悉WebSocket。 </t>
  </si>
  <si>
    <t>诚聘-.NET软件开发工程师</t>
  </si>
  <si>
    <t>北京心知堂文化交流有限公司</t>
  </si>
  <si>
    <t>五险一金 员工旅游 周末双休 弹性工作 绩效奖金 年终奖金</t>
  </si>
  <si>
    <t>职位描述：
1、C/S及B/S项目的开发或二次开发； 2、软件及后台数据的维护； 3、有关技术方案、文档的编写，软件单元的测试； 4、配合产品经理完成软件系统以及模块的需求调研、需求分析； 5、完成软件系统及模块的测试； 6、其他临时任务。 任职资格：
1. 两年以上工作经验，计算机软件工程、网络技术等相关专业大专及以上学历； 2. 能够熟练使用HTML+CSS、Ajax/Json等相关技术，对JavaScript(Jquery)精通者优先考虑；对Html5精通者优先考虑； 3. 熟悉面向对象编程，能够掌握c#或Java开发语言； 4. 熟悉mysql或sql server等主流数据库的开发、设计和调优技术，能够熟练的编写存储过程，试图，函数等，能够根据具体功能进行合理的数据库设计； 5. 具备良好的表达和沟通、文档撰写能力，较强的团队合作精神； 6. 能独立承担项目模块开发任务。</t>
  </si>
  <si>
    <t>沈阳嘉越电力科技有限公司</t>
  </si>
  <si>
    <t>电气/电力/水利 新能源</t>
  </si>
  <si>
    <t>五险一金 周末双休 薪资面议</t>
  </si>
  <si>
    <t>民办学历不考虑！ 1、 按照UI设计还原系统展示界面； 2、 按照功能交互设计进行前后台联调； 岗位要求： 1、 熟练掌握html/CSS/javascript/jquery等web开发技术，JS基础扎实，能够使用AJAX开发出具有动态交互功能的web应用； 2、 熟练掌握Vue框架，掌握其原理，能独立开发常用组件; 3、 熟悉MVC、MVVM等前端开发模型； 4、 具备leaflet等相关地图插件开发经验者优先考虑； 岗位综合素质要求：（沟通表达、创新、团队协作、分析处理问题能力等） 1、具备良好的理解能力/沟通表达能力； 2、能独立完成分配的开发任务； 3、能通过互联网学习解决工作中遇到的困难</t>
  </si>
  <si>
    <t>PHP开发工程师(丰台区)</t>
  </si>
  <si>
    <t>北京陆机科技有限公司</t>
  </si>
  <si>
    <t>五险一金 全勤奖 节日福利 通讯补贴 交通补贴</t>
  </si>
  <si>
    <t xml:space="preserve">1．三年以上PHP开发经验，能够独立编写中等规模PHP应用程序；精通PHP+MYSQL编程，熟练使用Javascrīpt/Ajax以及CSS编写； 2．精通php的面向对象编程，精通ph的模板编程；熟悉XHTML、XML、JSON； 3．熟悉MYSQL数据库开发、配置、维护、性能优化； 4．具有MySQL索引优化、查询优化和存储优化经验方面的经验，要求随时随地贯彻最优化开发的思想； 5．熟练应用Subversion或 GIT进行协作开发，有撰写设计文档的习惯，有团队开发经验； 任职要求： 1.计算机相关专业，专科以上学历、2年以上php开发经验；有大型项目开发经验优先； 2.有团队管理经验者优先； 3.熟悉软件工程开发流程； 4.熟练掌握php基本语法，了解php内部运行原理；熟练使用MySql数据库，以及常用PHP开发框架； 5.熟练掌握bs架构软件开发流程，能够配置主流web服务器； 6.熟练掌握jQuery、HTML、CSS及相关的前端控件库（如EasyUI等）； 7.有移动网页开发经验者优先； 8.有.net java android 等主流技术开发经验者优先； 9.有良好的编程习惯，较强的学习能力及文档编写能力，良好的沟通协调能力，具备良好的团队协作精神和优秀的解决问题能力； 工作认真负责、耐心细致，逻辑清晰，有较强的事业心和责任心，能承受一定的工作压力。主动性强，为人诚信可靠 </t>
  </si>
  <si>
    <t>北京讯腾智慧科技股份有限公司</t>
  </si>
  <si>
    <t>计算机软件 石油/化工/矿产/地质</t>
  </si>
  <si>
    <t>五险一金 交通补贴 餐饮补贴 通讯补贴</t>
  </si>
  <si>
    <t>1.了解W3C标准，熟练处理各种浏览器兼容性问题； 2.熟练jsp、js、easyui、HTML、jQuery等基础技术 3.熟悉 JavaScript / CSS、OOP 及主流前端类库、框架、工具，如 Bootstrap、jQuery、React、Vue等； 4.熟悉 Web 性能优化，具有良好的代码风格、接口设计与程序架构，对前端工程化有深入实践者优先； 5.有服务器端编程语言如：Nodejs、PHP、Java等编程经验优先，熟悉 HTTP 等常见网络协议，熟悉简单 Linux 操作运维者优先； 6.有强烈的责任心，工作态度严谨，具备良好的沟通能力和团队合作精神，善于学习。 工作内容： 1.负责PC端和移动端前端的开发，包括常用PC浏览器，手机浏览器、App内嵌页面、微信内嵌页面等等； 2.负责前端架构体系的维护和优化。</t>
  </si>
  <si>
    <t>厦门融通信息技术有限责任公司</t>
  </si>
  <si>
    <t>五险一金 补充医疗保险 年终奖金 绩效奖金 节日福利 带薪年假 试用期全薪 生日福利</t>
  </si>
  <si>
    <t xml:space="preserve">岗位职责:  </t>
  </si>
  <si>
    <t>太力信息产业股份有限公司</t>
  </si>
  <si>
    <t>本科及以上学历，有1-3年互联网公司客户端开发经验，优秀者可放宽； - 精通 HTML/CSS 等相关技术，熟悉 HTML5、CSS3 更好； - 精通 JavaScript/AJAX 等技术，熟悉 jQuery 更好，精通响应式网页编程； - 代码质量和可读性良好，在工程设计方面有一定经验； - 有过硬的技术，有扎实的编程、算法和计算机专业基本功； - 较好的学习能力，良好的沟通能力，好的团队协作者； - 有创业精神：自我驱动，目标导向，善于发现问题解决问题，对工作目标言出必行，喜欢创业性质的工作。  职能类别：Web前端开发</t>
  </si>
  <si>
    <t>C++开发工程师</t>
  </si>
  <si>
    <t>北京山维科技股份有限公司</t>
  </si>
  <si>
    <t>计算机软件 政府/公共事业</t>
  </si>
  <si>
    <t>五险一金 补充医疗保险 员工旅游 餐饮补贴 绩效奖金 年终奖金 定期体检 专业培训 结婚生子津贴</t>
  </si>
  <si>
    <t xml:space="preserve">岗位职责：  测绘地理信息软件与项目开发：
1、按时完成软件设计、开发、单元测试等任务；
2、较强的逻辑思维能力，熟练进行技术分析，发现问题、解决问题；
3、具有规范的代码编写能力、流利的语言表达能力；  4、善于与用户沟通，进行软件需求分析。  任职要求： 1、测绘、地理信息系统、遥感、计算机、环境等相关专业本科以上学历；具有超图SuperMap、ArcGIS、清华山维EPS等GIS相关软件使用和开发经验者优先；
2、具备基本的数据库知识，至少熟悉Oracle、SQLServer、MySQL中的一种数据库；  3、掌握基本软件开发技术，如掌握使用C++、 C#、JAVA、HTML5、CSS、XML， JQurey、HTML5等任一技术（熟悉C++者优先）；  4、逻辑观念强，具备规范的编码习惯和技术文档编写能力；  5、 具有较好的沟通能力、团结协作精神，认真负责的工作态度及较强的学习能力。 </t>
  </si>
  <si>
    <t>JAVA中高级工程师 (职位编号：1)</t>
  </si>
  <si>
    <t>中企永联数据交换技术（北京）有限公司</t>
  </si>
  <si>
    <t>五险一金 免费班车 交通补贴 餐饮补贴 绩效奖金 年终奖金</t>
  </si>
  <si>
    <t>1、参与产品和项目的设计（概要设计和详细设计）和实现，参与技术决策，技术选型和技术风险评估； 2、负责产品和项目相关模块的分析和设计，可以独自承担子系统的设计和开发工作； 3、负责公司业务平台的核心模块及系统相关的中间件、类库、功能组件的设计和实现； 4、负责关键技术问题的攻关和系统优化，协助解决开发过程中的技术难题； 5、制定开发计划，协助分解开发任务，并带领开发小组协作完成开发。 任职要求： 1、计算机软件及相关专业本科及以上学历，3年以上开发经验优先； 2、熟练使用版本控制工具CVS，熟练掌握Java基础、JSP、JavaScript、HTML、CSS等开发技术，熟悉jQuery、DWR优先； 3、熟练掌握常用的Java EE或SSH框架，Struts2（Webwork）、Spring、Hibernate； 4、掌握Mysql、Oracle等数据库开发技术，有SQL、PL/SQL优化、开发经验优先者； 5、有良好的沟通表达能力，熟悉用友ERP和汽车行业物流和结算业务者优先； 6、熟悉主流应用服务器如Tomcat、JBoss、WebLogic中的至少一种； 7、思路清晰，工作规范，较强的团队协作精神和责任心； 8、身体健康，无不良嗜好。</t>
  </si>
  <si>
    <t>HTML5开发工程师/高级工程师</t>
  </si>
  <si>
    <t>广州华购计算机科技有限公司</t>
  </si>
  <si>
    <t>绩效奖金 年终奖金 股票期权 五险一金 免费班车 年终分红 节日福利 生日福利 餐饮补贴</t>
  </si>
  <si>
    <t>1、至少精通JQuery、qtouch、jquerymobile、vue、angular、React、Bootstrap, 、Node.JS 其中一种框架，精通前端工程化，模块化，前后端分离； 2、精通 HTML/HTML5， CSS/CSS3, 能处理好各个终端页面的兼容性，代码结构清晰可读，易于维护。 3、有微信小程序和公众号网页项目开发经验，熟悉ES6，Canvas，熟练掌握微信接口开发，并具有微信接口开发经验；  薪酬福利 节日福利+法定有薪假期+五险一金+年终分红 工作时间：5天8小时，双休</t>
  </si>
  <si>
    <t>前海港亨信息科技（深圳）有限公司广州分公司</t>
  </si>
  <si>
    <t>五险一金 补充公积金 定期体检 绩效奖金 周末双休</t>
  </si>
  <si>
    <t>1. 负责基于Android/iOS手机平台的Html5游戏开发 ； 2. 负责公司产品持续优化前端页面性能和提升前端用户交互体验； 3. 能够独立完成游戏框架的搭建各功能模块的设计和开发； 4. 负责h5游戏客户端的开发，根据策划需求实现具体功能持续优化； 5. 有良好的面向对象分析、设计能力、规范的编程风格和良好文档习惯； 6. 对新技术持有敏感性以及愿意致力于新技术的探索和研究； 7. 协助实现手机平台游戏客户端的架构设计及逻辑功能； 8. 能够独立或者团队完成一个应用的开发。  岗位要求： 1. 大专以上学历，三年以上相关工作经验，至少参与过一款游戏的完整类型H5游戏开发； 2. 熟悉主流游戏引擎，如cocos2d-x、unity3D、Egre，对跨平台开发有一定的经验； 3. 熟悉html5框架；熟练使用白鹭、layabox、js、cocos-js其中任何一种做过较复杂类型的H5游戏开发； 4. 精通Javascript、HTML/HTML5/XML、CSS/CSS3、Ajax、html5 Canvas等前端开发技术，能够手写页面代码，熟悉html5 + css3的新功能； 5. 熟悉IOS和Android移动平台Web开发技术标准； 6. 思维敏捷，逻辑清楚，对游戏有高度热忱； 7. 良好的沟通能力，强烈的责任心，具有团队精神和创新精神。   公司福利： 1.每天7.5小时，五天工作制，周末双休； 2.公司购买五险一金； 3.国家节假日正常放假； 4.员工在职技能培训。 5.公司免费下午茶，公司文化氛围好，福利好，期待您的加入！</t>
  </si>
  <si>
    <t>上海盛赫信息科技有限公司广州分公司</t>
  </si>
  <si>
    <t>五险一金 全勤奖 员工旅游 包餐 员工体检</t>
  </si>
  <si>
    <t>岗位职责： 1、负责 HTML5 游戏前端架构设计和方案规划； 2、按需求完成功能模块设计、编码和测试工作； 3、与后端充分协作，用 HTML5完成游戏前端开发。  任职要求： 1、大专及以上学历，半年以上开发经验，熟悉Egret引擎； 2、熟悉AS3、JS/TS、HTML/HTML5/XML、CSS/CSS3、Ajax、html5 Canvas 等技术； 3、有游戏前端/客户端开发经验、网页游戏开发背景者优先； 4、良好分析解决问题能力、系统进度把控能力，担责任，善沟通，会协作。</t>
  </si>
  <si>
    <t>广州宝声信息科技有限公司</t>
  </si>
  <si>
    <t>影视/媒体/艺术/文化传播 计算机软件</t>
  </si>
  <si>
    <t>周末双休 带薪年假 餐饮补贴 绩效奖金 专业培训 节日福利 购买社保</t>
  </si>
  <si>
    <t>1.理解公司项目需求，参与项目需求分析、评审和架构设计、撰写相关文档； 2.负责项目核心功能、APP接口及第三方接口的开发； 3.项目的测试、BUG的分析和完善。  岗位要求： 1.计算机相关专业本科以上学历，2年工作经验以上； 2.根据产品需求，分析并给出前端解决方案； 3. 熟练掌握H5+CSS3+jquery； 4. 会使用hbuider编辑环境优先，特别是h5+开发环境优先； 5. 能独立进行常规的UI设计，组件开发； 6. 会一定的安卓和ios原生开发能力优先； 7. 良好的团队合作能力。</t>
  </si>
  <si>
    <t>乐享无限</t>
  </si>
  <si>
    <t>五险一金 年终奖金 周末双休 节日福利</t>
  </si>
  <si>
    <t>工作职责： 1、 主要负责前端开发，包括前端运行环境搭建，微信公众号页面，微信小程序 2、 负责企业官网页面，部分APP内嵌页面开发  任职要求： 1、2到3年的H5开发，熟练掌握HTML5 + CSS3 + JS + JSON等知识，完成页面布局及dom的增删改查，兼容各主流浏览器 2、必须掌握JQuery、NodeJs、WebPack、VUE与VUE-CLI(另外熟悉Angular / React更佳)的使用 3、熟悉PC/移动端几种常用UI框架，如: Bootstrap、Layui、Framework7、WEUI、SUI 等框架中的至少两种 4、熟悉前端模块化开发，SPA应用开发，ES6语法，与手机本地APP交互开发 5、拥有丰富的AJAX异步交互，前后端分离开发经验，能配合后端开发一定的JS业务代码 6、有微信公众号页面开发，微信小程序，一门后端开发语言的开发者优先 7、具备良好的代码规范，注重代码简介与可维护性，在可允许的情况下能原生实现尽量少或者避免使用第三方的框架</t>
  </si>
  <si>
    <t>广州科瑞迪信息技术股份有限公司</t>
  </si>
  <si>
    <t>五险一金 快速发展期 扁平化管理 绩效年终 期权激励 蓝海业务</t>
  </si>
  <si>
    <t>岗位职责： 1、负责各产品前端的开发，其开发平台包括小程序、H5和Web等。 2、根据界面设计图，按照视觉规范，制作页面； 3、与产品讨论确定，并实现良好体验的交互效果； 4、协助开发各种业务性公用类组件。 任职资格： 1、2年或以上开发经验，熟练使用h5、css3、js，有实际Vue开发项目经验； 2、精通JavaScript、Ajax、DOM等前端技术，掌握面向对象编程思想，对js框架应用（如prototype/jQuery/YUI/Ext/React等）有一定的经验； 3、具备良好沟通能力、理解分析能力、责任心、有良好的团队协作能力，自我学习能力强。 4、有微信小程序开发经验优先；</t>
  </si>
  <si>
    <t>广州花牵牛软件技术有限公司</t>
  </si>
  <si>
    <t>员工旅游 年终奖金 绩效奖金 专业培训 一年两次调薪 氛围活跃 股票期权</t>
  </si>
  <si>
    <t>岗位职责： 1.根据产品需求， 负责产品的HTML5页面功能开发； 2.与后端工程师协同完成功能开发,调试, 配合上线等；  岗位要求： 1、有2年以上移动端Android,iOS等平台下H5开发经验。 2、熟悉移动端的H5开发，掌握HTML/CSS/JavaScript的使用 3、熟悉 HBuilder、MUI、HTM5+，并有HBuilder项目经验和实践demo app。 4、对原生开发有一定了解，具有原生IOS 或 Android APP端经验者优先 5、有HTML5+原生插件和View组件开发经验者优先 6、较强的自学能力，对新兴技术敏感，乐于学习并使用新技术</t>
  </si>
  <si>
    <t>江苏润和软件股份有限公司</t>
  </si>
  <si>
    <t>1. 本科及以上学历，3年以上前端页面与脚本开发经验，有大数据可视化设计经验优先考虑； 2. 精通HTML5 / CSS3等相关技术，熟悉HTTP协议、W3C标准； 3. 协助UI/UX完善交互流程，高度还原设计，致力于通过技术提高用户体验； 4. 熟悉前端优化原则，能解决各种浏览器的兼容问题； 5. 精通常用js框架的使用，比如Jquery,Bootstrap,Vue，熟悉JavaScript面向对象机制以及模块化程序开发，具备良好的代码风格以及接口、架构设计能力； 6. 了解RequireJS、SeaJS、ReactJS、AngularJS其中一个或多个； 7. 具备沟通能力及团队协作精神，对工作积极严谨，勇于承担压力。 8. 熟悉大数据可视化各种展现控件，尤其是ECharts控件。</t>
  </si>
  <si>
    <t>学府（国际）咨询机构</t>
  </si>
  <si>
    <t>专业服务(咨询、人力资源、财会) 计算机软件</t>
  </si>
  <si>
    <t>1、负责项目的前端构建及开发工作； 2、负责项目前端架构分析、前端技术解决方案整理； 3、扎实的前端基础,精通html5、css3、JavaScript、Ajax、jQuery等Web开发技术，响应式网页设计切图，能独立处理浏览器兼容性问题； 4、优化项目性能，提高用户体验和交互效果，保证项目质量； 5、熟悉HTML5特性，了解HTML5最新规范，能熟练运用HTML5特性构建PC端和移动端的WebApp，了解Html5的离线存储机制； 6、了解一种MV*框架, 如 vue、 reactjs、angluarjs； 7、具有良好的代码书写、注释和单元测试习惯，以及分析和解决问题的能力； 8、有移动APP开发（IOS/HTML5/安卓）经验优先考虑； 9、本科以上学历，精通HTML和CSS及JavaScript面向对象编程方法，能够手写页面代码； 10、追求用户体验，工作认真细致，有责任心，具备良好的团队沟通与协作能力。</t>
  </si>
  <si>
    <t>广州市友基计算机科技有限公司</t>
  </si>
  <si>
    <t>计算机硬件</t>
  </si>
  <si>
    <t>社保五险 做五休二 节日福利 全勤奖</t>
  </si>
  <si>
    <t>1、利用HTML5相关前端技术实现移动WEB端、PC WEB端功能研发，实现逻辑功能和体验优化。 2、根据需求，开发界面、以及动态效果。 3、依据需求完成JS、CANVAS软件功能模块。 4、完成程序性能的优化。  任职要求： 1、大专以上学历，计算机相关专业，2年及以上实际的开发工作经验。 2、熟悉js、HTML5、Canvas、CSS3、Ajax、DOM、JSON等前端开发技术，了解浏览器兼容性问题。 3、重点强调：必熟悉JS、Canvas的开发技术。 4、熟悉JS前端技术框架例如JQuery、VUE等。 5、良好的沟通能力，强烈的责任心，具有团队精神和创新精神。 6、良好的思维逻辑能力。</t>
  </si>
  <si>
    <t>广州白鹭游火科技有限公司</t>
  </si>
  <si>
    <t>岗位职责: 1.负责公司html5游戏的开发； 2.负责公司html5游戏的平台对接； 任职资格: 1.必须有至少一年页游、小游戏的开发经验以及egret引擎使用经验。 2.精通ActionScript、JavaScript语言, 良好的OOP编程思想； 3.熟悉HTML/HTML5/XML、CSS/CSS3、Ajax、html5 Canvas等前端开发技术； 4.良好的沟通能力，高度的工作责任心和敬业精神； 5.对HTML5游戏开发发展前景有坚定的信心； 6. 热爱游戏，热爱技术，有激情，能够承受工作压力； 7. 有NodeJS开发经验者优先。</t>
  </si>
  <si>
    <t>移动开发工程师</t>
  </si>
  <si>
    <t>广东绘宇智能勘测科技有限公司</t>
  </si>
  <si>
    <t>五险一金 补充医疗保险 补充公积金 员工旅游 绩效奖金 年终奖金 定期体检 节日福利</t>
  </si>
  <si>
    <t>前端开发工程师（php）</t>
  </si>
  <si>
    <t>广州轻享互联网科技有限公司</t>
  </si>
  <si>
    <t>五险一金 专业培训 绩效奖金 年终奖金 弹性工作</t>
  </si>
  <si>
    <t>1、负责PC、移动前端解决方案与实现效果； 2、与后台工程师协作，完成数据交互、信息展现等开发工作； 3、负责前端框架搭建，开发规范及文档建设; 4、维护及优化网站前端页面； 5、符合应聘要求者，请勿乱投简历，否则拉黑，永不录用。  招聘要求： 1、一年以上WEB前端开发工作经验； 2、精通JavaScript语言，熟悉并能熟练使用流行的Javascript开发框架或函数库（如jQuery），了解面向对象编程方法； 3、精通HTML、CSS；熟悉W3C标准，能够解决常见兼容性问题； 4、精通Bootstrap、VUE、VUEX框架开发； 5、熟悉小程序优先； 6、热爱技术，良好的分析与应变能力，具备良好的沟通能力和团队协作精神。</t>
  </si>
  <si>
    <t>广州市藏星网络科技有限公司</t>
  </si>
  <si>
    <t>五险一金 弹性工作 专业培训 定期体检</t>
  </si>
  <si>
    <t>1、精通HTML/XHTML、HTML5、DIV+CSS、JavaScript等前端页面技术，能独立完成CSS建模； 2、熟悉Ajax技术原理，有开发跨浏览器Ajax的应用经验； 3、至少精通一种或多种常见js框架（如：jQuery/AngularJS/EasyUI/YUI等），熟悉基于js框架的应用和项目开发； 4、熟悉各主流浏览器（IE各版本、Firefox、Chrome、Safari）间的差异性，能快速定位、解决开发中遇到的浏览器兼容性问题； 5、熟悉移动端浏览器,并能解决相应自适应和兼容性问题 6、能够根据设计图切图，生成Html页面。 7、精通JavaScript、HTML5、CSS，有基于Ajax的应用开发经验，能够手写页面代码。 8、熟练掌握使用JavaScript进行Web开发，熟悉Jquery/Zepto等框架，熟悉html5 + css3的新功能、canvas动画制作等。 9、有熟悉backbone、requirejs、AngularJS等开源库使用经验者优先。 10、熟悉PhoneGap跨平台移动应用中间件框架者优先。 11、2年以上相关工作经验，会ios , android, html5等开发经验。</t>
  </si>
  <si>
    <t>广东电声市场营销股份有限公司</t>
  </si>
  <si>
    <t>五险一金 补充医疗保险 员工旅游 年终奖金 定期体检 弹性工作</t>
  </si>
  <si>
    <t xml:space="preserve">1、 负责移动端H5应用前端页面功能的开发与后期维护工作； 2、 根据版本计划制定开发工作安排，负责新版本发布及上线工作； 3、 定期收集用户需求，分析并实现最优的前端UI解决方案，持续改善用户体验； 4、 熟练使用HTML5、CSS3、AngularJS等技术，完成页面优化与重构； 5、 解决系统在各品牌手机、浏览器环境出现的兼容性问题。  任职要求： 1. 2年及以上Web前端或Web APP相关工作经验，大专及以上学历； 2. 具有良好沟通、语言表达能力、团队合作意识，有责任心、上进心，能积极、主动工作； 3. 熟悉HTML5、CSS3、JavaScript等Web前端开发技术，有良好的编程习惯，产出符合W3C标准、兼容多种浏览器的前端页面代码； 4. 熟悉Ajax、DOM、XML、JSON等相关技术，熟悉面向对象，使用过jQuery、Prototype等js框架的至少一种; 5. 熟悉AngularJS、Vue等前端MVC/MVVM模块化开发框架，具有AngularJS开发经验更佳； 6. 熟悉移动端主流浏览器的适配，对Android与iOS等不同平台的html5页面适配充分了解； 7. 熟练掌握Photoshop，Fireworks，AI其中一个设计软件，并能独立完成切图工作； 8. 有Cordova移动跨平台中间件使用经验者更佳。 </t>
  </si>
  <si>
    <t>广州伊创科技股份有限公司</t>
  </si>
  <si>
    <t>五险一金 餐饮补贴 通讯补贴 绩效奖金 年终奖金 股票期权 周末双休 带薪年假 专业培训 节日福利</t>
  </si>
  <si>
    <t>1. 根据项目具体要求，承担开发任务，按计划完成任务目标； 2. 独立完成系统及模块的编码； 3. 软件后期维护； 4. 完成主管领导临时交办的其他任务。 岗位要求： 1、大专及以上软件工程、计算机科学与技术相关学历； 2、 熟练掌握C#开发语言及Asp.net开发，有WEB应用项目开发，需要1年或以上工作经验； 3、熟悉iiS、Jquery、JavaScript、Json、XML、HTML、DOM、CSS，并能熟练应用Ajax； 4、熟悉SQL语句，能写一般存储过程，熟练掌握至少一种关系型数据库系统；</t>
  </si>
  <si>
    <t>广州悦信无线科技有限公司</t>
  </si>
  <si>
    <t>五险一金 股票期权 绩效奖金 年终奖金</t>
  </si>
  <si>
    <t xml:space="preserve">岗位职责： 1. 根据产品和设计需求，利用合适的web技术将PSD还原成理想页面； 2. 利用JS和CSS等营造动态交互效果； 3. 和后端人员对接相关接口事宜； 4. 对代码进行优化； 5. 钻研新的互联网技术，能有效进行前端技术分享与沟通。  任职要求： 1.统招本科以上学历，2年或以上Web前端开发经验，计算机相关专业； 2.具备良好的代码规范，注重代码的整洁、可维护性； 3.熟练HTML/HTML5、CSS/CSS3、JavaScript、Ajax等Web前端开发技术，熟练运用jQuery、Vue、layui等框架； 4.有微信公众号项目开发经验加分； 5.PC端熟悉IE8兼容； 6.有了解过JAVA等后台开发语言，能够和后端工程师配合完成相应工作； 7.精通layui、VUE框架者优先，具有大型网站前端开发经验优先； 8.计算机相关专业，非对口专业勿投。  员工福利： 1.丰厚待遇：行业中上水平薪资+绩效奖+年终奖+期权分红； 2.休假保障：周末双休+国家法定节假日，让你更好地平衡生活和工作； 3.学习机会：资深员工引导培训，提升自身综合技能； 4.工作氛围：平等尊重、自由责任的工作氛围； 5.发展空间：员工拥有宽松而广阔的发展空间，依员工的工作绩效给予调薪和晋升机会。  乘车指引：可乘坐506路，534路，573路，578路，夜51路，324路，327路，333路，334路，371A路，371路，392路，395路，506A路，946路，高峰快线64，科学城3号交通专线 到暹岗圣贤站下车。  地铁：地铁6号线苏元站。 </t>
  </si>
  <si>
    <t>前端工程师-创新 (MJ000388)</t>
  </si>
  <si>
    <t>锦江信息技术(广州)有限公司</t>
  </si>
  <si>
    <t>五险一金 员工旅游 绩效奖金 弹性工作 定期体检</t>
  </si>
  <si>
    <t>工作内容： （1）使用HTML5、CSS3高度还原设计稿； （2）用响应式设计开发手机、平板电脑等多平台上的Web/WAP前端应用； （3）利用Javascript实现WebApp中的交互效果； （4）配合产品经理和设计师，研究并改善用户体验；  职位要求: （1）2年以上工作经验； （2）熟悉HTML5、CSS3，了解至少一种CSS预编译； （3）深刻理解Web标准，对可用性、可访问性等相关知识有实际的了解和实践经验； （4）熟悉Javascript/jQuery，了解Javascript面向对象编程方法； （5）熟悉各种常见跨浏览器、跨设备问题； （6）熟悉前端构建工具的使用，有良好的代码习惯； （7） 至少熟练使用一门非前端脚本语言（如：NodeJS /Python/PHP等）； （8）有旧项目重构，性能优化项目经验者优先； （9）有智能手机和平板开发经验优先； （10）熟悉Vue、微信小程序开发优先；  WeHotel比任何人都关心您的身心健康与职业发展，公司提供多维度福利： 【基本福利】 弹性工作制、周末双休、五险一金、带薪病假年假，优美宽敞工作环境，工作生活两不误； 【进阶福利】 年度旅行、月度团建、年度体检、多样化培训和文体俱乐部，工会关爱，诗与远方都拥有； 【专属福利】 入职即享平台金卡待遇，员工托儿所、活力健身房、便捷停车场，健康家庭不忧愁；</t>
  </si>
  <si>
    <t>广州交通集团物流有限公司</t>
  </si>
  <si>
    <t>交通/运输/物流 制药/生物工程</t>
  </si>
  <si>
    <t>五险一金 节日福利 提供午餐 带薪年假 周末双休 年终奖金</t>
  </si>
  <si>
    <t>1、负责前端架构框架、前端技术设计与实现，利用js相关技术开发web前端页面； 2、负责页面兼容，保证页面执行效率，前端模块修改、优化； 3、为产品后期运营提供升级、维护等技术支持，支撑后台人员和产品经理完成项目要求。 4、编写前端web界面需要的数据服务接口； 5、通过各种前端技术手段，提高用户体验并满足性能要求。  任职要求： 1、学历大专以上，2年以上PC端或移动端前端开发工作经验； 2、精通HTML、HTML5、CSS、CSS3、JavaScript等前端技术； 3、熟悉HTTP协议，了解web标准规范； 4、了解MVC和MVVM模式，模块化开发，熟悉常见的前端优化技巧并有实践经验； 5、实际项目使用过vue、angularjs开发，掌握ES6语法发，熟悉微信小程序开发者优先考虑； 6、熟悉掌握前端常用框架，如：jQuery、bootstrap等。   注：该岗位入职药链科技。</t>
  </si>
  <si>
    <t>Web前端开发工程师（电商）</t>
  </si>
  <si>
    <t>广州恒越电子科技有限公司</t>
  </si>
  <si>
    <t>五险一金 节日福利 绩效奖金 带薪年假 股份期权 专业培训 假期旅游 邻近地铁 弹性工作</t>
  </si>
  <si>
    <t>岗位职责： 1、负责WEB网站前端实现与优化，包括PC、小程序、APP端； 2、熟练使用JavaScript进行代码构建，完成产品设计的各种特效； 3、保持高效的前端性能，优秀的代码可维护性，良好的浏览器兼容性； 4、同后台相关开发人员协作，获取后端数据后进行效果展示； 任职要求： 1. 大专及以上学历，具有三年以上web前端相关研发经验； 2. 掌握互联网产品开发相关流程和工作模式； 3. 扎实的前端基础知识（HTML,CSS,JavaScript），掌握HTTP协议，能从实际角度出发提升Web性能； 4. 熟悉前端工程化与模块化开发，并有实践经验（如gulp/webpack、Vue/React等）； 5.思维敏捷，热爱前端开发事业，出色的团队合作能力，具有电商开发经验优先。</t>
  </si>
  <si>
    <t>广州奥松电子有限公司</t>
  </si>
  <si>
    <t>五险一金 专业培训</t>
  </si>
  <si>
    <t xml:space="preserve">岗位职责： 1、根据工作安排高效、高质地完成代码编写，确保符合规范的前端代码规范； 2、负责项目/产品的前端设计、开发，与后端数据的交互，提高用户视觉与用户体验； 3、与后端开发团队紧密配合，确保代码有效对接，优化前端性能。  岗位要求： 1、大专以上学历，计算机或相关专业，2年以上前端开发经验，有PC端、手机端、微信小程序等相关经验；良好的编码习惯、沟通协作能力和学习能力；对前端新技术和新应用有浓厚的兴趣。 2、掌握javascript、html5、css、jquery、Ajax，熟练使用前端技术node.js，webpack，bootstrap，vue.js、react.js等； 3、熟悉主流MVVM框架vue.js，且能够独立完成前端项目开发； 4、掌握sass、scss、less等常用css预处理器的使用； 5、了解 Node.js、PHP、Java、Python等后端语言中至少一种； 6、对于相关Web标准、浏览器兼容性以及网站性能等方面有一定的了解； 7、善于学习、乐于分享，有良好的沟通及语言表达能力。 </t>
  </si>
  <si>
    <t>广州高分说信息科技有限公司</t>
  </si>
  <si>
    <t>五险一金 专业培训 周末双休 绩效奖金 弹性工作 年终奖金 年会、聚会</t>
  </si>
  <si>
    <t xml:space="preserve">1、负责公司项目前端开发，包括微信小程序、APP端、PC端等前端页面的重构、UI组件开发、公共组件开发； 2、了解后端架构以及业务逻辑思路，能与后端工程师对接，协同完成项目开发； 3、解决产品主流浏览器兼容性问题； 4、参与移动端项目开发，及移动端适配方案落地； 5、持续优化前端体验(含访问速度)，有良好的代码编码习惯； 6、服从领导安排，工作有激情，良好的沟通以及表达能力。 任职资格 1、大专及以上学历，3年及以上Web前端开发工作经验； 2、熟练并使用过vue、react等前沿框架，并有实际项目开发经验； 3、精通HTML5，CSS3，JavaScript（包含ES6）等Web开发技术； 4、熟悉一种或多种前端打包工具，如webpack、gulp等； 5、有微信小程序开发经验优先；  【上班时间】周末双休、五天八小时工作制，享受国家所有法定带薪假  【员工福利】社保五险一金、绩效奖金、节日福利、不定期聚餐/旅行、文化活动、大型年会  【系统培训】提供完善的培训系统的入职培训、岗位培训、专业培训、拓展培训  【带薪假期】带薪年假、国家法定节假日、婚假、产假等  【公司地址】广东省广州市越秀区文德路东方文德广场A座801室  【办公环境】高级写字楼，办公室环境干净舒适优美，相邻北京路商业街，美食应有尽有  【交通情况】北京路、公园前、农讲所3个地铁站环绕，欢迎来自五湖四海的积极向上有志向的你们  【人际环境】呆萌、可爱、酷帅、幽默的 同事，总有一款适合你  </t>
  </si>
  <si>
    <t>广东鼎义互联科技股份有限公司</t>
  </si>
  <si>
    <t>五险一金 餐饮补贴 通讯补贴 专业培训 交通补贴</t>
  </si>
  <si>
    <t xml:space="preserve">【岗位职责】 1.参与项目开发、按照工作计划完成开发工作； 2.主动汇报工作进度，自觉请示领导的工作安排； 3.及时沟通反馈工作中遇到的疑问； 4.完成项目模块编码实现，单元测试，协助测试人员完成模块测试，并对模块质量负责。  【任职要求】 1、计算机及相关专业，大专及以上学历，Java开发经验2年或以上； 2、精通Java并有较全的知识面，熟悉Spring、Springboot、Hibernate、MyBatis等主流框架； 3、熟悉Web分布式系统，熟悉Nginx、Tomcat、Redis/Memcached等应用； 4、熟悉数据库技术(MySQL/Oracle/MSServer)，数据库优化及SQL优化； 5、熟悉Html、JavaScript、CSS、XML等语言和技术； 6、有良好的面向对象思想，了解UML技术和常用的设计模式； 7、有微服务开发，高并发场景开发相关经验。  【公司福利】 1.新三板挂牌企业，管理规范； 2.五险一金齐全，另有交通补贴、餐补、通讯补贴、年终奖金等； 3.公司实行5天7.5小时工作制（朝9晚5点半），享受法定假期、带薪年假、婚假等各种假期； ４.不定期团建活动、员工旅游、节日福利； ５.系统性培训计划，双向职业发展通道，促进您与公司一同成长； ６.满足条件可申请入户珠海，免去你的后顾之忧； ７.良好的办公环境，交通便利，园区设有通勤车； ８.行业领先的公司团队，每日有行业大牛与您分享和交流； ９.高速发展型公司，给到肯努力的你无限的成长空间。  </t>
  </si>
  <si>
    <t>广州云智易物联网有限公司</t>
  </si>
  <si>
    <t>岗位职责： 1.  负责公司WEB网站代码编写和维护。 2.  负责移动端项目的开发和维护。 3.  负责公司公共组件库的开发和维护。 4.  参与公司核心产品的架构设计和开发。 5.  与后端以及APP开发人员共同完成项目。  岗位要求： 1. 本科及以上学历，计算机相关专业，CET-4，2年以上开发经验； 2. 精通 HTML/CSS/JS，基础扎实，有移动页面开发经验； 3. 熟悉HTTP协议，了解后端开发基本流程； 4. 熟悉 gulp，webpack 等前端构建工具； 5. 有后端开发经验优先，有 Vue， react或 Angular 相关开发经验优先； 6. 沟通和团队协作能力佳、学习能力强、能承受一定的工作压力。</t>
  </si>
  <si>
    <t>高级WEB前端开发工程师</t>
  </si>
  <si>
    <t>上海酆泽信息技术有限公司</t>
  </si>
  <si>
    <t>五险一金 补充医疗保险 员工旅游 年终奖金 绩效奖金 定期体检</t>
  </si>
  <si>
    <t>【岗位职责】  1、参与项目/产品的前端架构设计和需求分析，包括PC及移动端；  2、制定前端技术框架、标准和规范，指导前端工程师完成开发工作；  3、能按时,独立,高质量地完成工作，对自己的代码要求严格；  4、与项目经理、测试工程师、其他团队沟通合作，技术难点攻关、问题分析、系统调优等，保证项目工作的质量和进度；    【任职要求】  1、计算机专业本科及以上学历，三年以上web前端开发经验，成功参与过大型产品项目开发工作者优先；  2、精通HTML/CSS、HTML5/CSS3，Responsive Web design原理及Bootstrap框架，熟练跨浏览器、跨终端的开发；  3、精通JavaScript及AJAX、jQuery框架；  4、熟悉HTML5特性，了解HTML5最新规范，能够熟练运用HTML5特性构建移动端的WebApp，熟悉Html5通讯（ajax websocket），了解Html5的离线存储机制，了解响应式布局；  5、至少熟悉使用React、Vue、AngularJs 4.0或以上 等一种或多种框架；  6、理解网页标准，能很好解决浏览器兼容问题,熟悉移动端主流浏览器的适配，深刻理解手机平台上各主流浏览器之间的兼容性；  7、持续关注业界的新话题和新技术；有强烈的求知欲、善于学习和运用新知识；善于学习、总结、乐于分享；善于沟通和逻辑表达，良好的团队合作精神和积极主动的沟通意识。  公司福利： 1.工作时间：五天工作制度，9:00-11:30,13:30-18:00 2.社保福利：五险一金加商业保险 3.丰富下午茶 4.丰厚的项目奖金、年终奖 5.假期福利：为员工提供带薪假期：年休假、婚假、病假、产假、陪产假等 6.节假日完全按照国家劳动法规定执行。 7.每年旅游 8.每年定期体检</t>
  </si>
  <si>
    <t>广州优谷信息技术有限公司</t>
  </si>
  <si>
    <t>五险一金 带薪年假 周末双休 年度体检 年终奖金 健身俱乐部</t>
  </si>
  <si>
    <t>岗位职责
1、负责公司WEB端的开发工作；
2、根据具体产品需求设计，同研发测试团队紧密合作，推进需求落地及高质量上线
3、优化产品交互代码，提高标准化程度，提高代码效率及页面性能。
4、优化现有产品web前端性能和兼容性。
岗位要求
1、本科及以上文化程度，计算机软件、网络相关专业毕业；
2、熟练掌握js, html5, css3的运用；
3、熟悉node.js、vue.js和微信小程序开发；
4、对Web标准有良好认识，能够高保真还原设计稿，代码风格严谨工整，能够兼容各种浏览器；
5、对Web前台的性能优化以及Web常见漏洞有一定的理解和相关实践；
6、具备良好的分析解决问题能力，能独立承担任务，有开发进度把控能力；
7、责任心强，良好的对外沟通和团队协作能力，主动、好学，抗压能力好，能接受加班。 其他要求：有一定的项目经验，有产品思维者优先考虑。</t>
  </si>
  <si>
    <t>宏景科技股份有限公司</t>
  </si>
  <si>
    <t>五险一金 员工旅游 年终奖金 绩效奖金 定期体检</t>
  </si>
  <si>
    <t xml:space="preserve">招聘岗位：电子政务部政务软件产品研发工程师。 任职要求： 1、计算机及相关专业毕业，统招大专及以上学历； 2、两年以上从事软件开发工作经验； 3、精通thinkphp，yii等框架及项目开发； 4、熟悉html、js、css； 5、掌握多层架构、常用设计模式； 6、精通数据库设计及开发技术，并能熟悉使用相关工具，能够熟练操作linux； 7、良好的沟通、学习能力； 8、工作仔细踏实，具备工作主动性和团队合作的意识； 9、接受应届毕业生应聘。  岗位职责： 1、完成软件的设计、开发、测试、修改bug等工作，包括业务需求的沟通，功能模块详细设计，业务功能实现与单元测试，系统维护； 2、参与产品构思和架构设计； 3、撰写相关的技术文档； </t>
  </si>
  <si>
    <t>.Net开发工程师</t>
  </si>
  <si>
    <t>广州超前计算机科技有限公司</t>
  </si>
  <si>
    <t>汽车及零配件 计算机软件</t>
  </si>
  <si>
    <t>全勤奖 弹性工作 带薪年假 绩效奖金</t>
  </si>
  <si>
    <t xml:space="preserve">岗位职责： 1、负责公司各项目的管理后台、接口、小程序..等Web相关的开发工作  岗位要求： 1、至少3年以上.Net B/S前后端开发经验，能独立完成项目开发 2、具备B/S架构设计与优化经验，有丰富的系统性能与安全性相关经验 3、熟练相关Web开发技术，.NET Framework、ASP.NET、MVC、WCF、C#、HTML5、CSS3、Javascript、Ajax、小程序...等 4、熟悉使用Visual Studio开发环境 5、具备Oracle数据库设计、开发、优化能力 6、认真踏实、富有主动性和团队精神，具有良好的沟通表达能力，责任心强 7、具有大型B/S架构经验者优先 </t>
  </si>
  <si>
    <t>广州市微柏软件股份有限公司</t>
  </si>
  <si>
    <t>五险一金 绩效奖金 年终奖金 股票期权 定期体检</t>
  </si>
  <si>
    <t xml:space="preserve">【岗位职责】 1、按期高质量完成公司网站web版前端页面重构及开发工作，做到各主流浏览器的兼容，达到产品经理要求的页面效果； 2、研究网页前端重构新技术的发展，推动产品用户体验的升级。  【任职要求】 1、本科学历，计算机相关专业，具备两年或以上Web前端开发工作经验，具备丰富的成熟网站开发及优化经验。 2、熟悉W3C标准，熟悉HTML5、CSS3； 3、有扎实的JavaScript基础,对于ES6有一定理解，对前后端分离开发、Web语义化等有深刻理解； 4、熟练使用React、Vue、Angular中一种或多种相关技术栈； 5、至少会一种以上CSS预处理语言，如LESS、SASS、STYLUS 等； 6、熟悉 Node 开发环境，至少能熟练使用至少Gulp、Webpack、Grunt等构建工具中的一种； 7、良好的沟通能力、良好的团队合作精神。 6、具备较强沟通能力和服务意识，具备较强的学习创新能力。 </t>
  </si>
  <si>
    <t>web前端（网易）</t>
  </si>
  <si>
    <t>杭州博彦信息技术有限公司</t>
  </si>
  <si>
    <t>五险一金 餐饮补贴 专业培训 年终奖金 弹性工作 定期体检</t>
  </si>
  <si>
    <t xml:space="preserve">岗位职责： 1. 运用相关web前端技术，规划产品和用户需求设计页面原型； 2. 负责后台管理系统及移动端的前端功能开发，持续改进产品的易用性与用户体验； 3. 维护平台良好的性能和兼容性，优化产品性能和前端代码质量； 4. 封装与维护前端通用组件，编写前端开发工具，提高开发效率； 5. 新技术的学习、调研和应用。  任职要求： 1.  计算机或相关专业毕业，本科及以上学历，2年以上相关工作经验； 2.  精通常用前端技术，包括HTML5/CSS3/JavaScript等基础扎实，有较强的web界面制作和交互脚本编写能力； 3.  熟悉一种或多种常用前端框架/库及相关技术，如jQuery/Vue/React，nodejs等； 4.  熟悉常用工程化及模块化方案，如Webpack/RequireJS/Gulp等； 5.  具备良好的编程习惯，有较好的接口设计与程序架构设计能力； 5.  有移动端（APP/WAP）开发经验者，优先考虑； 6.  积极向上，有良好的人际沟通能力，良好的工作协调能力，踏实肯干的工作精神。 </t>
  </si>
  <si>
    <t>果然优-广州纯简网络科技有限公司</t>
  </si>
  <si>
    <t>0.8-1.1万/月</t>
  </si>
  <si>
    <t>专业培训 绩效奖金 弹性工作 五险一金 定期体检 员工旅游</t>
  </si>
  <si>
    <t>工作地点：广州市白云区松洲街道槎溪南路3号楼5楼（19年年底开通地铁） 岗位职责： 1、负责公司平台模块的建设和开发工作,； 2、对所编写的程序进行严格的综合测试； 3、部门主管安排的其他工作事宜。 职位要求： 1、至少3年以上PHP开发经验；技术扎实； 2、熟悉微信小程序,并且有小程序的开发经验； 3、熟悉PHP+MYSQL编程，熟悉Javascrīpt、Ajax以及CSS,熟悉SMARTY； 4、了解Linux操作系统，熟悉php的面向对象编程； 5、了解memcache或者redis； 6、熟悉移动端页面第三方功能库或者bootstrap者优先； 7、熟悉HTML、XML、JSON,熟悉H5优先。 薪资：五险一金齐全， 内部专业培训；互联网年轻团队；知名创业公司；年度免费体检；生日part；运动会；户外运动；旅游；下午茶；进口水果零食吃不停......;期待优秀的你加入果然优大家庭！</t>
  </si>
  <si>
    <t>Java开发工程师（双休）急</t>
  </si>
  <si>
    <t>广州吉仕移动科技股份有限公司</t>
  </si>
  <si>
    <t>周末双休 无加班 五险一金 下午茶点 节日福利 带薪年假 年度旅游 公司体检 领导亲切 同事幽默</t>
  </si>
  <si>
    <t xml:space="preserve">  福利待遇：（公司于2016年上市，福利多多，发展空间大） 1、购买五险一金，周末双休，法定节假日放假，还有过节礼品或现金福利； 2、奖励丰厚：绩效奖金、全勤奖、年终奖金、期权分红、年度优秀（新、老）员工奖励； 3、每年一次的年度旅游（省外旅游或国外旅游）； 4、公司为员工免费提供水果、零食、饮料，无限量且长期供应，每周还有聚餐； 5、提供年度免费体检，每周有健身活动； 6、丰富的员工活动：全年健身活动，生日会、茶话会、户外拓展活动、年度晚会（抽奖100%中奖）等等； 7、公司办公环境舒适且宽敞，近地铁口、公交站，交通方便。公司气氛活跃，员工都以80、90后为主，大家都和睦相处。</t>
  </si>
  <si>
    <t>视觉经理</t>
  </si>
  <si>
    <t>广州市缔造亿百儿童用品有限公司</t>
  </si>
  <si>
    <t>服装/纺织/皮革 多元化业务集团公司</t>
  </si>
  <si>
    <t>周末双休 带薪年假 节日福利 绩效奖金 专业培训</t>
  </si>
  <si>
    <t>1、 根据公司的品牌定位，负责公司品牌的整体包装，把握店铺的整体风格、视觉呈现和品牌调性，能清晰传递品牌理念； 2、 全面负责公司品宣团队的日常工作安排和管理； 3、 负责平面视觉的整体把握和指导工作； 4、 负责把控摄影、摄像的方向和效果，包含品牌、活动、主题、单品的拍摄和制作； 5、 负责把控文案的输出与质量，包含品牌文案、主题文案、单品文案、活动文案、新媒体内容化等； 6、 根据市场反馈，对品牌视觉进行持续深度的优化，提升整体视觉效果； 7、 建立或优化品牌视觉工作的相关流程，安排和控制各节点工作，有条不紊的开展各项工作； 职位要求： 1、平面设计、美术设计、多媒体设计等相关专业，大专以上学历，3年以上的设计经验，能够独立完成项目设计； 2、精通Adobe Premiere、Dreamweaver，Photoshop、Illustrator、flash、HTML、DIV+CSS等网页制作工具； 3、有良好的色彩搭配美术功底和设计创意能力，对审美有自己独特的见解与认识；</t>
  </si>
  <si>
    <t>.NET中级开发工程师（年底双薪+五险一金）</t>
  </si>
  <si>
    <t>广州乐芙信息科技有限公司</t>
  </si>
  <si>
    <t>员工旅游 股票期权 定期体检 五险一金 周末双休 绩效奖金 出国机会 年底双薪 节日福利</t>
  </si>
  <si>
    <t>1、负责大型成熟电商web网站开发以及功能应用升级; 2、负责公司内部ERP的开发与运用; 3、负责公司ERP系统与财务、物流等软件的接口开发; 4、有较强的前端编写能力，掌握HTML5语言及css样式表，精通jQuery；  任职资格： 1、全日制本科院校毕业，1年以上工作经验 2、有电商平台开发经验者优先，有ERP系统，小程序等产品开发经验优先； 3、精通C#开发，控件编写、JSON、XML技术，精通.NET下的应用框架，如MVC，WCF等； 4、熟悉SQLServer数据库设计，有对复杂Sql语句和存储过程等的开发与优化经验，有大数据量、高并发访问处理经验； 5、熟悉B/S架构，有较强的前端编写能力，掌握HTML5语言及css样式表，精通jQuery； 6、有用户思维，逻辑思维能力强，有强烈的事业心和责任心，具有良好的团队合作精神；  您能获得： 【综合薪资】固定底薪+奖励+激励奖； 【其他福利】公司股权期权激励、公司利益分红、享受六险一金，年底双薪、部门激励奖金节假日福利，每月团建活动，旅游福利、免费体检、生日礼物等； 【晋升空间】每年2-3次晋升加薪 ― 横向发展； 【优美办公环境】位于广州的CBD核心商业区――体育中心，办公室为甲级写字楼――羊城国际商贸中心 【公司培训】完善的带薪培训体系助你全面提升个人能力； 【管理模式】倒三角组织架构、扁平化管理方式； 再好的剧本，也需要主角来演绎；再好的工作，也需要合适人来胜任； 人生就像是小马过河，唯有走过了，方知道河水的深浅。找工作也是如此，唯有过来面试了，才知道适不适合你。 我们一直在招人，并不代表是有多么缺人。只是想告诉您，有一个优秀的团队时刻在等待优秀的您。 在这车水马龙和钢筋森林中，希望给辛苦奔波的人儿一个包容情绪、安抚情绪的空间。因此我们致力于做一家有温度的互联网企业，如果您也认可我们的理念，欢迎您加入乐芙大家庭，让我们一起造作！ 您可以在我们的面试时间前来面试，09:00-12:00 14:00-17:30，期待您的加入！ 工作地址: 广州市天河区体育东路122号羊城国际商贸中心西塔26楼整层（农业银行旁边） ――地铁：1号线体育中心B出口（出站后直走100百米，到达羊城国际商贸中心西塔26楼整层）  ――公交/BRT站：体育中心东门站/石牌桥站/体育中心站</t>
  </si>
  <si>
    <t>广州汛芯网络技术有限公司</t>
  </si>
  <si>
    <t>五险一金 周末双休 绩效奖金 定期体检</t>
  </si>
  <si>
    <t xml:space="preserve">一、岗位职责：独立负责电商类型网站PC端和移动端的前端开发。 二、任职条件： 1、大专及以上学历，计算机相关专业； 2、4年以上前端独立开发经验，精通Web开发及相关技术，HTML、CSS、JavaScript等, 熟悉主流的js框架，并会使用Jquery、Bootstrap等js框架； 3、2年PHP技术开发经验，熟悉各种主流开发模板，懂电商商城网站规划，能独立完成php＋MySql的网站开发，了解门户网站技术架构的设计与优化；具有PHP缓存技术、静态化设计方面的经验；熟悉微信接口开发； 4、熟悉MysqL数据库的几个重要系统函数,及熟悉Thinkphp框架，了解MVC思想；了解一种以上大型关系型数据库，具有MySQL/Oracle等关系型数据库开发经验为佳； 5、有良好的代码编程习惯，能以良好的心态应对突发事件，快速找出网站出现问题的原因； 6、善于沟通和表达，善于团队合作，能与网站运营人员和美术设计师有良好的沟通与协作能力。 </t>
  </si>
  <si>
    <t>上海汉堂实业有限公司</t>
  </si>
  <si>
    <t>五险一金 年终奖金 弹性工作 餐饮补贴 交通补贴 绩效奖金</t>
  </si>
  <si>
    <t>职位描述： - 负责互联网产品的web前端开发工作； - 配合交互设计师完成华丽的用户体验； - 关注HTML5，关心Web的未来； - 保持高效的前端性能，优秀的代码可维护性，良好的浏览器兼容性。  资格要求： - 计算机及相关专业本科以上学历，1年以上前端开发经验； - 熟练mvvm框架（react+redux，angularjs），有移动h5开发经验优先； - 熟练掌握HTML、CSS，熟悉页面架构和布局；对HTML5/CSS3等技术有一定了解，熟练使用less或sass进行前端开发； - 熟悉前后端分离开发，熟悉restful； - 掌握前端开发常用框架库类，如jQuery，requireJS等，能基于框架写扩展应用 ； - 熟悉前端自动化webpack，gulp等，了解nodejs； - 对css/JavaScript性能优化、解决多浏览器兼容性问题有一定的经验； - 对用户体验、交互操作流程、及用户需求有深入理解； - 有强烈的上进心和求知欲，善于学习和运用新知识，善于沟通和逻辑表达，有强烈的团队意识和执行力。  PS：优先考虑有1-2年React经验的人，或者是有3年左右VUE经验的人；对基本的JS、API概念有所了解，为人踏实肯干</t>
  </si>
  <si>
    <t>Y软件工程师（node.js方向)</t>
  </si>
  <si>
    <t>广州悦悦驾驶培训有限公司</t>
  </si>
  <si>
    <t>五险一金 员工旅游 专业培训 绩效奖金 股票期权 弹性工作 定期体检</t>
  </si>
  <si>
    <t xml:space="preserve">1.计算机相关专业本科学历，两年以上从事nodejs相关开发经验。 2.精通nodejs语言，熟练使用nodejs框架koa、express及常见库 3.具备OOP思想，了解常见设计模式原理 4.熟练使用关系型数据mysql 、 mongodb（两者至少其一） 和内存数据库 redis、memcache（两者至少其一） 5.熟悉基本的html、css、js 6.熟练使用版本管理工具git、svn 7.熟悉服务器liunx基本使用 地铁：3号线石牌桥地铁站A出口100米左右宏发大厦5楼（A出口右拐30米看到看到橙色标志牌楼巴候车即大厦北门，坐电梯上5楼即到。 BRT：石牌桥站 公交：中国广东自由贸易区南沙路快线，136路，311路，39路，506A路，506路，高峰快线42路，高峰快线81路，夜68路公交线路 【福利赞】五险 + 法定节假日 + 带薪年假 + 带薪两周春节假 + 季度旅游 + 定期员工生日会 + 节假日必备礼品 + 每月团建聚餐 + 每月月CEO共享荣语宴 + 团队高额激励奖金 + 员工可获得期权奖励 【培训优】入门培训 + 业务知识培训 + 兴趣培养 + 管理能力提升 【环境好】公司提供微波炉，冰箱，环境干净整洁，高大上的写字楼办公环境 一大波80后90后帅锅美女，轻松的工作氛围 </t>
  </si>
  <si>
    <t>Web前端开发工程师（IT部） (职位编号：000497)</t>
  </si>
  <si>
    <t>广州凡科互联网科技股份有限公司</t>
  </si>
  <si>
    <t>补充医疗保险 员工旅游 专业培训 弹性工作 定期体检 八险一金</t>
  </si>
  <si>
    <t>上市以来，凡科通过为企业用户提供多元、高效、易用的互联网工具，已帮助了越来越多的企业有效降低了运营成本。随着凡科规模的进一步扩大，我们期待着更多新鲜血液的加入！
「你将会负责」
1、内部协作系统开发、重构与技术难题攻关；
2、开发过程中的问题分析和总结并提出改进建议；
3、编写模块设计说明书及相关技术文档；
4、对界面设计有审美能力，统一系统视觉风格、交互风格；
5、互相分享技术心得，促进团队学习氛围。
「我们希望你」
1、大专及以上学历，计算机相关专业优先；
2、精通 HTML5、CSS3、JavaScript 等；
3、熟悉 W3C 标准与 ES 规范，Web 语义化；掌握主流浏览器兼容性问题处理；
4、熟悉主流及前沿开发框架 angular、vue.js 等，掌握原理，能独立开发常用组件；
5、了解浏览器渲染原理，熟悉前端调试工具，有前端性能优化实践者优先；
6、了解模块化、组件化开发，对表现与数据分离有较为深刻的理解者优先；
7、了解 java 后端相关知识者优先；
8、具有良好的代码习惯、优秀的学习能力；对前端专业的持续热情与探索欲望。
「凡科人专享福利」
☆任性金主
提供优厚薪资待遇 八险一金 年终奖金 年度调薪 伯乐奖 结婚及生育礼金
☆职场晋阶
入职培训 技能晋阶 大咖分享 育才项目 学习分享会 完善的晋升机制
☆溜溜假日
双休 法定节假日 带薪年假 节日礼品 节日福利活动 婚假 产假 陪产假
☆缤纷生活
吃喝玩乐腐败金 周年礼物 生日惊喜 零食任吃 年度旅游活动，海内外随你pick
☆健康加分
年度健康体检 瑜伽班 舞蹈班 每周有足球 篮球 羽毛球 乒乓球等体育活动</t>
  </si>
  <si>
    <t>艺术指导</t>
  </si>
  <si>
    <t>汉狮影视传媒（大厂回族自治县）有限公司</t>
  </si>
  <si>
    <t>五险一金 带薪年假 项目奖金 家庭金 定期体检</t>
  </si>
  <si>
    <t xml:space="preserve">职位职责：指导并把控美术、文字、动画的构成，实现高品质的专业执行。 任职要求：  应聘请附作品。 </t>
  </si>
  <si>
    <t>广东星城科技有限公司</t>
  </si>
  <si>
    <t>周末双休 带薪年假 绩效奖金 全勤奖 节日福利 通讯补贴 交通补贴</t>
  </si>
  <si>
    <t>岗位职责： 1、根据公司的产品设计进行相关的代码编写； 2、参与产品的系统设计，在符合公司信息化系统整体框架的前提下完成组件设计； 3、根据分配的开发任务，协作产品组完成组件开发工作； 4、完备各项目文档，做好版本管理。   任职要求： 1.计算机相关专业大专及以上学历，一年或以上工作经验，具有扎实的计算机基础理论知识； 2.精通.net框架，ASP.NET、MVC、Web API等开发技术； 3.熟练使用Visual Sudio开发环境，熟悉HTML、CSS、JavaScript、AJAX、JSON等开发技术; 4.掌握Jquery、VUE等前端框架的使用; 5.熟练掌握SQL Server，熟练编写T-SQL语句、存储过程、函数、视图，索引，熟练SQL性能优化; 6.有前端设计开发经验者优先；  福利待遇： 1、周末双休，国家法定节假日休息； 2、工作时间9:00-12:00，13:30-17:30 五天七小时工作制； 3、每月15日前入职即购买当月社会保险； 4、享受各项公司福利（定期体检、部门聚餐等）。</t>
  </si>
  <si>
    <t>全栈工程师（双休/社保）</t>
  </si>
  <si>
    <t>上海昊川企业管理咨询中心(有限合伙)</t>
  </si>
  <si>
    <t>年终奖金 带薪年假 社保七险 补充医疗保险</t>
  </si>
  <si>
    <t xml:space="preserve"> 1.负责流程&amp;相关应用系统的设计和开发工作； 2.负责流程&amp;相关应用系统的日常维护工作； 3.负责流程&amp;相关应用系统的部署与调试； 4.解决系统开发过程中的主要问题和攻克各种技术难题。  任职要求: 1.大专以上学历, 计算机相关专业，有项目开发经验优先 2.熟悉HTML5, JS, ES6, CSS等前端技术； 3.熟练使用sql语言，熟悉数据库的设计，SP(�Υ孢^程)的����。 4.踏实细致，责任心强，学习能力强，有良好的团队沟通与协作能力，能承受一定强度的工作压力； </t>
  </si>
  <si>
    <t>广州卖家宝信息技术咨询有限公司</t>
  </si>
  <si>
    <t>五险一金 绩效奖金 年终奖金 餐饮补贴 员工旅游 交通补贴</t>
  </si>
  <si>
    <t>职位描述：  1、根据产品需求和设计完成兼容性良好的前端页面制作，与后台工程师协作，完成数据交互、动态信息展现；  2、使用JS封装良好的前端交互组件，维护及优化网站前端页面性能，优化前端开发模式和规范；  3、根据项目任务计划按时完成软件编码和单元测试工作；  4、按照开发流程编写相应模块的设计文档；  5、与产品经理、测试工程师、其他团队沟通合作，保证产品研发工作的质量和进度。    任职资格：  1、大学本科或以上学历，计算机相关专业，3年以上Web前端开发经验；  2、熟悉JavaScript语言，熟悉并能熟练使用流行的开源Javascript开发框架或函数库（JQuery, Bootstrap, Angular, Ember等等）；  3、熟悉HTML、CSS、AJAX等前端开发技术，特别是HTML5/CSS3，熟悉W3C标准；  4、熟悉HTTP、WebSocket、SSE、REST等网络／服务协议，以及JSON/XML编程；  5、有Nodejs相关开发经验优先。   公司相关情况介绍  1.架构: MVC + WCF + EF + ESB 的分布式架构.  2. ERP子系统: 产品，采购，编辑，仓储，销售，订单，运输，客服，财务 等业务子系统，以及: 用户，权限，通用备注，通用标签 等等 基础支持子系统。  3. 基础构造: Enterprise Service Bus, Application Domain Cache, WCF AOP Extenstion ....    福利待遇：  1、良好的发展空间及平台；  2、每年四个季度，都会组织各种旅游活动；  3、福利假期：公司公假、婚假、丧假、法定假、等有薪假期；  4、公司实行单双休工作制；  5、享受员工年终奖；  6、每年有1次调薪机会。  7、工作满1年员工，可享受每年7天的带薪年假；  8、更多福利待遇将随公司发展逐步完善    工作地址：广州 - 天河区 - 珠江新城 - 珠江新城高德置地冬广场1903</t>
  </si>
  <si>
    <t>佛山市艾臣家居科技有限公司</t>
  </si>
  <si>
    <t>家居/室内设计/装潢</t>
  </si>
  <si>
    <t>五险一金 餐饮补贴 绩效奖金</t>
  </si>
  <si>
    <t>1、具有两年以上的WEB前端开发经验，熟悉HTML5和CSS3，jquery，ajax； 2、熟练使用React 2、具有良好的代码风格、模块设计与程序架构； 3、对业界的前端技术有浓厚兴趣和深入见解者优先；如：webpack, vue.js, angularjs, weui, Vux, react微信小程序等技术 4、逻辑分析能力强，善于沟通，较强的学习能力，具备良好的沟通能力和团队协作精神； 5、开发过作品者优先,，能快速上手新框架者优先。</t>
  </si>
  <si>
    <t>软件开发工程师――移互创新部</t>
  </si>
  <si>
    <t>中数通信息有限公司</t>
  </si>
  <si>
    <t>通信/电信/网络设备 通信/电信运营、增值服务</t>
  </si>
  <si>
    <t>五险一金 补充医疗保险 餐饮补贴 通讯补贴 定期体检 年终奖金</t>
  </si>
  <si>
    <t>岗位职责： 1、负责管理系统的功能模块开发； 2、参与管理系统优化； 3、与外部系统交互接口开发； 4、参与编写技术文档、系统设计文档； 5、负责系统数据统计分析、系统及网络稳定性监控。 6、核心功能的架构与代码模板编写，开发与维护系统公用核心模块； 7、分析系统瓶颈，解决各种疑难杂症，对系统进行性能调优。 8、有vue.js开发相关的项目经验者优先； 任职要求： 1、2年 Java 软件开发经验，本科以上学历JAVA/J2EE专业基础扎实； 2、精通JAVA语言，熟悉SpringBoot，SpringMVC，SSH, 等主流J2EE开发框架，熟练运用熟悉 Redis等技术进行java web开发； 3、熟悉掌握面向对象编程(OOP)技术，熟悉数据结构和算法实现； 4、掌握Vue2、Vuex、Element UI 、ES5、HTML5、CSS3等前端技术；能使用Vue2，并编写组件 有实际项目经验优先； 5、熟悉主流应用服务器中间件 Tomcat 、WebSphere 或weblogic 中的之一； 6、熟悉常用关系型数据库 Oracle 、SQL Server 、Mysql 中的之一，有较好的数据库设计能力； 7、能够承受工作压力，按时保质完成任务，具有高度的团队合作精神。</t>
  </si>
  <si>
    <t>广州高禾泰信息科技有限公司</t>
  </si>
  <si>
    <t>五险一金 节日福利 专业培训 定期体检 年终奖金</t>
  </si>
  <si>
    <t>岗位职责： 1.参与项目需求分析、系统体系结构、功能、性能的分析和总体设计工作； 2.根据开发进度和任务分配，负责核心模块的研发工作，解决开发过程中的技术问题； 3.参与项目文档的记录和编写维护工作，保证项目技术文档的完整性、连续性和可追溯性； 岗位要求： 1.大专以上学历,2年以上.net开发工作经验，熟悉.NET Framework及多层架构； 2.熟练使用html,css,JQuery编写高效的代码， 3.熟悉Javascript，BootStrap,Angular，vue等前端框架优先考虑； 4..熟悉Web Service、WCF、RestAPI等技术其中一种； 5.会使用linq语法操作以及至少会使用一种EF或dapperORM框架； 6.熟悉SQL语言、锁、事务以及索引，有大数据量查询优化经验； 7.有制造业工作经历优先。  3.熟练Asp.net (Core) MVC 开发站点，了解Router, Filter，AOP, Web API。   其它要求： 沟通流畅，责任心强，工作经验2年以上。（能接受项目外派、出差）</t>
  </si>
  <si>
    <t>广州通赢科技有限公司</t>
  </si>
  <si>
    <t>餐饮补贴 绩效奖金 员工旅游 项目奖金 专业培训 年终奖金 上五休二</t>
  </si>
  <si>
    <t>岗位职责： 1、 负责PC端与移动端的Web前端开发； 2、 与后台工程师协作，完成数据交互、动态信息展现等功能； 3、 熟悉微信平台接口及微信小程序的功能研发，与后端工程师协作，完成前后端数据交互； 4、 研究和探索最新的前端技术。  任职要求： 1、 大专学历以上，一年及以上Web前端经验； 2、 熟悉W3C标准，熟练HTML5、CSS、Javascript等Web等前端开发技术； 3、 能够熟练使用Vue.js(必须)、Jquery、AngularJS等前端开发框架；  4、对新技术感兴趣，学习能力强，有钻研和开拓精神，团队合作意识强；  试用期1个月，试用期间单休，转正后双休</t>
  </si>
  <si>
    <t>Java前端开发工程师</t>
  </si>
  <si>
    <t>广州茂狮呙芙生物科技有限公司</t>
  </si>
  <si>
    <t>年终奖金 绩效奖金 五险 专业培训 下午茶</t>
  </si>
  <si>
    <t xml:space="preserve"> 1、负责前端开发工作，主要是移动端的开发； 2、负责html/js/css代码的编写，实现产品的界面效果、交互和功能； 3、改善、维护和优化APP的产品质量、性能，解决手机适配问题，提升用户使用体验； 4、参与技术方案设计、与后端API接口设计;  任职要求： 1、5年以上前端开发经验； 2、熟悉HTML、CSS、JS； 3、熟悉 Vue、ElementUI、VantUI等常用框架； 4、熟悉微信小程序开发； 5、掌握Nodejs及NPM； 6、具有电商类项目3年以上的工作经验；</t>
  </si>
  <si>
    <t>链家信息技术有限公司广州分公司</t>
  </si>
  <si>
    <t>计算机服务(系统、数据服务、维修) 房地产</t>
  </si>
  <si>
    <t>五险一金 绩效奖金 年终奖金 弹性工作 定期体检</t>
  </si>
  <si>
    <t xml:space="preserve"> 工作内容： 地产行业各类服务/管理平台项目开发（包括B端,C端，移动端，APP端等领域）开发工作和业务系统的维护工作。 任职要求： 1、有较好ES6基础和扎实的JavaScript基础，对前后端分离开发、Web语义化等有深刻理解； 2、熟练使用React、Vue、Angular中一种或多种相关技术栈； 3、熟悉W3C标准，熟悉HTML5； 4、至少会一种以上CSS预处理语言，如LESS、SASS、STYLUS 等； 5、熟悉 Node 开发环境，至少能熟练使用至少Gulp、Webpack、Grunt等构建工具中的一种； 6、良好的项目开发规范意识； 7、良好的沟通能力、良好的团队合作精神。 </t>
  </si>
  <si>
    <t>Web前端工程��</t>
  </si>
  <si>
    <t>澳门极易付股份有限公司</t>
  </si>
  <si>
    <t>五险一金 年终奖金 专业培训 餐饮补贴 周末双休 绩效奖金</t>
  </si>
  <si>
    <t xml:space="preserve"> 1、负责公司微信小程序和公众号的设计和开发； 2、负责公司小程序性能优化、用户体验优化； 3、与运营人员协作高效优质完成运营活动; 岗位要求 1、大专以上学历，3年以上相关工作经验； 2、熟悉微信小程序以及微信公众号的开发原理、开发流程，接口组件、验证授权等，具有独立开发能力； 3、有实际的针对微信接口编程经验，熟练掌握微信小程序的开发、调优流程； 4、熟练使用JS, Nodejs，vue，css，html5等技术； 5、有微信公众号以及小程序相关产品开发经验优先考虑. </t>
  </si>
  <si>
    <t>php高级软件工程师</t>
  </si>
  <si>
    <t>深圳市慕泓科技有限公司</t>
  </si>
  <si>
    <t>全勤奖 绩效奖金 节日福利 专业培训 五险商业保险 下午茶水果</t>
  </si>
  <si>
    <t>--岗位职责--： 1、负责公司ERP系统的架构，参与公司的PHP项目维护及后续版本研发，对代码质量负责，能独立开发复杂项目； 2、负责Server端程序开发、数据库结构设计、搭建和优化，参与关键技术难点攻克； 3、负责现有系统功能的优化，系统性能的优化，通过数据分析，不断优化用户体验； 4、负责项目需求分析、系统分析及文档撰写，制订技术解决方案； 5、跨部门协调研发、测试团队，推进产品开发、上线工作； 6、PHP团队梯队建设  --任职要求-- : 1. 精通PHP，2年以上工作经验，深入理解各种常见的设计模式 2. 熟悉一种或多种PHP开发框架（比如ThinkPHP，Yii等） 3. Nginx,Redis,Memcache,Mysql，熟悉以上提到的名词及其相应的配置及优化 4. 用除PHP之外的其它任何一种非浏览器脚本语言，写过项目！如，Python，JAVA，C++等 5. 抗压强，责任心强，带过团队，写过文档，跟PM 合理PK过需求！  --薪酬福利-- : 我们公司是一支不断进取的80/90后年轻团队，同事关系简单，上下级相处融洽，工作气氛松弛有度； 提倡快乐工作，快乐生活，公司不断提供竞争力的福利待遇：  1. 公司实行单双休 / 大小周工作制，工作时间：AM9：00――PM6：00 （午休1小时）；周四5点下班打羽毛球；每天下午水果； 2. 基本薪酬：基本工资 + 社保 + 绩效奖金 +年终奖； 3. 福利： 商业保险 + 中秋节、春节、端午节日礼品 + 圣诞放假 ； 4. 法定节假日：享受国家法定假日、年假；享受婚假、产假、丧假等； 5. 员工活动：公司注重员工的身体健康，每周组织羽毛球、自助餐唱K等活动 ，增进员工感情，营造公司的和谐氛围； 6 晋升机制：公司为每个岗位都有晋升通道，通过考核员工自身综合能力，以及公司发展，将得到不同空间的晋升，并享受相应的待遇。 7. 更多福利待遇将随公司发展逐步完善；</t>
  </si>
  <si>
    <t>广州旺猫信息科技有限公司</t>
  </si>
  <si>
    <t>弹性工作 带薪年假 绩效奖金 交通补贴 加班补贴 周末双休 节日福利 专业培训</t>
  </si>
  <si>
    <t>岗位职责： 1、参加产品的需求调研、需求分析，详细设计； 2、根据产品需求完成产品代码实现； 3、负责相关文档编写工作； 4、协助解决系统中的关键问题和技术难题； 5、维护和升级现有软件产品，快速定位并修复现有软件缺陷；  任职要求： 1、具有3年以上的C#、ASP.NET开发经验，熟悉B/S架构和MVC模式，熟悉.NET Framework 4以上框架，熟悉面向对象的编程； 2、熟练掌握SQL语言、SQL Server2012； 3、熟悉W3C标准，精通XHTML、HTML5、CSS3； 4、有硬件通信开发经验优先; 5、具有设计经验，具备解决项目开发中技术难题的能力； 6、具有较强的沟通能力、团队合作精神，有良好的工作产品文字整理和表达能力；  福利待遇： 1、带薪年假，享受国家规定假期； 2、季度生日会，节日礼品，不定期举行员工旅游，不定期组织文体活动； 3、舒适的工作环境，交通便利。</t>
  </si>
  <si>
    <t>广州市聚星源科技有限公司</t>
  </si>
  <si>
    <t>五险一金 员工旅游 专业培训 绩效奖金 年终奖金 定期体检 出差补贴 出国机会</t>
  </si>
  <si>
    <t>1 .负责移动端、PC端HTML5开发 2. 负责大屏项目前端开发 3 .负责微服务体系的前端开发与部署  任职要求: 1、精通JavaScript、HTML5、CSS VUE等技术， 2、对JS正则表达式能熟练运用， 3、熟练运用主流 JS库和开发框架，并深入理解其设计原理，如 Vue.js、ReactJS、Angular等，有Vue.js实战经验的并有复杂应用场景的开发经验； 4、大专以上学历，计算机软件技术相关专业，3年以上前端开发经验。</t>
  </si>
  <si>
    <t>广州市天工远科计算机科技有限公司</t>
  </si>
  <si>
    <t>五险一金 绩效奖金 员工旅游 交通补贴 通讯补贴 餐饮补贴 年终奖金</t>
  </si>
  <si>
    <t>1、熟悉HTML、CSS、JavaScript、jQuery、EasyUI、Ajax、JSON、XML等Web前端开发技术; 2、熟悉MySOL、Oracle或SQL Server等大型数据库开发，有较好的数据库设计能力； 3、熟悉Spring、Struts2、Mybatis、Hibernate、WebService等开发技术； 4、3年以上JAVA WEB开发经验； 5、具备Web服务器管理与部署如Weblogic、Tomcat等； 6、熟悉J2EE架构设计如MVC、SSH,SSM等开发与设计； 7、具备中大型项目架构设计或开发经验； 8、具备分布式开发、微服务开发经验及互联网项目优先考虑 9、具有较强的自学能力和英文资料阅读能力，工作认真负责，能够承受一定的压力，有团队合作精神，强烈的责任心和积极主动的工作态度 10、能按时高质量完成上级分配的其他工作，能接受短期出差等</t>
  </si>
  <si>
    <t>广东广新信息产业股份有限公司</t>
  </si>
  <si>
    <t>五险一金 餐饮补贴 年终奖金 定期体检 股票期权 12%公积金 带薪年假 周末双休 高温补贴</t>
  </si>
  <si>
    <t>岗位职责： 1、承接开发任务，确保按时按质按量完成任务； 2、遵守项目、部门、小组制定的各种研发规范，保证研发过程的持续改进； 3、参与系统概要设计、数据库设计及系统核心编码，负责多个功能领域、应用或子系统软件的迭代开发实现，核心代码编写以及系统性能和稳定性保证，平滑升级； 4、参与需求、设计、代码及测试的评审； 5、对所负责的模块有维护责任，及时解决出现的问题，并能解答、解决运营人员提出的问题； 6、给产品销售、部署和运营中出现的复杂技术问题提供技术支持。  任职资格： 1、计算机科学、软件工程等相关专业的本科以上学历。 2、扎实的Java语言功底和开发经验，3年以上java软件设计和开发经验,两个以上中等项目的主要开发工程师。 3、有多年的平台架构设计经验，熟悉HTML, CSS, JavaScript。有Web前台开发经验，对JavaScript前台开发有深入理解，熟悉J2EE相关技术，拥有SpringMVC、Struts、Hibernate、Ibatis相关经验，有抽象设计能力，熟悉代码重构，能够用面向对象原则组织代码，熟悉mvc等N层开发模式。 4、精通Mysql、Oracle等数据库。 5、精通Linux、tomcat、apache、VPN、MySql安装、配置、优化。 6、有安卓开发工作经验优先。</t>
  </si>
  <si>
    <t>惠州市盈禧资产管理有限公司</t>
  </si>
  <si>
    <t>五险一金 绩效奖金 节日福利 专业培训 旅游奖励 生日补贴 带薪休假</t>
  </si>
  <si>
    <t>1、专科及专科以上学历，2年及以上web系统设计开发经验，熟悉常用设计模式； 2、精通PHP，熟悉PHP常用框架； 3、优秀的数据库设计优化能力，至少精通一种数据库应用，精通mysql者优先； 4、熟悉HTML5、JavaScript等脚本语言，熟练使用Ajax、JQuery、Css、Vue、bootstrap、easyui等前端技术； 5、熟悉linux，能熟练应用一门或几门以下语言：Linux/Nginx/Shell/Ajax/JQuery/Css/Vue； 6、扎实的计算机基础，熟悉数据结构，有较强的算法设计能力； 7、学习能力强，有较好的沟通能力，能迅速融入团队； 8、较强的逻辑思维能力，具有较强产品意识者优先；  9、了解微信公众号、小程序等第三方平台开发； 岗位职责： 1、负责公司平台系统开发工作，完成重要核心模块的开发，对文档、需求的完善，有较强的质量意识； 2、系统架构持续优化，优化团队研发流程和方法，不断提高团队代码质量、研发水平和工作效率； 3、协调系统内部、跨系统的技术方案制定和评审，保证系统的可扩展、易维护性； 4、完成基础工具、平台的研发、运维等方面的日常工作； 5、对线上系统的稳定性和可用性负责；  6、按时按质完成公司下达程序开发、系统评测等工作任务； 薪资待遇（广州）： 1、优厚的薪金：月薪8-15k+周末双休+社保 2、完善的假期组合：带薪年假、带薪病假及法定假期； 3、优厚的福利体系：养老保险、医疗保险、生育保险、工伤保险、失业保险； 4、丰富多彩的员工活动：员工聚餐、节日晚会、运动会、优秀员工表彰活动等； 5、多元化培训课程、在职个人提升计划；  6、高级写字楼上班，舒适的工作环境。</t>
  </si>
  <si>
    <t>中高级前端开发工程师</t>
  </si>
  <si>
    <t>广州虹润传媒有限公司</t>
  </si>
  <si>
    <t>周末双休 五险一金</t>
  </si>
  <si>
    <t xml:space="preserve">1、参与公司项目设计方案、架构设计、负责和核心产品、基础组件、基础平台前端评估和排期。  2、负责产品前端模块、架构设计、开发、和优化、提升产品体验和性能，保证项目稳定可靠  3、负责制定前端技术规范和标准。  要求：  1、计算机相关专业毕业，三年以上前端开发经验。  2、有扎实的html、css、js语言基础，对JS的各种特性以及浏览器兼容性有丰富实战经验。  3、熟知MVC/MVVM原理，对前端模块化开发、页面性能优化有了解，必须具备Vue项目开发相关经验。  4、精通 vuex,fetch,axios、javascript、html5等技术。  5、熟悉使用Webpack, Gulp等前端打包、构建工具、git版本控制工具。  6、熟悉响应式页面布局，能处理不同终端屏幕大小。  7、具备优秀的沟通和协调能力，良好的服务精神及团队合作能力，责任心强。 </t>
  </si>
  <si>
    <t>Web高级开发工程师</t>
  </si>
  <si>
    <t>广州耐奇电气科技有限公司</t>
  </si>
  <si>
    <t>电气/电力/水利</t>
  </si>
  <si>
    <t>职位描述： 1、根据要求实现web页面实现多种前端展示与交互效果； 2、参与软件的研发全过程，负责系统模块的设计、开发、产品化等工作。  任职要求： 1、大专以上学历，三年以上前端开发经验； 2、熟悉掌握javascript，能熟练运行流行的js框架，至少掌握echarts，另外要了解highcharts、jquery、bootstrap等。 3、熟悉掌握html、css、jsp。 4、掌握GIS电子地图开发的相关知识。 5、对svg的运用也有一定的要求。 6、对Vue、Sass/Less有一定的了解优先。</t>
  </si>
  <si>
    <t>广州市璐华计算机科技有限公司</t>
  </si>
  <si>
    <t>五险一金 补充医疗保险 员工旅游 年终奖金 绩效奖金 弹性工作</t>
  </si>
  <si>
    <t xml:space="preserve">基于Java、企业微信的软件产品及项目的开发与维护。  任职要求：  1、精通Java，J2ee相关技术和体系架构，具备2年以上相关项目开发经验。 2、精通Javascript、HTML5、CSS3、Jquery、Ajax等前端开发技术。 3、精通Ms SQL Server、MySQL。 </t>
  </si>
  <si>
    <t>Java高级开发工程师（双休）</t>
  </si>
  <si>
    <t>广州市技安电子科技有限公司</t>
  </si>
  <si>
    <t>五险一金 周末双休 员工旅游 股票期权 年底双薪 节日福利 生日福利 通讯补贴</t>
  </si>
  <si>
    <t>广州市技安电子科技有限公司成立于2006年，位于广州市天河区，是专业的物联网开发商。 我们是一家全民持股的企业，优秀员工可以升级为公司合伙人，公司在不断的发展壮大，现需要招聘：Java高级开发工程师 高薪诚聘高手加盟，一起共创物联网未来！  岗位职责： 1、负责/参与应用系统平台设计、重构、优化，主导/参与技术难题公关； 2、负责并参与系统需求分析、功能模块详细设计，完成系统业务功能实现、测试及维护工作； 3、负责编写相应的需求、设计与技术文档，向系统使用者提供技术支持服务； 4、参与线上系统环境的升级、运维监控、性能调试； 5、推动跟进业务线需求，为改善系统的功能积极提出建议。  岗位要求： 1、计算机相关专业，大专及以上学历； 2、2年及以上Java实际项目开发工作经验，能独立完成项目开发； 3、熟练掌握Java编程技术，熟悉j2ee架构；熟悉Hibernate，Spring，Ibatis等主流框架；了解web service技术及JAVAEE相关领域知识技能； 4、熟悉高并发、高性能的分布式系统的设计、应用及调优：如缓存技术，网站优化，服务器优化，集群技术处理、网站负载均衡、系统性能调优等技术； 5、熟悉web界面开发，熟悉HTML/XHTML、JvaScript、CSS、HTML5和AJAX(JQuery）技术； 6、掌握数据库技术，如：MySQL； 7、熟悉JQuery、Node.js、Angular.JS、React等主流前端框架的一种优先考虑。  福利： 1、周末双休（上班时间：朝九晚六），每月公司定期组织活动，按国家规定享受法定假日，享受带薪年假、婚假、产假、带薪病假等假期； 2、按国家规定购买五险一金（养老、医疗、工伤、失业、生育+公积金）； 3、团队活动：每个月公司都组织员工旅游、聚餐、卡拉OK、户外拓展活动等； 4、其它各种节日津贴（生日、五一、端午、中秋、春节）； 5、年底双薪。</t>
  </si>
  <si>
    <t>广州盛恒软件科技开发有限公司</t>
  </si>
  <si>
    <t xml:space="preserve">1、负责使用Java语言进行管理系统、后台平台开发； 2、负责公司网站以及APP后台开发和维护； 3、负责解决开发过程中的技术问题； 4、负责相关技术文档编写； 5、完成上级领导安排的其他开发工作。 职位要求： 1、Java 基础扎实，精通Web编程，2年或以上使用Java语言进行web开发的经验； 2、熟悉常用设计模式，熟悉接口编程； 3、熟练使用Springboot、SpringMVC、MyBatis、JFinal； 4、熟练使用 SQL 语句，熟悉存储过程的编写，熟练掌握MySQL数据库； 5、熟练使用Redis，有高并发处理优化经验； 6、了解Web前端技术（HTML5、Javascript、CSS、Ajax、Bootstrap）；   </t>
  </si>
  <si>
    <t>苏州百捷信息科技有限公司</t>
  </si>
  <si>
    <t>五险一金 员工旅游 补充医疗保险 周末双休 弹性工作 带薪年假 节日福利</t>
  </si>
  <si>
    <t xml:space="preserve">工作职责： 1、负责前端设计与研发； 2、理解业务需求，负责独立模块的需求分析，抽象，设计及开发； 3、主动挖掘工作中的技术需求，对负责模块进行持续性的技术改造，通过技术手段驱动业务快速发展。  任职要求： 1、本科及以上学历，计算机相关专业； 2、精通Web前端技术，包括(X)HTML/CSS/JavaScript等，能够解决各种浏览器兼容性问题； 3、持续关注业界的新话题和新技术，研究过jQuery、React、Angular、Vue等框架中的一种或以上； 4、热爱前端技术，个性乐观开朗，逻辑性强，善于和各种背景的人沟通合作。 5、如具备其他语言的开发经验，比如Java优先考虑。 6、有React Native相关项目经验是加分项。 7、有很强的责任心、分析和解决问题的能力； 8、有良好的团队协作和沟通能力，乐于接受挑战； 9、有良好的自我学习的能力，喜欢探索新技术和理念并应用在工作中。 </t>
  </si>
  <si>
    <t>广州卓勤信息技术有限公司</t>
  </si>
  <si>
    <t>员工旅游 弹性工作 五险一金 专业培训 定期调薪评估</t>
  </si>
  <si>
    <t>广州德亨信息技术有限公司</t>
  </si>
  <si>
    <t>五险一金 绩效奖金 员工旅游 周末双休 节日福利</t>
  </si>
  <si>
    <t>c#/.net软件工程师</t>
  </si>
  <si>
    <t>广州接入信息科技有限公司</t>
  </si>
  <si>
    <t>五险一金 专业培训 定期体检 绩效奖金 年终奖金 股票期权</t>
  </si>
  <si>
    <t>广州福达企业集团有限公司</t>
  </si>
  <si>
    <t>金融/投资/证券 计算机软件</t>
  </si>
  <si>
    <t>岗位职责： 1. 参与项目需求分析及功能模块的设计工作； 2. 根据工作进度和任务分配，开发相应的软件模块； 3. 根据公司项目文档规范编写相应的项目文档。  职位要求： 1. 计算机相关专业，大专以上学历，3年以上软件开发工作经验； 2. 对面向对象的程序设计、XML、数据库设计以及软件工程比较熟悉； 3. 熟悉掌握HTML、JS、CSS等Web前端开发技术； 4. 精通JSP、JAVA、spring+MVC+hibenate框架； 5. 熟练部署Tomcat，具备一定的Unix/Linux操作基础知识； 6. 掌握常用的开发工具（如Eclipse等）； 7. 熟练使用常用的数据库，如Oracle、SQL SERVER、MySQL等，熟练使用SQL语句； 8. 具有良好的学习能力、具有强烈的工作责任心，良好的沟通能力和团队合作精神。</t>
  </si>
  <si>
    <t>前端开发工程师（中级/高级）</t>
  </si>
  <si>
    <t>时代大数据</t>
  </si>
  <si>
    <t>互联网/电子商务 通信/电信/网络设备</t>
  </si>
  <si>
    <t>五险一金 补充医疗保险 弹性工作 餐饮补贴 交通补贴</t>
  </si>
  <si>
    <t>岗位要求：
1、3年以上相关开发经验，大专以上计算机相关专业；
2、精通 HTML5，CSS3，JavaScript，熟悉 W3C网页标准
3、精通Jquery、Bootstrap等主流工具包和插件
4、至少熟练使用 Vue.js 、Angular.js 、React.js中一种或多种开发框架，能独立完成项目开发；
5、能熟练运用 ajax，websocket 等数据交互；
岗位职责
1、负责项目Web前端平台的设计与开发；（包括PC、以及移动端开发）
2、Web前端表现层及与后端交互的设计和开发；
3、根据产品需求，对产品的整体美术风格、交互设计、界面结构、操作流程等做出设计；
4、与产品经理、后端开发人员紧密配合，完成项目的持续交互；
5、优化前端功能设计，解决各种浏览器和移动端的兼容性问题；
6、通过各种前端技术手段，提高用户体验并满足性能要求。</t>
  </si>
  <si>
    <t>web前端开发工程师（广州）</t>
  </si>
  <si>
    <t>中水三立数据技术股份有限公司（原合肥三立自动化工程有限公司）</t>
  </si>
  <si>
    <t>电气/电力/水利 电子技术/半导体/集成电路</t>
  </si>
  <si>
    <t>五险一金 员工旅游 专业培训 绩效奖金 年终奖金 定期体检 餐饮补贴 通讯补贴</t>
  </si>
  <si>
    <t>岗位职责：
1、负责公司产品或项目Web前端研发(PC端、手机端H5)，并配合后端实现接口通信交互； 2、与UI设计师、交互设计师、产品经理一起，实现产品在交互方面的开发需求，确保产品具有优质的用户体验； 3、参与前端技术选型及架构工作、完成持续整合及优化前端框架工作； 4、形成公司前端可复用的组件，保障业务适配的高效灵活； 5、不招实习，两年以下勿扰，能力突出可放宽一年经验，谢谢。 任职要求： 1、本科及以上学历，计算机或产品设计相关专业优先考虑；能力突出可放宽专业限制。 2、有2年左右前端开发经验，或1年左右大型互联网公司前端开发经验，熟悉前后端分离开发模式，熟悉管理系统端、移动端的开发； 3、精通HTML5/CSS3，JavaScript，Ajax等Web开发技术，精通浏览器的兼容调试技巧，能够解决产品的兼容问题； 4、至少精通一种MVVM思想的前端框架（Vue/React/Angular），了解基本原理及实现，有Vue.js实际开发经验尤佳； 5、熟悉前端构建工具webpack/gulp,熟练使用sass(scss)/less等css预编译语言中的一种,熟练使用npm，yarn，yeoman，bower等； 6、具有微信公众号开发经验者优先； 7、可以独立完成项目，抗压能力强，有责任心，有良好的沟通表达能力和团队合作精神； 8、有强烈的求知欲，对互联网新技术有热情，自学能力强。</t>
  </si>
  <si>
    <t>广州栗树信息科技有限公司</t>
  </si>
  <si>
    <t>五险一金 员工旅游 弹性工作 年终奖金 定期体检 双休制</t>
  </si>
  <si>
    <t>1. WEB站点/后台、移动端项目前端页面及脚本开发、高度、优化 2. 前端功能模块/组件/框架/工具开发 3. 负责各种主流浏览器的兼容适配工作 任职要求： 1. 具备Web/移动H5前端或跨平台开发经验，理解Web标准，对前端页面的性能、可访问性、可维护性等有实践经验 2. 精通Web/移动前端页面的HTML5+CSS3+JavaScript/TypeScript开发，熟悉响应式设计，能够独立完成页面制作 3. 至少熟练掌握一种前端框架（VUE/React/Angular6等），并能独立开发常用组件 4. 熟练掌握webpack等至少一种前端构建工具，有持续集成应用经验优先 5. 熟练掌握svn/git等版本控制工具的使用，熟悉linux、nginx、docker相关知识优先 6. 具备较强的责任心和抗压能力，致力于提高工作效率和代码质量 7. 能较好地与产品、设计、后端和测试人员沟通，协同完成项目开发工作 8. 关注前端（及相关领域）前沿资讯，有技术博客或开源代码库优先</t>
  </si>
  <si>
    <t>广州易热捷信息技术有限公司</t>
  </si>
  <si>
    <t>岗位职责： 负责客户信息管理系统、养老金CRM系统建设 1. 与UI设计师、产品经理协作，分析并给出最优的PC、移动端页面解决方案和效果实现 2. 进行前端前沿技术调研、性能优化研究等  岗位要求： 1. 计算机相关专业，本科及以上学历 2. 3年及以上前端开发经验 3. 具备优秀的编码能力，能编写高性能、高可读性、高可维护性的代码 4. 精通HTML/CSS/Javascript等前端技术，有跨浏览器开发经验 5. 精通常用Javascript框架，熟悉HTTP协议 6. 熟练使用各种开发调试工具定位和解决问题 7. 熟悉一门服务器端开发语言者优先（Java/PHP/Python/Ruby/Go...） 8. 积极主动，良好的团队意识，易于沟通，工作仔细，责任心强</t>
  </si>
  <si>
    <t>java开发工程师</t>
  </si>
  <si>
    <t>诺爱保险代理有限公司</t>
  </si>
  <si>
    <t>保险 互联网/电子商务</t>
  </si>
  <si>
    <t>五险一金 员工旅游 专业培训 绩效奖金 年终奖金 弹性工作 定期体检</t>
  </si>
  <si>
    <t>职位描述： 1、根据项目具体要求，承担开发任务，按计划完成任务目标； 2、配合项目主管完成软件系统及模块的需求调研与需求分析、软件设计工作； 3、负责完成软件系统及模块的编码； 4、负责编制与项目相关的技术文档； 5、完成公司领导安排的其他工作。   岗位要求： 1、本科或以上学历，计算机专业； 2、3年以上java项目工作经验，至少有1个中小型项目开发或设计经验； 3、熟练java技术，掌握HTML、CSS、JSON、JQuery 、DOM 、ajax、spring、Hibernate、XML， 4、熟悉Ｂ/Ｓ架构； 熟悉Oracle数据库； 5、 熟悉各种Java应用服务器的使用； 6、 具独立完成项目分析、编码、测试的能力，有较强的逻辑思维能力。  诺爱能给您： - 不低于同行业标准的薪资 - 全新的视野和界面，突破自我的新可能 - 由你开创、由你定义，不设限、不封顶的事业发展空间 - 开放、激情、鼓励创新和学习的氛围 - 简单、平等、强调协作的工作方式 - 完善、舒适且有爱的福利和办公环境  在此之外，你想要的，你想带给我们的，请亲自来告诉我们。</t>
  </si>
  <si>
    <t>Android或IOS研发人员</t>
  </si>
  <si>
    <t>中国移动通信集团设计院有限公司广东分公司</t>
  </si>
  <si>
    <t>1、本科以上学历； 2、精通Android或IOS的APP开发与调试，熟练使用Java开发语言，2年以上 Java 开发经验； 3、熟悉 Android 开发平台的框架原理，熟悉 Android 应用开发流程，熟练掌握 Android UI 开发技能，熟练使用 Android SDK； 4、精通HTML、CSS、JavaScript，熟悉HTML5，了解HTML5最新规范； 5、熟练掌握Linux、Windows等操作系统，能够配置进行nfs、samba等服务配置； 6、对前端框架有深刻理解，至少熟练掌握一门前端框架，Angular、Vue、React等； 7、较强的自学能力，对新兴技术敏感，乐于学习并使用新技术； 8、有很强的工作责任心，良好的表达、交流能力和团队合作精神； 9、熟悉微信小程序开发或有通信领域开发背景优先。</t>
  </si>
  <si>
    <t>广州五舟科技股份有限公司</t>
  </si>
  <si>
    <t>周末双休 带薪年假 五险一金 节日福利 全勤奖 包住宿 专业培训 年终奖金</t>
  </si>
  <si>
    <t>1、负责企业级Web应用前端设计与实现； 2、参与Web应用的UX设计； 3、交付美观，易用，高效的Web应用； 4、跟进Web技术发展潮流，参与前端技术架构的选型，搭建； 任职要求： 1、熟练掌握Javascript,Ajax和HTML5，websocket,SSE，Canvas等，了解Typescipt； 2、熟练掌握各种前端框架，如Bootstrap，AngularJS，React，Vue.js等； 3、熟练掌握CSS3，能设计CSS3动画； 4、熟悉XML和SVG及相关技术，掌握Git或SVN，进行配置管理； 5、熟悉前端调试、优化技术，了解各主流浏览器差异与适配； 6、熟悉Hybrid app开发，掌握响应式开发，多语言和屏幕适配等； 7、熟悉常用UI组件，如Echart,D3,IView等； 8、了解webpack, gulp，对后端技术和框架有一定了解 9、熟悉微信小程序，nodejs，Ionic，WebGL，ELectron或NW.js任何一项优先</t>
  </si>
  <si>
    <t>高级美工</t>
  </si>
  <si>
    <t>广州市雅臻化妆品有限公司</t>
  </si>
  <si>
    <t>社保 绩效奖金 年终奖金 员工旅游 节日福利</t>
  </si>
  <si>
    <t>职位描述  1、店铺装修：独立负责公司旗下京东，淘系以及其他平台页面整体规划设计； 2、产品处理：对上架商品的图片进行抠图、拼接、颜色调整、背景处理、产品描述美化等； 3、品牌推广：根据每月制定的促销计划、活动策划，设计相关广告logo、banner、海报等； 4、负责活动促销图片、促销页面和活动专题页的设计； 5、结合商品的特性设计有美感、有吸引力的商品描述页。 任职要求： 1、大专以上学历，平面设计或美术、广告设计相关专业； 2、三年或以上同岗位经验，熟悉div+css、html及熟练使用单反相机者优先考虑； 3、有较好的美术功底和鉴赏能力、有出色的视觉创造能力、良好的页面版式规划能力和色彩搭配能力、对护肤彩妆等***用品品类有独到的见解，会小视频剪辑与制作者优先考虑； 4、精通Photoshop，熟悉Dreamweaver、Fireworks、CorelDraw、Illustrator、Flash等相关设计软件；熟悉淘系、京东等店铺装修操作流程，能独立完成整个店铺的页面装修设计。</t>
  </si>
  <si>
    <t>ERP开发工程师</t>
  </si>
  <si>
    <t>广州天问云科技有限公司</t>
  </si>
  <si>
    <t>五险一金 员工旅游 定期体检 年终奖金 团建活动 团队聚餐 专业培训 周末双休 带薪年假</t>
  </si>
  <si>
    <t>岗位要求： 2、熟悉C#、.NET framework、Winform、ASP.NET开发； 3、熟悉C/S和B/S构架搭建； 4、熟悉SQLServer数据库编程，SQL语言，存储过程、函数编写； 5、熟悉.NET MVC、WCF、WPF开发； 6、熟悉HTML/XHTML、CSS、JavaScript、Ajax、JQuery等前端技术； 7、具有良好的代码编写和版本控制习惯； 8、工作积极主动，具有高度的热情和责任感； 9、有较强的独立解决问题能力，具有良好的学习、沟通能力和团队合作精神  岗位职责： 1、参与公司相关业务平台前后端开发。 2、搭建系统开发环境，完成系统框架和核心代码； 3、协助完成项目的测试、系统交付工作，对项目实施提供支持</t>
  </si>
  <si>
    <t>JAVA开发工程师（广州分公司）</t>
  </si>
  <si>
    <t>开普云信息科技股份有限公司</t>
  </si>
  <si>
    <t>职位描述： - 负责项目编码工作； - 客户业务系统日常维护； - 测试及操作手册编写；  任职要求： - 本科或以上学历，计算机相关专业，一年以上正规项目相关工作经验； - 精通 J2EE 架构技术，熟练掌握主流技术框架，Strus2/Spring/Hibernate等； - 熟悉 HTTP 协议，精通 Web 开发技术； - 熟悉 SQL 以及关系型数据库开发； - 熟悉 JavaScript、HTML、CSS、XML 等 WEB 技术； - 具有良好的注释和文档编写习惯； - 具有良好的写作能力、沟通能力、自学能力； - 富有创新精神，有团队合作精神； - 有大型应用系统开发经验者优先；  我司有良好的发展空间，优质的工作环境 如有信心胜任此岗位可投递简历至lijing@ucap.com.cn 工作地点：广州市天河北路898号信源大厦1812-1815室</t>
  </si>
  <si>
    <t>广东达元绿洲食品安全科技股份有限公司</t>
  </si>
  <si>
    <t>制药/生物工程 检测，认证</t>
  </si>
  <si>
    <t>五险一金 免费班车 年终奖金</t>
  </si>
  <si>
    <t>岗位职责： 1.负责平台需求分析、功能模块设计、编码、测试和优化工作； 2.负责数据设计库、后台开发、接口设计； 3.研究项目实现技术细节，编写相应的说明书； 4.负责平台运行，日常维护和问题的及时处理； 任职要求： 1.软件行业工作经验2年或以上，计算机或相关专业本科或以上学历； 2.熟练使用Pring、SpringMvc、Mybatis等开发框架； 3.熟练使用Eclipse Java IDE开发工具,熟悉Tomcat，weblogic等Web Server； 4.熟悉HTML/DHTML、JavaScript/AJAX、CSS、XML等WEB客户端技术； 5.掌握MySQL、MsSQL等数据库； 6.熟悉Hadoop(MapReduce/HDFS)、HBase、Spark、Strom等大数据的开发和部署，并有相关的源码阅读经验，参与过大数据项目的开发工作者优先； 7、懂网页GIS地图开发。</t>
  </si>
  <si>
    <t>广州粤运软件技术有限公司</t>
  </si>
  <si>
    <t>岗位职责: 1.负责公司产品前端和移动端界面开发、迭代优化； 2.负责公司产品前端代码开发、页面重构以及交互设计逻辑处理； 3.负责公共组件的开发以及对新技术的调研应用； 4.对界面设计有审美能力，统一系统视觉风格、交互风格。  任职要求： 1. 2年以上前端开发工作经验； 2. 熟练html/css,熟练开发符合w3c标准的、兼容多种浏览器的网站页面； 3. 熟练掌握javascript,掌握jquery框架，能实现复杂的交互逻辑； 4. 熟悉Ajax、DOM、JSON等相关技术，熟练使用原生JS编程； 5. 熟悉一种以上Vue框架，熟练掌握Vue或Angular及相关框架和技术； 6. 有GPS、DVR或MDVR行业平台产品开发经验者优先； 7. 有很好的团队合作精神。</t>
  </si>
  <si>
    <t>三维地图开发工程师</t>
  </si>
  <si>
    <t>广东云林信息工程技术股份有限公司</t>
  </si>
  <si>
    <t>计算机软件 农/林/牧/渔</t>
  </si>
  <si>
    <t>岗位职责 1. 负责行业三维GIS需求分析，制定解决方案，三维GIS产品调研； 2. 负责三维GIS项目关键技术的研究与三维GIS新技术跟踪； 3. 负责三维GIS系统设计、开发、测试与部署。  岗位要求 1. 精通JavaScript，熟悉HTML5和CSS； 2. 熟悉Webpack等自动构建工具； 3. 熟悉SVN或GIT； 4. 有CesiumJs、GIS系统及相关三维项目开发经验者优先考虑。 5. 了解多种三维数据获取与处理的原理，如倾斜摄影测量、BIM、点云数据等； 6. 代码风格良好，熟悉敏捷开发流程； 7. 熟知各类主流浏览器兼容特性及常见兼容问题解决方案； 8. 有良好的团队合作精神和积极主动的沟通意识。 9. 有大数据图形渲染、大场景三维GIS平台开发经验的优先； 10. 熟练使用3DMAX软件、Skyline软件、ArcGIS、SuperMap软件等主流GIS软件； 11. 有超图SueprMap平台或Esri ArcGIS平台三维开发经验者优先。</t>
  </si>
  <si>
    <t>同略科技有限公司</t>
  </si>
  <si>
    <t>五险一金 员工旅游 餐饮补贴 年终奖金 定期体检</t>
  </si>
  <si>
    <t>1、参与政府及企事业软件产品和软件项目的开发工作； 2、按照系统设计要求完成功能模块的代码编写，维护所开发的软件模块代码； 3、负责解决开发过程中的技术问题； 4、负责完成所编写代码单元测试及BUG修复，并对开发质量进行自检，配合完成系统部署和上线工作； 5、配合运营人员解决产品运营或系统运行过程中遇到的相关问题；  任职要求： 1.本科及以上学历，2年以上Java开发工作经验，优秀应届生亦可投递； 2.计算机(网络)、信息管理、应用数学等专业毕业； 3.熟悉JAVA，HTML,CSS等WEB开发技术； 4.了解手机移动版本常用开发技术手段与开发过程； 5.熟悉常用Linux与window的项目安装与部署； 6.熟悉J2EE,对J2EE架构常用架构，熟悉Spring,mybaties,springboot,springcloud等常用技术框架； 7.熟悉ORACLE,MYSQL,POSTGRE,SQLSERVER等各类关系型数据库SQL编写，能分析与优化业务SQL性能； 8.能独立处理和解决所负责的任务；进行程序单元、功能的测试，查出软件存在的缺陷并保证其质量。 9.能快速熟悉并遵循公司项目管理制度与研发管理制度； 10.有较强的学习能力和抗压能力。</t>
  </si>
  <si>
    <t>智慧校园（广东）教育科技有限公司</t>
  </si>
  <si>
    <t>年终奖金 定期体检 员工旅游 五险一金 补充医疗保险</t>
  </si>
  <si>
    <t>1、计算机相关专业，大学专科以上学历; 2、精通HTML、CSS、JavaScript等前端相关技术，熟悉W3C网页标准,有一定架构能力； 3、有完整的大型前端项目经验者优先； 4、精通以下前端框架至少一种并有实际项目经验，如vue、react，有小程序开发经验者优先； 5、熟练掌握前端构建工具如grunt、gulp、webpack； 6、能够对设计任务进行有效的拆分和分配，推动设计在项目中的实现。 7、有mpvue vue 小程序开发经验的优先。</t>
  </si>
  <si>
    <t>广州十分网络技术有限公司</t>
  </si>
  <si>
    <t>五险一金 弹性工作 员工旅游 周末双休 团队聚餐</t>
  </si>
  <si>
    <t xml:space="preserve">岗位职责： 1、参与公司Java项目的规划和开发; 2、参与项目需求分析以及相关设计，参与后端接口交互设计; 3、根据需求开发相应的工作，并按时交付开发工作。 任职要求： 1、计算机相关专业本科及以上学历; 2、2年及以上项目开发经验; 3、具有扎实的Java编程基础，能熟练使用IntelliJIDEA或Eclipse等IDE工程开发; 4、熟练掌握Servlet、Spring、SpringMVC、MyBatis或者Hibernate架构; 5、熟练掌握SVN/GIT项目版本管理工具; 5、熟悉MySql数据库，能熟练使用各种SQL语句; 6、熟悉前后端接口交互; 7、熟悉Html/Javascript/Css以及Vue、jQuery、Bootstrap等前端框架者优先; 8、熟悉Java网络编程，多线程编程者优先; 9、有J2EE项目开发经验者优先; 10、思路清晰，思维敏捷，有快速的学习能力; 11、具备良好的表达和沟通能力，富有团队合作精神; 12、提供实际项目开发代码片段，能清晰表达自己的设计思想及实现方式。 </t>
  </si>
  <si>
    <t>Web软件工程师(2019年应届毕业生)</t>
  </si>
  <si>
    <t>广州易方信息科技股份有限公司</t>
  </si>
  <si>
    <t>五险一金 员工旅游 交通补贴 餐饮补贴 通讯补贴 专业培训 绩效奖金 年终奖金 定期体检 个性化带薪假</t>
  </si>
  <si>
    <t>职位描述：
1、负责开发和迭代主流浏览器兼容的Web、移动端及HTML5页面；
2、负责维护和优化Web、移动端及HTML5应用。
任职要求：
1、热爱计算机编程，有丰富的编码实战经验，逻辑清晰，喜欢研究新技术；
2、掌握html5+css3+javascript，前端开发技术；
3、熟练使用自动化构建工具（如webpack、fis、gulp等工具），具备前端工程化思想和组件化开发方式；
4、有Node开发或熟悉vue/react框架使用优先考虑；
5、有小程序开发经验优先考虑；
6、有Web前端作品或相关技术博客积累的优先考虑。
具有以下条件者优先考虑：有Node开发或熟悉vue/react框架使用、小程序开发经验、有Web前端作品或相关技术博客积累</t>
  </si>
  <si>
    <t>中级Java开发工程师（弹性工作制+双休）</t>
  </si>
  <si>
    <t>广东医睦科技有限公司</t>
  </si>
  <si>
    <t>五险一金 员工旅游 专业培训 绩效奖金 年终奖金 定期体检 团建活动 节日福利</t>
  </si>
  <si>
    <t>【公司福利】弹性工作制，上班不打卡，迟到不扣钱 给你保障 1、入职购买社会保险及公积金 2、法定节假日正常放假 3、带薪年休假 4、产假、哺乳假、病假、婚假等假期样样齐全 给你健康 1、年度体检 2、月度/季度户外团建 3、每天下午四点健康养身操   给你温暖 1、节日礼品源源不断 2、节日活动：61儿童节、三八妇女节、中秋节、元宵节、周年庆等等 3、误餐费、延时交通费、出差补贴等 4、图书角书籍任你借阅  岗位职责： 1. 负责公司现有项目或新项目的开发、测试、发布工作； 2. 负责项目的bug修复和需求变动后的调整，部署； 3. 配合部署测试、演示系统的发布； 4. 负责医保软件现有功能的改进工作，以及产品化可行性的研究与实现； 5. 负责新技术员工的技术指导、监督、培训，以及一些工作安排； 6. 配合做好医保软件、药事软件核心功能的保密工作； 7.完成技术经理交与的其它工作目标。  任职要求： 1.扎实的Java语言功底，熟悉主流的应用框架（如springMVC等），熟练使用eclipse等开发工具； 2.熟练掌握消息队列，如ActiveMQ，RabbitMQ，Kafka等；熟练掌握缓存系统，如Memcached，Redis等 3.熟练掌握HTML5，CSS3，JavaScript，jQuery，ajax等开发技术； 4.熟练使用Oracle,  MYSQL等主流数据库及数据库客户端工具； 5.熟悉tomcat应用服务器的部署和linux基础； 6.了解软件开发过程各个方面的基本知识； 7.具备良好的学习能力、沟通能力，文档编写能力和逻辑思维能力； 8.专科以上学历或经过测试培训机构培训，2年以上开发岗位工作经验； 9.工作主动、积极、团结协作、责任感强，并且愿意接受挑战； 10.熟悉医疗行业领域的相关知识更佳，优先录用。</t>
  </si>
  <si>
    <t>广州市骑鹅游信息技术咨询服务有限公司</t>
  </si>
  <si>
    <t>互联网/电子商务 酒店/旅游</t>
  </si>
  <si>
    <t>定期体检 五险一金 餐饮补贴 团队待遇多</t>
  </si>
  <si>
    <t>岗位职责 1. 自动化发布平台的搭建和维护 2. 应用基础环境的安装与维护，包括但不限于： a. 数据库、缓存服务、搜索引擎、消息队列 b. 微服务分布式平台、反向代理 c. 云服务器、云服务 d. 物理服务器、虚拟机 e. 物理、虚拟网络 3. 协助开发团队的开发、定位问题 4. 了解业务，对用户遇到的技术问题进行基本的定位和跟踪。  任职条件 1. 计算机相关专业统招本科毕业，2年以上相关工作经验； 2. 熟悉掌握Linux, Shell, Python, Mysql 3. 技能加分项： a. Nginx, Redis, Elasticsearch, Cassandra, Kafka, Ansible, Jenkins, DC/OS (Mesos), Kubernetes b. Java, Html/Javascript/CSS c. 阿里云服务：ECS, RDS, SLB, WAF, CDN等等 d. 物理服务器，虚拟机 4. 良好的学习和沟通能力，责任心强，有团队协作精神；</t>
  </si>
  <si>
    <t>高级JAVA程序员</t>
  </si>
  <si>
    <t>广州易察市场研究有限公司</t>
  </si>
  <si>
    <t>五险一金 员工旅游 交通补贴 餐饮补贴 定期体检 绩效奖金 弹性工作</t>
  </si>
  <si>
    <t xml:space="preserve">1、在软件项目经理的领导下，配合完成程序设计和开发。 2、按产品需求进行软件设计和编码实现，确保安全、质量和性能。 3、参与内部测试、部署、实施等工作。 4、分析并解决软件开发过程中的问题。 5、工作表现优秀者，有晋升项目经理的机会  职位信息 1、熟悉Web JSP、Servlet、JavaBean、JMS、EJB、Jdbc等开发，熟悉J2EE规范； 2、熟悉java常用框架spring mvc + mybatis(SSM)、spring mvc + hibernate(SSH)、spring boot等； 3、熟悉MySQL/Oralce等数据库开发；熟练使用各种设计工具，如PowerDesigner、UML等； 4、熟悉JQuery, EasyUI，HTML等框架，熟悉CSS； 5、了解工程化工具（maven、svn、git等）开发和管理项目； 6、有使用Java语言进行企业管理软件开发的经验； 7、熟练Tomcat、nginx等J2EE应用服务器的配置部署； 8、熟悉多线程、WebService、TCP/IP协议、Socket网络编程，熟悉分布式、缓存、消息等机制； 9、熟悉Linux/Unix基本命令、shell脚本编程； 10、熟悉Oracle、mySQL等关系型数据库设计和开发； </t>
  </si>
  <si>
    <t>H5前端开发工程师</t>
  </si>
  <si>
    <t>广东林安物流发展集团</t>
  </si>
  <si>
    <t>多元化业务集团公司 交通/运输/物流</t>
  </si>
  <si>
    <t>五险一金 包吃包住 带薪年假 周末双休</t>
  </si>
  <si>
    <t>1、计算机或相关专业本科及以上学历，3年及以上工作经验； 2、熟练掌握Web前端技术CSS/HTML/Javascript，有html5/css3开发经验； 3、熟悉Vue全家桶，熟练使用Vue、Vuex、Vue-cli、Vue-router、axios进行项目开发； 4、熟悉面向对象的设计和编程； 5、至少熟悉bootstrap，element-ui, mint-ui等的一种ui库； 6、熟悉前端性能调优； 7、有两个基于Vue开发的项目实际案例者优先； 8、对代码的可维护性、组件的易用性、分层语义模板和浏览器兼容性有一定了解及实现； 9、能承受较大的工作压力，有责任心和上进心,主动性、执行力强，能通过持续学习完善自身； 10、较强的沟通能力、自学能力、协调能力，喜欢分享。  福利待遇： 入职就买六险一金+包食宿+双休+7小时/天+项目奖金  林安物流集团简介： 广东林安物流集团是广东省及广州市人民政府重点扶持的多元化龙头企业，资产超500亿元。目前在全国有二十多家连锁商贸物流园。集团通过标准化运营、集团化运作，已发展成为一家以连锁商贸物流园运营为主，涉足商业地产、信息技术、电子商务、金融等领域的现代多元化企业。集团建有全国最具规模的物流交易平台和第四方服务平台，并成功获得由人民银行颁发的首张物流行业第三方支付牌照。林安模式得到国家、省市领导推崇，要求大力推广。 林安物流集团凭借雄厚的企业实力、强大的技术研发团队、高标准、高水平的服务体系和诚信认证体系，荣获“AAAAA物流企业” “中国物流示范基地” “企业信用评价AAA级信用企业” “国家中小企业公共服务示范平台”等国家、省、市级荣誉。 集团网址：www.linangroup.cn 平台网站：www.0256.cn 我要物流官网：www.woyaowuliu.cn 总部上班地点：广州市白云区太和镇大源北路116-130号林安物流园A6栋林安物联网中心 附近地铁站：同 和 （3号线D出口） 转乘公交如下 途经公交路线：862B/504/246 /808/501等，到茶山庄公交站下车前行150米即到！</t>
  </si>
  <si>
    <t>广州琅言堂装饰设计有限公司</t>
  </si>
  <si>
    <t>岗位职责： 1、维护网站图片更新，制作各种网络广告和图片，更新作品、产品页面，设计产品页面风格，编写文案美化等； 2、编辑公司各种产品的文字介绍，按照公司指示及时发布公司的各种信息，更新网站相关内容； 3、负责策划、设计网站、微信公众号在重大节日的促销图片； 4、精通文字表达，具备文案精炼及策划能力； 5、具备网站优化能力，熟悉seo网络优化； 6、懂得团队建设，具团队合作精神及一定组织管理能力。  任职资格： 1、计算机相关专业专科以上学历；有网站美工经验2年以上； 2、精通PS、DW，熟悉或精通Flash者； 3、精通css+Div、html等web技能；了解Javascript，了解后台程序制作流程； 4、掌握CorelDRAW或者Illustrator等矢量图形编辑软件； 5、思维敏捷，想象力丰富、悟性好，积极主动、工作认真，沟通协作能力强，富有团队精神； 6、有较高的美术基础和审美能力；可以独立自主的进行网站美工设计；有网店美工设计经验者优先考虑； 7、面试时请带上作品、个人简历、身份证及学历证明。</t>
  </si>
  <si>
    <t>沈阳创胜网络科技有限公司</t>
  </si>
  <si>
    <t>五险一金 绩效奖金 全勤奖 节日福利 专业培训 餐饮补贴</t>
  </si>
  <si>
    <t>net开发工程师 1、3年实际.net（b/s）开发经验，熟悉.net体系相关技术 asp.net Mvc、WebApi、EF等 2、熟悉SQLServer/MySQL数据库编程，能熟练编写T-SQL、存储过程、视图、触发器等 3、熟练掌握HTML、DIV、CSS、Javascript、Jequery等WEB页面设计与代码编写 4、会PHP语言者优先 5、有代码洁癖者优先，极客优先，参与过高并发、高可靠项目者优先</t>
  </si>
  <si>
    <t>（高级）前端开发工程师</t>
  </si>
  <si>
    <t>健合集团――广州总部</t>
  </si>
  <si>
    <t>五险一金 补充医疗保险 免费班车 员工旅游 年终奖金 专业培训</t>
  </si>
  <si>
    <t>深圳市城图科技有限公司</t>
  </si>
  <si>
    <t>五险一金 员工旅游 年终奖金 年终双薪 通讯补贴 免费班车 单位食堂 专业培训 定期体检</t>
  </si>
  <si>
    <t>岗位职责： 1、负责电网项目开发框架的搭建和开发维护； 2、负责后台接口的编写,接口数据和页面的交互； 3、参与产品讨论，负责服务端系统的设计和研发工作; 4、能够深入理解业务需求，提供具体问题的解决方案； 5、负责相关模块的开发和改进，保证系统性能和稳定性。  职位要求： 1、熟悉Java语言编程；熟悉springMVC、Mybatis；熟练javascript、css,html、jquery；熟习使用MySql或Oracle任一数据库；熟悉MAVEN，了解Mule ESB； 2、有强烈的责任心，工作态度严谨，认真细致。具备较强的沟通能力、团队合作精神和抗压能力； 3、熟悉面向对象思想，精通编程，调试和相关技术； 4、熟悉应用服务器的安装、调试、配置及使用； 5、具备需求分析和系统设计能力，以及较强的逻辑分析和独立解决问题能力； 6、能熟练阅读英文；富有团队精神,责任感和沟通能力。 7、有电力行业相关开发经验优先。 8、有ArcGIS开发经验优先。</t>
  </si>
  <si>
    <t>广东分公司-软件开发岗</t>
  </si>
  <si>
    <t>泰康人寿保险有限责任公司广东分公司</t>
  </si>
  <si>
    <t>周末双休 带薪年假 五险一金 绩效奖金 节日福利 餐饮补贴 年终奖金 定期体检</t>
  </si>
  <si>
    <t>应聘条件： 1、全日制本科或以上学历，计算机相关专业； 2、熟练掌握java语言，具有j2EE-web开发经验；熟悉常见web应用开发框架,如SSH、Springmvc； 3、熟悉Tomcat服务器的配置与调优，熟练掌握MyEclipse开发与调试； 4、了解浏览器工作原理及移动浏览器之间的兼容性，了解w3c标准及web2.0；熟悉HTML5、CSS3、JQuery、AJAX等技术，具备进行移动应用开发的能力； 5、熟悉SQL语句，熟练掌握基于数据库的编程与设计； 6、具备良好的服务意识、责任心、较强的学习能力、优秀的团队沟通与协作能力、能承受一定的工作压力。  岗位职责： 1、制订软件开发计划，根据需求完成系统分析和设计工作； 2、依据软件开发计划，与内部用户充分沟通收集整理相关需求； 3、建立软件文档并按照质量体系要求进行维护，编写、整理、分析和设计文档，提交报告，做好备份； 4、根据分公司需求开发和完善系统，并对系统进行日常维护； 5、维护公司各业务及办公系统，解决系统运行中出现的系统性或复杂问题； 6、负责软件应用前的培训工作，保证用户正常使用，对分公司员工及中支信息技术人员进行培训和指导。</t>
  </si>
  <si>
    <t>广州功夫投资控股集团有限公司</t>
  </si>
  <si>
    <t>多元化业务集团公司 快速消费品(食品、饮料、化妆品)</t>
  </si>
  <si>
    <t>五险一金 通讯补贴 年终双薪 带薪年假 做五休二 定期体检 弹性工作 周末双休 包吃 绩效奖金</t>
  </si>
  <si>
    <t xml:space="preserve">工作职责: 1、负责对相关PHP项目（门店POS相关系统：包含订单中心，支付中心，会员管理、营销模块等）后台进行开发、测试、维护 2、能够根据项目需求，提出可行的解决方案并开发实现。 3、负责解决开发过程中遇到的技术难题并提供运维技术支持； 4、与产品经理、测试工程师、其他团队沟通合作，保证产品研发工作的质量和进度； 任职资格: 1、2年以上PHP实际项目开发经验，热爱技术，喜欢钻研，快速学习； 2、熟练掌握PHP、Mysql，追求清晰的代码，熟悉PHP性能调优； 3、熟悉Nginx、Apache、Linux，善于利用开源技术； 4、熟悉主流Web前端开发方法和技术，包括HTML/CSS/Java"script"等； 5、熟悉drupal常用模块和一些开源框架者，独立编写模块，熟悉零售行业ERP系统业务优先考虑。 </t>
  </si>
  <si>
    <t>广州大鼎科技有限公司</t>
  </si>
  <si>
    <t>餐饮补贴 交通补贴 绩效奖金 年终奖金 专业培训</t>
  </si>
  <si>
    <t>1、参与公司产品、系统平台的需求分析与设计，撰写相关的技术文档； 2、负责公司产品的开发工作，如PC、app、小程序的后台开发； 3、负责产品代码的开发与维护，按计划完成功能模块的开发； 4、配合前端工程师完成开发工作。 我们希望您： 1、3年以上PHP开发经验，熟悉Thinkphp3.2/5.0 的优先，有支付接口开发经验者优先； 2、熟悉MySQL等数据库设计开发、SQL性能调优； 3、熟悉Linux/Unix，在其上有丰富的开发经验； 4、有一定的系统架构设计能力，能设计及编写良好的接口规范； 5、具备优秀的编程能力，熟悉HTTP/HTTPS等协议，熟练掌握常用的数据结构和算法； 6、熟练掌握JQuery、XML、HTML、CSS、Javascript、AJAX、JSON等web页面技术； 7、深入了解缓存的作用，能合理使用缓存，有Memcached、Redis使用经验； 8、有很强的发现问题、分析问题和解决问题的能力； 9、善于沟通和逻辑表达，良好的团队合作精神和积极主动的沟通意识。 10、熟练应用svn/git进行协作开发优先。</t>
  </si>
  <si>
    <t>广州冠鹏信息技术有限公司</t>
  </si>
  <si>
    <t>五险 绩效奖金 技能培训 股票期权 带薪年假 员工旅游 节日福利</t>
  </si>
  <si>
    <t xml:space="preserve">【岗位职责】
1、协助项目经理或技术主管进行B/S软件的设计和编码实现；
2、负责系统上线后的运维工作
3、负责公司运营网站设计与开发。
4、负责公司标准化应用产品的设计与开发。 【岗位要求】
1、本科及以上学历，二年以上软件开发实际工作经验；
2、精通C#语言，熟悉ASP.NET开发，熟悉ASP.NET MVC框架；
3、熟练使用VisualStudio2005/2008/2010，VSS/SVN等开发工具，良好的编码风格；
4、熟悉SQLServer或MySql的管理和使用，熟悉存储过程的使用；
5、熟悉HTML，HTMLDOM，CSS的标准和使用；
6、精通JS、AJAX，熟悉JQuary等开源框架；
7、具有良好的沟通协作能力和团队合作精神，具有良好的学习能力及接受能力；
8、踏实负责的工作态度，能承受工作压力；
9、具有大型B/S项目开发经验者优先； </t>
  </si>
  <si>
    <t>广州酷麦信息科技有限公司</t>
  </si>
  <si>
    <t>五险一金 员工旅游 餐饮补贴 免费下午茶 出国机会 绩效奖金 年终奖金 股票期权 定期体检 项目奖金</t>
  </si>
  <si>
    <t>一、岗位职责 1.负责移动端产品的活动页面、专题页面及WEB端产品的界面设计； 2.参与移动端产品的UI设计，并跟进产品开发过程中的UI校对，确保产品UI的高完成度； 参与设计流行趋势研究，分享设计经验，持续优化产品的用户界面； 4.参与设计流程及规范的制定。  二、任职要求 1.美术、平面设计等相关专业； 2.2年以上相关工作经验； 3.有扎实的美术功底、良好的创意思维和理解能； 4.精通Photoshop/Dreamweaver/Illustrator等设计软件，熟悉网页切图、网页排版、DIV、CSS、html代码者优先考虑； 5.善于与人沟通，良好的团队合作精神和高度的责任感，能承受压力，有创新精神； 6.应聘时请务附个人作品链接。</t>
  </si>
  <si>
    <t>广东乐数信息科技有限公司</t>
  </si>
  <si>
    <t>专业培训 五险</t>
  </si>
  <si>
    <t>1.负责公司PC终端，移动终端的网页代码的编写与调试； 2.根据产品设计，利用HTML5相关技术开发网站、手机、平板电脑等多平台的前端应用； 3.根据任务分配，完成相应软件的设计、开发和编程任务； 4.按照公司项目管理及开发管理流程与规范要求编制开发过程中必须的各种开发文档； 5.配合公司其它小组排查软件测试中的各种问题。  任职要求： 1.有3年以上web前端开发经验； 2.熟悉JavaScript，HTML5，CSS3等相关前端开发技术，精通Vue，且熟悉至少一种其他前端框架（如Angular,React,mui等）； 3.熟悉掌握grunt,gulp,webpack其中一种工程构建工具，能独立完成项目工程化搭建； 4.有丰富的手机兼容优化经验和熟悉与原生交互的优先。 5.熟练使用debug工具调整页面和处理错误； 6.具备良好文档编制习惯和代码书写规范。  福利待遇： 上班时间：5 天 8 小时工作制； 法定福利：购买社会保险（五险）医疗保险、养老保险、工伤保险、失业保险、生育保险； 员工福利：每月发放超市购物卡，推行内部推荐奖励300元； 薪酬水平：基本工资 + 绩效奖金 + 激励奖金 + 年度薪酬调整机会； 晋升机制：公司设立透明、体系化的晋升机制； 年终奖：根据公司年度运营情况以及个人年度工作表现发放年终奖； 休假制度：国家规定的法定节假日 + 入职即享受带薪年假（5 - 15天）+ 婚假 + 产假 + 陪产假 + 哺乳假 + 带薪病假 + 丧假等； 生日祝贺：举办生日派对 （不仅美味食物，还有有趣的游戏哦）； 团队活动：每月团建 + 日常员工娱乐活动，包含且不限于：轻松下午茶、快乐星期五各类体育活动、部门大聚会、年度联欢会等； 节日关怀：节日礼品 + 神秘小礼物； 员工体检：员工身心健康计划（健康体检）； 生活关怀：公司设有茶水间，提供微波炉 + 冰箱 +茶饮 + 咖啡 等； 员工培养：提供带薪培训与学习机会，持续为每个岗位制定发展计划 + 培训计划。</t>
  </si>
  <si>
    <t>深圳市洲明科技股份有限公司</t>
  </si>
  <si>
    <t>电子技术/半导体/集成电路 通信/电信/网络设备</t>
  </si>
  <si>
    <t>提供住宿 有餐厅 五险一金 节日福利 年底双薪 绩效奖金 带薪年假</t>
  </si>
  <si>
    <t xml:space="preserve">岗位职责： 1、 根据工作安排高效、高质地完成代码编写，确保符合规范的前端代码规范； 2 、负责公司现有项目和新项目的前端修改调试和开发工作，以及其他前端开发工作； 3、 与后台工程师以及UI共同研讨技术实现方案，进行应用及模块整合，推进平台系统的持续改进； 4、 移动端主流浏览器的适配、自适应研发，前沿技术研究和新技术调研； 5、 微信公众号、小程序和基于ES5\6标准的html5前端页面开发；  任职要求： 1、全日制本科以上学历，至少2年的PC端HTML、CSS、JavaScript实际应用开发经验的开发人员； 2、精通原生JS，了解基础对象类型及其差异，原型链，作用域，闭包等概念； 3、熟练掌握HTML5, CSS3，并熟悉主流浏览器之间的差异性； 4、熟练使用JavaScript语言，能根据要求撰写高性能的JavaScript代码，熟悉ajax技术原理，熟练使用各种JavaScript调试工具； 5、熟练掌握AJAX相关技术,并有实际应用开发经验，了解前端MVC设计模式与MVVM设计模式的区别，至少掌握React,Vue, Angularjs等主流的前端开发框架中的一种，精通vue优先； 6、熟悉前后端联调模式并能很好的使用各种前端开发工具及其环境配置，会使版本控制工具比如git； 7、至少熟悉VueJS、AngularJS、ReactJS中的一种开发技术，熟悉 Electron， Nodejs，Webpack，有过webGIS相关开发经验优先。  </t>
  </si>
  <si>
    <t>Web网页前端开发工程师 (Mobile/HTML 5/CSS 3/JS/UI)</t>
  </si>
  <si>
    <t>深圳奥卓领航有限公司</t>
  </si>
  <si>
    <t>五险一金 员工旅游 交通补贴 餐饮补贴 通讯补贴 专业培训 绩效奖金 年终奖金 弹性工作 出国机会</t>
  </si>
  <si>
    <t>职位描述: 负责Web/移动端页面开发及特效创意设计 岗位职责： - 负责手机客户端WebApp开发，熟悉HTML5特性，使用Javascript准确地进行代码构建，实现产品所需的交互效果； - 使用 html/css 熟练地进行页面维护，有效地解决浏览器兼容问题并监督实施浏览器兼容测试标准，保证页面兼容性； - 与设计师、后台技术开发保持良好沟通，快速理解、消化各方需求，并落实为具体的开发工作。  任职要求： - 有一年以上 网页开发经验 - 精通JavaScript/Css, 熟悉nodejs,TypeScript，Angular 开发 - 熟练使用git - 具备良好的前端架构分析能力与设计能力，了解服务器端的技术，能根据具体实现目标分析服务端接口需求； - 具备探索精神，自我学习能力强，善于沟通交流，有责任感，有团队协作精神，对新技术敏感； - 有Ios ,Android 或ionic 开发经验者优先考虑 - 具备探索精神，自我学习能力强，善于沟通交流，有责任感，有团队协作精神，对新技术敏感；</t>
  </si>
  <si>
    <t>深圳市华圣网络科技有限公司</t>
  </si>
  <si>
    <t>五险一金 交通补贴 年终奖金</t>
  </si>
  <si>
    <t>【岗位职责】 1、理解设计师的设计想法并实现界面UI，与设计团队紧密配合。 2、负责公司H5前端页面设计交互实现。 3、与后端开发团队紧密配合，熟练对接H5后端（PHP）并实现页面功能。 4、负责制作前端标准优化的代码，并提升用户交互体验。 5、具备解决前端H5页面兼容性能力与优化快速响应能力。 【岗位要求】 1、大专及以上学历，计算机软件及美工设计等相关专业。 2、具备3年及以上H5前端工作开发经验。 3、熟练使用H5、JavaScript、Ajax、CSS3等Web开发技术，精通Vue.js框架。 4、熟悉页面架构和布局，对用户体验、异步交互操作流程及用户需求有深入理解。 5、对Web性能优化有深入研究、能够在工作中有效得定位问题及解决问题。 6、具有很强责任心与学习能力，能够了解最新的Web前端开发技术以及原理。 【优先考虑】 1、具有4年及以上丰富的H5游戏前端开发经验者优先考虑。 2、具备独立完成PS切图以及有个人优秀H5前端产品者优先考虑。 3、具有PHP前端交互以及后端数据交互者优先考虑。 【福利待遇】 1、提供加班伙食津贴。 2、报销夜间交通费用。 3、季度奖励机制以及项目提成奖。 4、绩效考核以及平台晋升制度。 5、一年两次薪酬调整考核激励模式。 6、节日福利以及团队拓展旅游活动。 7、额外项目业绩奖及项目管理奖励。</t>
  </si>
  <si>
    <t>Html5开发工程师（平台层）</t>
  </si>
  <si>
    <t>富士康工业互联网股份有限公司</t>
  </si>
  <si>
    <t>0.8-2.3万/月</t>
  </si>
  <si>
    <t>五险一金 免费班车 专业培训 绩效奖金 年终奖金 定期体检</t>
  </si>
  <si>
    <t>职责描述：
1.负责项目移动端H5相关架构设计和编码；
2.负责手机H5页面的开发，精通HTML5特性和各种JS框架，实现产品所需的交互效果；
3.优化代码实现，提高产品性能；
4.对页面新功能和已有功能进行模块化的封装，方便调用；
5.有强烈的责任感和良好的团队合作精神，工作积极主动，善于沟通。
任职要求：
1.精通Web前端技术，包括HTML.CSS.Javascript.Ajax.DOM.JSON等前端技术；
2.熟练跨浏览器.跨终端的开发，能解决常见PC.移动终端浏览器的兼容性适配问题；
3.精通Android，IOS等平台HTML5+CSS3+JavaScript页面开发，熟悉移动端相关H5框架，如ionic框架；
4.熟悉当前流行的JavaScript类库,熟悉JavaScript面向对象编程方法；
5.熟悉Web标准，对表现与数据分离，HTML语义化等有一定理解，至少熟悉一种前端MVC框架并且有实际经验（不限React，VUE，Angular等）；</t>
  </si>
  <si>
    <t>深圳市米波科技有限公司</t>
  </si>
  <si>
    <t>五险一金 弹性工作 年终奖金 绩效奖金</t>
  </si>
  <si>
    <t>1 负责Web前端，Html5、微信小程序的开发和维护工作 2 配合后端完成接口调试、独立开发微信小程序，公众号以及相关业务需求 3 与项目团队中各方面人员能够紧密结合，改进项目的易用性、优化界面以及性能等  任职资格： 1、有二年以上web前端开发经验、一年以上小程序开发经验 2、能熟练使用HTML5，CSS3，JavaScript，jQuery，bootstrap等进行独立开发 3、熟悉Nodejs、AngularJS、Vue、ReactJS等框架技术 4、熟练使用ajax与后台进行交互 5、熟悉svn、git等代码管理工具。 6、有较强的bug快速定位与解决的能力。 7、有代码洁癖，能写出高可用性的代码。 8、能够高保真还原设计稿, 代码风格严谨工整。 9、建立过github开源项目或有个人独立作品优先考虑。 10、善于沟通，性格开朗而富于合作精神。</t>
  </si>
  <si>
    <t>艾伯资讯（深圳）有限公司</t>
  </si>
  <si>
    <t>五险一金 周末双休 带薪年假 法定节假日</t>
  </si>
  <si>
    <t>岗位职责： 1、根据公司产品原型、《系统概要设计说明书》或《系统详细设计说明书》以及《系统数据库设计说明书》，高质量完成WEB前端和移动端H5页面的交互设计和功能开发； 2、根据产品需求，分析并给出最优的页面前端结构解决方案； 3、协助后台程序员完成功能镶嵌和调试。  任职要求： 1、大专2年及以上工作经验，本科1年及以上工作经验，计算机或者软件工程相关专业优先； 2、基本功扎实，能够熟练的编写兼容主流浏览器的代码； 3、精通HTML5、CSS3、JavaScript、Ajax、DOM等Web前端技术； 4、精通JavaScript编程语言，熟悉常见JS开发框架，能根据项目需求完成js功能的实现； 5、熟悉前端性能优化，并对用户体验、可用性、易用性以及UCD的设计理念有一定理解和研究； 6、具有WebApp或混合App（JS方向）开发经验；能调试和解决常见的跨多端兼容、适配问题； 7、熟悉微信小程序开发流程，学习能力强，喜欢尝试新知识； 8、良好的沟通与表达能力、思路清晰，较强的逻辑分析能力与执行力。</t>
  </si>
  <si>
    <t>前端HTML5</t>
  </si>
  <si>
    <t>深圳市动车电气股份有限公司</t>
  </si>
  <si>
    <t>五险一金 员工旅游 专业培训 周末双休 绩效奖金 年终奖金</t>
  </si>
  <si>
    <t>岗位职责： 1、参与公司各Web项目前端页面开发； 2、与后端开发人员配合，高质量完成接口对接工作； 3、负责Web项目前端页面性能优化。  岗位要求： 1、三年以上前端开发经验，熟练使用vue全家桶(vue+router+vuex+axios)，需要有点餐平台的真实案例； 2、熟练使用Javascript,CSS+DIV,ajax,json,jquery等； 3、熟悉nodejs中间层原理和自动打包工具,熟悉express和webpack的更加契合； 4、对不同移动平台中的页面兼容有自己的一套整理方案； 5、对Web开发有强烈的兴趣，良好的逻辑思维能力和团队合作能力，可以快速分析和解决问题。 6、计算机专业优先</t>
  </si>
  <si>
    <t>启明互联科技(深圳)有限公司</t>
  </si>
  <si>
    <t>五险一金 年终奖金 出国机会 员工旅游</t>
  </si>
  <si>
    <t>深圳市沃特沃德股份有限公司</t>
  </si>
  <si>
    <t>通信/电信/网络设备 多元化业务集团公司</t>
  </si>
  <si>
    <t>五险一金 餐饮补贴 通讯补贴 专业培训 绩效奖金 年终奖金 员工旅游 定期体检</t>
  </si>
  <si>
    <t>岗位职责： 1、负责对浏览器兼容性、网站性能优化、移动应用开发工作； 2、独立开发基于HTML5的web APP项目，实现各类交互效果以及接口调用和业务逻辑； 3、负责对产品的审美，精益求精。 岗位要求： 1、计算机相关专业专科及以上学历，两年以上手机WebApp开发工作经验优先； 2、精通HTML5、CSS、JavaScript、jQuery等，熟练手写代码，对浏览器兼容性、网站性能优化、移动应用开发有深入理解; 3、熟悉主流JS开发框架，如Jquery等，至少使用过任意一种MVVM框架； 4、熟悉手机WebAPP开发技术的特点，了解后端开发，能够与他们良好配合； 5、具备良好的代码编写风格，善于思考，能够独立分析和解决问题，能承受一定的工作压力； 6、熟悉移动端混合开发的技术方案，有混合模式开发经验的优先。</t>
  </si>
  <si>
    <t>深圳市百丽春粘胶实业有限公司</t>
  </si>
  <si>
    <t>五险一金 年终奖金 专业培训 弹性工作 员工旅游 绩效奖金</t>
  </si>
  <si>
    <t>HTML5开发工程师 (职位编号：08)</t>
  </si>
  <si>
    <t>鹏为软件股份有限公司</t>
  </si>
  <si>
    <t>五险一金 员工旅游 年终奖金 绩效奖金 股票期权 节日福利 全勤奖 周末双休</t>
  </si>
  <si>
    <t xml:space="preserve">  1、2年以上web开发经验，1年以上h5移动前端开发经验； 2、能够流利的手写HTML、CSS3，熟悉页面架构和布局； 3、精通原生JS，了解基础对象类型及其差异，原型链，作用域，闭包等概念； 4、精通钉钉开发（微应用和钉钉E应用）； 5、精通微信公众号和小程序的开发和维护； 6、熟悉http、websocket通讯协议，有canvas开发经验； 7、混合APP开发经验者优先考虑； 8、熟悉常用数据结构及算法者优先考虑。   公司福利： 工资+年终奖金+绩效奖金+项目奖金+股票期权+节假福利+定期旅游休闲活动+五险一金+双休+全勤奖+加薪机会 1、 一经录用，入职当月签订劳动合同并在试用期购买社保、公积金； 2、 员工享有国家法定节假日的休假政策，同时并享有婚假、产假、陪产假、丧假、带薪年假、带薪病假等； 3、 宽阔的发展平台和升职空间，公平竞争能者居上，优秀者可提拔为团队经理，带领团队挑战更高业绩与收入； 4、 完善的调薪晋升机制； 5、 文娱活动、拓展旅游、部门活动、聚餐团建活动、新春年会等； 6、 节假日发放礼品、现金红包及聚餐活动等人文关怀 ； 7、 优厚的薪资与奖金，高收入与荣耀属于努力的人； 8、 年底优秀员工评比。  </t>
  </si>
  <si>
    <t>深圳市雅码科技有限公司</t>
  </si>
  <si>
    <t>五险一金 餐饮补贴 专业培训 绩效奖金 年终奖金</t>
  </si>
  <si>
    <t>岗位职责： 1.利用HTML5相关技术开发移动互联网方面业务系统开发； 2.基于HTML5.0标准进行页面制作，编写可复用的用户界面组件； 3.配合服务器端开发人员进行应用及系统整合； 4.负责相关技术文档编写。 任职要求： 1.计算机科学专业本科及本科以上毕业或者同等学历，2年开发经验。 2.熟悉HTML 5标准，熟练应用JQuery，具有HTML5/CSS3开发经验。 3.能够很好的与产品、设计师和后台开发人员沟通协作，具有良好的团队合作、协作精神。 4.熟悉JAVA，C#.net开发语言 5.具有快速学习不同技术和编程语言的能力。</t>
  </si>
  <si>
    <t>深圳遥看科技有限公司</t>
  </si>
  <si>
    <t>五险一金 补充公积金 弹性工作 年终奖金</t>
  </si>
  <si>
    <t>任职要求： 1、有扎实的前端技术基础，包括但不限于 HTML、CSS、JavaScript、DOM；精通JS、Ajax等前端开发技术，能够利用JS进行原生开发，熟悉ES6、HTML5、Babel等技术； 2、熟练掌握至少一个主流前端框架Angular、Vue、React等，并了解其核心原理，能独立开发常用组件；熟练使用node.js开发和Vue优先； 3、熟悉前端构件工具，如：Webpack/rollup/gulp/eslint等；熟悉前端表格库，熟悉 Bootstrap、Datatable 等开发流程；熟悉主流浏览器兼容技术，比如 Chrome、Firefox、Safari。 4、比较精通大型网站Web架构的相关设计，独立负责过产品前端架构设计； 5、有一定的后端开发经验，对HTTP协议有一定了解，理解客户端、服务端通信机制； 6、对技术有强烈的进取心，具有良好的沟通能力和团队合作精神、优秀的分析问题和解决问题的能力； 7、较强的封装能力，并在之前的工作中有贡献过一定的可复用js库或相关前端组件； 8、具备高质量编码能力：重用性，低耦合，可扩展性，高性能，可维护性，安全性高；  9、绝对符合编码规范的编码能力。  有意向者请直接发简历到 hr@yaokantv.com</t>
  </si>
  <si>
    <t>HTML5开发工程师 (职位编号：SZTS-002)</t>
  </si>
  <si>
    <t>深圳天勺新能源科技有限公司</t>
  </si>
  <si>
    <t>新能源 计算机软件</t>
  </si>
  <si>
    <t>【岗位职责】： 1、负责充电桩运营管理平台的Web前端功能设计、开发和实现，实现网页的交互制作； 2. 负责移动端APP，或者微信公众号前端的设计和开发工作。 3、使用Web前端技术，配合后台java人员实现产品界面和功能，促进产品易用性改进和界面技术优化； 4、对完成的页面进行维护和对网站前端性能做相应的优化，保证兼容性和执行效率。  【任职要求】： 1、计算机专业本科及以上学历、至少1年以上前端开发经验； 2、精通HTML5/CSS3，JavaScript，Ajax，jQuery等web开发技术； 3、有Vue.js/React.js/Angular.js/Backbone.js其中一种或多种前端流行框架使用经验者优先考虑； 4、熟悉W3C标准和新特性(如:ES6新特性)，对视图与数据分离、web语义化、功能模块化等有深刻理解； 5、熟悉JavaScript的ProtoType原型链、面向对象编程和开发设计模式者优先考虑； 6、熟悉各种浏览器的兼容性问题以及解决处理方式； 7、有较强的用户观念，在界面UI设计中能够充分考虑用户体验； 8、有小程序和微信公众号开发经验。</t>
  </si>
  <si>
    <t>Java web开发工程师</t>
  </si>
  <si>
    <t>深圳市深蓝信息科技开发有限公司</t>
  </si>
  <si>
    <t>14薪 五险一金 周末双休 带薪年假 定期体检 员工旅游 定期团建 节日福利</t>
  </si>
  <si>
    <t xml:space="preserve">  职责描述 1、根据需求分档、设计文档，配合后台人员完成web前端开发任务。 2、在项目迭代周期内完成代码编写，代码自测并保持良好的编码风格。 3、根据测试结果修改问题，完成项目优化及维护工作。 4、对Web前沿技术进行调研和研究。 任职要求： 1、全日制本科及以上学历，计算机、软件相关专业，一年以上工作经验。 2、精通HTML5、CSS3、JavaScript等web前端技术，熟悉ES6语法。 3、至少使用过一种前端框架 Angular2+/Vue/React，并熟练掌握其特性。 4、关注前端发展，熟练掌握ECMA，W3C的相关标准。 5、有前后端分离的应用开发经验，有良好的编码风格，熟悉 Java 后台开发语言优先。 </t>
  </si>
  <si>
    <t>web前端/html5工程师</t>
  </si>
  <si>
    <t>明链科技（深圳）有限公司</t>
  </si>
  <si>
    <t>五险一金 专业培训 出国机会 年终奖金</t>
  </si>
  <si>
    <t>岗位职责： 1、参与现有产品的维护、改进和新项目开发工作； 2、参与框架、工具、公共组件库的开发和建设； 3、积极学习和实践，提升技术水平，跟上公司发展步伐； 职位要求： 1、应届毕业或3年以内工作经验，计算机等相关专业； 2、前端基础扎实，熟练掌握JavaScript、CSS/CSS3、HTML/HTML5、JQuery、Bootstrap等web基础知识； 3、了解http/https协议，熟悉git开发流程，有后端和数据库操作经验优先； 4、乐于接受和实践新技术,有angularJs/Vue.js/React,Node.js(express/koa/egg)开发经验,熟悉ECMAScript6/7者优先； 5、学习能力强，拥有优秀的逻辑思维能力，热爱前端开发工作；</t>
  </si>
  <si>
    <t>H5开发工程师（非外包）</t>
  </si>
  <si>
    <t>深圳正品创想实业有限公司</t>
  </si>
  <si>
    <t>五险一金 员工旅游 绩效奖金 年终奖金 周末双休 带薪年假 包住宿 节日福利</t>
  </si>
  <si>
    <t>岗位职责：  1、负责公司产品前端开发，与设计师和后台开发人员配合，按时完成页面的实现工作； 2、负责代码搭建，实现网站前台效果； 3、负责公司现有项目和新项目的前端修改调试和开发工作； 4、参与调研并确定前端技术的可行性； 5、有良好沟通能力及团队协作意识，责任心强，积极主动，做事细心有耐心。 任职要求： 1、熟练html，html5,css，javascript，jquery，ajax，json，promise等前端开发技术，并能处理各浏览器及各设备兼容问题； 2、熟练JQuery，熟悉前端开发框架；有Vue，angularjs 开发经验优先； 3、具有微信公众号，微信小程序, web app开发经验者优先，熟悉微信支付，支付宝支付优先考虑； 4、熟悉Android、IOS各主流浏览器特性、兼容性； 5、自学能力和理解能力强，能够快速学习和掌握新技术，踏实肯干，乐于分享与沟通； 6、对页面布局有深刻理解，注重代码的简洁性、重用性、模块化、组件化； 7、逻辑思路清晰，能够承担一定的工作压力。 8、对数据库有一定的了解。</t>
  </si>
  <si>
    <t>深圳好买好卖网络有限公司</t>
  </si>
  <si>
    <t>五险一金 带薪年假 年终奖金 绩效奖金 员工旅游 节日福利</t>
  </si>
  <si>
    <t xml:space="preserve">任职要求： 1.有良好的代码习惯和代码阅读能力，要求结构清晰，命名规范。 2.扎实的html5，css3，JavaScript基础知识，熟悉W3C网页标准。 3.了解vuejs，具有前端组件化思维，要求编写可复用的vue组件。 4.熟练移动端布局，能很好的解决移动端兼容性方面问题。  福利待遇： 1、晋升渠道：良好的晋升机制，公平的竞争环境 2、免费培训：系统全面的培训和宽松的学习氛围 3、地理环境：工业园区内，干净整洁，通风采光极佳 4、白领办公：专用卡座，中央空调、微波炉、冰箱任您使用 5、生日福利：生日礼金、节日慰问礼品齐全 6、其他福利：公费旅游、年底双薪、五险、春节享受十天以上带薪年假 </t>
  </si>
  <si>
    <t>程序员/软件工程师</t>
  </si>
  <si>
    <t>深圳市汇勤国际货运代理有限公司</t>
  </si>
  <si>
    <t>交通/运输/物流 贸易/进出口</t>
  </si>
  <si>
    <t>五险一金 员工旅游 专业培训 出国机会 绩效奖金 年终奖金</t>
  </si>
  <si>
    <t xml:space="preserve">1.大专以上学历，  2.精通.net，会用.NET进行B/S与C/S两种情况下的快速开发。  3.熟悉HTML, CSS, JavaScript, Ajax；熟悉div+css布局，兼容各种浏览器；  4.熟练掌握并能优化sql server 数据库；  5.熟悉使用.net三层或多层架构  6.有电商、物流开发经验优先。  7.要求熟手，初学者免试，两年以上工作经验，能在指导下独立完成开发。  待遇面议。 </t>
  </si>
  <si>
    <t>深圳市友联天美科技有限公司</t>
  </si>
  <si>
    <t>带薪年假 五险一金 包吃 包住宿 全勤奖 节日福利 绩效奖金</t>
  </si>
  <si>
    <t>工作职责： 1、负责完成软件功能模块的设计、开发、测试和文档编写工作； 2、负责公司业务系统开发与维护； 3、深刻理解前后端分离，与前端开发工程师协作；  4、优化后端响应速度，提升代码的易维护性。 岗位要求： 1、1、计算机相关专业，本科以上学历,一年以上工作经验；一年以上JAVA开发经历； 2、熟悉数据库、tomcat，能够按照SQL99标准手工熟练编写SQL语句，能进行功能模块划分、接口实现，熟悉代码规范、代码可读性可测试性良好； 3、熟悉Spring、SpringMVC、MyBatis等常用后端框架，对JAVA虚拟机有足够掌握; 4、熟悉websocket协义，了解HTTP协议； 5、熟悉MySql，了解mongodb, Redis中的一种，掌握Intellige IDEA、maven工具； 6、熟悉html css JavaScript； 7、熟悉JAVA语言，熟悉消息队列，事务，io、多线程、集合等基础框架技术；  8、对于后端接口能实现自动化测试，使用junit等工具。 薪酬福利： 1、工资收入：基本薪资+绩效工资； 2、福利待遇：吃住补贴+全勤奖+年终双薪； 3、保险保障：五险一金，团体商业险； 4、团建活动：生日会、下午茶、旅游、培训，羽毛球及户外活动小组等业余生活丰富； 5、假期：依据工龄时长享5-15天带薪年假，法定假日按国家规定休假； 6、工作时间：大小周工作制，8小时；作息时间：早上8：30~12点；下午：1：30~6点； 7、升迁机制：有完善的培训和升迁机制，公司文化轻松、活泼，一切以人为本，人性化管理。</t>
  </si>
  <si>
    <t>腾邦国际商业服务集团股份有限公司</t>
  </si>
  <si>
    <t>汇智众通（深圳）科技文化产业有限公司</t>
  </si>
  <si>
    <t>周末双休 带薪年假 五险一金 全勤奖 节日福利 绩效奖金 年终奖金 零食柜 年度体检</t>
  </si>
  <si>
    <t>任职要求： 1、大专及以上学历，计算机、网页设计等相关专业； 2、熟练掌握并使用符合W3C标准的HTML5相关技术（JavaScript/CSS3/WebSocket等）； 3、了解不同操作系统及浏览器的兼容性区别(Win/Mac,Chrome/Safari/Mozilla/IE)； 4、能熟练运用一种常见JS开发框架，如JQuery、Vue、等，有pc和移动开发相关经验； 5、使用 HTML/CSS/Javascript/Ajax等Web技术，开发符合W3C标准的前端页面; 6、配合设计，精准完成设计交互和体验；配合后台开发工程师，完成WEB页面的交互功能、联调等工作; 7、对WEB页面的整体优化和效率调优；对WEB前端相关技术的研究。 8、善于使用前端的基本调试工具，熟练手写代码；有责任心、较强的学习能力，具有良好的团队合作、协作精神； 9、对页面优化有一定的认识.对页面的加载速度，时间，大小进行优化，尽量减少请求，页面下载大小; 10、有1年以上微信小程序/公众号开发经验。  PS：应聘过程需要带上开发的小程序或者公众号过来喔~~</t>
  </si>
  <si>
    <t>初级Java/php开发工程师</t>
  </si>
  <si>
    <t>深圳市亚声威格科技有限公司</t>
  </si>
  <si>
    <t>年底双薪 每年多次调薪 带薪年假 绩效奖金 五险一金 员工旅游 节日福利 全勤奖</t>
  </si>
  <si>
    <t>岗位职责： 1、了解移动互联网行业的发展动态，按照开发规范，完成前后端开发； 2、参与公司相关产品的研发工作，负责功能模块的设计、开发与维护； 3、负责系统性能优化和技术攻关； 4、具备良好的服务意识与团队合作意识，责任感强、抗压能力强。 任职资格： 1、211、985统招本科（必要条件），计算机相关专业 ；2年以下工作经验，可接受应届生； 2、熟悉面向对象的软件设计方法，具备数据库应用系统规划及设计能力； 3、熟悉HTTP协议，熟练掌握XML、HTML/XHTML、CSS、Javascript、AJAX、JSON、Jquery等Web页面技术； 4、有Amazon、Shopify等电商平台接口对接、电子商务erp开发经验者优先； 5、具备良好的代码编程习惯及较强的文档编写能力； 6、有良好的逻辑分析及解决问题和学习能力，有团队合作精神。 7、能服从公司业务上的安排，新老项目自由切换。</t>
  </si>
  <si>
    <t>深圳泰利能源有限公司</t>
  </si>
  <si>
    <t>周末双休 弹性工作 带薪年假 五险一金 节日福利 绩效奖金</t>
  </si>
  <si>
    <t xml:space="preserve">工作职责： 1、负责VR平台服务端系统的设计与开发工作； 2、负责公司智能柜软件设计与开发； 3、参与开发所需文档的起草和完善； 4、在各种环境中，对系统后台出现的技术问题进行支持和排错。  任职要求： 1、计算机相关专业本科及以上学历，3年以上开发经验； 2、Java基础扎实，对Java运行原理有一定的了解，熟悉常用的设计模式； 3、熟悉SSH、SSM、Springboot、Dubbo等主流开发框架； 4、熟悉JavaScript、CSS、HTML等WEB开发语言； 5、熟练使用MySQL、Oracle、Sqlserver等至少一种关系型数据库，熟悉Redis等缓存技术； 6、负责项目分析和框架搭建，掌握Maven框架整合技术； 7、思维敏捷，性格开朗，责任感强，工作积极主动，具备学习意识，乐于分享，有良好的团队协作意识； 8、熟悉PHP语言者优先。  此职位为关联公司招聘 工作单位：深圳泰宇威视科技有限公司 工作地址：深圳市宝安区卓越宝中时代广场A座505  </t>
  </si>
  <si>
    <t>深圳市有梦邦信息服务有限公司</t>
  </si>
  <si>
    <t>五险一金 专业培训 绩效奖金 年终奖金</t>
  </si>
  <si>
    <t>.NET程序员</t>
  </si>
  <si>
    <t>深圳市华一软件开发有限公司</t>
  </si>
  <si>
    <t>五险一金 专业培训 补充医疗保险 员工旅游 补充公积金 绩效奖金 年终奖金</t>
  </si>
  <si>
    <t>岗位职责 1、 按系统设计完成功能模块的编写； 2、 遵循工作规范，和编写要求； 3、 编写模块详细设计文档，和相关技术资料； 4、 按规范进行模块功能单元测试； 5、 维护所开发的软件模块代码。  任职资格 1、 计算机及相关专业，本科以上学历； 2、两年年以上开发经验；有行业软件开发经验优先；优秀应届生亦可考虑； 3、 熟练相关脚本、开发语言，熟练模块化程序开发、单元测试； 4、熟练应用.Net  语言开发， 对HTML5，CSS3,Javascript WEB开发有一定的了解； 5、 具有良好的编程习惯；思路清晰，工作规范，良好的团队精神、沟通能力。  福利待遇： 一、每年享有1-2次国内旅游，老员工带家属旅游全免费；今年的旅游定于9月份！ 二、100%享受带薪年假及国家法定节假日； 三、享受五险一金，以及各种节日福利； 四、享受年终奖，以及年度优秀员工评选，奖金最高可达6个月平均工资； 五、底薪+效绩+五险一金+带薪年假+节日福利+旅游+商业意外保险； 六、参与绩效考核，获取绩效奖励； 七、和谐的办公环境，快乐的工作氛围； 八、工作时间：大小周，每天工作8小时，法定节假日正常休假；</t>
  </si>
  <si>
    <t>深圳西龙同辉技术股份有限公司</t>
  </si>
  <si>
    <t>周末双休 带薪年假 五险一金 专业培训 补充医疗保险 定期体检</t>
  </si>
  <si>
    <t xml:space="preserve">1、协助开展业务需求收集、整理、汇总； 2、保质高效完成数据系统类需求的评估、开发、测试、上线、系统优化及运营； 3、制定和完善数据系统类需求开发规范、流程和制度； 4、形成条线清晰的项目产品开发模式和经验，并在内部推广与分享。 任职要求： 1、计算机及相关专业毕业，大学本科以上学历，3年以上相关开发经验； 2、熟练掌握SSH、SSM、Spring boot、JDBC、JavaScript、Ajax、XML、CSS、HTML等，前后端web开发技术； 3、熟悉Linux操作环境、常用命令； 4、熟悉Oracle、Mysql、DB2等数据库，熟悉SQL，熟悉Redis等组件； 5、熟悉常用中间件，如Tomcat、JBoss、Weblogic、Websphere； 6、具备较好的逻辑分析和独立解决问题的能力，学习能力强； 7、具备良好合作态度及团队精神，有工作激情、创新欲望和责任感，工作责任心强，有较强的语言表达能力和文字理解能力。 加分内容： 1、独立设计过系统，具有高并发、高可用、分布式、缓存的设计经验； 2、对智能卡行业有一定了解； 3. 通过国家计算机软件资格水平考试优先考虑。 </t>
  </si>
  <si>
    <t>数据运营分析师 (职位编号：00342)</t>
  </si>
  <si>
    <t>广州赛意信息科技股份有限公司</t>
  </si>
  <si>
    <t>岗位职责
1、构建企业PRM产品运营能力，参与运营数据可视平台、运营分析方法、运营推广等运营分析指标体系的建设
2、维护PRM产品各模块、页面、按钮URL之间的匹配关系表
3、协调相关资源，提供各运营统计指标的取数逻辑，以及后续对数据质量和数据变化的维护
4、完成运营统计数据分析，整理输出运营分析报告，并对运营规划提出建议
任职要求
1、积极、主动，对IT产品运营有浓厚兴趣
2、熟练掌握数据库技术，精通SQL语言
3、擅长数据挖掘，对数据敏感性强
4、熟悉HTML、CSS、XML等网页技术
5、了解Ajax、jQuery、javascript等前端开发技术
6、有较强的沟通、协调和理解能力，具备良好的文字表达能力
7、3年以上数据运营及产品运营经验
8、有互联网行业数据运营分析工作经验优先，有门户网站开发设计经验优先</t>
  </si>
  <si>
    <t>深圳市乐唯科技开发有限公司</t>
  </si>
  <si>
    <t>1、负责公司产品Web前端的系统设计与开发； 2、与后台工程师协作，完成数据交互、动态信息展现； 3、配合产品经理和UI设计师 ，研究并改善用户体验； 4、Web前端表现层及前后端交互的模块设计和开发，通用类库、框架编写； 5、维护及优化网站前端性能，优化前端开发模式和规范； 6、研究和探索创新的开发思路和最新的前端技术； 7、负责前端开发团队组建和管理。  任职资格： 1、两年以上Web开发经验； 2、具备扎实的HTML5、CSS3、Javascript基础知识，熟练掌握es6语法； 3、熟练使用Vue.js、ReactJs等主流框架，熟悉Vue.js优先，有单页面应用开发经验； 4、熟练使用svn，webpack等常用工具； 5、善于Web性能优化与前端效果的实现； 6、逻辑分析能力强，善于沟通，具备良好的沟通能力和团队协作精神。</t>
  </si>
  <si>
    <t>深圳市知合兴技术有限公司</t>
  </si>
  <si>
    <t>五险一金 餐饮补贴 晋升空间大 带薪年假 绩效奖金 年底双薪</t>
  </si>
  <si>
    <t xml:space="preserve">岗位职责： 1、负责PC端的 web 页面的软件设计、开发、测试和文档编写工作； 2、负责跨浏览器兼容处理, 多分辨率屏幕适配； 3、根据产品设计准确完成产品前端展示效果和交互功能。  任职要求： 1、本科及以上学历；1年以上前端开发经历； 2、熟悉HTML、CSS、JS，了解HTML5和CSS3特性，熟悉响应式网页设计，多分辨率屏幕适配，浏览器兼容处理； 3、熟悉jQuery、Bootstrap、Vue，ElementUI 等常用前端框架，对原生JavaScript有足够掌握,； 4.  熟悉AJAX，了解HTTP/HTTPS协议； 5、优先录用熟悉Node.js或对任意一门非Web前端脚本的语言（如Java）有一定的了解。 </t>
  </si>
  <si>
    <t>（校招）JAVA开发工程师K/3-5</t>
  </si>
  <si>
    <t>金蝶软件（中国）有限公司</t>
  </si>
  <si>
    <t>五险一金 弹性工作 补充医疗保险 专业培训</t>
  </si>
  <si>
    <t>岗位职责： 1.负责工业互联网平台的软件的设计、编码。 2.调试并自我测试上述软件以保证软件的质量。 3.持续改进以消除软件中的缺陷以及满足客户不断变化的需求。 4.根据要求进行文档撰写、评审、维护工作。 任职要求： 1.2019届应届毕业生，本科以上学历，计算机相关专业，211/985院校优先。 2.拥有扎实的Java基础知识，理解集合、多线程、IO等基础框架。 3.熟悉HTML、CSS、JavaScript等前端技术。 4.熟悉JavaEE相关的主流开源框架，如Struts、Spring、MyBatis等。 5.熟悉Oracle、SQL Server、MySQL至少一种数据库。 6.拥有良好的规范意识，追求编写优雅的代码。 7.积极主动，拥有良好的沟通能力、责任心、团队合作精神。</t>
  </si>
  <si>
    <t>好办易网络科技（深圳）有限公司</t>
  </si>
  <si>
    <t>互联网/电子商务 专业服务(咨询、人力资源、财会)</t>
  </si>
  <si>
    <t>五险一金 员工旅游 交通补贴 节日福利 带薪年假</t>
  </si>
  <si>
    <t xml:space="preserve"> 1、 负责公司门户网站整体架构的设计和网站风格的把握； 2、 负责网站专题网页设计制作、策划、维护及推广； 3、 协助完成网站的规划工作；  职位要求： 1、平面设计、美术设计、艺术广告类等相关专科以上学历，设计风格时尚，色彩搭配好，出色的美感，具有高度的审美及创作能力； 2、精通DIV+CSS页面布局，精通Photoshop、Dreamweaver等设计软件，有较好的网页美工基础，熟悉HTML语言、ActionScript及JavaScript脚本者；对ASP.NET代码和一些常用开发语言有一定了解和研究。 3、具备良好的团队合作精神和自学能力，责任心强。 4、能独立完成网站构思、页面美工、制作等工作；能准确把握网站的整体风格设计及视觉效果，对网站策划推广有一定经验，对网站，整合及栏目设置有一定见解，有良好的艺术触觉、创意思维和理解能力。 5、懂一定SEO原理及有SEO经验者优先,会PHP及DEDE建站优先。 </t>
  </si>
  <si>
    <t>深圳闪电修网络科技有限公司</t>
  </si>
  <si>
    <t>年终奖金 全勤奖 带薪年假</t>
  </si>
  <si>
    <t xml:space="preserve">岗位职责： 1、负责闪电修用户版pc版，移动端，app，小程序的ui设计 2、根据已有vi/ui规范，负责参与设计体验，并定时更新规范 3、与产品经理，产品开发人员常态化沟通，完善产品视觉设计，能够快速响应需求，并确保产品上线时拥有优秀的用户体验 4、涉及线上推广设计：banner、H5页面等 任职要求： 1、2年以上设计工作经验，必须有各端设计经验； 2、有出色的界面设计用户分析能力、审美意识，敏锐的用户体验洞察力，能把握不同设计风格，并用视觉设计来引导用户； 3、精通Photoshop、AI、sketch等相应的设计软件，会手绘加分，会动效设计加分； 4、有团队意识，能承受较强的工作压力；为人正直、工作踏实、有进取心、敬业精神； 5、对vi/ui规范有所接触经验者优先 6、对 HTML5,CSS3有所了解者加分，要求能很好的把握色彩、排版、页面架构和布局； 7、美术相关专业出身者加分   备注：投递时请附上作品（作品链接或文档均可），否则将自动过滤，请发至：zxd@mail.suddenfix.com </t>
  </si>
  <si>
    <t>深圳市芥子计划科技有限公司</t>
  </si>
  <si>
    <t>五险一金 年度奖金</t>
  </si>
  <si>
    <t>岗位职责： 1、负责公司网站及后台商务系统开发； 2、按额照项目管理流程，参与研发部门的总体设计评审 3、能够与团队协作完成系统联调、测试、部署工作； 4、参与技术难题攻关、组织技术积累等工作。 任职资格： - 1年以上相关经验 - 精通C#程序开发，熟悉并理解ASP.NET技术体系 - 精通Visual Studio、Dreamwaver等开发工具的使用 - 熟悉MVC三层开发 - 精通AJAX、Web Service等开发技术 - 掌握HTML、CSS、JavaScript等前端开发技术，熟练使用JQuery，Vue等框架者优先考虑 - 至少熟悉关系型数据库SQLServer、Oracle、MySQL的其中一种，熟悉SQL�Z句的使用； - 有良好的代码书写习惯； - 具备良好的沟通合作技巧，较强的责任心及团队合作精神； - 有大型项目开发经验者优先考虑。 工作时间： 早上9：30-下午6：30，周一至周六（大小周）；极少加班 一个月6天假；试用期(2个月) 加班补贴；年度奖金；享受国家规定的节假日</t>
  </si>
  <si>
    <t>深圳市视美泰技术股份有限公司</t>
  </si>
  <si>
    <t>五天八小时 五险一金 假日现金福利 员工旅游 专业培训 年终奖金 定期体检</t>
  </si>
  <si>
    <t xml:space="preserve">   工作技能要求： 1、熟练掌握JCSS/CSS3、HTML/HTML5等页面制作技术； 2、精通Javascript,熟练使用Vue.js并掌握其原理，能独立开发常用的组件； 3、熟悉面向对象的设计模式，掌握数据结构与常用算法； 4、对前端工程化与模块化有实际的了解和实践经验；  主要工作职责： 1、负责目前公司软件产品线的手机端开发（微信公众号、微信小程序）； 2、负责目前公司软件产品线PC-Web端的页面开发。 3、领导交办的其他工作。</t>
  </si>
  <si>
    <t>优摩登软件开发（深圳）有限公司</t>
  </si>
  <si>
    <t>五险一金 员工旅游 周六双休 带薪年假</t>
  </si>
  <si>
    <t>1、具有2-3年以上Java开发工作经验； 2、技术要求符合以下中的一项或多项： a.精通Java开发语言、熟练掌握Eclipse开发工具； b.熟练使用HTML，JavaScript和Ajax技术，熟练掌握jQuery,精通JSP、Servlet等Web开发相关技术； c.熟悉使用Struts、Spring、Hibernate，iBatis等常用开发框架； d.熟悉常用设计模式，熟悉IOC； e.熟练掌握SQL，Oracle数据库； f.熟悉Html5，CSS3及相关手机应用开发。 3、本科以上计算机专业毕业； 4、有良好的英文读写能力； 5、具有较强的团队合作意识。  岗位职责： 根据产品需求、设计文档、负责代码按时按质完成； 负责代码的单元测试和用例的编写； 系统分析设计，能对系统的基础架构进行设计或改进。</t>
  </si>
  <si>
    <t>.NET软件工程师</t>
  </si>
  <si>
    <t>深圳均辉华惠国际货运有限公司</t>
  </si>
  <si>
    <t>高温补贴 带薪年假 包住宿 节日福利 年终奖金 五险一金</t>
  </si>
  <si>
    <t xml:space="preserve">1.参与软件工程设计、开发、测试等过程； 2.负责项目主要功能代码的实现; 3.解决项目之后关键问题及技术难题 4.协助项目管理人员保证项目质量 5.改进现有系统基础架构、提升产品质量  岗位要求： 1. 全日制本科及以上学历，有2年以上软件开发或网站开发项目经验 2.具备较强的文档编写能力，包含需求分析、总体方案设计、概要设计等软件文档编写能力 3. 熟练B/S架构、Winform\WVC 4. 熟悉.net体系框架、熟悉.net开发环境、C#编程，熟悉JAVA者优先考虑； 5. 熟悉JavaScript、HTML5、CSS3、Ajax、JQuery、BootStrap、WCF、WebApi、Rest、Socket； 6. 熟悉SQL SERVER、oracle等主流关系型数据库、对非关系型数据库有一定的了解（Redis\MongoDB)； 7. 需具备良好的学习能力、业务分析能力和解决技术难题的能力。 </t>
  </si>
  <si>
    <t>深圳市新类型科技有限公司</t>
  </si>
  <si>
    <t>0.8-2.5万/月</t>
  </si>
  <si>
    <t>五险一金 弹性工作 员工旅游 餐饮补贴 年终奖金</t>
  </si>
  <si>
    <t>【岗位职责】 1. 完成中小型WordPress搭建多语言网站的开发； 2. 对网站进行二次开发，以及解决网站的Bug。 【任职资格】 1. 熟悉 PHP、MySQL、jQuery和Bootstrap前端技术HTML、CSS和JavaScript语言; 2. 有WordPress开发经验; 3. 有独立完成项目的能力; 4. 具有较强的沟通能力，分析和解决问题的能力，具备良好的团队合作精神。</t>
  </si>
  <si>
    <t>深圳市驱动人生科技股份有限公司</t>
  </si>
  <si>
    <t>五险一金 员工旅游 绩效奖金 年终奖金 股票期权 定期体检 扁平化管理 高效团队</t>
  </si>
  <si>
    <t>任职要求： 1、计算机相关专业，1年以上WEB前端开发经验； 2、精通HTML5、CSS3等新技术； 3、熟悉vue框架，webpack，能独立完成单页面应用开发； 4、熟悉各种浏览器平台的特性，能够很好地解决兼容问题； 5、对web性能优化、常见漏洞有深入的理解； 6、较强的分析问题和解决问题的能力；  职位描述： 1、依据产品需求和UI设计完成高质量的Web前端开发和维护； 2、结合自己在产品和交互方面的认识，对具体业务功能的实现提出更优方案； 3、钻研web前端新技术。  优先条件：小程序开发经验优先</t>
  </si>
  <si>
    <t>深圳市卓联启航科技有限公司</t>
  </si>
  <si>
    <t xml:space="preserve">岗位职责  1、参与项目的需求分析、概要设计和详细设计，撰写相关技术文档；  2、参与系统框架的设计，性能优化、架构扩展及技术创新。  3、具有良好的协调、沟通能力，能够根据客户需求制定相关技术解决方案；    专业要求：  1、大专以上学历，计算机或相关专业；  2、了解.Net Framework、CLR和面向对象理念；  3、熟练使用ASP.NET MVC、ASP.NET WebAPI、Entity Framework进行Web开发；  4、熟练使用SQL SERVER或MYSQL数据库，并能对大数据进行处理和优化； 5、熟练使用HTML、CSS、JavaScript、JQuery等前端技术；  6、熟悉ASP.NET Core 等技术；  7、熟悉多层架构、常用设计模式，具备良好的代码风格和编程习惯；  8、有良好的沟通理解能力及团队精神，认真负责，能承受较大的工作压力;  9、有大型网站系统开发经验者优先考虑; </t>
  </si>
  <si>
    <t>TCL-全栈开发工程师</t>
  </si>
  <si>
    <t>深圳市顶尖传诚科技有限公司</t>
  </si>
  <si>
    <t>五险一金 补充医疗保险 员工旅游 年终奖金 绩效奖金</t>
  </si>
  <si>
    <t>岗位职责 负责或参与云端项目前后端的需求整理、架构设计，代码实现、技术评审 软件设计开发: 1、负责或参与前后端系统的架构设计、代码实现 2、持续迭代开发，改善系统的性能，用户体验 软件需求梳理:1、负责或者参与应用需求的讨论和规格明确 2、将需求、规格转化成软件需求矩阵，用以指导软件开发 技术评审：1、负责或者参与开发过程中的设计评审和代码评审工作 2、负责或者参与测试用例的完善和评审 任职资格 1. 本科以上学历; 2. 英语CET四级以上，熟练阅读英文技术文档; 3. 熟练掌握HTML5、CSS3、JS，熟悉ES6语法; 熟练运用至少一款主流的JS框架（Vue、React、Angular），有Vue开发项目经验优先；了解web性能优化方法，熟悉运用Gulp/webpack等前端构建工具;能够独立负责web前端项目开发； 4. 1年以上golang后端开发实际项目经验；具备扎实的编程基础和良好的编程习惯；熟悉rest api设计;</t>
  </si>
  <si>
    <t>Java开发（spring boot）</t>
  </si>
  <si>
    <t>大连信雅达软件有限公司</t>
  </si>
  <si>
    <t>五险一金 定期体检 员工旅游 交通补贴 餐饮补贴 加班补助</t>
  </si>
  <si>
    <t>1. 一年以上Java或java web开发经验； 2. 熟练使用Java后台技术，熟悉activiti流程开发者优先； 3. 熟练使用HTML、HTML5、CSS、JS等前端技术； 4. 熟练使用SQL语言； 5. 熟悉Spring boot、SSH等Web框架； 6. 有较强的学习能力；</t>
  </si>
  <si>
    <t>深圳市永泰新欣科技有限公司</t>
  </si>
  <si>
    <t>五险一金 绩效奖金 定期体检 员工旅游 5天8小时 带薪年假 节日福利 年终奖金</t>
  </si>
  <si>
    <t>PS：该岗位工作地点在五和地铁附近  岗位职责： 1、负责PHP的日常代码开发和代码维护工作。  岗位要求： 1、本科及以上学历，24-35岁，男女不限； 2、2年及以上PHP程序工作经验； 3、熟悉PHP代码开发，熟悉使用JQuery、JS框架、CSS、HTML和MYSQL数据库； 4、熟练掌握Linux操作； 5、良好的编码规范，能承受工作压力，有团队合作精神；  我们为您提供的福利： 1、5天8小时工作制，周末双休； 2、入职购买五险一金； 3、可为员工招调深圳户口； 4、公司为所有员工提供国家规定的法定假日； 5、为员工提供带薪年休假、婚假、丧假、产假等； 6、法定节假日发放过节费； 7、每年公司组织集体旅游以及各类活动； 8、员工生日公司发生日礼金； 9、年终召开隆重的表彰大会，为员工进行物质及荣誉的奖励。春节前夕，举办大型聚餐及春节联欢晚会及抽取大奖活动； 10、根据岗位情况，提供手机话费补贴； 11、高额年终奖（根据公司经营状况及个人表现）； 12、每年组织员工免费的体检福利。</t>
  </si>
  <si>
    <t>SEO</t>
  </si>
  <si>
    <t>深圳市天行家科技有限公司</t>
  </si>
  <si>
    <t>互联网/电子商务 生活服务</t>
  </si>
  <si>
    <t>五险一金 弹性工作 绩效奖金 年终奖金 定期体检</t>
  </si>
  <si>
    <t>岗位职责： 1、 跟进产品和运营的战略方向，系统拟定网站推广策略； 2、  负责公司线上的优化和推广，提升访问流量及知名度； 3、挖掘目标用户所在的各类渠道（如垂直社区、论坛等)的内容推广和外链获取机会，负责品牌和产品在相关渠道的网络维护和推广； 4、制定并负责实施SNS推广计划，输出原创优质内容，以提升社交媒体信号和转介流量，并对产品和运营做出反馈； 5、对百度关键词、流量和收录进行实时监控，研究网站信息和开展数据挖掘，及时调整策略； 6、使用SEO工具进行竞品逆向工程分析，监控网站外链变化，为外链建设提供指导。 7. 监控和研究竞争对手及其他网站相关策略，提出合理化建议及应对措施； 岗位要求：  1、 具备百度SEO优化和外链获取工作经验3年以上； 2、 有百万流量SEO的成功经验，具备出行、汽车售后服务领域的成功推广经 3、 熟悉基本的HTML代码、JS脚本、CSS样式表； 4、 熟练使用EXCEL，有一定的数据分析能力； 5、 熟练使用百度统计/CNZZ/谷歌统计或其他数据统计分析的后台； 6、 提供相关优化成功案例。</t>
  </si>
  <si>
    <t>移动端APP开发工程师</t>
  </si>
  <si>
    <t>泰邦捷供应链管理（深圳）有限公司</t>
  </si>
  <si>
    <t>计算机软件 交通/运输/物流</t>
  </si>
  <si>
    <t>五险一金 绩效奖金 年终奖金 KPI奖金 员工旅游 节日福利 员工宿舍</t>
  </si>
  <si>
    <t>职位信息 1、参与仓储物流、电商产品的前端架构设计和需求分析，包括PC及移动端，小程序。 2、理解并遵守设计规范，配合后台实现业务接口及数据交互。 3、参与系统设计，功能模块设计，前端功能开发。 4、编写规范化插件、模块，整理标准化页面、组件库，提高公司开发效率。 岗位需求： 1、熟悉使用各种前端技术，包括 HTML5、CSS、Javascript、Node.js ，会切图，熟悉页面架构及布局； 2、关注业界前端新技术，熟练使用Vue，AngularJS, jQuery, Bootstrap, EasyUI等多种框架； 3、精通常用的前端框架库，小程序原生开发，vue（加分项），mpvue,uniapp等（会uniapp的优先）； 4、熟练掌握AJAX，JSON，XML等方面知识，掌握JS对象管理机制； 5、优化与重构前端代码，并整理出可重用的代码模块 6、有强烈的责任心，工作积极主动，具有很强的沟通表达能力及团队合作精神。 7、至少有一个上线使用移动端项目开发经验，熟悉使用跨平台开发。</t>
  </si>
  <si>
    <t>深圳开维教育信息技术股份有限公司</t>
  </si>
  <si>
    <t>五险一金 员工旅游 专业培训 绩效奖金 年终奖金 股票期权 定期体检</t>
  </si>
  <si>
    <t>.NET 高级软件工程师 (职位编号：20171221)</t>
  </si>
  <si>
    <t>深圳市中选科技有限公司</t>
  </si>
  <si>
    <t>五险一金 餐饮补贴 弹性工作 通讯补贴 补充公积金 员工旅游 年终奖金 股票期权 交通补贴 定期体检</t>
  </si>
  <si>
    <t>【工作内容】 1、完成软件的设计、实现、测试、修改bug等工作。 2、系统功能模块详细设计，业务功能实现与单元测试，系统的二次开发等。 3、撰写相关的技术文档。  【职位要求】 1、大专或以上学历，软件工程或计算机相关专业； 2、精通.NET Framework及各项技术，熟悉WinForm、ASP.net、WebService、MVC等编程技术； 3、精通C#开发语言，熟悉VS2010及以上版本开发软件； 4、掌握SVN版本控制工具，采用SVN与其他工程师实现代码同步及协同开发； 5、精通Sql Server 2008各项操作及SQL语法，有独立编写存储过程，触发器等能力； 6、熟悉Ajax、JQuery、HTML、HTML5、DIV+CSS、JavaScript等网页编程语言及工具； 7、有微信相关项目开发经验优先，有WINCE采集器程序开发经验优先； 8、需要较强的逻辑分析、数据分析能力、问题排查能力； 9、具有良好的沟通能力和团队合作精神； 10、具有一定的项目开发者优先； 11、灵活，诚实，具有拼搏精神，正能量，敢于应对挑战和承担责任。 12、会Java或做过微信营销活动(如微信大转盘、刮刮卡、砸金蛋等)优先。  【福利待遇】 1、公司全员持股，转正后即可享受每个月的股份分红。 2、双休+五险一金，五天制上班时间。 3、法定节假日放假 4、申请入深户、长期居住证办理 5、生日福利等多种福利 6、员工活动</t>
  </si>
  <si>
    <t>高级PHP软件工程师-电子商务 (职位编号：sr-php-sh-201509)</t>
  </si>
  <si>
    <t>百川云计算（深圳）有限公司</t>
  </si>
  <si>
    <t>深圳聚光电竞科技有限公司</t>
  </si>
  <si>
    <t xml:space="preserve"> 1、负责移动端Web设计、开发和维护，独立站开发，利用HTML5相关技术协助开发网页应用； 2、负责公司网站、业务系统和移动端前端网页设计和制作； 3、参与手机Html5网站系统的性能以及稳定性优化； 4、根据开发进度和任务分配，完成相应模块软件的设计、开发、编程任务，分析并及时解决移动端应用系统中发现的问题； 5、配合后台工程师一起研讨移动端Html5网站的架构设计和规划实现方案； 6、根据后续业务发展的需求，跟进业界当前的前端技术发展方向，为后续的移动端前端开发提供技术储备。   任职资格： 1、计算机及相关专业本科以上学历，3年及以上手机移动端网页开发经验； 2、熟悉HTML/CSS/JS，掌握一定的HTML5/CSS3，熟悉Jquery库； 3、掌握一种ionic(angularjs)/framework7等至少一门移动端开发框架，有视频开发经验优先； 4、熟练掌握各种Android、iPhone、iPad等智能手机各种屏幕适配兼容问题，熟悉页面架构和布局； 5、对视频有开发经验或感兴趣者优先； 6、良好的逻辑思维能力和团队合作，快速分析和解决问题的能力，工作积极主动，责任心强。   公司福利：
1、公司为员工购买社保、五险一金；
2、公司发放午餐补贴30/天，每天下午水果点心无限量供应；
3、按国家规定享受法定节假日；
4、带薪年假、年底双薪、员工生日福利，不定期员工团建等；
5、舒适的交流、学习、工作平台和广阔的晋升空间；
6、年轻、有想法、易沟通、有冲劲的90后工作团队和老板；
7、舒适的工作环境。 </t>
  </si>
  <si>
    <t>深圳市链上哆咪哆国际电商有限公司</t>
  </si>
  <si>
    <t>1. 负责项目的移动端Web开发和维护工作，实现UI设计原型和移动端Web App交互体验； 2. 负责移动端Web App在不同网络环境及不同终端下的体验优化工作，提升页面性能和用户体验； 3. 设计和开发通用组件，提升整体开发效率； 4. 负责具有前瞻性的Web前端开发技术的研究和应用。 工作要求： 1. 具有4年及以上Web前端开发经验，精通HTML5、CSS3、javascript等前端技能，理解Web标准和兼容性； 2. 能熟练使用主流前端框架Vue、Angular、React等，并精通其中的一种以上； 3. 熟悉Node.js/PHP等任一种后端语言优先；熟悉Linux系统优先； 4. 熟悉MySQL/Mongodb等任一种数据库优先； 5. 思路清晰，具备良好的沟通能力和团队协作精神，具有较好的抗压能力； 6. 具备企业微信自建应用、微信小程序和公众号实战经验者优先；</t>
  </si>
  <si>
    <t>ASP .NET 软件工程师</t>
  </si>
  <si>
    <t>深圳市艾姆诗数码科技有限公司</t>
  </si>
  <si>
    <t>工作职责: 1、根据公司需求开发ERP系统，修复bug 任职资格: 岗位要求： 1、大专及以上学历,工作经验二年以上； 2、精通ASP.NET（C#）；熟悉MVC、Entity Framework、LINQ优先； 3、熟悉B/S、C/S开发，能熟练使用Web开发相关的HTML、DIV+CSS、JavaScript、JQuery； 4、熟悉SQL Server、Oracle其中一种，有扎实的SQL脚本编写能力，熟悉Oracle优先； 5、熟练使用 VS2008以上IDE开发环境,熟悉多线程开发； 6、 具有良好的团队精神，有良好的语言表达能力，学习能力，责任心强，主动性高，良好的代码风格，能独立完全所安排的工作； 7、具有ERP,OA项目开发经验，熟悉亚马逊，Ebay API者优先。</t>
  </si>
  <si>
    <t>亚马逊api接口软件开发工程师</t>
  </si>
  <si>
    <t>深圳市跨境宝科技有限公司</t>
  </si>
  <si>
    <t>互联网/电子商务 电子技术/半导体/集成电路</t>
  </si>
  <si>
    <t>绩效奖金 全勤奖 节日福利</t>
  </si>
  <si>
    <t xml:space="preserve"> 【学历专业】 大专及以上学历，计算机相关专业  【相关经验】 1、2年或以上Java工作经验（优异者可特殊考虑）; 2、有erp开发经验者优先; 3、有amazon跨境电商平台的api对接经验者优先。   【技能要求】 1、精通Java Web开发相关技术，包括JSP, Sevlet, jdbc等 2、熟悉J2EE架构和开发模式，能熟练使用Spring, Spring-MVC等相关框架 3、熟练掌握MySQL数据库的日常使用及SQL语句编写和维护 4、掌握前端页面的开发技术：HTML, JavaScript, CSS 5、熟悉SVN, Git等版本管理工具  6、能使用linux完成基本日常操作</t>
  </si>
  <si>
    <t>深圳市天地互通科技有限公司</t>
  </si>
  <si>
    <t>朝九晚五 周末双休 五险一金 包三餐 包住宿 节日福利 绩效奖金 年终奖金</t>
  </si>
  <si>
    <t>任职要求： 1.性 别：男女不限 2.年 龄： 25 至 40 岁 3.学 历：大专及以上 4.专业要求：计算机相关专业； 5.经验要求：三年以上WEB前端开发工作经验,有微信小程序开发经验 6.具备技能：掌握Javascript、Ajax、jQuery、bootstrap 等前台开发技术；熟悉掌握至少一种主流框架Vue.Js、AngularJs、React等前端开发框架，Vue.js优先；有hybird app开发经验并有各种调优方法； 7.其它要求：熟练跨浏览器、跨终端的开发，有HTML5/CSS3等移动端Web页面开发经验和案例； 岗位职责： 1、与设计师、产品经理协作，给出PC、移动前端解决方案并实现效果； 2、与后台工程师协作，完成数据交互、信息展现； 3、负责前端框架搭建，开发规范的标准、文档建设； 4、维护及优化前端页面性能； 我们提供： 五天八小时，免费工作餐，年终奖，五险一金。 5月份公司将搬迁至福田区海岸环庆大厦上班，如不能接受，请勿投递简历。</t>
  </si>
  <si>
    <t>深圳快学教育发展有限公司</t>
  </si>
  <si>
    <t>五险一金 员工旅游 餐饮补贴 弹性工作 年终奖金</t>
  </si>
  <si>
    <t>公司简介:在线教育项目,公司盈利中并已A轮融资 五天八小时工作时间.13薪+年底奖金  岗位职责 - 1、根据设计要求负责Web前端产品的开发； - 2、使用HTML/CSS/Javascript开发标准的移动及网站前端页面；  任职要求： - 有移动Web的开发经验，具备Web前端程序设计经验，熟悉HTTP、HTML5、CSS3、JavaScript，jquery -有微信小程序开发经验优先</t>
  </si>
  <si>
    <t>深圳市讯极网络技术有限公司</t>
  </si>
  <si>
    <t>带薪年假 五险一金 通讯补贴 高温补贴 交通补贴 节日福利 专业培训</t>
  </si>
  <si>
    <t>岗位职责： 1、根据公司产品发展方向，进行前端的产品研发； 2、编写可复用的用户界面组件； 3、与服务端开发工程师合作进行应用开发及系统整合； 4、负责相关技术文档编写。 任职要求： 1、熟练使用vue.js, 一年以上vue.js开发经验,  有小程序开发经验优先； 2、热爱前端，对web技术钻研有强烈兴趣，有良好的学习能力和强烈的进取心，熟悉APP用户体验，专注软件UI界面设计； 3、了解jQuery Mobile或Sencha Touch库，具备HTML5、CSS3开发技术； 4、有开发HTML5前端的经验，能应用HTML5开发Mobile APP界面和体验效果的应用； 5、有Mobile Web的开发经验，了解跨平台移动应用中间件框架； 6、对新兴Web标准和Web发展趋势有良好洞察力和极高的关注度，有强烈的求知欲； 福利待遇： 1、 上班时间：早九晚六，大小周休息； 2、按国家规定缴纳社保（养老+医疗+生育+工伤+失业）； 3、带薪年假、婚假、丧假、产假等国家法定节假日； 4、 办公环境清爽、干净、优雅，空调、冰箱、微波炉、饮水机等设备齐全，工作氛围轻松愉悦； 5、公司提供完善的行业、专业、销售技能培训和完备的晋升制度供员工长期发展； 6. 其他福利：节假日礼品、不定期举办员工活动。  公司老大是技术出身，公司急需优秀PHP工程师加盟，期待程序猿大神。 我们是一支年轻的队伍，工作环境非常好，地址在深圳大前海中心的宝安中心区众里创业社区，工作氛围非常好，完全是一个大家庭的感觉，非常欢迎您加入我们，愿我们都开心工作，快乐生活。</t>
  </si>
  <si>
    <t>深圳福泰源养老产业管理有限公司</t>
  </si>
  <si>
    <t>五险一金 节日福利 专业培训</t>
  </si>
  <si>
    <t xml:space="preserve">1.负责公司门户网站、安康系统、商城系统等的开发【微服务架构】。 2.与业务沟通解决业务上的IT支持问题 3.及时解决系统bug 4.开发外部项目   任职要求：  公司简介： 福泰源是一家专门从事养老服务事业，集于养生、养老、旅游度假，为一体的全智能化养老社区，专业资深的养老项目，提供医疗保健、养老护理，文化娱乐、养生及旅游度假为一体的解决方案，为老人打造一个服务功能齐全的综合养老服务平台与社区服务。“全心全意为中老年人服务”是福泰源的经营宗旨，力求发挥最大潜能令老人们“老有所养、老有所医、老有所学、老有所教、老有所为、老有所乐”。 福泰源是深圳唯一一家拥有沙滩海景楼房的中高端养生养老社区，同事属于大鹏新区养生养老行业样板工程。距离海边沙滩约100米，三面环山一面朝海，乃风水宝地【山旺人丁水旺财】。园区总面积约23380m2,可提供入住房间400多间，床位800张，配备医疗中心，养生馆、超市、游泳池、多功能厅、老年活动中心（内设影视厅棋牌室、书画室、阅览室、电脑室、乒乓球室、桌球等）、室外广场、户外园林（海边生态公园）、海边垂钓、门球场等。 现因公司业务拓展需要，面向社会招聘业务精英。 </t>
  </si>
  <si>
    <t>广州智算信息技术有限公司</t>
  </si>
  <si>
    <t>五险一金 专业培训 定期体检 地铁上盖 职位升迁 项目奖励</t>
  </si>
  <si>
    <t xml:space="preserve">上班地点：深圳市福田区平安金融中心 工作职责： 1、根据项目经理的要求，在指定时间内完成产品的开发。 2、能够解决开发过程中遇到的技术问题。  任职资格： 1、3年以上工作经验，大专以上学历 2、能根据设计稿设计的需求，使用HTML+CSS+JS实现网页代码的开发和优化； 3、熟练运用 CSS3 新特性，熟悉 HTML5 最新规范； 4、熟练掌握Web前端技术，精通(X)HTML、CDR，CSS、Ajax、DW、JavaScript、Echarts等； 5、熟悉AngularJS、Vue、React、Backbone等主流框架至少一种; 6、熟悉主流浏览器IE8+、Firefox、Chrome的特性，能够编写出兼容浏览器的页面代码; 7、熟悉java相关技术; </t>
  </si>
  <si>
    <t>PHP程序员 ERP OA开发工程师</t>
  </si>
  <si>
    <t>深圳市享易科技有限公司</t>
  </si>
  <si>
    <t>一、岗位职责： 1、负责公司已有ERP系统开发与维护； 2、负责公司新产品相关功能的开发。  二、招聘要求： 1、两年以上开发经验，精通PHP，熟悉mysql及数据库性能调优； 2、熟悉各类Web前端开发技术，如 HTML5、Javascript、Ajax、CSS3等Web开发领域相关技术； 3、 对网站的性能优化以及常见漏洞有一定的理解和相关实践； 4、能独当一面，对新技术保持好奇心并具有专研精神和创新思维。 5、熟悉国外电商平台API者优先。  三、薪酬待遇 1.公司为员工提供业内有竞争力的薪酬待遇； 2.试用期2个月，表现优异者可提前转正； 3.公司附近交通方便（出地铁口步行10分钟即到）； 4.购买五险一金、年终奖、全勤奖、签订劳动合同、享有法定节假日、带薪年假、生日会、节日礼品/礼金、带薪旅游、活动经费、满一年有带薪假. 工作时间： 实行5.5天制，每天工作7.5小时：09:00-12:00，13:30-18:00（下午16:00-16:15为休息时间）。</t>
  </si>
  <si>
    <t>深圳时代装饰股份有限公司</t>
  </si>
  <si>
    <t>建筑/建材/工程 家居/室内设计/装潢</t>
  </si>
  <si>
    <t>五险一金 补充医疗保险 员工旅游 定期体检 年终奖金</t>
  </si>
  <si>
    <t>岗位职责： 负责公司产品和系统的web前端的应用开发开发内容包括:管理系统、应用系统、业务系统web端、公司手机app和微信小程序等。 任职要求： 1. 熟练掌握JavaScript、CSS3、HTML5开发，熟悉w3c标准与ES5+规范； 2. 熟练使用至少一种JS框架，并熟悉其原理，能独立开发常用组件； 3. 熟练使用各种调试工具，能独立分析、解决和归纳问题； 4. 熟练使用Vue框架开发，熟悉其原理并至少有一个完整项目实战经验（注：github个人项目也行）； 5. 熟悉主流前端构建工具（gulp、webpack、rollup），并具有项目实战经验; 6. 掌握HTTP及TCP/IP原理，对前端性能优化（缓存）有一定的应用经验或一定的个人见解； 7. 至少掌握一门服务端语言，有nodejs（koa/express）经验者，优先考虑； 8. 有WAP端或者app-H5混合开发经验者，优先考虑； 9. 对代码规范有洁癖者优先考虑； 10. 工作态度积极主动，并关注前端前言技术（加分项）</t>
  </si>
  <si>
    <t>海外SEO推广（双休）</t>
  </si>
  <si>
    <t>深圳帕骐电子科技有限公司</t>
  </si>
  <si>
    <t>五险一金 专业培训 年终奖金 员工旅游 定期体检 下午茶 双休</t>
  </si>
  <si>
    <t>岗位职责： 1、负责公司独立站（新网站）的海外推广工作； 2、评估分析网站的关键词，提升网站关键词的搜索引擎排名； 3、产品的上传，分类页面的创建，关键词的布置，内链等站内优化工作； 4、负责Google广告的投放，或有Facebook/YouTube广告投放经验； 5、创建并维护公司的各SNS社区网站账号，熟悉：Facebook、Twitter、YouTube、Pinterest、Instagram、LinkedIn、Google+等至少三项； 6、开发新的推广渠道，提高网站流量； 7、网站流量的数据分析。  任职要求： 1、2年以上实际网站运营推广经验，大学英语四级及以上； 2、对SEO有自己独特的见解，熟练掌握Google等搜索引擎的排名规律； 3、熟练使用Google工具，如: Google Webmaster Tools， Google adwords， Google analytics； 4、了解HTML/CSS+DIV更好； 5、踏实、有责任心，有较强的学习能力、洞察力和创新能力，思维活跃，有自己的想法以及创造性营销思路。</t>
  </si>
  <si>
    <t>.NET软件开发工程师（大型外企+智慧物流） (职位编号：6)</t>
  </si>
  <si>
    <t>近铁国际物流（深圳）有限公司</t>
  </si>
  <si>
    <t>深圳-坪山区  </t>
  </si>
  <si>
    <t>绩效奖金 年终奖金 弹性工作 定期体检 七险一金 加班补贴 通讯补贴 大牛带队 公司重点项目 国际平台</t>
  </si>
  <si>
    <t>岗位职责 （1）基于公司平台上的.net软件开发； （2）按要求撰写相关需求、设计、测试文档及用户操作手册； （3）维护已开发完成的系统。  应聘要求 （1）熟悉.net平台软件开发。 （2）熟练使用SQL，熟悉SQLServer等主流数据库产品。 （3）熟练使用HTML、CSS、JavaScript、AJAX、JSON等技术，熟悉html5开发； （4）精通JQuery框架、熟悉JQuery插件开发； （5）熟练使用JS实现Json、XML格式的数据发送与数据解析。 （6）能按照规范的软件开发流程，完成软件的编码和测试工作，具有规范的开发文档写作能力； （7）热爱计算机软件开发，具有很强的自学能力； （8）良好的团体合作精神。  Why KWE? 1.国际视野、国际理念 KWE作为一家国际性专业化物流公司，可以带给员工广阔的视野、规范的思维、先进的理念、缜密的流程梳理方法。 2.晋升空间： KWE从基层主管到高层总经理，所有管理岗位都是从基层员工逐步培养和提拔，公平、公正、公开的绩效评估体系，给员工提供畅通的上升空间。 3.企业文化： “低调、务实、和谐、公正，并持续改善”的企业文化，让员工在轻松、关爱、成长、发展的环境中进行自我价值的实现。 4.培训保障： 在岗业务培训，一对一的悉心指导帮你渡过最初的困惑适应期。行业管理体系、标准体系、改善体系的培训带给员工高标准的视野和工作方法。 5.福利保障： 七险一金；年终奖； 8至20天带薪年假；7天带薪病假；产假、陪产假；加班补贴；定期体检；每年固定调整薪资和职级。  工作地点：深圳市坪山区深圳出口加工区荔景北路安诚宇物流中心</t>
  </si>
  <si>
    <t>深圳市德瑞信息技术有限公司</t>
  </si>
  <si>
    <t>交通补贴 年终奖金 定期体检 绩效奖金 员工旅游 五险一金 补充医疗保险 补充公积金 餐饮补贴 通讯补贴</t>
  </si>
  <si>
    <t>岗位职责:   任职要求：  1、软件基础理论知识扎实，具有良好的数据结构、算法功底； 2、精通java,对分布式计算、数据挖掘有深入了解者优先； 3、熟悉HTML、CSS、JavaScript、Jquery、Ajax、bootstrap等Web前端技术； 4、熟悉Spring、Springmvc、Mybatis、SpringBoot等后端技术 5、熟悉Spark、kafka、Elasticsearch、Hadoop、Storm、HBase、Hive等框架者优先； 6、具备良好的团队意识及创新思维、自我激励能力，善于与人合作； 7、具有良好的表达与沟通能力以及独立思考并解决问题的能力。 8、工作1-3年以上，有相关行业经验并能独立开发整个项目系统者优秀考虑。</t>
  </si>
  <si>
    <t>MIS运维工程师</t>
  </si>
  <si>
    <t>普罗旺斯科技（深圳）有限公司</t>
  </si>
  <si>
    <t>五险一金 带薪年假 节日福利 全勤奖 绩效奖金 员工旅游</t>
  </si>
  <si>
    <t xml:space="preserve"> 职务说明 岗位职责及要求： 1.云端系统平台(阿里云/GCP)的开发及导入。 2.Windows Server / Linux Server建置管理
(AD、DHCP、DNS、IIS、FileServer、LAMP、FTP、GPO、WSUS)。
(Linux服务器主要以Ubuntu Server、CentOS为主) 3.DELL PowerEdge服务器安装设定(iDRAC)、IBM System x3200 M2服务器维运、RAID&amp;热备援机制建立，OpenManage Essential 硬件警示机制管理。 4.Vmware ESXI服务器建置管理/效能调校
5.资安服务器产品规划管理 6.网络设备管理设定/安装(Fortinet FortiGate、D-link DI-7100G+、L2 Switch、Wireless等)。 7.自动化程序及网页撰写、网页修改、数据库管理及其他营运系统之维运。 8.使用者PC与笔电软硬件安装维护、系统备份还原、使用咨询与问题排除。 9.VPN网络架设与维运 10.群晖NAS维运与问题排除  擅长工具: 作业系统类：DOS、Linux、Windows、Windows Server、Mac OS 数据库设计类：MS SQL、MySQL(MariaDB)、MangoDB 服务器(Server)：Tomcat、Vmware ESXi 网页技术类：JavaScript、HTML、CSS、PHP 网络技术类：DHCP、DNS、Ethernet、FTP、HTTP、IIS、LAN、Router、TCP/IP、VLAN、SAN、LDAP、Firewall、CATCI+Nagios 办公室应用类：OFFICE全系列、Outlook、Foxmail 相关云端平台维运(阿里云/GCP) ========== 工作技能 系统维护操作 网络资料传输 资料通讯与网络应用 数据库系统管理维护 企业资源规划管理(ERP) 系统架构规划与维护 软硬件设备预算与采买规划 网络系统配置 网络架设布线 </t>
  </si>
  <si>
    <t>深圳市昱辰泰克科技有限公司</t>
  </si>
  <si>
    <t>五险一金 交通补贴 通讯补贴 项目奖金 绩效奖金</t>
  </si>
  <si>
    <t>任职要求： 1、大专以上学历，了解面向对象的思想，有二年以上的Web前端开发经验； 2、精通HTML5、DIV+CSS3布局，并熟练掌握各主流浏览器兼容性调试； 3 熟悉至少一种前端框架：React、Angular、Vue等，熟悉至少一种前端构建工具：Gulp、Grunt、fis3、webpack等， 熟练SASS、LESS等预处理工具的使用； 4 熟练使用echart，D3.js，highchart等前端可视化报表插件； 5 有微信开发(小程序,公众号...)、Hybrid App等经验者优先; 6、熟悉JSON、DOM、Ajax和事件处理机制等，特别是JSON数据处理； 7、同时熟悉Photoshop、Axure、AI等软件，了解flash(Actionscript)动画设计的优先录取； 8、有良好的团队合作精神，工作积极主动，责任心强，善于学习者优先考虑。  岗位职责： 1、负责公司Web前端功能设计与开发； 2、日常问题的响应处理； 3、与后端开发人员配合，高质量完成网站前端开发工作； 4、根据需求对页面UI/UE进行优化升级。  福利待遇 1、*** 2、5天双休工作制，朝九晚六 3、法定节假日、带薪年假，婚假、产假、丧假、病假等特殊假期 4、养老保险、医疗保险、工伤保险、失业保险和生育险、住房公积金等。 5、公司按照国家规定，实施8小时工作制，每周工作五天，享受法定节假日，提供同岗位高竞争力薪资水平。</t>
  </si>
  <si>
    <t>深圳市雷摩电子有限公司</t>
  </si>
  <si>
    <t>电子技术/半导体/集成电路 新能源</t>
  </si>
  <si>
    <t>绩效奖金 年终奖金 弹性工作 员工旅游 补充医疗保险 通讯补贴 过节礼物 购买保险 餐饮补贴</t>
  </si>
  <si>
    <t>1、 熟练使用 JavaScript jQuery HTML5 CSS3 等技术高效开发符合标准页面。 2、熟练使用Angular.js ，BootStrap 前端框架。</t>
  </si>
  <si>
    <t>c# net软件工程师(web)</t>
  </si>
  <si>
    <t>深圳市赛菲姆科技有限公司</t>
  </si>
  <si>
    <t>五险一金 员工旅游 绩效奖金 年终奖金 带薪年假 全勤奖 节日福利 加班补贴</t>
  </si>
  <si>
    <t>岗位职责：  1. 按照项目要求进行功能实现和代码优化； 2. 对现有产品和新项目的迭代和优化更新升级工作； 3. 新功能的分析功能设计和代码的编写； 4. 单元模块代码测试。 任职要求： 1. 有大型互联网平台开发或开发经验优先； 2. 有稳定成熟的上线运行的互联网产品； 3. 有公众号开发经验优先； 4. 精通C#，熟悉Asp.net MVC、Asp.net WebAPI、EF framework、WCF等技术； 5. 精通JavaScript，HTML5，CSS3，熟悉DIV+CSS页面架构与布局； 6. 有实际jQuery、ExtJS、AngularJS、React、Vue.js或Bootstrap项目开发经验者优先； 7. 熟悉.Net分布式开发，.NET Core优先，能够实际上手开发.NET Core Web 开发； 8. 熟练使用Mysql/SQL SERVER数据库开发； 9. 具备良好的编程习惯、沟通能力及团队协作意识。 10.好学上进，耐心细致，有责任心， 工作勤奋，善于思考问题，具有团队合作精神，积极主动。   工作时间：5天半工作制，一天7.5小时 周一至周五：AM 8:30-12:00 PM 14:00-18:00 周六：AM 8:30-12:00  福利： 1、五险一金、全勤奖、绩效奖、加班补助、餐补、带薪年假、节假日福利、员工旅游、年终奖金； 2、公司提供微波炉、冰箱； 网址：http://www.sfirm.cn 附近站台：富泉新村、美丽365花园西、龙华汽车站（距离我司3分钟路程）
地铁站：清湖地铁站（距离我司7分钟路程） 公司地址：深圳市龙华新区清泉路锦华发工业区5栋4楼</t>
  </si>
  <si>
    <t>web前端开发 5年以上经验</t>
  </si>
  <si>
    <t>综极科技（深圳）有限公司</t>
  </si>
  <si>
    <t>岗位职责： 1、负责公司项目WEB前端的研发工作，负责功能模块的设计、开发与维护； 2、负责网站前端的代码开发及维护工作，能及时解决开发过程中的技术问题； 3、持续优化前端体验，包括页面响应速度、兼容性、界面友好性、易用性、执行效率等； 4、能独立设计各功能模块开发，负责公司项目实施，完成领导安排任务； 5、三年以上小程序开发，丰富小程序开发经验优先；  任职要求： 1.高中以上学历，计算机相关专业，至少5年以上Web 前端开发经验，具备大中型电商项目实际开发经验优先考虑； 2.精通HTML5、CSS3、JavaScript等前端技术，精通jQuery的使用，可独立完成相关组建的开发； 3.熟悉React、Vue、Angular等MVVM框架中的任一种，熟悉其原理并能独立开发组件，Vue优先； 4.具有前端工程、模块化、组件化经验，熟练使用webpackgruntgulp等一种以上的构建工具； 5.熟悉并掌握Node.js 具有相关项目经验；</t>
  </si>
  <si>
    <t>VUE前端高级开发工程师</t>
  </si>
  <si>
    <t>深圳马力网络科技有限公司</t>
  </si>
  <si>
    <t>交通/运输/物流 互联网/电子商务</t>
  </si>
  <si>
    <t>五险一金 补充公积金 专业培训</t>
  </si>
  <si>
    <t>工作职责： 1、使用vue.js前端框架进行前端画面开发，使用原生的js或各种框架制作出页面常用的表现层动态效果； 2、参与项目需求评审、与相关人员沟通、保证开发的质量与进度； 3、持续关注新技术，引入并优化前端的质量、性能、用户体验。  任职资格： 1、大专以上学历，计算机相关专业； 2、3年以上前端开发经验，其中2个以上vue.js前端项目开发经验； 3、精通javascript、es6编程语言，良好的OOP编程思想； 4、精通vue、vue-router、vuex、axios和vue-resource等vue全家桶; 5、熟悉bootstrap、sass、webpack、html5、dom、css3、ajax和jquery前端技术； 6、熟悉常用的数据结构及算法； 7、了解w3c，amd/cmd和commonjs等技术规范； 8、了解react、react native、移动端weex、微信小程序mpvue、桌面端vue-electron等技术加分。</t>
  </si>
  <si>
    <t>中付支付科技有限公司</t>
  </si>
  <si>
    <t>五险一金 绩效奖金 员工旅游 专业培训 周末双休 全勤奖</t>
  </si>
  <si>
    <t>职位信息 1. 负责pc和移动侧的web前端开发工作，要求开发的系统具有高性能和高可靠性， 2. 负责对web页面进行性能优化以及特性开发，通过技术提升用户体验和可用性。 岗位要求: 1. 熟悉javascript、HTML5、CSS3等开发语言，并具备丰富的相关开发经验； 2. 具备丰富的跨浏览器，特别是移动端web开发的实际经验和案例； 3. 熟悉各种网络协议原理及相关知识，对web性能优化、常见漏洞有深入的理解，并能够在工作中取得有成效的问题定位和解决过程实践； 4. 具备丰富的前端行业知识，了解各相关领域的前沿信息，了解最新前端技术的设计和实现原理，并能灵活在工作中进行应用； 5. 有良好的团队合作能力，善于沟通，主动性强，执行能力强，具备良好的问题定位分析能力，有两年以上本角色工作经验者更佳； 6. 有 vue 使用经验优先</t>
  </si>
  <si>
    <t>Python开发工程师 (职位编号：010)</t>
  </si>
  <si>
    <t>深圳市瑞驰信息技术有限公司</t>
  </si>
  <si>
    <t>五险一金 专业培训 绩效奖金 年终奖金 股票期权</t>
  </si>
  <si>
    <t xml:space="preserve">1. 精通python语言，至少精通 Django、Tornado 等框架中的一种 2. 熟悉MVC三层架构，有性能优化、后台集群架构的实践经验 3. 熟悉HTML、CSS、JavaScript等前端开发技术 4. 有使用JQuery、ExtJS等JS类库或框架的开发经验 5. 熟悉HTTP协议，熟悉REST API实现优先 6、熟悉Linux Shell或其他脚本语言编程优先 7、熟悉软件开发流程、设计模式、体系结构，具备一定的需求分析和系统设计的能力； </t>
  </si>
  <si>
    <t>深圳市威尔电器有限公司</t>
  </si>
  <si>
    <t>1. 了解W3C标准，熟练使用HTML、CSS、JavaScript、Ajax、DOM等前端技术; 2. 了解WEB标准化、模块化、性能优化方法，了解可用性、可访问性和安全性; 3. 熟悉Bootstrap，NodeJS、jQuery、ReactJS，AngularJS，VueJS等JS框架，其中熟练掌握VueJS; 4. 熟悉Echarts、Google Charts之类的图表套件; 5. 熟悉http、websocket通讯协议，有canvas开发经验; 6.有一定的组件开发能有浏览器兼容性及网站性能优化经验者优先; 7.懂java的优先。</t>
  </si>
  <si>
    <t>BI工程师</t>
  </si>
  <si>
    <t>五险一金 年终奖金 定期体检 专业培训 周末双休 提供食堂 员工宿舍</t>
  </si>
  <si>
    <t>技能要求： 1. 本科及以上计算机相关学历 2. 良好/熟悉的SQL store procedure 撰写经验 3. 具有基本的java或 .Net开发能力 4. 具有基本的html5 /css/ JavaScript/Json开发能力 5. SSIS/SSRS开发能力（或其他ETL、报表开发工具）  工作职责： 1.负责BI系统开发、运维 2.进行ETL处理 3.协助处理主管交办业务</t>
  </si>
  <si>
    <t>深圳欢颜环球投资有限公司</t>
  </si>
  <si>
    <t>周末双休 五险一金 带薪年假 节日福利 交通补贴 出国机会 员工旅游</t>
  </si>
  <si>
    <t>1、编程及文档化(标准, 质量, 时间控制) ・ 根据产品需求完成需求分析与模块设计 ・ 负责研发产品的基础架构设计,开发和升级维护 ・ 按照代码标准，保证良好的代码风格和质量 ・ 根据要求按时更新文档 ・ 对所负责项目或任务的生产运营中的问题进行解决，并协作完成运营过程中需要开发配合完成的工作 ・ 能够发现和解决系统的技术问题，保证系统的性能和稳定性 2、配合经理完成相关任务目标 ・ 对所负责项目和任务的进度、质量进行控制，并和相关需求以及测试人员进行协作配合，确保开发任务的完成 岗位要求： 1、本科以上学历，计算机相关专业，三年以上前端开发经验 2、精通js/html/CSS等前端技术 3、熟练使用Vue，有大型项目经验优先； 4、熟悉前端架构、模块化、工程化开发 5、熟练使用 Git 代码版本控制工具； 6、熟悉echarts图表框架优先</t>
  </si>
  <si>
    <t>深圳瑞创生物科技有限公司</t>
  </si>
  <si>
    <t>快速消费品(食品、饮料、化妆品) 计算机软件</t>
  </si>
  <si>
    <t>五险一金 餐饮补贴 交通补贴 弹性工作 专业培训</t>
  </si>
  <si>
    <t>岗位职责： 1、与设计师和后端开发工程师高效沟通，使用Javascript、CSS、HTML5等相关技术完成产品的前端交互开发工作（手机WebAPP及PC WEB端）; 2、负责公司现有项目和新项目的前端修改调试和开发工作 3、负责APP前端的设计和研发工作，利用移动混合开发模式相关技术开发手机、网站、平板等多平台的前端应用。 4、负责相关产品的需求以及前端程序的实现，提供合理的前端支持和技术选型；配合后端程序技术，完成功能的整合和调试工作。  任职要求： 1、计算机相关专业本科及以上学历，两年以上前端开发工作经验，有小程序开发经验优先； 2、精通HTML5、CSS、JavaScript、jQuery等，熟练手写代码，对浏览器兼容性、网站性能优化、移动应用开发有深入理解; 3、熟悉主流JS开发框架，如Jquery等，至少使用过任意一种MVVM框架； 4、独立开发基于HTML5的web APP项目，实现各类交互效果以及接口调用和业务逻辑。 5、熟悉手机WebAPP开发技术的特点，了解后端开发，能够与他们良好配合； 6、审美意识良好，做事风格精益求精； 7、具备良好的代码编写风格，善于思考，能够独立分析和解决问题，能承受一定的工作压力； 8、熟悉移动端混合开发的技术方案，有混合模式开发经验的优先。  福利待遇： 1. 合理优厚的薪金：月工资8k-20k，根据个人能力而定； 2. 完善的假期组合：享受国家法定节假日、带薪年假、病假、婚假、产假、陪产假等； 3. 优厚的福利体系：养老保险、医疗保险、生育保险、工伤保险、失业保险、住房公积金； 4. 丰富多彩的员工活动：员工聚餐、生日福利、旅游活动、优秀员工表彰活动等；</t>
  </si>
  <si>
    <t>圆梦共享教育科技（深圳）有限公司</t>
  </si>
  <si>
    <t>教育/培训/院校 影视/媒体/艺术/文化传播</t>
  </si>
  <si>
    <t>五险一金 弹性工作 绩效奖金 专业培训 年终奖金</t>
  </si>
  <si>
    <t>1、负责项目PC、H5、小程序端界面构建与交互设计的实现； 2、与产品经理、设计师、后台开发人员配合按时保质的完成项目； 3、负责现有项目和新项目的前端修改调试和开发工作； 4、有良好沟通能力及团队协作意识，责任心强，积极主动，做事细心有耐心 【任职要求】 1、本科及以上学历，2年以上前端开发经验；有小程序、移动端H5网站开发和优化的实际经验 2、熟悉web标准及规范，精通页面架构和布局及优化； 3、熟悉DIV+CSS, XHTML，HTML5，CSS3，JS,Ajax,Json等前端技术； 4、熟练使用jQuery、YUI等Javascript框架，对Javascript性能优化、兼容性、安全性有丰富经验； 5、对HTML、XHTML、W3C标准以及各浏览器的运作原理有深刻的理解,精通各种主流浏览器兼容性问题的解决； 6、熟练使用DW、FW、PS等常用网页制作工作，了解各种前端前沿的制作工具； 7、对网站性能优化有研究�K有相关的实践经验；</t>
  </si>
  <si>
    <t>深圳市五加一投资管理有限公司</t>
  </si>
  <si>
    <t>五险一金 员工旅游 绩效奖金 年终奖金 节日福利</t>
  </si>
  <si>
    <t>岗位职责： 1、参与公司网站开发、B2B、B2C平台设计编写； 2、参与相关页面的Web前后台架构设计、核心代码的编写及后台服务程序的研发和编写； 3、对UI效果和交互操作有丰富的经验和深入的了解，有界面深度定制开发经验的优先； 4、针对不同的操作系统版本和屏幕尺寸的应用，开发并完成兼容性测试； 5、配合项目经理完成相关任务目标。 任职要求： 1、从事PHP开发工作2年以上； 2、熟悉HTML、DIV+CSS、Javascript、并能熟练使用jquery等框架； 3、对网站性能优化、内存优化、安全防护等知识有一定了解； 4、具有良好的技术钻研精神和沟通协调能力。</t>
  </si>
  <si>
    <t>天津高数科技有限公司</t>
  </si>
  <si>
    <t xml:space="preserve">1、使用php语言开发互联网应用程序使用php语言开发互联网应用程序 2、熟悉django 3、熟练掌握HTML5、CSS3、JavaScript开发 4、熟悉LINUX操作系统、MySQL、Redis、Nginx 5、有良好的沟通和学习能力，对工作积极严谨踏实，抗压能力强。  </t>
  </si>
  <si>
    <t>深圳市金政软件技术有限公司</t>
  </si>
  <si>
    <t>五险一金 员工旅游 交通补贴 年终奖金 绩效奖金 员工生日会</t>
  </si>
  <si>
    <t>岗位职责： 1.负责公司产品的前端功能开发，包括PC、移动端、微信公众号、小程序 2.协助进行框架的搭建和优化，参与项目框架的讨论和方案的出具 3.持续优化前端体验和页面响应速度，并保证兼容性和执行效率 4.负责产品的持续迭代工作  岗位要求：  该岗位是新成立分公司研发部岗位，工作地点在坪山区，需要来公司总部面试，面试地址：深圳市福田区上梅林向福仓储大厦6楼A区。</t>
  </si>
  <si>
    <t>深圳市世纪联合创新科技有限公司</t>
  </si>
  <si>
    <t>五险一金 补充公积金 员工旅游 餐饮补贴 专业培训 出国机会 绩效奖金 年终奖金 弹性工作 股票期权</t>
  </si>
  <si>
    <t>岗位职责： 1. 负责web前端开发、调试维护及前端系统优化工作； 2. 负责前端交互设计和效果，提供优越的用户体验； 3. 与产品、设计、后端人员配合工作，深入理解后端架构，根据需求提供最优化的前端开发方案，能够独立完成前端开发工作； 4. 持续对web前端性能进行优化，有效解决浏览器兼容问题；  5. 前端前沿新技术的调研与研发； 任职资格： 1. 三年以上专职前端开发工作经验，计算机及相关专业，大专及以上学历。 2. 精通JavaScript、JQuery、Ajax. 3. 掌握多种前端技术，包括但不限HTML5、XHTML、JavaScript、DIV、CSS等。 4. 对用户体验、交互操作流程有深刻理解，在可用性、性能、浏览器兼容性等方面有高超的解决方法与实践能力。 5. 能熟练使用Vue.js，了解Web2.0标准，了解DOM,XML,JSON，node JS等技术。 6. 有Javascript图形组件库的使用经验更佳。如：D3 JS，WebGL。 7. 熟悉一门后端开发语言，如JAVA、C#等。 8. 工作敬业，具备良好的沟通能力、协调能力和团队协作能力。</t>
  </si>
  <si>
    <t>应用软件工程师</t>
  </si>
  <si>
    <t>深圳市创凯智能股份有限公司</t>
  </si>
  <si>
    <t>五险一金 补充医疗保险</t>
  </si>
  <si>
    <t>岗位职责： 完成软件模块设计、软件代码的实现、调试和验证； 对已有系统进行维护性开发及修正； 编写系统测试方案以及相关技术文档。 岗位要求： 1、大学本科以上学历，优秀应届生亦可； 2、电子信息，通信，计算机等相关专业； 3、精通C/C++，熟悉数据库，对面向对象有比较清晰的认识； 4、熟练使用QT开发框架，具有QT界面程序开发和系统架构搭建经验; 熟悉QT跨平台开发； 5、熟悉网页制作,熟悉html、css、javascript ,有Html5开发经验者优先。 6、学习能力强，有团队合作精神，易与人磨合，敢说敢做，能吃苦。</t>
  </si>
  <si>
    <t>雅式展览服务（深圳）有限公司</t>
  </si>
  <si>
    <t>公关/市场推广/会展</t>
  </si>
  <si>
    <t>周末双休 五险一金 节日福利 带薪年假</t>
  </si>
  <si>
    <t>岗位职责： - 负责前端页面的开发与维护 - 后台管理系统的前端升级优化。 - 协调并从事系统测试，文档编制，维护和改进  任职要求： - 大专及以上学历，计算机及相关专业； - 2年以上Web编程，有HTML，JQuery，CSS和bootstrap开发经验； - 熟悉掌握C#，.NET 和 MSSQL； - 了解数据库存储过程 / C# MVC model； - 具有较强的责任感。</t>
  </si>
  <si>
    <t>安胜旗信息咨询（深圳）有限公司</t>
  </si>
  <si>
    <t>周末双休 带薪年假 五险一金 绩效奖金 全勤奖 节日福利 交通补贴 餐饮补贴 加班补贴 通讯补贴</t>
  </si>
  <si>
    <t>岗位职责 1、参与安胜旗商业管理平台的开发; 2、根据工作安排高效、高质地完成代码编写，确保符合规范的前端代码规范； 3、与产品经理紧密配合，能够按照产品经理要求进行客户端功能的开发; 4、页面通过标准校验，兼容浏览器内核要求。  岗位要求 1、从事前端开发2年以上，熟练掌握javascript，熟悉html5/css3前端开发技术，熟悉模块化前端； 2、对浏览器兼容性、响应式设计、代码可维护性、前端性能优化等有相关了解； 3、熟悉Webpack、babel、tslint等构建打包工具。 4、了解react、redux前端框架开发项目; 5、了解mv*或flux架构思想; 6、有electron、cordova等混合应用经验者优先； 7、有前后端分离经验，有node.js经验者优先； 8、为人诚实正直，做事认真负责，具有良好的沟通和团队协作能力; 9、对技术有特殊情怀，具备一定的自我驱动能力;</t>
  </si>
  <si>
    <t>深圳市手心游戏科技有限公司</t>
  </si>
  <si>
    <t>五险一金 年终奖金 全勤奖 带薪年假 有薪病假 老板好</t>
  </si>
  <si>
    <t>【岗位职责】： ? Web端管理后台的设计、开发和实现； ? 产品维护和优化 ? Web前沿技术研究和新技术调研。  【任职资格】： ? 本科及以上学历,2年以上Web前端开发经验； ? HTML，JS，CSS基础扎实 ? 熟练使用vue(vue全家桶优先)，至少做过一个vue前端项目； ? 了解并使用Nodejs，熟悉webpack构建工具</t>
  </si>
  <si>
    <t>深圳市图元科技有限公司</t>
  </si>
  <si>
    <t>五险一金 专业培训 定期体检 员工旅游</t>
  </si>
  <si>
    <t>1、负责环卫事业部项目开发工作； 2、负责按照详细设计文档和相关技术资料编写模块； 3、负责对开发内容进行单元测试，完善现有系统，系统测试及BUG修复，功能改进等工作。  任职资格： 1、计算机相关专业，大专及以上学历； 2、精通B/S系统架构，3.2年以上Web开发相关经验,精通C#.NET、ASP.NET、HTML/XML、CSS、JavaScript、AJAX、JSON、JQuery等网页制作技术； 3、熟悉SQL Sever数据库；有良好的代码书写、注释和单元测试习惯； 4、.具有良好团队沟通能力和团队协作能力； 5、负责环卫事业部数据库的开发和维护工作。</t>
  </si>
  <si>
    <t>深圳市美亿科技有限公司</t>
  </si>
  <si>
    <t>周末双休 全勤奖 带薪年假</t>
  </si>
  <si>
    <t>岗位职责：1、根据技术经理需求，负责公司网站开发；2、日常网站系统维护，网站优化及bug修复；3、客服系统数据架构优化及数据挖掘分析；4、参与系统设计、需求分析、接口设计、程序开发以及技术文档编写的相关工作。  任职要求：1、熟练使用PHP+MySQL数据库进行网站程序开发，有独立开发网站经验；2、具备OOP编程思想，熟悉MVC架构，熟练运用常用的设计模式，有移动开发经验优先；3、熟练使用Html、Div+CSS、Javascript、Ajax等前端技术并有和美工设计合作的经验；4、有良好的代码书写、注释和单元测试习惯，熟练运用多种软件设计模式；5、2年以上开发经验，熟悉常见的PHP开源项目,有改写过ECSHOP或安卓系统的优先考虑。6、善于沟通，有良好的团队协作精神，极强的责任心。  福利待遇： 1、薪资：(8000-15000)+全勤奖+年终奖 2、公司正处在快速发展壮大的阶段，我们致力于内部培养，采用内部晋升机制。 3、为员工购买社保。大小周休息，并享受国家法定节假日。 4、丰富的福利，团队聚餐，公司聚餐，公司集体旅游等等。</t>
  </si>
  <si>
    <t>广州碧软信息科技有限公司</t>
  </si>
  <si>
    <t>0.9-1.8万/月</t>
  </si>
  <si>
    <t>五险一金 员工旅游 交通补贴 年终奖金 专业培训 定期体检 绩效奖金</t>
  </si>
  <si>
    <t>岗位职责： 1.利用HTML/CSS/JavaScript/HTML5各种相关技术进行开发。 2.制作标准、优化的前端代码，并实现与后端（及中间件）的互动与整合。 3.解决各种技术难题（如浏览器或移动终端的兼容性问题）。 4.设计及实现前后端的数据交互，实现WebApp中的交互效果。 任职要求： 1.计算机大学本科及以上学历，具有3年以上相关开发工作经验。 2.精通HTML5页面在终端的自适应与与兼容。 3.精通HTML5、CSS3、Javascript、JQuery,AJAX。 4.熟悉常用UI控件、动画效果及 其在移动设备上的实现。 5.熟悉页面架构及布局,能熟练运用DIV+CSS来制作符合W3C规范的静态页面。 6.精通Angular2（必须）、JQuery、bootstrap、JQmobile、等框架的使用。 7.熟悉springboot等微服务框架。</t>
  </si>
  <si>
    <t>Html 5 开发工程师</t>
  </si>
  <si>
    <t>上海网达软件股份有限公司</t>
  </si>
  <si>
    <t>0.9-1.5万/月</t>
  </si>
  <si>
    <t>五险一金 年终奖金 发展空间大 工作氛围好</t>
  </si>
  <si>
    <t>岗位职责： 1.完成面向 H5/PC 项目的开发工作； 2.制作效率改善工具，提升团队工作效率； 3.为公司开源项目贡献代码。  岗位要求： 1、本科及以上学历(必须通过学信网认证)，相关专业优先； 2、2年以上HTML5开发经验 3、使用过一些html5特性，如canvas、file api、web socket等; 4、掌握CSS3的用法，会使用CSS3做动画; 5、熟悉响应式设计; 6、熟悉vue、angular、backbone、knockout等前端MVC框架; 7、用过underscore\fastclick\iScroll等库或插件; 8、知晓闭包、原型链，知晓一些JS优化的手段; 9、知晓一两种设计模式； 10、了解常用的算法, 熟悉数据结构更佳; 11、知晓加解密、签名摘要等安全概念和简单实现; 12、了解h5和native交互的方式;</t>
  </si>
  <si>
    <t>上海登飞计算机科技有限公司</t>
  </si>
  <si>
    <t>0.9-1.1万/月</t>
  </si>
  <si>
    <t>五险一金 绩效奖金 弹性工作 定期体检 员工旅游</t>
  </si>
  <si>
    <t>【最新有效发布时间：2019年5月6日---2019年6月6日】   主要职责： 1. 负责公司web端、移动端项目的web开发 2. 识别并解决web前端交互问题 3. 开发基于H5技术的可灵活定制、可扩展的前端UI组件； 4. 乐于研究前沿的前端技术，并应用到公司的产品中。  任职要求： 1. 专科及以上学历，2年以上web前端开发经验； 2. 熟悉HTML/JavaScript/Ajax/CSS3等web开发技术； 3. 熟悉jquery，熟悉jquery中的UI框架如LigerUI、EasyUI等 4. 具有移动端混合开发经验（原生+H5）；熟悉Bootstrap 5. 对java后台有一定了解，熟悉前后端合作开发者优先考虑。</t>
  </si>
  <si>
    <t>浙江领聚数字技术有限公司</t>
  </si>
  <si>
    <t>做五休二 弹性工作 带薪年假 五险一金 绩效奖金 节日福利 专业培训 周末双休</t>
  </si>
  <si>
    <t>岗位职责: 1、负责移动业务H5模块设计开发工作； 2、负责插件开发，模块化框架设计与开发；  任职资格:  1、精通HTML5及CSS，精通Javascript，熟悉主流浏览器的兼容性差别； 2、精通CSS响应式自适应技术，为不同分辨率的终端定制适合显示的样式技术； 3、精通vue.js开发，有过大型项目经验； 4、有H5开发经验一年以上； 4、有微信、APP、HTML5开发经验者优先； 5、有混合开发APP项目经验者优先。</t>
  </si>
  <si>
    <t>上海永灿信息科技有限公司</t>
  </si>
  <si>
    <t>0.9-1.4万/月</t>
  </si>
  <si>
    <t xml:space="preserve">【岗位职责】 1.  负责企业网站功能模块开发，微信公众号、微信小程序相关开发与接口对接、电商功能开发等等； 2、在既定程序标准规范内，完善模块功能，部署实施网站后台架构； 3、检测网站程序功能的可用性、易用性，不断研发新功能并投入客户应用；  4、参与项目重点、难点模块的研发工作，结合业务的特点，提供面向业务的整体优化方案。  【任职要求】 1、全日制本科及以上学历，计算机及相关专业； 2、有3年以上网建项目独立开发经验，有大型电子商务网站案例者优先； 3、熟悉MVC开发模式，精通ASP.Net、C#、.Net Framework企业及应用的系统架构设计与开发； 4、精通数据库的设计与开发，熟练编写存储过程及T-Sql编程，灵活运用SQL事务和触发器； 5、熟悉JavaScript、html、css、XML、XSLT，以及JQuery、JSON、AJAX等客户端技术； 6、对数据库的基本理论与设计原则有清晰的概念，熟练使用Visio、PowerDesigner等工具； 7、有较强的业务解析能力与分析能力，良好的代码编写习惯，熟悉软件开发规范； 8、学习能力强，有较强的独立工作能力和团队协作精神，极强的责任心，工作踏实、勤恳。  9、熟悉PHP开发语言的优先，熟悉TP架构  </t>
  </si>
  <si>
    <t>优维科技（深圳）有限公司</t>
  </si>
  <si>
    <t>五险一金 员工旅游 专业培训 年终奖金 弹性工作 定期体检</t>
  </si>
  <si>
    <t>ASP .NET工程师</t>
  </si>
  <si>
    <t>玑脉（上海）数据技术有限公司</t>
  </si>
  <si>
    <t>0.9-2万/月</t>
  </si>
  <si>
    <t xml:space="preserve">工作描述: 1）使用C#语言设计开发ASP.NET应用。 2）管理和维护现有业务系统，针对客户需求定制化开发。 3）编写系统相关文档。  要求: 1）2年及以上工作经验，本科及以上学历，计算机相关专业。 2）熟练使用C#, .net framework和ASP.NET。 3）熟练使用Javascript/AJAX、CSS、HTML/XML等相关WEB技术。 4）熟悉数据库技术，如SQL Server/MySql。 5）有Redis, ElasticSearch开发经验优先。 6）有asp.netcore项目经验者优先。 7）遵守代码规范，工作认真负责。 8）沟通能力好，有团队协作精神。 </t>
  </si>
  <si>
    <t>上海澳马信息技术服务有限公司</t>
  </si>
  <si>
    <t>0.9-1.2万/月</t>
  </si>
  <si>
    <t>餐饮补贴 绩效奖金 定期体检 弹性工作 五险一金</t>
  </si>
  <si>
    <t>岗位职责：
1. 承担WEB前端开发任务，负责前端组件的设计与开发；
2. 维护、完善现有前端的框架、基础CSS、HTML5、JavaScript插件；
3. 进行技术创新，提升产品的用户体验；
4. 根据项目需求和设计，分析并给出最优的前台技术解决方案。
任职要求：
1. 熟悉W3C标准、HTML/XHTML、CSS，熟悉跨浏览器兼容调试；
2. 熟悉JavaScript，至少熟悉一种常用JavaScript脚本库(如JQuery、vue等)；
3. 了解用户体验、交互式设计,理解前后端分离；
4. 2年以上全职WEB前端开发经验，vue框架工作经验者优先。</t>
  </si>
  <si>
    <t>初中级前端开发</t>
  </si>
  <si>
    <t>明思（上海）软件技术有限公司</t>
  </si>
  <si>
    <t xml:space="preserve">首先，请你愿意接受软件外包公司的呼唤，然后感谢你阅读以下的文字，最后希望你可以加入我们曾为创造梦想的一员。 1.本科或以上学历，1年以上前端开发经验
2.熟悉各种前端基础技术，包括 HTML/CSS/JavaScript 等，熟悉函数式、性能优化、Hybrid 技术者优先
3.熟悉至少一个主流框架（如 Vue/React/Angular 等），能够高效完成视觉稿拆解及编码实现
4.对前端工程化与模块化开发有一定了解，并有一定实践经验（如 Gulp/Webpack/Rollup/CommonJS 等）
5.对前端技术有持续热情，具备良好的团队协作精神，个性乐观开朗，善于与各种不同背景角色合作
6.具备跨终端前端开发能力、具备客户端开发能力、有高质量开源项目、具备数据分析技能者优先 </t>
  </si>
  <si>
    <t>室内宝（广州）有限公司</t>
  </si>
  <si>
    <t>0.9-1.3万/月</t>
  </si>
  <si>
    <t>五险一金 周末双休 做五休二 节日福利 员工旅游 每年多次调薪</t>
  </si>
  <si>
    <t>1、负责主线产品App及web系统、小程序，推广活动等前端页面的开发和优化，以及小程序开发。 2、与设计、产品及市场人员沟通，保证产品的质量和开发进度。 3.、持续的优化相关的产品的质量、性能、用户体验技能。  任职要求： 1、两年以上Web前端工作经验,有独立完成H5的工作的经验。 2、精通html,css3,ES63、熟练运用常用框架,至少一种(Vue,Angular,React,ReactNative)。 4、熟练运用各种自动化构建工具(Webpack,Gulp,Grunt等) 5、对性能优化有深刻的理解和认识。 6、有MobileWeb的开发经验，能开发兼容移动版浏览器的应用，并且能实现各种交互效果。 7、良好的编码风格、最好有代码洁癖。  公司提供： 1、我司位于广州CBD中心，环球都会广场，交通方便； 2、提供五险一金； 3、工作时间： 双休 标准8小时工作制； 4、具有竞争力的薪酬，完善的绩效考核机制，员工享受优厚的激励政策； 5、您可以享受： 假期：法定公众假期、带薪年假、产假/陪产假、丧假及婚假等法定假期； 员工关怀：员工生日祝福、优秀员工评选； 员工生活：员工旅游活动、拓展活动、年会、部门聚餐； 员工发展：各类员工培训活动，注重人才发展，制定清晰的职业规划，提供完善的晋升机制！  工作地址：广州市天河区珠江新城环球都会广场6楼。 乘车方式: 地铁五号线五号线猎德站 A出口</t>
  </si>
  <si>
    <t>广州三瑞医疗器械有限公司</t>
  </si>
  <si>
    <t>0.9-1.6万/月</t>
  </si>
  <si>
    <t>医疗设备/器械 电子技术/半导体/集成电路</t>
  </si>
  <si>
    <t>五险一金 免费班车 员工旅游 专业培训 绩效奖金 定期体检</t>
  </si>
  <si>
    <t>工作职责 1、根据公司产品发展要求，负责HTML5应用和WeX5应用的设计开发； 2、根据公司业务发展要求，参与关键技术验证以及技术选型工作； 3、协助解决业务运营过程中发现的各类应用问题。  任职要求： 1、3年或以上软件开发经验，2年或以上HTML5前端和移动端应用开发经验；  2、精通HTML5、CSS3、JavaScript, 具有良好的代码风格，对浏览器和手机兼容性问题具有较丰富的工作经验；  3、精通JQuery/Ajax相关技术，熟悉Bootstrap等UI框架；  4、熟悉Http/Xml/Json/WebService/Rest等网络通信技术；  5、良好的沟通与表达能力、思路清晰，较强的动手能力与逻辑分析能力。</t>
  </si>
  <si>
    <t>HTML5开发工程师/前端开发-广州-00049</t>
  </si>
  <si>
    <t>京北方信息技术股份有限公司广州分公司</t>
  </si>
  <si>
    <t>五险一金 住房补贴 周末双休 专业培训 绩效奖金 员工旅游 出国机会</t>
  </si>
  <si>
    <t>岗位职责： 1. 根据产品设计文档，利用HTML5相关技术开发跨平台的前端产品； 2. 基于HTML5.0标准进行页面制作，编写可复用的用户界面组件； 3. 优化和提高客户端代码的性能； 4. 负责基于Web应用开发，利用JS实现WebApp中的交互效果； 5. 参与软件的研发全过程，负责系统模块的设计、开发、产品化等工作，包括开发的相关文档 。  任职要求： 1. 熟悉jQuery、ExtJS和GWT框架中的任何一个，能快速高效实现各种交互效果； 2. 精通HTML5，CSS3相关技术，会angularjs、vue或react； 3. 熟悉页面性能的优化； 4. 以最高用户体验为标准，高质量完成相应产品开发。</t>
  </si>
  <si>
    <t>广州宇信易诚信息科技有限公司</t>
  </si>
  <si>
    <t>五险一金 专业培训 补充医疗保险 定期体检 通讯补贴 餐饮补贴 项目奖金</t>
  </si>
  <si>
    <t>岗位职责： 1.金融行业项目实施与开发；  任职要求： 1、硬性规定本科学历， 熟悉HTML5/CSS3标准，精通Javascript前端开发，2年以上的移动前端用开发经验 2、 熟悉jQuery、VUE.js、zepto.js、Angular.js等常见web开发框架中的一种，能快速高效实现各种交互效果；</t>
  </si>
  <si>
    <t>界面开发工程师</t>
  </si>
  <si>
    <t>广州数夫软件科技有限公司</t>
  </si>
  <si>
    <t>五险一金 员工旅游 年终奖金 专业培训 绩效奖金</t>
  </si>
  <si>
    <t xml:space="preserve">岗位职责： 1. 负责公司产品的视觉设计实现; 2. 参与产品规划构思和创意过程; 3. 对产品的视觉表现进行评估，并持续优化设计 岗位要求： 1.  本科以上，至少3年以上工作经验 2.  精通C++或者C#中一门或两门编程语言，至少3年以上开发经验 3.  熟悉Windows客户端UI设计，并能够独立代码实现 4.  精通WinForm、MFC、DevExpress等界面库，能熟练进行代码编写 5.  熟悉Html、CSS、JS及有相关开发经验者优先 6.  有AutoCAD ObjectARX二次开发经验者优先 7.  责任心强，工作踏实认真，有较强的沟通能力 </t>
  </si>
  <si>
    <t>和宇健康科技股份有限公司</t>
  </si>
  <si>
    <t>五险一金 餐饮补贴 周末双休 全勤奖 环境优美</t>
  </si>
  <si>
    <t xml:space="preserve">岗位职责: 1、负责公司产品的前端界面的前端构建，各类交互设计与实现，负责难点、前沿技术的攻关及核心代码的编写。 3、根据公司产品发展方向，负责/参与前端开发，负责前端UI开发及交互设计； 4、根据产品设计，利用HTML5相关技术开发手机、平板电脑等多平台上的前端应用； 5、编写可复用的用户界面组件； 6、制定前端团队的技术规范，把关项目的技术方案，协商制定项目开发计划； 7、基础库/框架等选取、建设，优化线上业务，完善开发流程； 8、与产品、设计相关人员进行前端技术需求的沟通、讨论；  岗位要求： 1、3-5年前端开发经验； 2、精通HTML5/CSS3,有丰富的移动端网站开发经验,熟悉各类前端构建、打包工具等； 3、精通JS开发，深刻理解JS面向对象开发原理，熟悉AMD,CMD开发规范。必须精通vue.js。熟悉requirejs，AngularJS中的一种优先； 4、熟悉W3C标准和各主流浏览器在前端开发中的差异，提供针对不同浏览器的前端页面解决方案； 5、熟悉微信、支付宝等开放平台接口规范，有微信小程序、公众号开发经验优先；  上班时间:周末双休制， 公司福利待遇： 1、珠江新城CBD，办公环境优雅； 2、每周5天8小时工作制，并享有国家法定节假日； 3、优厚的薪酬待遇，充分公平的职业发展空间和晋升机制； 4、入职当月购买社会保险（养老、医疗、失业、工伤、生育五险）和住房公积金； 5、每周公司定期组织团建活动。 </t>
  </si>
  <si>
    <t>广州众时信息科技有限公司</t>
  </si>
  <si>
    <t>五险一金 员工旅游 交通补贴 专业培训 通讯补贴 弹性工作 定期体检 领导亲和 晋升快 每年调薪</t>
  </si>
  <si>
    <t>欢迎求职者主动投递应聘。 如合适，会有专人电话邀请面试，请关注来电：020-38871575 或 020-38871576  岗位职责： 1、独自面向客户收集需求，定期向客户汇报项目进度。 2、严格按照项目进度和计划独立完成JAVA项目开发任务。  岗位要求： 1、有客户维护工作经验，如客户沟通、客户需求收集、直接向客户汇报工作等。 2、3-5年Java开发经验，具有独立完成JAVA语言项目的概要设计，详细设计以及编码实现的工作能力；有担任项目小组长经验者优先。 3、熟悉Java语言，熟练B/S架构应用开发； 4、熟练Hibernate、Spring、Struts等流行开发框架； 5、熟悉HTML、JavaScript、CSS等前端技术； 6、熟悉DB2或Oracle其中一种数据库的应用； 7、独立工作能力强，思路清晰，思维敏捷，应变能力快； 8、具备良好的表达和沟通能力，有极强的团队合作精神。</t>
  </si>
  <si>
    <t>Java / H5开发人员</t>
  </si>
  <si>
    <t>广州市索斐电子科技有限公司</t>
  </si>
  <si>
    <t>节日福利 五险一金 绩效奖金 全勤奖 周末双休</t>
  </si>
  <si>
    <t>岗位职责： 1、需求分析，系统设计，数据库设计和系统开发 2、系统相关文档编写，用户手册编写 3、系统支持（包括数据仓库），问题修复和系统优化  任职要求： 1、熟悉Java EE技术，包括Servlet/JSP、JDBC、JMS、Web Service等，对各种开源的软件如Struts/Structs2、hibernate/ibatis、Tomcat、Weblogic、springcloud、Spring、spring boot、spring mvc、mybatic、shiro等有深入的了解 2、熟悉css/xml等网页技术，熟练Ajax（jquery、mootools）、Javascript技术； 3、熟悉Oracle、SQL Server、Mysql、Redis、mongodb等数据库 4、熟悉tomcat，weblogic 5、熟悉面向对象编程，具有良好的编程风格、习惯；了解软件开发流程，熟悉MVC模式；并有在MVC模式下进行中大型web开发的经验 6、有微信、H5方面的开发经验，并在项目中使用 7、熟悉Vue，AngularJS框架和Bootstrap框架，并有相关开发经验的优先考虑 8、1年或以上相关工作经验，或有零售业经验优先考虑  上班时间：周一至周五9:00-18:00，双休 上班地址：广州市越秀区东风路</t>
  </si>
  <si>
    <t>上海岱嘉医学信息系统有限公司</t>
  </si>
  <si>
    <t>五险一金 弹性工作 定期体检 员工旅游 通讯补贴 绩效奖金 年终奖金 生日祝福 带薪年假 节日福利</t>
  </si>
  <si>
    <t>岗位职责： 1、配合项目负责人完成软件设计和应用开发； 2、按照要求完成日常的软件功能开发及维护任务； 3、技术文档的编写、整理。  任职要求： 1、计算机及相关专业大专以上学历，2年以上java项目开发工作经验； 2、精通java程序开发，熟悉J2EE架构，了解常用设计模式； 3、熟悉MVC架构开发模式，熟悉开源框架struts,spring，springMvc,hibernate，Mybatis等； 4、对HTML5、CSS3、JavaScript、AJAX、JSON、jQuery、JSP有一定的了解及使用 5、熟悉tomcat、websphere等web应用服务器的配置和部署； 6、熟悉MySQL、SQLSERVER、ORACLE等一种或几种数据库； 7、良好的学习能力和钻研精神，有团队合作意识，有较强的分析问题和解决问题的能，责任心强，抗压能力好 8、熟悉webservice\Restful 等接口开发优先； 9、熟悉HL7、CDA标准优先； 10、了解医疗卫生部标准、互联互通标准优先。</t>
  </si>
  <si>
    <t>Web前端研发工程师</t>
  </si>
  <si>
    <t>广州摩翼信息科技有限公司</t>
  </si>
  <si>
    <t>岗位职责:  1、负责用户产品、内容产品、商务产品的Web端用户交互设计； 2、负责统一Javascript框架、公共组件架构； 3、负责与产品设计师沟通协调，完成设计内容的技术实现；与后端开发人员紧密配合，完成产品的整体开发； 4、深入理解产品，并提出可行的改进建议； 5、负责公司产品Web前端的架构设计与研发； 6、负责钻研WEB前沿技术，协助其他同事解决项目中遇到的难题。  任职要求:  1、精通Javascript，能用Javascript独立开发前端展现框架； 2、对JavaScript OOP有深刻的认识，熟悉常用的JavaScript框架，如Bootstrap、jQuery、Ext-js、YUI等，对框架做过修复和优化的优先考虑； 3、熟悉W3C规范，精通HTML、CSS、JavaScript前端开发语言，能脱离IDE手写代码；熟悉HTML5/CSS3优先； 4、精通各主流浏览器（IE6+、Firefox、Chrome、Safari）间的差异性，能快速定位和解决各种兼容难题； 5、精通各种Web前端技术，包括Xhtml/xml/json/div+css样式控制，熟悉W3C标准以及相关语言工具； 6、思维逻辑性强，善于沟通，团队协作能力强； 7、具有较强的钻研能力、独立解决问题的能力，能承受一定的工作压力； 8、对表现与数据分离、Web语义化等有深刻理解；熟悉常用的WEB前端优化方法，并有相关优化经验。</t>
  </si>
  <si>
    <t>高级.NET（C#网站开发）程序员</t>
  </si>
  <si>
    <t>广州华螺网信息技术有限公司</t>
  </si>
  <si>
    <t>周末双休 带薪年假 五险一金 全勤奖 节日福利 餐饮补贴 绩效奖金</t>
  </si>
  <si>
    <t>职位描述： 1、根据开发进度和任务分配，完成相应模块开发、编程任务； 2、具备高质量的专业技术文档编写能力； 3、对业务需求描述文档有较强的理解能力。 任职要求： 1、 计算机软件相关专业大专以上学历； 2、 精通C#程序设计开发，至少具有2年的C#程序设计开发经验，能熟练运用ADO.NET/Web Services/WCF等技术。 3、 精通面向对象设计开发思想，熟悉多层和分布式架构； 4、 精通MVC开发模式，有2年及以上的项目开发经验。 5、 精通SQL server，MySQL数据库，熟悉数据库设计及优化技术，并具备相关安全知识； 6、 熟悉前端相关的技术html,css3,javascript,能熟练使用用相关的UI框架，如jQuery、jQuery UI或Bootstrap等。 7、 技术能力强，自我学习能力强,对技术发展具有良好的理解能力，能够迅速掌握新技术，能够在短时间内攻克技术难关； 8、 有良好的技术文档习惯，具有规范化标准化的代码编写习惯； 9、 善于与他人沟通、合作，具有团队精神，良好的自学能力、严密的思维能力，反应敏捷，应变力强，责任心强，能承受较大的工作压力； 10、有微信公众号，微信小程序开发经验优先</t>
  </si>
  <si>
    <t>广州极汇信息科技有限公司</t>
  </si>
  <si>
    <t>五险一金 补充医疗保险 餐饮补贴 定期体检 员工旅游 做五休二 股票期权 弹性工作</t>
  </si>
  <si>
    <t>岗位职责： 1、负责产品系统web页面的需求分析、方案设计与开发； 2、负责产品前端技术分析与预研； 3、负责前端代码实现、维护与优化。 任职要求： 1、大专及以上学历，3年以上相关工作经验； 2、熟悉HTML5/CSS3设计页面布局；熟悉css，javascript、ajax等相关技术； 3、熟悉W3C标准； 4、能解决浏览器及版本的兼容性问题，保证页面支持多浏览器使用； 5、熟悉原生js及面象对象编程，熟练jQuery、ECharts等工具库； 6、熟悉常用的前端框架，如vue、react等； 7、有前端架构经验、项目管理管理者优先考虑； 8、有互联网产品开发经验者优先考虑。   我们为你提供： 1、六险一金，周末双，每天7.5小时，这只是常规福利，请收好； 2、一年多次调薪机会，活儿好的员工，老板的奖励很不错哦； 3、零食养胃，公司零食想吃啥拿啥，你的体重我负责； 4、带薪年假、每月餐补额外算，用MONEY装满你口袋； 5、每月阅读包，用知识装满脑袋； 6、员工活动：包场看电影、团建运动燃脂、聚餐Party,只有你想不到； 7、还有带薪年假、年度旅游、员工体检、节日礼品等。  我们在这些方面做得还不错： 1、扁平式的管理模式，以目标为导向，尊崇高效； 2、轻松愉悦的团队文化，倡导舒适的相处，不为人际而内耗； 3、我们看重的不是资历，我们在乎的是你的成长； 4、福利是多到眼花，更多详情我们不玩套路，坦诚相待，我们一直在积极进取，坚持不懈地向目标进发，期待志同道合的你加入。</t>
  </si>
  <si>
    <t>Python开发工程师</t>
  </si>
  <si>
    <t>广州国机智能电力科技有限公司</t>
  </si>
  <si>
    <t>五险一金 绩效奖金 年终奖金 定期体检 补充医疗保险 员工旅游 包吃</t>
  </si>
  <si>
    <t>1. 参与公司软件产品需求调研、开发等； 2. 负责公司软件产品设计、架构设计和文档编写； 3. 负责问题排查、调试、性能调优等开发相关工作。 4. 编写应用软件系统交付件 任职资格 1. 具备Python开发经验1年以上； 2. 熟悉Python语言，至少熟悉一种框架，如 Flask、Sanic、Pyramid、Django等； 3. 熟悉前端的基本调试工具，并熟练掌握HTML5、CSS3、JavaScript、Ajax、jQuery等Web前端技术； 4. 熟悉前端开发的开源工具包Bootstrap，有响应式页面开发经验者优先； 5. 熟悉MariaDB(MySQL)、Oracle或其他任何一种关系型数据库管理系统(RDBMS)； 6. 熟悉任一种内存数据库者优先，如：Redis、Memcached或FastDB； 7. 拥有良好的代码习惯，结构清晰，命名规范，逻辑性强； 8. 可以阅读英文技术资料； 9. 有并行计算基者优先； 10. 具有快速学习能力，对新技术有强烈的探索精神，能够承受工作压力，有强烈的责任心； 11. 具有优秀的沟通能力，能有效与各部门进行协调，有良好的团队精神和与客户的沟通能力。</t>
  </si>
  <si>
    <t>广州英赛特软件有限公司</t>
  </si>
  <si>
    <t>1、负责产品及项目的前端界面开发工作，实现前端业务逻辑及用户交互效果； 2、参与设计及编写前端组件及应用； 3、参与产品需求设计及用户交互设计。 岗位要求： 1、本科以上学历，具有2年以上前端开发经验； 2、精通Web前端技术，如HTML4/ HTML5/CSS2/CSS3等，能够解决主流浏览器兼容性问题； 3、精通JavaScript，熟悉ES5、ES6规范，了解Typescript。 4、熟悉主流JavaScript框架，如JQuery, JQuery UI, Underscore, Flight等，熟悉JavaScript面向对象开发。 5、熟悉前端MVC开发思想，了解前端MVVM框架，如Angular, React, Vue等； 6、至少掌握一种响应式Web框架，如Bootstrap, Foundation, Boilerplate等； 7、了解服务端开发，如nodejs, .net, php, web service等； 8、良好的团队合作精神、沟通能力、分析及解决问题能力； 9、熟悉用户体验且对交互设计有一定了解； 10、工作态度认真负责，优秀的主动性及学习能力。</t>
  </si>
  <si>
    <t>北京联创智融信息技术有限公司</t>
  </si>
  <si>
    <t>工作内容： 1. 负责各项目系统Web前端设计、开发和测试等工作。  岗位要求： 学历要求统招本科以上学历 1、根据需求文档或原型图，完成PC端、移动端页面及交互的开发，并保证兼容性和确保产品具有优质的用户体验； 2、熟悉掌握HTML5、CSS3、ES6、Sass、本地存储、离线应用、websocket等技术知识，熟练使用 HTML、CSS、JS、Ajax等技术，能解决各种浏览器兼容性问题，完成页面架构和布局； 3、熟练运用VueJS、AngularJS或jQuery等主流前端框架，并深入理解其设计原理； 4、熟悉模块化、前端编译和常用的构建工具，并理解其设计原理；</t>
  </si>
  <si>
    <t>广州青鹿教育科技有限公司</t>
  </si>
  <si>
    <t>五险一金 餐饮补贴 通讯补贴 交通补贴 绩效奖金</t>
  </si>
  <si>
    <t>岗位职责： 1、负责前端架构框架、前端技术设计与实现； 2、前端模块（框架、库）选件、修改、优化； 3、支撑后台人员和产品经理完成项目要求。 任职要求：1、统招本科，计算机/电子等相关专业，1年以上前端开发经验； 2、熟悉前端框架:Angular/Vue/jQuery/React等js框架，有相关项目经验； 3、熟悉web前端技术，包括html5/xhtml/xml/css/javascript等； 4、熟练切图，将设计转化为符合规范的DIV+CSS页面，确保浏览器及平台的性能和兼容性。</t>
  </si>
  <si>
    <t>ASP.NET高级开发工程师</t>
  </si>
  <si>
    <t>广州国信团飞科技有限公司</t>
  </si>
  <si>
    <t>绩效奖金 节日福利 带薪年假 社保（5险）</t>
  </si>
  <si>
    <t>1、负责网站平台的程序设计、开发、测试工作；  2、能独立处理和解决所负责的项目任务。   岗位要求： 1、计算机及相关专业，具有3年以上.net开发经验和web开发经验； 2、熟悉MVC模式，熟悉基于.Net平台的常见框架，良好的编码风格； 3、精通SQL SERVER，熟悉SQL语句调优和数据库调优； 4、精通Javascript、HTML、Ajax、CSS、XML、Web Service等开发技术； 5、有一定的对需求分析和设计能力； 6、有良好的沟通能力，有较强的学习能力和钻研精神，具有团队精神和高度的责任心； 7、熟悉各类网站应用接口，具有中大型项目开发经验者优先； 8、具有大容量、高性能、分布式系统的设计开发经验者优先；  9、具有项目管理经验者优先；  公司福利： 1、购买广州市社会保险（5险）； 2、工作满一年享有带薪年假5天。  上班地点：越秀区沿江中路313号康富来大厦803室</t>
  </si>
  <si>
    <t>广州拓胜计算机技术服务有限公司</t>
  </si>
  <si>
    <t>五险一金 员工旅游 年终奖金 绩效奖金 股票期权</t>
  </si>
  <si>
    <t>1.工作地点：福田区滨海大道1002号。共2名。 2.一名偏重后端，要求：熟练使用java、sql语言，熟练使用springboot、springmvc、mybatis、shiro等框架，熟练使用linux、oracle。 3.一名偏重前端，熟练使用vue、reactjs、css。熟悉ES6语法。熟练使用webpack、nodejs、git等工具。  1、熟悉软件工程的管理过程和规范；
2、具备编写规范的管理流程和文档的能力；
3、工作耐心细致、责任心强，具有良好的敬业精神和团队精神。 1、计算机及相关专业，3年以上（如果优秀可以减少年限要求）的前端项目开发经验；
2、熟悉web标准和语义化；
3、熟悉ajax和ajax的原理以及浏览器常见策略(如：同源策略，内容安全协议等)；
4、对模块化开发及相关标准有很好的认识及应用；
5、有跨浏览器、跨设备响应式开发经验；
6、有和服务端开发人员协同开发经验；
7、有良好的编程风格和文档编写习惯。</t>
  </si>
  <si>
    <t>深圳市普盛实业有限公司</t>
  </si>
  <si>
    <t>1.负责公司Web端产品、移动端HTML5产品（hybird App）、小程序和网站前端开发制作和维护，与后台工程师协作，完成数据交互、动态信息展现。 2.配合产品经理和UI设计师，研究并改善用户体验； 3.Web前端前沿技术的研究，并应用到项目中以改善用户体验； 4.熟悉Vue.js、Vuex构建单页应用； 5.熟悉微信开发。  任职要求  1.2年以上前端领域开发经验，本科以上学历； 2.精通JavaScript，HTML5，CSS3，jQuery,熟悉DIV+CSS页面架构与布局； 3.熟悉原生JS，至少熟悉以下框架中的一种(React、AngularJS、vue.js)； 4.熟悉移动端尺寸适配方案； 5.良好的逻辑分析能力，对数据处理有一定的理解； 6.良好的团队沟通和表达能力，责任心强，工作自主驱动并独立思考解决问题。 7.技术能力强，可以应聘前端技术经理职位。  加分项： 1.有利用HBuilder、MUI等工具用于HTML5制作APP的经验优先； 2.有vue+webpack组件开发，单页应用开发经验优先； 3.熟悉前端模块化开发，熟悉AMD,CMD规范（sea.js,require.js）； 4.熟悉移动端rem布局。  面试时请带上自己的作品，或有已上线的项目。</t>
  </si>
  <si>
    <t>.net软件工程师</t>
  </si>
  <si>
    <t>深圳市高扬电子技术服务有限公司</t>
  </si>
  <si>
    <t>五险一金 绩效奖金 定期体检 员工旅游 年终奖金 年底双薪 生日会 五天制双休</t>
  </si>
  <si>
    <t xml:space="preserve">岗位职责： 1、根据产品功能模块设计，独立完成软件开发、编码实现各模块功能，确保开发质量； 2、编写模块详细设计文档，和相关技术资料； 3、负责对开发内容的单元测试、集成测试； 4、负责解决开发过程中的技术问题.  岗位要求： 1、1-3年以上C#、.NET开发经验； 2、熟悉软件工程相关知识，熟悉面向对象编程思想，了解设计模式； 3、熟悉B/S开发、HTTP通信协议，掌握JSON, XML等传输格式； 4、具有前端开发能力，熟悉HTML5、CSS、JS、AJAX、JQuery，了解SEO； 5、熟悉.NET框架及开发环境，了解ASP.NET运行机制原理； 6、熟悉MVC模式，掌握Web Service、Web API开发技能，了解异步编程、IoC； 7、熟悉SQL Server数据库，能编写高效的查询命令、存储过程，掌握Entity Framework框架； 8、具备良好的代码书写规范, 具备良好的学习和沟通能力,思维敏捷,善于沟通和团队协作； 9、具有Vue.js、ElementUI前端框架开发经验优先；  公司福利待遇： 1、工资结构：月薪 +年终奖金 +股权激励（视对公司贡献） 2、每周工作五天（周一至周五），双休，冬季每天工作7.5小时，夏季每天工作8小时 上班时间：冬季：08：30-12：00 &amp; 13：30-17：30     夏季：08：30-12：00 &amp; 13：30-18：00 3、缴交五险一金和商业保险 4、享受国家法定节假日及各项带薪休假（年假、产假、婚假、丧假及其它有薪假期） 5、不定期为员工提供系统化的培训，提升员工的岗位技能和综合素质 6、每年免费体检 7、定期组织开展旅游，聚餐，生日派对，体育比赛,年会等丰富多彩的员工活动 </t>
  </si>
  <si>
    <t>.NET开发工程师&amp;高薪诚聘</t>
  </si>
  <si>
    <t>深圳市深科特信息技术有限公司</t>
  </si>
  <si>
    <t>五险一金 绩效奖金 员工旅游 交通补贴 年终奖金 专业培训 通讯补贴 定期体检 周末双休 弹性工作</t>
  </si>
  <si>
    <t>岗位职责： 1. 负责公司客户MES / WMS软件系统的设计与代码编写 2. 编写有关技术方案、系统文档、测试文档 3. 进行代码调试、系统测试以及实施过程中的技术支持 4. 根据项目具体要求，承担开发任务，按计划完成任务目标。  任职要求： 1. 三年以上ASP.NET(C#)开发经验，具有ASP.NET大型B/S架构系统开发经验； 2. 精通SQL Server数据库及其应用开发，了解Oracle,MySql； 3. 熟练掌握HTML、JavaScript、jQuery、Ajax、XML、DIV、CSS等相关技术； 4. 熟练掌握Visual Studio，TFS等相关开发工具的使用; 5. 有良好的代码习惯，文档编写习惯，较强的学习和理解能力，团队意识强； 6. 责任心强，工作细致，注重工作效率，有良好的沟通、协调能力； 7. 对OO、SOA开发有一定理解和运用，有过团队协作开发经验； 8. 有过MES、WMS系统开发经验者优先考虑； 9. 有用友ERP、金蝶ERP、鼎捷ERP接口开发经验的优先考虑； 10. 思维敏捷，抗压能力强，有责任心；  福利待遇： 1. 工作制时间：5天制，每天8小时（08:30AM - 06:00PM，午休1.5小时）； 2. 享受国家规定的节假日假期； 3. 每年享有5-15天的带薪年假； 4. 定期举办温馨的生日会、传统节日庆祝会，为员工送上祝福及礼品； 5. 公司统一购买社会保险和住房公积金； 6. 参与项目人员享有高额的项目奖金； 7. 每年年底享有高额的年终绩效奖励； 8. 每季度均有团队旅游活动；每年一次健康体检。</t>
  </si>
  <si>
    <t>JAVA中级软件工程师</t>
  </si>
  <si>
    <t>东杰智能软件（深圳）有限公司</t>
  </si>
  <si>
    <t>五险一金 餐饮补贴 绩效奖金 节假日福利 周末双休 全勤奖 带薪年假</t>
  </si>
  <si>
    <t>1、 负责IT业务需求调研、分析和系统设计； 2、 制定工作计划和开发计划，并组织实施； 3、 按照ESB企业服务总线MULE框架设计文档高效地完成指定任务的编码开发及修改工作； 4、 负责软件完成后的相关测试、技术文档的编制和内容的妥善保存； 5、 负责应用软件的配置、升级、更新及相关的技术支持工作； 6、 负责应用软件的用户操作使用培训。   1、理解MVC，具有使用Spring MVC、EasyUI、Hibernate等框架半年以上项目开发经验； 2、掌握Servlet、JSP、JDBC、Ajax编程； 3、能使用Oracle、SQLServer等数据库编程； 4、熟练HTML，熟练运用DIV+CSS； 5、有WMS、MES、ERP及电商平台开发经验优先； 6、要求会ESB企业服务总线MULE框架技术； 7、愿意出差。 注：如果会ESB企业服务总线MULE框架技术，其它条件可以放宽  岗位要求：（此岗位需有实际开发经验3年以上，请不符合者慎重投递）</t>
  </si>
  <si>
    <t>深圳淘腾网络科技有限公司</t>
  </si>
  <si>
    <t>五险一金 餐饮补贴 专业培训 定期体检 员工旅游 全勤奖 高温补贴 节日福利 商业保险 带薪年假</t>
  </si>
  <si>
    <t>岗位职责: 1、负责公司网站前端开发，PC端、移动端界面的制作和特效实现； 2、按产品需求开发，确保安全、质量和性能； 3、有一定的审美能力，逻辑思维能力强，了解动态网站的实现原理； 4、参与内部测试、部署、实施等工作;  任职要求: 1、计算机相关专业，本科或以上学历，3年以上开发经验； 2、参与过前端工期超过8个月以上的中大型项目； 3、精通HTML5、css3、javascript等基础技术； 4、熟悉浏览器兼容技术，响应式设计； 5、熟练掌握Vue(vue+es6+webpack)框架； 6、熟练使用自动化构建工具（webpack、fis、gulp等工具）； 7、熟练使用版本管理工具git、svn等； 8、思路清晰，具备良好的沟通能力和理解能力，有较强责任心及团队合作精神。 9、熟悉后端技术的优先。   加入淘腾，您将享受和获得： 1、 职业发展：广阔的发展空间和晋升空间，人性化的管理； 2、 调薪政策：每年1次职级评比、2次调薪机会，同行业极具竞争力的薪资； 3、 福利待遇：五险一金、商业保险、绩效奖金、季度奖金、每日餐补、全勤奖、高温补贴、法定假期、带薪年假、定期体检、节日福利、推荐奖、读书基金、团队建设基金等； 4、 团建活动：不定期举行各种丰富的文娱活动，如：下午茶，生日会，体育活动，KTV，聚餐，零食水果供应，户外拓展，外出旅游等； 5、 员工培训：带薪岗前培训、在职专业培训、公费外部培训、骨干员工训练营； 6、 工作时间：9:30-18:30 7.5小时制 大小周 小周下班时间提前1小时； 7、 团队氛围：团队年轻有活力，90后是主力军，工作氛围轻松愉快，欢迎充满活力热情的您加入； 8、 内部游戏：公司内部实行企业游戏积分管理，通过积极表现获取的积分可用于兑换各种礼品，如各种代金券、旅游基金等； 9、 工作环境：深圳湾科技生态科技园甲级写字楼，地铁沿线，交通便利，周边配套设施成熟。</t>
  </si>
  <si>
    <t>广东壹号黄金有限公司</t>
  </si>
  <si>
    <t>奢侈品/收藏品/工艺品/珠宝 教育/培训/院校</t>
  </si>
  <si>
    <t>五险一金 员工旅游 年终奖金 绩效奖金 出国机会 专业培训 定期体检</t>
  </si>
  <si>
    <t>岗位要求：
1、2年以上web前端开发经验；全日制大专及以上学历，计算机相关专业毕业；
2、熟悉W3C标准及规范，熟悉XHTML、DIV、CSS、JavaScript等页面技术；
3、熟悉jQuery、VueJs、Angular、HTML5、CSS3等相关技术；
4、熟悉微信开发环境，有微信公公众号或微信小程序开发经验者优先考虑；
5、对用户体验、交互操作流程、及用户需求有深刻理解，能够深刻理解Web标准，在可用性、可访问性、浏览器兼容性等方面有实践经验；
6、对Web技术专研有强烈兴趣，有良好的学习能力和强烈的进取心，较强的团队协作精神与创新能力。
岗位职责：
1、负责公司web前端应用开发及支持视觉设计；
2、负责HTML5技术产品开发及相关前端优化；
3、负责有微信公公众号或微信小程序相关开发。</t>
  </si>
  <si>
    <t>WEB前端开发工程师（H5/APP）</t>
  </si>
  <si>
    <t>深圳市名通科技股份有限公司</t>
  </si>
  <si>
    <t>员工旅游 定期体检 专业培训 股票期权 六险一金 1-3月年终奖 发展空间大 平台稳定 氛围融洽 领导nice</t>
  </si>
  <si>
    <t>岗位职责： 1、与设计师和后端开发工程师高效沟通，使用Javascript、CSS、HTML5等相关技术完成产品的前端交互开发工作（手机WebAPP及PC WEB端）; 2、负责公司现有项目和新项目的前端修改调试和开发工作 3、负责APP前端的设计和研发工作，利用移动混合开发模式相关技术开发手机、网站、平板等多平台的前端应用。 4、负责相关产品的需求以及前端程序的实现，提供合理的前端支持和技术选型；配合后端程序技术，完成功能的整合和调试工作。  任职要求： 1、计算机相关专业本科及以上学历，两年以上前端开发工作经验，有小程序开发经验优先； 2、精通HTML5、CSS、JavaScript、jQuery等，熟练手写代码，对浏览器兼容性、网站性能优化、移动应用开发有深入理解; 3、熟悉主流JS开发框架，如Jquery等，至少使用过任意一种MVVM框架； 4、独立开发基于HTML5的web APP项目，实现各类交互效果以及接口调用和业务逻辑。 5、熟悉手机WebAPP开发技术的特点，了解后端开发，能够与他们良好配合； 6、审美意识良好，做事风格精益求精； 7、具备良好的代码编写风格，善于思考，能够独立分析和解决问题，能承受一定的工作压力； 8、熟悉移动端混合开发的技术方案，有混合模式开发经验的优先。   温馨提示：公司对学历要求是硬性要求，非全日制统招本科学历者请勿打扰（公司对录用人员会提前在学信网上验证学历的），谢谢合作！</t>
  </si>
  <si>
    <t>健康160（原就医160）</t>
  </si>
  <si>
    <t>互联网/电子商务 医疗/护理/卫生</t>
  </si>
  <si>
    <t>五险一金 定期体检 专业培训 弹性工作 年终奖金 绩效奖金</t>
  </si>
  <si>
    <t>岗位职责： 1，依据产品需求完成高质量的Web前端页面开发和优化； 2，配合产品经理和UI设计师；,对具体的产品进行性能优化，能很好的解决浏览器兼容问题；  任职要求： 1. 本科以上学历，计算机相关专业，2年或以上前端开发工作经验； 2.精通符合W3C标准的Html5、JavaScript和CSS3等相关技术，理解Web标准，对可用性、可访问性、页面兼容性等相关知识有实际的了解； 3.精通至少一种前端开发框架，如React、VueJS等，对源码有一定理解； 4.可熟练运用移动端框架如：jQuery Mobile、Angularjs、Sencha Touch、iWebkit、Zepto 等； 5. 熟悉所有常用浏览器，能利用自己的经验有效地解决浏览器兼容问题和性能问题； 6. 熟悉小程序开发优先。 7. 工作积极主动，责任心强，有良好的团队协作意识。</t>
  </si>
  <si>
    <t>深圳三世缘珠宝有限公司</t>
  </si>
  <si>
    <t>互联网/电子商务 奢侈品/收藏品/工艺品/珠宝</t>
  </si>
  <si>
    <t xml:space="preserve">Hi，我未来的产品伙伴，你好 我们在做一个“珠宝+”的app平台，面临无数未知和挑战，但也因此充满惊喜和乐趣； 我们的产品叫“恒实”，目前已经上线，你可以下载先行体验下。 恒实这个品牌，已经做了8年，团队由做了多年互联网平台经验的伙伴组成，后沉心8年深耕珠宝玉石实业，经历过琥珀珠宝行业的加工、批发、电商、展会、实体店等等，可以说经历了整个珠宝行业的每个环节。现今，我们向全品类开战，拓展了翡翠、和田玉、珍珠、南红、红珊珊、红蓝宝石等等，也转型做整个珠宝品类的app平台。 我们立志要做一家全国甚至最球最大的珠宝平台品牌。 我们有做过10年的互联网平台经验，有8年的珠宝行业实业经验，而恒实这个品牌名，便天生适合珠宝玉石品类，珠宝玉石水深，最需要的就是诚信，实在。 多年的沉淀，似乎就为了这个事业而生，就差你了。  现在这个团队在等待的你，需要负责：   任职要求： 1. 本科以上学历，3年或以上PHP开发经验；
2. 做过大并发app后台的优先，熟悉LNMP环境的使用及搭建、调试、排错、优化、部署等； 3. 熟悉MySQL数据库开发及常用优化方法；
4. 熟悉Redis，了解其它nosql技术；
5. 熟悉Phalcon、ThinkPHP、Laravel中至少一种框架；
6. 熟悉Linux及常用命令；
7. 掌握常见场景设计，如消息队列、缓存、高并发、高可用、高负载等；
8. 熟悉html5/css/Vue及jQuery等框架者优先。  你将获得： 1.创业团队超大的发展空间，承担重要任务的机会，高追求高使命让你每天激情满满； 2.公司美女众多，珠宝顾问都很仙，让你上班就不想下班； 3.五险一金+带薪病假+年假+一份配得上你的薪酬，表现突出的员工未来也将开通股权激励； 4.生日趴/生日礼品+节日礼品+共享书籍/专项增书需求可按规定购买报销（鼓励好好学习天天向上）； 5.一群追求简单，实在的公司氛围，一群志同道合、颜值高还很会玩的同事。这里没有勾心斗角的撕逼，只有愉快的互黑和相互成长；  动动手指，加入我们吧！  </t>
  </si>
  <si>
    <t>深圳楚星软件有限公司</t>
  </si>
  <si>
    <t>五险一金 交通补贴 节日福利 带薪年假 年终双薪 员工旅游 岗位晋升</t>
  </si>
  <si>
    <t>PHP高级开发工程师</t>
  </si>
  <si>
    <t>深圳市点嘀互联网络有限公司</t>
  </si>
  <si>
    <t>五险一金 补充医疗保险 年终奖金 员工旅游 节假日福利 绩效奖金</t>
  </si>
  <si>
    <t>1、负责公司项目的开发与优化（互联网平台各功能模块开发、测试和维护工作）； 2、快速解决软件产品缺陷或错误； 3、参与产品需求分析，产品架构分析等工作； 4、提出一些产品优化与发展方向的建设性意见； 5、上级安排的其它工作。  职务要求： 1、2年以上PHP后台开发经验，有大型网站开发经验者优先； 2、有良好的 PHP 语言基础和完全面向对象的编程思想，熟悉一种或多种PHP框架优先； 3、熟练掌握SQL语句，及数据库的性能优化，有oracle开发经验者优先； 4、熟悉HTML、Javascript、div+css、AJAX、JQuery； 5、熟悉LAMP环境管理与配置； 6、熟悉PHP MVC开发模式，有使用模板化合作开发的经验；</t>
  </si>
  <si>
    <t>申朴信息技术（上海）股份有限公司</t>
  </si>
  <si>
    <t>1-1.5万/月</t>
  </si>
  <si>
    <t>上海通方信息系统有限公司</t>
  </si>
  <si>
    <t>1-2万/月</t>
  </si>
  <si>
    <t>五险一金 餐饮补贴 专业培训 绩效奖金</t>
  </si>
  <si>
    <t xml:space="preserve">1、利用HTML5相关技术开发移动平台的WEB前端； 2、负责完成HTML5前端静态视觉和动态交互行为设计和开发； 3、根据产品设计，开发出适配于各个平台如网站、手机、平板的页面。 任职要求： 1、 大专以上学历，计算机及相关专业； 2、 熟练运用HTML、CSS进行网页制作； 3、熟悉HTML5及CSS3特性； 4、熟悉jquery/bootstrap等流行框架； 5、精通Javascript语言的各特性，可用原生JS开发通用组件； 6、有webapp、微信H5开发经验者优先。 </t>
  </si>
  <si>
    <t>Web前端/Html5 开发工程师</t>
  </si>
  <si>
    <t>上海沪万智能科技有限公司</t>
  </si>
  <si>
    <t>五险一金 年终奖金 定期体检 弹性工作</t>
  </si>
  <si>
    <t xml:space="preserve"> 岗位职责： 1.负责开发网站前端的技术和维护； 2.负责研究及开发移动端Html5应用; 2. 负责前端各类公用工具的稳定可靠运行，前端工程的搭建、维护及优化； 3. Web前沿技术研究和新技术调研。  任职要求： 1. 本科及以上学历，有过前端完整项目开发并有作品展示； 2. 精通HTML5,CSS3,JavaScript，熟悉前端各大主流框架（AngularJS、Bootstrap、jQuery、Vue.js、React.js）的使用； 3. 熟练掌握 闭包、面向对象、继承、重载等设计方式、遍历、递归和排序等算法； 4. 能使用Ajax执行异步服务器请求,能够使用bootstrap实现响应式布局并能够定bootstrap样式； 5. 熟悉 Node.js开发，能简单使用nodejs和express实现服务器端功能，访问数据库熟悉中间件原理，并熟练使用中间件对数据进行加工和过滤。 6. 研究并实施 Web 开发相关的前沿技术 7. 加分项目：有PHP CMS开发经验优（Drupal, WordPress, Joomla)  主要技能： 样式: CSS3, SASS/LESS; UI框架: Bootstrap，Foundation 编程: JavaScript，JQuery，TypeScript，ajax/json; JS框架:React， Angular，Vue 图形绘制: Canvas，SVG，d3.js 网页多媒体: Web Audio API，MIDI API，WebRTC   </t>
  </si>
  <si>
    <t>HTML5/CSS/JS前端开发工程师</t>
  </si>
  <si>
    <t>�P木科技（上海）有限公司</t>
  </si>
  <si>
    <t>建筑/建材/工程 专业服务(咨询、人力资源、财会)</t>
  </si>
  <si>
    <t>五险一金 交通补贴 餐饮补贴 通讯补贴 专业培训 绩效奖金 年终奖金 保险 弹性工作</t>
  </si>
  <si>
    <t xml:space="preserve">  1. 负责公司产品前端代码开发、页面重构以及交互设计逻辑处理；  2. 负责按照项目计划，在保证质量的前提下，按时完成开发任务；  3. 负责相关文档编写；  4. 与产品设计需求人员和测试人员的积极沟通和合作。  岗位要求：  1. 计算机及相关专业专科以上学历，从事开发工作一年以上工作经验；  2. 精通web前端技术，包括 HTML/XHTML/XML/CSS/Javaerrorscript等，能独立完成切图、界面编写工作，页面布局合理，代码规范；  3. 精通Javaerrorscript，熟悉jQuery、mootools、ExtJS和YUI框架中的任何一个，能快速高效实现各种交互效果；  4. 熟练进行webUI设计, 及熟悉div+css布局；  5. 具备HTML5，CSS3 和 Mobile Web开发经验者优先；  6. 有团队结构的多人团队优先；有美术功底者优先。  7. 对自己的工作认真、负责、积极、热情，结果导向，吃苦耐劳，能承受工作压力，能快速而高质量地完成设计工作。  </t>
  </si>
  <si>
    <t>上海至鼎健康咨询有限公司</t>
  </si>
  <si>
    <t>做五休二 带薪年假 五险一金 节日福利 绩效奖金 年终奖金</t>
  </si>
  <si>
    <t xml:space="preserve"> ABOUT C-LAP 上海市“0-6岁婴幼儿综合能力发展普测”执行方，深耕儿童早期教育发展！  Job Summary 益乐宝线上事业部正在招聘HTML5程序员,主要负责益乐宝APP、线上系统、微信小程序等的开发工作。  Essential Job Functions, Duties and Responsibilities 开发公司业务所需要的APP中H5页面 开发及维护其它业务中涉及的H5页面 维护升级公司内部管理系统 为产品设计提供技术支持及决策参考 积极获取市场***，并有条件的应用到实际工作中，依靠自身经验将前沿技术与实际业务相结合，把握前端的整体开发思路； 其它公司交办的事宜  Minimum Requirements AND EXPERIENCE 2年以上前端开发工作经验； 熟练运用一种或多种主流开源框架或工具，如react、js，angular，vue、js,node、js,webpack等 熟悉W3C标准，熟悉HTML（包括HTML5），CSS（包括CSS3） 熟悉基于webkit、webview的浏览器相关优化 熟悉与iOS、Android混合开发过程 熟悉交互设计，对可用性、可访问性等用户体验知识有相当的了解和实践经验 具备良好的服务意识、责任心，较强的学习能力 具前后端分离的数据通讯调试和调用能力  PREFERRED QUALIFICATIONS AND EXPERIENCE 有独立开发WEB产品并进入运营的经历 有熟悉用户体验提升经验 有早教类线上产品开发经验  Working Conditions 标准办公环境 90% 出差 10% </t>
  </si>
  <si>
    <t>北京源石云科技有限公司上海分公司</t>
  </si>
  <si>
    <t>1-1.8万/月</t>
  </si>
  <si>
    <t>五险一金 绩效奖金 年终奖金 定期体检 弹性工作 餐饮补贴</t>
  </si>
  <si>
    <t>1 配合市场营销等相关活动的开发。 2 配合后端重构和开发运营管理类前端项目 3 负责App内嵌H5页面开发，以及与APP之间交互 岗位要求： 1 熟练掌握HTML5、CSS3、JavaScript等 2 熟悉W3C标准与ES规范，熟悉Web语义化 3 熟练掌握盒模型、常用布局以及浏览器和移动设备兼容性 4 熟练使用至少一种JS框架，熟练Reactjs、Angular、Vue等，掌握其原理，能独立开发常用组件 5 熟练使用各种调试、抓包工具，能独立分析、解决和归纳问题 6 熟悉前端自动化和工程化 7 熟悉NodeJS开发，熟练使用Git 8 了解webpack，es6/7,babel等前端构建工具 9 2年以上工作经验，项目经验丰富者优先</t>
  </si>
  <si>
    <t>HTML5开发工程师/H5工程师/前端工程师</t>
  </si>
  <si>
    <t>上海埃帕信息科技有限公司</t>
  </si>
  <si>
    <t>五险一金 年终奖金 定期体检 专业培训 弹性工作</t>
  </si>
  <si>
    <t>岗位职责： 1.与后端开发人员配合，高质量完成产品前端开发工作； 2.能够根据需求实现页面交互效果; 3.项目重构，代码review，性能优化，质量把控； 4.有良好的交互设计和审美感觉； 5.有强烈的上进心和求知欲，善于学习和运用新知识，善于沟通和逻辑表达，有强烈的团队意识和执行力 6.配合后台工程师一起讨论技术实现方案，进行应用及系统整合，适时提出改进方案； 任职要求： 1、3年以上H5开发经验，熟练掌握vue、AngularJS 等； 2、熟练应用HTML5、CSS3；熟悉Web2.0标准； 3、熟练WebSocket、Canvas等HTML5专有元素； 4、熟练html5 + css3 等新功能，擅长JS框架的使用,可以开发html5的js框架； 5、熟练使用至少一种流行 JS 框架，如 AngularJs、ReactJs、VueJs 等； 6、熟练使用至少一种前端工程自动化工具，如 Grunt、Gulp、Webpack 等； 7、参与过项目的架构选型/设计/优化工作，有项目重要模块负责人的经历优先考虑； 8、熟练使用 ES6 或 Typescript 优先考虑； 9、有独立开发html5 web app成功上架经验者优先；</t>
  </si>
  <si>
    <t>上海雪萌网络科技有限公司</t>
  </si>
  <si>
    <t>五险一金 节日福利 餐饮补贴 年底双薪 零食饮料</t>
  </si>
  <si>
    <t>岗位描述 1、 利用HTML5相关技术实现手机客户端游戏研发； 2、 根据产品设计需求，利用HTML5相关技术开发网站、手机或平板电脑等多平台上的客户端应用； 3、 解决移动设备包括iOS和Android的WebKit兼容性问题； 4、 持续的优化前端体验和页面响应速度，并保证兼容性和执行效率； 5、 编写可复用的游戏组件； 6、 完成相关的技术文档编写；  岗位要求 1、 大专及以上学历，计算机相关专业； 2、 熟练掌握QuarkJS、EaseIJS、ImpactJS etc、cocos2d-html5、QuarkJS或createJS等HTML5游戏引擎框架一种或多种； 3、 熟练掌握JS/HTML5/CSS3、Ajax、Canvas、Websocket、Audio等前端开发技术； 4、 熟悉javascript编程，熟悉各类动画效果实现，有面向对象编程开发经验； 5、 熟悉常用游戏算法，具备优秀的学习能力和解决问题的能力,逻辑思维清晰严谨，有良好的编程习惯和团队协作精神； 6、 热爱游戏产业，能够把握游戏视觉发展方向和绝大多数用户喜好；</t>
  </si>
  <si>
    <t>web前端开发工程师html5</t>
  </si>
  <si>
    <t>上海杰之能软件科技有限公司</t>
  </si>
  <si>
    <t>五险一金 免费班车 年终奖金 餐饮补贴</t>
  </si>
  <si>
    <t xml:space="preserve">职责： 1、根据工作安排高效、高质地完成代码编写，确保符合规范的前端代码规范，并能担任前端开发组长； 2、负责公司现有项目和新项目的前端修改调试和开发工作； 3、与产品经理紧密配合，能够实现产品经理的设计想法； 4、与后端开发团队紧密配合，确保代码有效对接，优化网站前端性能； 5、页面通过标准校验，兼容各主流浏览器及移动终端。  要求： 1.有3年以上Web前端软件开发经验，具有良好的UI/UE能力者优先考虑； 2.精通XHTML/HTML/JavaScript/CSS，熟练掌握ajax调用方法，至少掌握一种主流JavaScript框架，例如AngularJs或jQuery，对seajs、bootstrap熟悉者优先考虑； 3.掌握响应式页面设计方法，有能力开发能够适应不同分辨率，不同设备的前端软件； 4.具备较强的Web前端系统优化和模块化开发意识，有Web前端优化经验或Web前端库、框架开发经验者优先考虑； 5.具备很强的学习能力，有意愿在Web前端研发领域长期发展； 6.熟悉java语言者优先考虑。 </t>
  </si>
  <si>
    <t>北京宏天信业信息技术股份有限公司上海分公司</t>
  </si>
  <si>
    <t>五险一金 交通补贴 餐饮补贴 通讯补贴 定期体检 年终奖金 员工旅游</t>
  </si>
  <si>
    <t>1.精通HTML5、CSS3、JavaScript等Web前端开发技术； 2.精通MVVM、MVC，有过Vue、Angular等框架生产环境开发经验 3.熟悉主流浏览器，及Android与iOS等移动平台的页面适配； 4.熟悉前端性能优化和常用构建工具 5.熟悉nodejs、express、koa</t>
  </si>
  <si>
    <t>前端开发工程师/web前端开发/html5开发</t>
  </si>
  <si>
    <t>上海司南卫星导航技术股份有限公司</t>
  </si>
  <si>
    <t>五险一金 员工旅游 交通补贴 餐饮补贴 专业培训 绩效奖金 年终奖金 定期体检 通讯补贴 弹性工作</t>
  </si>
  <si>
    <t>1.根据市场需求，参与产品规划和新产品设计； 2.负责与客户、项目经理、团队成员针对需求、设计展开有效讨论与实现； 3.负责Web网站的用户界面的交互实现，解决网站易用性及美观性的平衡问题； 4.负责调试、优化所设计的程序代码，及时消除缺陷。 任职要求： 1.计算机相关专业或具备优异的编程技能者亦可，本科及以上学历； 2.具有3年以上专业从事Web前端开发的工作经验； 3.精通HTML(5)、CSS(3)、JavaScript(ES6)前端开发，能独立完成JavaScript代码编写和优化，可熟练使用SVN,GIT等版本管理工具，熟练使用bootstrap等前端UI库； 4.熟悉各浏览器特性，有解决各浏览器兼容性和性能问题经验； 5.深入理解HTTP协议、WebSocket，了解TCP/IP的基本工作原理；熟悉常用WEB开发调试工具。  加入我们，您将得到  六险一金  五选一（免费住宿、班车接送、自驾补贴、住房补贴、交通补贴）  餐费补贴；年终奖金；年度旅游；年度健康体检；节日礼金；婚礼礼金；开门红包；专业培训；绩效奖金；带薪年休；部门团建活动；股权激励等 特殊福利，为员工提供员工持股、落户、荣誉申办、政策奖励、专属服务等。</t>
  </si>
  <si>
    <t>南京雪糕网络科技有限公司</t>
  </si>
  <si>
    <t>五险一金 餐饮补贴 专业培训 员工旅游 绩效奖金 年终奖金 弹性工作</t>
  </si>
  <si>
    <t>1. 利用HTML5相关技术实现手机客户端游戏研发 2. 根据产品设计需求，利用HTML5相关技术开发网站、手机或平板电脑等多平台上的客户端应用 3. 解决移动设备包括iOS和Android的WebKit兼容性问题 4. 持续的优化前端体验和页面响应速度，并保证兼容性和执行效率 5. 编写可复用的游戏组件 6. 完成相关的技术文档编写 岗位要求： 1. 本科及以上学历，计算机相关专业 2. 熟练掌握QuarkJS、EaseIJS、ImpactJS etc、cocos2d-html5、QuarkJS或createJS等HTML5游戏引擎框架一种或多种 3. 熟练掌握JS/HTML5/CSS3、Ajax、Canvas、Websocket、Audio等前端开发技术 4. 熟悉javascript编程，熟悉各类动画效果实现，有面向对象编程开发经验 5. 熟悉常用游戏算法，具备优秀的学习能力和解决问题的能力,逻辑思维清晰严谨，有良好的编程习惯和团队协作精神 6. 热爱游戏产业，能够把握游戏视觉发展方向和绝大多数用户喜好</t>
  </si>
  <si>
    <t>Web/HTML5 APP移动应用研发工程师</t>
  </si>
  <si>
    <t>上海迅元信息科技有限公司</t>
  </si>
  <si>
    <t>五险一金 免费班车 餐饮补贴</t>
  </si>
  <si>
    <t>上海波克城市网络科技股份有限公司</t>
  </si>
  <si>
    <t>五险一金 绩效奖金 定期体检 员工旅游 出国机会</t>
  </si>
  <si>
    <t>工作职责：
1. 负责公司网页端以及手机端网页，客户端内嵌网页
2. 根据需求实现页面和后台数据交互效果
3. 确保在不同平台、设备、浏览器上均拥有良好的兼容性
4. 持续的优化前端体验和页面响应速度，提升web界面的友好性和易用性
5. 跟踪前端技术发展趋势，对前端相关新技术进行研究和技术选型
任职要求：
1. 1-3年前端开发经验；
2. 熟练使用HTML5，CSS3 ，Javascript
3. 能熟练解决响应式布局, 客户端性能优化,有多浏览器兼容性问题，经验优先
4. 熟悉与服务端人员(java,php)之间的对接
5. 有微信小程序开发等相关经验优先</t>
  </si>
  <si>
    <t>上海音明信息技术有限公司</t>
  </si>
  <si>
    <t>五险一金 定期体检 弹性工作 专业培训</t>
  </si>
  <si>
    <t>1、熟悉DIV+CSS、HTML/XHTML，熟悉页面架构和布局，对Web标准和标签语义化有深入理解，熟悉bootstrap； 2、熟悉JavaScript，能熟练应用AJAX、HTML5等技术； 3、对CSSJS性能优化、解决多浏览器兼容性问题有一定经验； 4、对PC端、手机端的WEB产品开发有一定经验； 5、熟悉一种前端框架如angular、react、vuejs等k； 6、熟练掌握使用JavaScript进行Web App开发,能快速高效实现交互效果； 7、3年以上工作经验</t>
  </si>
  <si>
    <t>web 前端开发（html5 js）编号03</t>
  </si>
  <si>
    <t>上海复深蓝软件股份有限公司</t>
  </si>
  <si>
    <t>五险一金 交通补贴 通讯补贴 年终奖金 员工旅游 专业培训 绩效奖金 弹性工作 定期体检 做五休二</t>
  </si>
  <si>
    <t>1、根据产品经理的设计，完成前端H5页面的开发，并处理和后端的对接； 2、模块化前端组件，建立前端开发架构，提高前端开发的效率； 3、参与项目技术方案的制定，进行相关的设计或开发工作； 4、参与新产品, 新功能的预研和设计； 5、分享技术和经验, 帮助他人共同进步； 任职要求 1、3年以上web前端相关工作经验或对前端架构有深刻理解； 2、基本功扎实，熟练应用jQuery，精通熟悉HTML5，CSS3，ES6等 3、对前端MV*框架有深刻理解，Backbone, Knockout, AngularJS, React 至少有一个以上的项目经验； 4、熟悉掌握Grunt, Gulp, Webpack等, 对于前端模块化及构建有深入研究； 5、对前端编译、部署、自动化、性能优化有一定的理解； 6、具有软件工程意识，对数据结构和算法设计有充分理解； 7、精通Javascfipt,对原生Javascript有一定深入理解，掌握面向对象编程思想，有模块化开发经验</t>
  </si>
  <si>
    <t>上海粉耀信息科技有限公司</t>
  </si>
  <si>
    <t xml:space="preserve">任职要求： 1.三年游戏客户端开发经验以上。 2.精通Egret、cocos2d-html5或CreateJS等html5框架，有对应游戏开发经验者优先； 3.熟悉HTML5/CSS3，JavaScript，Ajax， Json等Web开发技术 4.熟悉TypeScript、JavaScript编程。 5.熟悉WebSocket、TCP/IP、Socket、Http、SSL。 6.熟练掌握后端技术，完成独立开发的优先。 7.有做过直播或流媒体相关的经验的优先。    </t>
  </si>
  <si>
    <t>Html5中级开发工程师</t>
  </si>
  <si>
    <t>亿阳信通股份有限公司</t>
  </si>
  <si>
    <t>五险一金 通讯补贴 定期体检 专业培训 补充医疗保险</t>
  </si>
  <si>
    <t xml:space="preserve">岗位描述*： 1、负责Html5技术框架业务系统的软件开发工作； 2、负责业务系统模块内视图、控件级的设计和编码工作；   任职资格*： 1、计算机或通信相关专业，本科及以上学历； 2、两年以上web前端程序开发经验，熟练js框架jQuery、ember.js、angular.js、node.js一种或多种； 3、熟练html、css3、bootstrap，能够编写和修改样式文件，可独立开发视图和控件布局； 4、熟练常用UI控件创建、抽象封装、双向绑定，熟练控件列表、下拉框、树图以及echarts组件库； 5、熟练MVC、MVVM、多层、ORM等开发框架，具备常用的sql编程能力，应用过Oracle或Informix； 6、熟悉Html5新特性，在Html5项目中应用过本地缓存、多线程编程； 7、对MQ、ESB、ICE等中间件有一些了解，具备一定的应用经验； 8、熟悉通信行业IT 系统架构，熟悉通信业务知识者优先； 9、熟悉大型分操作系统系统的基本操作；  任职综合能力要求： 1、学习能力强，工作严谨，责任感强，能够独立结进行复杂技术问题分析和解决。 2、有较强的沟通能力和团队合作意识。   </t>
  </si>
  <si>
    <t>高级 HTML5开发工程师</t>
  </si>
  <si>
    <t>上海优翱信息科技有限公司</t>
  </si>
  <si>
    <t>岗位职责： 1、负责客户端HTML5跨平台混合开发框架实现 2、参与HTML5页面及移动互联网方面开发； 3、负责页面布局、样式适配； 4、负责机型适配调整； 岗位要求: 1、本科及以上学历，2年及以上 移动端前端实际开发经验，熟练掌握前端基础技术，包括 HTML、CSS、JavaScript 等； 2、熟练应用require.js bootstrap 3、熟练应用HTML5、CSS3；熟悉Web2.0标准； 4、熟练使用echarts 优先； 5、必须精通VueJS 框架，熟悉 AngularJs、ReactJs优先； 6、熟练使用至少一种前端工程自动化工具，如 Grunt、Gulp、Webpack 等； 7、有独立开发html5 web app成功上架经验者优先； 8、有过Android、IOS应用内嵌WebView页面交互开发经验者优先；</t>
  </si>
  <si>
    <t>上海浩方信息技术有限公司</t>
  </si>
  <si>
    <t>五险一金 节假日福利 年假 年终奖金 带薪年假 绩效奖金</t>
  </si>
  <si>
    <t>基本技能要求： 1.熟练使用HTML5、JavaScript、Ajax、CSS、CSS3等Web技术进行开发，有实际项目经验； 2.熟练使用DIV+CSS进行页面架构和布局，并有严苛的编码风格和良好的编码习惯； 3.熟悉PC端和移动端各主流浏览器间的差异性，熟悉页面性能的优化，能快速定位和解决各种兼容问题； 4.能够配合后台开发人员实现产品功能，独立完成Web前端开发任务； 5.具备独立开发组件能力,用nodeJS+webpack+VueJS开发过项目最好； 6.熟练使用Linux常用命令及Linux下的web开发、布署； 7.具备良好的理解能力、沟通能力和团队协作能力； 8.具备良好的学习能力和分析解决问题能力，责任心强，对技术有浓厚兴趣，能承担较大压力。  优先录用： 使用HTML5在移动WebApp开发有经验者优先 对用户体验、交互操作流程、及用户需求有深入理解者优先</t>
  </si>
  <si>
    <t>中讯志远（武汉）科技有限公司</t>
  </si>
  <si>
    <t>五险一金 补充医疗保险 补充公积金 年终奖金</t>
  </si>
  <si>
    <t>岗位职责: 1.负责平台管理系统及移动端前端开发 2.按照项目计划，按时提交高质量代码，完成开发任务； 3.规范文档的编写、维护，以及其他与项目相关工作； 4.帮助团队其他成员解决技术问题、及相关技术分享。 任职资格： 1.大学本科及以上学历，计算机或相关专业；3年以上前端页面实际项目开发经验； 2.熟悉HTML5、JavaScript、Ajax、CSS、JQuery.Extjs、Dojo、node.js等Web前端技术； 3.熟悉各主流操作系统及版本的兼容处理 4.良好的学习能力、团队协作能力和沟通能力；善于思考，能独立分析和解决问题； 5.对用户体验、交互操作流程、及用户需求有深入理解者优先； 6.面试时需提供演示demo及说明</t>
  </si>
  <si>
    <t>上海睦颐金融信息服务有限公司</t>
  </si>
  <si>
    <t>五险一金 专业培训 带薪年假 加班少 创业公司 周末双休</t>
  </si>
  <si>
    <t>1. 负责移动端前端开发，包括HTML5， CSS3， JS等，涉及web页面和app端hybrid； 2. 优化前端功能设计，解决各种浏览器的兼容性问题； 3. 负责相关产品的需求以及前端程序的实现，提供合理的前端支持和技术选型； 4. 负责前端页面性能和用户体验的优化。 任职要求： 1. 本科以上学历，熟练掌握HTML、CSS3、JS、 ES6等规范和技术，熟悉常见跨域、跨浏览器问题，了解必要的计算机网络协议； 2. 熟悉VUE、React、Angular、Backbone等至少一种前端框架； 3. 对React JS， React Native的开发有所了解 4. 对微信小程序的开发有所了解尤佳. 5. 对技术有强烈的进取心，具有良好的沟通能力和团队合作精神。</t>
  </si>
  <si>
    <t>HTML5前端工程开发师</t>
  </si>
  <si>
    <t>上海翼禄新能源汽车服务有限公司</t>
  </si>
  <si>
    <t>新能源 汽车及零配件</t>
  </si>
  <si>
    <t>交通补贴 餐饮补贴 通讯补贴 绩效奖金 专业培训 五险一金</t>
  </si>
  <si>
    <t>岗位职责 1、负责公司App及web系统、推广活动等前端页面的开发和优化； 2、与设计、产品、市场人员沟通，配合后台保证开发进度，能够根据产品设计以及后台接口，独立完成前端设计与开发; 3、在满足功能的基础上，提高性能、追求用户体验. 任职要求 1、计算机相关专业本科以上学历，两年以上 Web 前端工作经验； 2、熟悉HTML5+CSS3+JS编程，熟悉各种前端调试工具，熟悉JS性能优化； 3、熟悉jQuery、Zepto等主流的JS库，了解其运行机制熟悉前端MVC架构； 4、熟悉新的HTML5表现形式的制作及开发, 有响应式页面开发经验优先； 5、有Mobile Web的开发经验，能开发兼容移动版浏览器应用，并能良好实现各种交互效果；6,熟练使用ajax，bootstrap等，以及一些后台框架模板，如smarty，tp模板，熟悉easyui框架。</t>
  </si>
  <si>
    <t>上海桔乘信息科技有限公司</t>
  </si>
  <si>
    <t>员工旅游 交通补贴 定期体检 五险一金 绩效奖金 年终奖金 餐饮补贴</t>
  </si>
  <si>
    <t>岗位职责： 1、和产品、设计和后台研发团队一起开发新一代的移动应用。 2、能独立完成核心模块编码开发； 任职要求： 1、熟练html5,可高效手写代码,并做到多浏览器兼容； 2、熟练javascript、HTML/HTML5/XML、CSS/CSS3、Ajax等前端开发技术； 3、能独立开发相关应用，对页面优化有一定的经验； 4、逻辑思维清晰，做事认真、细致，沟通能力强，有良好的团队合作精神； 5、两年以上相关工作经验； 6、能够承受工作压力，具有很强的学习能力，具有良好地沟通交流和团队合作能力。</t>
  </si>
  <si>
    <t>前端开发工程师/web前端开发/html5开发工程师</t>
  </si>
  <si>
    <t>安维茶德实业（上海）有限公司</t>
  </si>
  <si>
    <t>五险一金 员工旅游 专业培训</t>
  </si>
  <si>
    <t xml:space="preserve">1. 熟悉HTML5/CSS3标准，精通Javascript前端开发，两年以上的Web应用开发经验； 2. 精通XHTML/XML/CSS、JavaScript、AJAX等， 精通W3C标准， 熟悉对象化Javascript编程； 3. 熟悉AngurlarJS，React,Vue等常见web开发框架中的一种，能快速高效实现各种交互效果； 4. 能够很好地与产品、设计师和后台开发人员沟通协作，具有良好的团队合作、协作精神； 5. 具有Android、iPhone、iPad等智能手机和平板html5开发经验优先考虑。 6. 合理优化JS/CSS等代码，使得网站体验更加优越； 7. 熟悉Nodejs,mysql优先； 8. 良好的逻辑思维和团队合作能力，应聘时附上作品的候选人优先。 9、熟悉微信公众平台所需接口和数据管理，熟悉API数据接口开发工作。 工作经验： 1.有开发小程序经验者优先考虑   </t>
  </si>
  <si>
    <t>上海皇家网络科技有限公司</t>
  </si>
  <si>
    <t>五险一金 餐饮补贴 绩效奖金 下午茶 项目奖金</t>
  </si>
  <si>
    <t xml:space="preserve">工作职责： 1、负责互联网教育产品的开发工作； 2、实现优质的 Web 界面，优化代码，保持在各现代浏览器下良好的兼容性; 3、使用 React Native 进行移动应用研发； 4、负责通过技术提升用户体验和可用性； 5、持续改进移动APP性能、安全性、稳定性和可扩展性； 6、团队协作，参与到产品开发的每个环节。 职位描述： 1、本科及以上学历，计算机相关专业，2年以上前端经验； 2、擅长使用 React、React Native，对 RN 机制有一定的见解，熟悉 iOS、Android 开发者优先； 3、熟练使用 HTML5，CSS3 编写可复用界面； 4、熟练但不限于 React、Vue 等前端框架； 5、熟悉jQuery等常见web开发框架，能快速高效实现各种交互效果； 6、对新技术和应用品质有执着且有浓厚的兴趣； 7、具有良好的逻辑思维和团队合作能力，善于学习； 8、有良好的语言表达能力，执行力强，有高度的责任心，能承担一定压力 9、具备混合式开发经验，拥有视频直播平台开发经验 </t>
  </si>
  <si>
    <t>深圳市紫川软件有限公司</t>
  </si>
  <si>
    <t>1、 熟悉htm，js，css等技能 2、 熟悉盒子模型，网页布局 3、 熟悉vue，angular等框架 4、 有独立承担过后台管理系统，发布系统的相关经验优先.</t>
  </si>
  <si>
    <t>通效信息科技（上海）有限公司</t>
  </si>
  <si>
    <t>1、根据业务需求，开发和设计数据报表和BI前端展现； 2、熟悉W3C标准，对表现与数据分离、Web语义化等有深刻理解。 3、 3年以上Web前端工作经验，精通HTML、CSS、JavaScript、Ajax、JQuery等Web前端开发技术，能准确进行代码构建。 4、熟练手写标准CSS样式表，能快速地把效果图转化为HTML 5、熟练使用Angular1，精通angular指令和自定义指令、自定义服务、路由。 6、熟悉开源库JQuery、Bootstrap、Vue等。 7、熟悉使用Echart、Canvas制表画图工具。 8、熟练使用SVN、Git。 9、具有较强的逻辑性、沟通能力、分析和解决问题的能力。 10、具有高度责任心积极上进，能承担工作压力，具备良好的团队合作经验。 11、有app等html5或有物流前端页面展示的开发经验优先</t>
  </si>
  <si>
    <t>上海亚龙导医服务有限公司</t>
  </si>
  <si>
    <t>五险一金 年终奖金 定期体检</t>
  </si>
  <si>
    <t>H5前端招聘 工作职责： 1. 根据产品需求，负责移动端及PC端前端页面开发制作； 2. 持续的优化前端体验和页面响应速度，并保证兼容性和执行效率； 3. 负责Web前沿技术研究和新技术调研；  任职要求： 1． 计算机相关专业专科及以上学历，两年以上前端开发经验； 2． 精通HTML+CSS，熟练使用HTML5，CSS3的新特性； 3． 熟练掌握原生JS，了解一些ES6的新特性； 4． 有移动端项目开发经验，能够处理好移动端的兼容性，适配性； 5． 熟悉模块化，组件化的相关原理； 6． 至少熟练使用Angular,React,Vue或其他同类框架中的一种，并了解其关键原理； 7． 熟悉任意bundle工具，如webpack、Browserify等； 8． 具有良好的编码习惯，良好的沟通与表达能力，思路清晰，业务逻辑理解与分析能力强；</t>
  </si>
  <si>
    <t>上海图聚智能科技股份有限公司</t>
  </si>
  <si>
    <t>五险一金 餐饮补贴 股票期权 清华团队 颜值爆表</t>
  </si>
  <si>
    <t xml:space="preserve">1、负责公司项目的web端或手机端H5导航应用开发，HTML5前端静态视觉和动态交互行为设计和开发； 2、分析客户需求，参与前端页面的构建、设计与实现； 3、与后端工程师协作，高效完成产品的数据交互、动态信息展现。配合后端开发工程师一起研讨技术实现方案，进行应用及系统整合； 4、持续的优化前端体验和页面响应速度，并保证兼容性和执行效率； 5、Web前沿技术研究和新技术调研； 岗位要求： 1、大专及以上学历，有3年以上的相关工作经验； 2、精通Javascript/Typescript、H5、CSS/CSS3、等前端开发技术，熟悉W3C标准； 3、熟悉 Vue 全家桶构建包（vue-Router+vuex+vue-resouce+vue cli 3.0 ） 4、熟悉 MVVM 设计思想，Airbnb JS 前端编码规范 5、熟悉流行的web前端框架和技术，熟悉浏览器渲染原理，精通各种前端调试工具，对Web性能优化有深入了解。 6、具有一定的软件工程意识，对数据结构和算法设计有充分理解； 7、有优秀的分析和解决问题的能力。具备良好的沟通能力和团队合作精神，能够承担责任、按时完成公司下达的任务；  </t>
  </si>
  <si>
    <t>上海企源科技股份有限公司</t>
  </si>
  <si>
    <t>1-1.2万/月</t>
  </si>
  <si>
    <t>专业服务(咨询、人力资源、财会) 贸易/进出口</t>
  </si>
  <si>
    <t>做五休二 周末双休 五险一金 年终奖金 弹性工作</t>
  </si>
  <si>
    <t>工作职责： 1、负责移动端前端开发工作； 2、负责移动前端模块设计与优化； 3、配合后台或者APP 开发人员完成相关项目工作  要求： 1. 全日制本科及以上学历； 1、2 年H5 开发经验，或者4 年以上前端经验； 2、精通HTML5、CSS3、JavaScript 等Web 前端开发技术； 3、熟练使用JQuery，Zepto, Sass, Less, ES6 等； 4、熟悉与APP 协作开发模式，能配合APP 完成Hybrid 框架联调开发； 5、对backbone, angular, vue, react, react-native 等前端框架技术有一定了解 对新技 术有探索精神。 6、对AMD, CMD, commonJS 模块儿化规范有一定了解。 7、对css/JavaScript 性能优化、解决多浏览器兼容性问题有一定的经验； 8、了解前端自动化gulp，webpack，fis 等，对前端性能优化有一定了解。 9、具备良好的学习能力、沟通能力、分析及解决问题能力，优秀的团队协作精神</t>
  </si>
  <si>
    <t>上海新晨信息集成系统有限公司</t>
  </si>
  <si>
    <t>五险一金 员工旅游 交通补贴 餐饮补贴 专业培训 绩效奖金 年终奖金 定期体检</t>
  </si>
  <si>
    <t>1、根据业务需求，开发和设计数据报表和BI前端展现； 2、熟悉W3C标准，对表现与数据分离、Web语义化等有深刻理解。 3、 3年以上Web前端工作经验，精通HTML、CSS、JavaScript、Ajax、JQuery等Web前端开发技术，能准确进行代码构建。 4、熟练手写标准CSS样式表，能快速地把效果图转化为HTML 5、熟练使用Angular1，精通angular指令和自定义指令、自定义服务、路由。 6、熟悉开源库JQuery、Bootstrap、Vue等。 7、熟悉使用Echart、Canvas制表画图工具。 8、熟练使用SVN、Git。 9、具有较强的逻辑性、沟通能力、分析和解决问题的能力。 10、具有高度责任心积极上进，能承担工作压力，具备良好的团队合作经验。 11、有app等html5或有物流前端页面展示的开发经验优先 办公地点：青浦区明珠路 上下班有班车接送</t>
  </si>
  <si>
    <t>上海超米广告有限公司</t>
  </si>
  <si>
    <t>根据项目需求，使用HTML5进行试玩广告的制作与测试（ Facebook 与 Google 等广告投放平台 ）
岗位要求：
1. 1-3工作经验，有广告创意类案例，小游戏，小程序，H5案例者优先
2. JavaScript、html，css等基础扎实，尤其对 JavaScript 有深入了解
3. 熟悉jquery/bootstrap/vue等流行框架?
4. 熟悉移动端Web绘图相关高级特性, 如canvas, webGL, CSS3动画效果等</t>
  </si>
  <si>
    <t>海银财富管理有限公司</t>
  </si>
  <si>
    <t>岗位职责：
1、负责PC端和移动端前端的开发，包括常用PC浏览器，手机浏览器、App内嵌页面、微信内嵌页面等等； 2、持续研究H5技术并加以应用与创新；
3、撰写技术文档，优化产品代码； 任职要求：
1、计算机相关专业本科及以上学历， 三年以上前端web开发经验。 2、精通JS/CSS3/HTML5等前端开发技术，熟悉W3C标准，对前端性能、模块化开发等有一定的理解； 3、有移动端兼容及优化经验； 4、有vue相关开发经验，熟悉webpack、node； 5、有良好的责任心与团队精神、沟通和表达能力； 6、有解决问题、钻研新技术的兴趣和能力、并能承担一定的工作压力；</t>
  </si>
  <si>
    <t>上海即富信息技术服务有限公司</t>
  </si>
  <si>
    <t>做五休二 绩效奖金 五险一金 节日福利 免费班车</t>
  </si>
  <si>
    <t>岗位职责： 1. 熟悉H5与Native的交互，负责H5和小程序项目前端架构设计，根据功能需求，定义和优化产品用户体验及交互效果； 2. 负责产品前端代码的编写，按照设计效果图、需求实现功能和用户体验；兼具移动端混合开发经验的优先； 3. 与设计师、开发工程师紧密合作，负责产出高质量的前端层，确保产品具有优质的用户使用体验和高性能； 4. 搭建公司产品前端架构，规范前端代码，跟踪前端技术发展方向，研究和掌握最新前端开发技术，和团队成员一起共同成长； 5. 持续的优化前端体验和页面响应速度，优化代码并保持良好兼容性，提升Web界面的友好性和易用性。  职位要求： 1、全日制本科及以上学历，计算机或相关专业优先； 2、3年以上前端开发经验，有2年以上移动端混合开发经验，有小程序项目经验者优先； 3、精通WEB前端、移动端的主流设计模式和技术框架，有使用Weex，react、vue框架之一搭建过项目，并且有已上线的项目经验； 4、能够与产品、设计、后端同事沟通协调，精通ES6，HTML5、CSS3等前端开发技术； 5、熟练掌握 TCP、HTTP 等网络传输协议、熟悉基于JSON格式的RESTFul接口的前后端协作开发模式； 6、有良好的JS基础，熟悉JS、DOM模型、响应链、闭包等，知道各种性能调优方式； 7、熟练使用 Git、Chrome 开发者工具，乐于沟通，善于思考；</t>
  </si>
  <si>
    <t>上海诚勤刀具有限公司</t>
  </si>
  <si>
    <t>新大陆数字技术股份有限公司</t>
  </si>
  <si>
    <t>1. 负责前端界面的前端构建，各类交互设计与实现； 2. 前端样式和脚本的模块设计及优化； 3. 配合后台开发人员完成项目； 4. 负责网页及移动端产品的界面开发,配合后台开发人员实现界面和功能。 5. 负责优化代码并保持良好的浏览器兼容性。 6. 负责前端效果调优，前端用户体验优化。  岗位要求 1.熟悉HTML5/CSS3标准，熟悉jQuery、Boostrap等常见web开发框架中的一种，能快速高效实现各种交互效果； 2.熟悉模块化、前端编译和构建工具，熟练运用主流的移动端JS库和开发框架，并深入理解其设计原理，例如：Zepto、ReactJS等； 3.能够很好地与产品、设计师和后台开发人员沟通协作，具有良好的团队合作、协作精神； 4.善于学习，对新技术有研究兴趣； 5.良好的逻辑思维和团队合作能力，应聘时附上H5作品的候选人优先；</t>
  </si>
  <si>
    <t>前端开发（HTML5工程师）</t>
  </si>
  <si>
    <t>上海长量基金销售有限公司</t>
  </si>
  <si>
    <t>五险一金 专业培训 绩效奖金 年终奖金 定期体检 弹性工作</t>
  </si>
  <si>
    <t>职位描述： 1、主要负责与UI协作将设计转换成HTML5页面及HTML5动画效果的开发； 2、参与网站创意讨论，为网站建设提供技术方面的解决方案； 3、根据公司产品发展方向，负责web／手机前端的设计和研发工作； 4、根据产品需求，分析并给出合理的页面前端结构解决方案； 5、和后端程序技术有效配合，完成功能的镶嵌和调试工作； 6、完成相关的技术文档编写，web前端应用开发新技术的研究和探索； 7、安卓和苹果混合打包开发能力。  职位要求： 1、会主流Vue或者angular的框架； 2、3年以上web前端开发经验，有微信相关开发经验者优先；
3、熟悉HTML5、css3、javascript、Ajax、JQuery、bootstrap等前端技术；
4、对各种浏览器的兼容性有一定了解，并有相关问题的解决经验；
5、良好的代码书写风格和编程习惯；
6、能规划前端框架者优先；
7、初步熟悉一门web后端脚本语言（如JAVA、PHP、Ruby等）优先； 8、有安卓和苹果混合打包开发能力者优先考虑。</t>
  </si>
  <si>
    <t>前端开发工程师（H5）</t>
  </si>
  <si>
    <t>上海佰信富安科技有限公司</t>
  </si>
  <si>
    <t xml:space="preserve">1、 负责产品前端界面的构建，前后端的数据交互的设计与实现； 2、 负责产品实现在不同平台、设备上兼具优质的用户使用体验； 3、 负责产品前端样式和脚本的模块设计及优化； 4、 支持前端产品维护和新产品的开发、性能优化，提升用户体验； 5、 其它上级交办的任务。  任职要求： 1、有多种浏览器和多种移动设备兼容性调优经验； 2、熟悉微信开发平台，有过微网站开发经验，如地理位置信息、照片上传、微信支付等相关项目开发经验者优先； 3、熟悉web前端MVC架构，精通HTML5、JavaScript、CSS3，可以独立完成页面的动态交互和布局美化，有HTML 5 App或者React开发经验者优先； 4、精通jQuery/jQuery Mobile等主流JS库，熟悉对象化Javascript编程，熟练Rest接口（http+json）前后台交互开发； 5、有JS性能优化经验，通过技术提升用户体验和可用性，追求极致； 6、掌握一种或多种后端开发语言（Java、Python、PHP等）者优先； 7、较强的责任心和团队协作精神，具备独立解决问题的能力。 </t>
  </si>
  <si>
    <t>上海网元电子商务有限公司</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</si>
  <si>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3、熟悉jquery/bootstrap,vue 等流行框架； 4、精通Javascript语言的各特性，可用原生JS开发通用组件； 5、有webapp、微信H5开发经验者优先； 6、良好的代码习惯，要求结构清晰，命名规范，逻辑性强； 7、学习能力强，能快速接受新知识，敢于创新； 8、有良好的人际沟通和交流能力，有较强的团队意识。</t>
  </si>
  <si>
    <t>上海中畅信息科技有限公司</t>
  </si>
  <si>
    <t>补充医疗保险 年终奖金 定期体检 员工旅游 五险一金</t>
  </si>
  <si>
    <t xml:space="preserve">工作职责： 1、熟练掌握html5、css3、javascript（可以使用React 和Reactjs开发者优先）； 2、利用HTML5相关技术开发移动平台和PC的WEB前端； 3、基于HTML5编写可复用的用户界面组件，代码复用功能和扩展力强； 4、负责通过技术提升用户体验和可用性； 5、持续改进WEB性能、安全性、稳定性和可扩展性； 6、及时发现和提出问题，并能提出和实践可行性解决方案； 7、团队协作，参与到产品开发的每个环节。 职责要求： 1.  全日制统招本科以上学历，学信网可查（面试前可提供毕业证编号）； 2.  2年以上实际项目经验； 3.  有团队意识，性格好。 </t>
  </si>
  <si>
    <t>.net高级工程师</t>
  </si>
  <si>
    <t>北京微聚万家科技有限公司</t>
  </si>
  <si>
    <t>计算机软件 房地产</t>
  </si>
  <si>
    <t>五险 交通补贴 餐饮补贴 通讯补贴 加班补贴 项目奖金</t>
  </si>
  <si>
    <t>岗位职责 1、 根据部门的产品体系需求，进行基于asp.net的web应用开发； 2、 根据公司其他业务部门的需求，给予一定的项目开发支撑（基于asp.net的web应用开发）； 任职资格 1、多年以上.Net 开发经验，熟悉.Net C#语言，熟悉面向对象编程，熟练使用ASP .Net进行B/S结构的程序设计； 2、熟练掌握sqlserver，能够熟练的编写存储过程，试图，函数等，能够根据具体功能进行合理的数据库设计； 3、能够熟练使用HTML+CSS、Ajax/Json等相关技术，对JavaScript(Jquery)精通者优先考虑；对Html5精通者优先考虑； 4、对工作充满热情，具有较强的逻辑分析能力和解决问题能力；</t>
  </si>
  <si>
    <t>上海磐荣商务软件系统有限公司</t>
  </si>
  <si>
    <t>五险一金 绩效奖金 员工旅游 补充医疗保险 补充公积金 弹性工作 专业培训 商业保险 带薪年假 周末双休</t>
  </si>
  <si>
    <t>职位要求： 1、 有2年或2年以上ASP.Net开发工作经验，有一定的项目经验，熟悉软件系统架构者优先。 2、 精通 C#、Sql、html、Javascript，熟悉XML,css。 3、 熟练运用VS.net、VSS等系统开发相关工具。 4、 熟悉Asp.net  MVC Web开发,有HTML，CSS，JavaScript开发基础 5、 热爱软件开发，对工作有热情，能够独立完成模块开发。 6、 有良好沟通能力和团队合作精神，并能够承受工作中的压力。 7、 具有良好的英文阅读能力，能独立阅读技术类英文文档。 8、熟悉React优先考虑。 岗位职责： 1、 参加基于.Net技术的软件项目的设计、开发、测试与实施等工作； 2、 负责系统模块的开发与单元测试。 3、 与团队成员进行有效沟通，协作完成项目</t>
  </si>
  <si>
    <t>中城智慧科技有限公司</t>
  </si>
  <si>
    <t>1-1.6万/月</t>
  </si>
  <si>
    <t>五险一金 交通补贴 餐饮补贴 通讯补贴 绩效奖金 定期体检</t>
  </si>
  <si>
    <t>一、 岗位职责： 1. 独立完成需求的整理和软件设计； 2. 按照项目计划，按时提交高质量代码，完成开发任务，规范文档的编写、维护，以及其他与项目相关工作 3. 负责单元测试代码的编写和进行单元测试； 4. 负责java程序的打包、发布和部署工作； 5. 根据项目或部门的整体工作安排提供技术支持。 二、任职要求：
1.，3年以上java开发经验，JAVA基础扎实，熟悉多线程、IO、JVM等； 2. 熟悉HTML5、JavaScript、Ajax、CSS、vue等Web前端技术 3. 熟悉springboot/springmvc/mybatis/netty等开源框架，阅读过相关源码优先。 4. 熟悉Java常用的设计模式； 5. 精通SQL语法, 熟练使用MySQL, Oracle，Postgresql等关系型数据库, 并具有一定的SQL优化能力; 熟悉Redis, Elasticsearch并了解各自使用场景者优先； 6. .熟练使用Maven, GIT代码管理工具 7. 有至少一种消息中间件的使用经验, 如Kafka、RabbitMQ等 8. 强烈的责任心与团队精神，有系统需求分析和设计能力，较强的抗压能力和良好的沟通、协调、组织能力。
9. 热爱技术，对技术有不懈的追求，喜欢研究开源代码，有良好的学习能力、团队协作能力和沟通能力；善于思考，能独立分析和解决问题；</t>
  </si>
  <si>
    <t>web前端开发工程师 Web Developer</t>
  </si>
  <si>
    <t>泰勒维克（上海）科技有限公司</t>
  </si>
  <si>
    <t>通信/电信/网络设备 医疗设备/器械</t>
  </si>
  <si>
    <t>五险一金 餐饮补贴 出国机会 年终奖金 定期体检 专业培训 补充医疗保险</t>
  </si>
  <si>
    <t>1、负责前端技术方案的架构设计和实现； 2.、编写高质量代码，根据产品需求和设计完成前端页面代码，实现交互效果； 3、与后台工程师协作，完成数据交互、动态信息展现； 4、维护及优化网站前端页面执行性能和加载性能，优化前端代码规范； 5、根据产品开发需要，配合相关人员完成产品各部分设计的更新和修改；  技能要求: 1、有二年以上前端开发经验项目经验丰富者优先； 2、能够熟练运用HTML5 、JS 、CSS3 ， 3、熟悉Angular2.0以上版本, 了解React,、Vue 4、熟练使用Typescript 5、有使用REST API与现有系统集成的经验 6、有一定的英文基础，能看懂文档，进行简单交流 7、有c#.net经验的优先考虑  其他福利： 1、外企工作环境 2、节日礼物+生日卡+餐补 3、每年安排体检 4、工作时间9：00-17：30 5、法定假期 （如果您对我公司有兴趣，请在发送简历的同时附带英文简历） Please make sure you have an English resume when applying for this job.  Responsibilities: Collaborating with other software developers, business analysts and software architects to plan, Design, develop, test, and maintain web based applications built on various web technologies. Assisting in the collection and documentation of user's requirements, development of user stories, and estimates. Write well designed, testable, efficient code by using best software development practices Integrate data from various back-end services and databases Gather and refine specifications and requirements based on technical needs Create and maintain software documentation Be responsible for maintaining, expanding, and scaling our web projects. Interacting with project stakeholders to develop storyboards and UX workflows/prototypes. Providing stylization and theming customizations. Ensuring cross-browser compatibility across a variety of supported browsers.   Skills: Advanced knowledge of at least one framework using HTML5 + JS + CSS3 for building enterprise business applications (e.g. Angular, React, Vue). Needs to be open to using new frameworks when needed. Experience integrating with existing systems using REST API is a must. Knowledge of Typescript is a plus. Knowledge of c#.net is a plus   Our offer: We welcome you in an international team within a fast growing Belgian company We value the input of our employees and work together to achieve our company goals We have a canteen in our building and provide meal allowance to all our employees We provide a physical examination every year Our work shift is from 9:00 AM till 5:30 PM (Monday to Friday) On public holidays you will still receive your salary Possibility for an annual bonus  Please make sure you have an English resume when applying for this job.</t>
  </si>
  <si>
    <t>上海汉得信息技术股份有限公司</t>
  </si>
  <si>
    <t>岗位描述： 1、负责web前端页面开发及前端交互。 2、参与产品前端架构开发、前端页面性能优化。 3、熟悉模块化开发和WEB主流框架。 4、按照产品需求完成既定功能组件的开发和测试。 5、持续优化交互细节，提升用户体验，编写相关技术文档。 6、 解决不同浏览器及不同版本的兼容性问题。  任职要求： 1、精通JS+HTML5+CSS3+BootStrap，能够高质量，高标准，快捷搭建页面，实现动态效果； 2、熟练掌握nodejs、npm、webpack、gulp、bower、sass； 3、精通vueJS2.X，有实际项目开发经验。同时掌握angular2.0及以上版本和React框架更佳； 4、了解以上技术的运行机制，熟悉Webpack 等开源库和工具，熟悉前端MVC架构； 5、精通组件的封装，底层框架的搭建和公共方法的编写； 6、熟悉一门后台语言，了解HTTP协议，交互原理； 7、能够合理利用设计模式和模块化的组织对代码进行优化，有较强的学习能力； 8、熟练使用Git工具； 9、有extjs框架开发经验者优先。 （可接受出差）</t>
  </si>
  <si>
    <t>UI设计工程师</t>
  </si>
  <si>
    <t>深圳市八方通达科技有限公司</t>
  </si>
  <si>
    <t>五险一金 员工旅游 年终奖金 绩效奖金 出国机会 专业培训 全勤奖 做五休二</t>
  </si>
  <si>
    <t>岗位职责： 1.负责公司PC端、移动端产品界面的交互及视觉设计。 2.准确的把握产品需求，进行用户研究与分析，提出最合适的用户体验解决方案。 3.对流行趋势敏锐度高，并善于将趋势和产品结合，转化为合适的设计方案。 4.制定产品的设计规范  任职要求： 1.本科以上学历，美术设计，视觉传达相关专业； 2.3年以上设计经验，必须有设计工作经验和项目经验； 3.有良好的文案理解能力，可以根据相关的文案内容进行创意设计； 4.熟练掌握使用设计软件Photoshop， AdobeIllustrator等； 5.熟悉 HTML、HTML5代码、WEB 标准、CSS3 样式表等； 6.良好的团队协作能力。 7.上班地点：上海</t>
  </si>
  <si>
    <t>上海道勤软件有限公司</t>
  </si>
  <si>
    <t>技术要求： 1、 熟悉J2EE技术架构体系。 2、 熟悉Struts、Hibernate、Spring等主流开源框架。 3、 熟练使用JavaBean、Servlet、Jsp、WebService等开发技术。 4、 熟练使用HTML、CSS、JavaScript等客户端开发技术，有Ajax的实际应用开发经验。 5、 熟练掌握TomCat、Jboss、WebLogic等主流应用服务器的配置和使用。 6、 熟练使用主流uml建模工具。 7、 熟练使用Oracle、MS SQL、MySQL等主流数据库。  职位要求： 1、沟通能力强、责任心强、上手能力快，能够承受较大压力。 2、2年以上Java服务器端开发工作经验。 3、具有出色的抽象设计能力，思路清晰，善于思考，能独立分析和解决问题。  工作地：上海徐汇区</t>
  </si>
  <si>
    <t>创能国瑞（中国）科技有限公司（China GreenTech Ltd）</t>
  </si>
  <si>
    <t>1、本科学历,2年以上C#开发； 2、精通C#语言； 3、精通SQL Server数据库,熟练使用SQL语言,掌握存储过程的开发； 4、熟练使用HTML,CSS,Javascript,Jquery等前端技术； 5、逻辑清晰,学习能力强； 6、有APP开发经验；  岗位职责： 1、负责项目的详细设计,编码,文档的内部测试及BUG的处理； 2、参与需求调研,项目可行性分析,技术可行性分析和需求分析； 3、参与软件开发和维护过程中重大技术问题的解决； 4、具有实施能力优先考虑；</t>
  </si>
  <si>
    <t>C#.NET高级软件开发工程师</t>
  </si>
  <si>
    <t>上海汇畅网络科技有限公司</t>
  </si>
  <si>
    <t>Android应用开发工程师/移动应用开发工程师</t>
  </si>
  <si>
    <t>丰度电气（上海）有限公司</t>
  </si>
  <si>
    <t>12-16万/年</t>
  </si>
  <si>
    <t>通信/电信/网络设备 仪器仪表/工业自动化</t>
  </si>
  <si>
    <t>免费班车 餐饮补贴 专业培训</t>
  </si>
  <si>
    <t>1. 负责Android平台的移动应用程序开发与产品维护； 2. 按项目要求，独立完成软件设计文档、编码实现和单元测试； 3. 移动平台新技术研究、功能扩展，现有开发方法的改进； 4. 根据公司项目的需求，快速掌握新的技能，承担其它软件开发任务。 任职资格 1. 1年以上Android产品研发经验，能够独立完成开发并上架； 2. 有扎实的Objective-C/C/C++或java语言基础； 3. 精通HTML、CSS和JavaScript等技术，熟悉HTML5+CSS3等新功能 4. 深入了解Java设计模式、Android系统框架和SDK等；。 5. 有较强的优化和重构程序的能力，提高APP的用户体验和运行效率。 6. 有较好的独立工作能力和团队协作精神，有较好的沟通表达能力； 7. 工作认真负责，善于学习，热衷接受和掌握新技术，能够承受一定的工作压力。</t>
  </si>
  <si>
    <t>PHP后端工程师</t>
  </si>
  <si>
    <t>MAX Communication</t>
  </si>
  <si>
    <t>公关/市场推广/会展 影视/媒体/艺术/文化传播</t>
  </si>
  <si>
    <t>年终13薪 项目奖金</t>
  </si>
  <si>
    <t>职位职责 1、PC和移动端相关活动、平台开发； 2、能够对数据库进行优化、设置； 3、能够独立对网站后台进行开发； 4、了解社交平台接口的优先考虑； 5、与前端工程师、设计师配合，确保项目顺利完成；  岗位要求： 1、本科以上学历，1年以上PHP开发项目工作经验； 2、了解python,JavaScript、HTML、CSS、Ajax等技术，能够与前端工程师沟通； 3、有MySQL索引、查询和存储等优化、微信相关开发经验，熟透微信API者优先； 5、责任心强，具备良好的学习能力和团队合作精神；</t>
  </si>
  <si>
    <t>微信小程序前端开发</t>
  </si>
  <si>
    <t>上海艾睿信息科技有限公司</t>
  </si>
  <si>
    <t>五险一金 专业培训 年终奖金 弹性工作</t>
  </si>
  <si>
    <t xml:space="preserve">岗位职责： 1. 负责微信小程序前端开发； 2. 负责整合微信API/特征； 3. 参与项目的技术开发，参与讨论用户体验和细化需求； 4. 负责微信小程序上线后的优化与迭代开发； 5. 能够独立完成详细设计及编码、进行代码审查。   1、具备2年以上web前端开发工作经验，熟悉微信公众平台各种操作，有实际的针对微信接口编程经验，面试请带上作品； 2、熟悉HTML5/Css3/Javascript/Json/等前端技术，熟练使用JQuery、BootStarp、Vue等框架，能与后台开发人员一起编写Ajax互交程序； 3、熟悉HTML5特性，了解HTML5最新规范，能够熟练运用HTML5特性构建移动端的WebApp； 4、熟悉浏览器兼容性解决方案，能够解决多浏览器版本兼容问题；愿意致力于通过技术提高用户体验； 5、有良好的代码书写、注释和兼容测试的习惯，能够独立阅读开发文档根据文档完成功能； 6、有责任心，有良好的学习、沟通和团队合作能力。 7. 具有以下条件者优先： 1）有成熟小程序产品，有微信公众号、移动APP开发经验者优先 2）有PHP/JAVA等后端语言开发经验者优先 </t>
  </si>
  <si>
    <t>中级PHP开发工程师</t>
  </si>
  <si>
    <t>华夏家博</t>
  </si>
  <si>
    <t>公关/市场推广/会展 家具/家电/玩具/礼品</t>
  </si>
  <si>
    <t>五险一金 员工旅游 年终奖金 绩效奖金 专业培训 定期体检 健身俱乐部</t>
  </si>
  <si>
    <t>【岗位职责】 1. 负责公司产品研发，主要负责Web/wap/各种小程序服务端PHP代码的开发与维护。 2. 负责PHP相关新技术的调研和分享。 3. 与团队其他成员进行合作开发。  【岗位要求】 1. 大专及以上学历，计算机相关专业；3年以上实际相关开发工作经验； 2. 精通基于LNMP的Web开发技术, 熟悉laravel, yaf, yi, ci等框架的是用及实现原理； 3. 熟悉mysql、redis等应用开发，精通SQL调优和数据结构设计； 4. 熟练掌握前端知识 html、css、js、ajax 5. 有较强的团队合作精神，责任感强，主动性强；  如有一下技能，我们会眼前一亮： 有过高并发经历&amp;解决方案 熟悉linux 熟悉 TCP/IP 有其他语言开发经验</t>
  </si>
  <si>
    <t>前端开发工程师 (职位编号：8)</t>
  </si>
  <si>
    <t>上海麦迈互联网科技有限公司</t>
  </si>
  <si>
    <t>职责描述：
1. 负责前端相关(Web、小程序、H5)的技术需求分析、设计和编码工作；
2. 负责前端技术选型、架构搭建、制定前端开发规范；
3. 负责公共功能、组件库核心代码开发；
4. 与设计、产品及需求人员沟通，保证产品的质量和开发进度；
5. 持续优化相关产品的质量、性能、用户体验。
任职要求：
1. 计算机以及数学相关专业，3年以上工作经验；3-5年以上专职web前端开发经验。
2. 精通javascript，html5，css3，了解ES5/6/7新特性；
3. 熟练使用JavaScript库及框架(React为主/Vue/Angular)且有实际项目使用经验；
4. 熟悉前端工程化解决方案（Webpack / Rollup.js）的使用和基本原理； 5. 熟练掌握视频流媒体相关技术，熟悉RTMP/HLS/DASH协议，熟悉－MP4/TS文件结构，了解H264/HEVC编码 6 精通浏览器兼容与调试，熟练解决主流浏览器及不同版本的兼容性问题;
7 对前端性能优化有一定的认识，有实际的性能优化经验者优先;
8 熟练使用git，能�蚨懒⒔饩隹�发中常见的问题，如代码冲突，代码回滚等；
9 具有良好的沟通、团队协作及一定的抗压能力，做事精益求精；  加分项： 1. 有PC/Flash/Android/iOS等播放器开发经验优先 2. 有大规模直播开发运维经验优先 3. 有VR/360度视频相关开发经验优先</t>
  </si>
  <si>
    <t>C#.NET开发工程师</t>
  </si>
  <si>
    <t>上海长庚信息技术股份有限公司</t>
  </si>
  <si>
    <t>五险一金 餐饮补贴 绩效奖金 年终奖金 股票期权 免费宿舍</t>
  </si>
  <si>
    <t>1. 负责软件模块的开发，有能力把握质量和进度，能够带团队者优先。 2. 进行相关文档的编制工作。 3. 参与需求分析和方案设计。  任职要求：计算机相关专业，本科或研究生 3-5年C#.net开发经验。免费宿舍。 1、熟练掌握面向对象编程技术，精通C#，精通web前端技术， 2、精通html,css,JavaScript,Jquery 3、精通SQL数据库 4、逻辑思维能力强，做事有条理，具备较强的分析问题和解决问题的能力 5、责任感强，工作积极主动，具备学习意识，有良好的团队协作精神</t>
  </si>
  <si>
    <t>苏州益发特科技有限公司</t>
  </si>
  <si>
    <t>五险一金 餐饮补贴 员工旅游 年终奖金 定期体检</t>
  </si>
  <si>
    <t>岗位职责（工作内容和主要职责）： 1. 公司Web和H5产品研发； 2. 持续迭代产品设计； 3. 积极参与公司的培训发展。   职位要求： 1. 统招本科及以上学历，计算机相关专业； 2. 熟练掌握HTML、CSS、JS基础知识； 3. 热爱前端工作、喜欢钻研技术、善于解决问题； 4. 有jQuery，Vue项目经验优先； 5. 英语读写能力良好者优先； 6. 有合作精神，可以与团队协作完成任务； 7. 有上进心，有耐心，有责任心，有沟通能力； 8. 目标明确，有良好的职业素养。</t>
  </si>
  <si>
    <t>上海伟尔硕国际物流有限公司</t>
  </si>
  <si>
    <t>周末双休 五险一金 交通补贴 餐饮补贴 高温补贴 带薪年假 生日福利 年终奖金</t>
  </si>
  <si>
    <t>2. 与UI、产品、后台开发人员沟通，落实开发需求，解决平台兼容性问题；  4. 熟悉各种跨浏览器兼容性技术，熟悉响应式布局和屏幕适配技术； 5. 对页面布局具有深刻理解，注重细节，善于分析并改善产品的视觉感觉和用户体验；</t>
  </si>
  <si>
    <t>上海安可科技股份有限公司</t>
  </si>
  <si>
    <t>五险一金 员工旅游 餐饮补贴 通讯补贴 绩效奖金 定期体检 交通补贴 年终奖金</t>
  </si>
  <si>
    <t>岗位职责  1、熟练掌握ASP.NET MVC、WebAPI、C#、JavaScript、Jquery、Html+Css、BootStrap ；  2、有仓库管理系统(WMS)开发经验者优先考虑；  3、有开发WinForm系统项目经验，熟悉多线程、Socket通信、WebService等相关技术更优；  4、熟练掌握MS SQL 或 ORCAL数据库操作；  5、具有良好的逻辑思维和编程能力，善于学习接受新技术；  6、具有良好的沟通能力和协调能力，善于团队合作。  任职资格  1、本科及以上学历；  2、三年以上开发经验；  3、较好的客户沟通能力、协同能力，积极向上的服务态度；  4、能吃苦耐劳，适应出差。</t>
  </si>
  <si>
    <t>上海步骆信息技术有限公司</t>
  </si>
  <si>
    <t>五险一金 带薪年假 交通补贴 节日福利 全勤奖 绩效奖金</t>
  </si>
  <si>
    <t>岗位职责： 1、根据视觉效果图制作HTML静态页面； 2、参与网站架构开发，负责页面前端架构设计、实现； 3、对完成的页面进行维护和对网站前端性能做相应的优化； 4、前端样式和脚本的模块设计及优化； 5、PC端、手机端的基于JavaScript的应用和项目开发； 6、配合后台开发人员完成项目。 技能要求： （强制要求）参加过培训机构，无实际工作经验者勿扰； 1、计算机及相关专业，3年及以上相关工作经验，至少2年前端实际工作经验； 2、精通HTML5/CSS3，JavaScript，Ajax等Web开发技术，了解各项技术的相关标准，并严格按照标准进行开发； 3、熟悉Vue.js框架，有小程序开发经验； 4、良好的沟通与表达能力，思路清晰，有强烈的责任心和创新意识，业务逻辑理解与分析能力强； 5、有iOS，Android开发经验的优先； 6、对数据结构以及后台语言PHP等有简单了解。</t>
  </si>
  <si>
    <t>盈达电子商务软件系统（上海）有限公司</t>
  </si>
  <si>
    <t xml:space="preserve"> 任职要求： 1.     计算机相关专业本科及硕士研究生学历； 2.     5年以上Java项目开发经验； 3.     JAVA基础扎实，精通J2EE编程技术，熟练掌握多线程、集合等基础框架，熟悉分布式、缓存、消息、搜索等机制； 4.     熟悉oracle、mysql、sql sever等数据库的基本环境配置、具有数据库方面的开发经验； 5.     熟悉spring、struts2、mybatis，Hibernate等主流开发框架； 6.     熟练掌握JAVA/JSP/SERVLET/JAVASCRIPT/XML 等技术,精通SOA架构设计，并有较为丰富使用经验； 7.     熟练掌握HTML、JavaScript、CSS等Web前端开发技术；  具有良好的逻辑思维能力、良好的表达和沟通能力，具备良好的团队合作精神、较强的承受压力的能</t>
  </si>
  <si>
    <t>上海银龙建筑装饰绿化有限公司</t>
  </si>
  <si>
    <t>五险一金 通讯补贴 餐饮补贴 员工旅游 定期体检 年终奖金 住房补贴</t>
  </si>
  <si>
    <t>岗位职责： 1. 负责微信小程序前端、后台开发； 2. 负责整合微信API/特征和微信公众平台消息接口开发； 3. 参与项目的技术开发，参与讨论用户体验和细化需求； 4. 负责微信小程序上线后的优化与迭代开发； 5. 能够独立完成详细设计及编码、进行代码审查。 6. 有前后端独立开发经验者优先考虑 任职要求： 1. 具备扎实的Java语言基础，具备2年以上web前端开发工作经验，熟悉微信小程序开发流程，有实际的针对微信接口编程经验； 2. 熟悉HTML5/Css3/Javascript等前端技术； 3.至少熟练掌握一个前端 MVVM 框架，Vue、React等 4. 有良好的代码书写、注释和兼容测试的习惯，能够独立阅读开发文档根据文档完成功能；  5. 有责任心，有良好的学习、沟通和团队合作能力。</t>
  </si>
  <si>
    <t>首创置业自销 微信开发工程师/开发工程师 (职位编号：19)</t>
  </si>
  <si>
    <t>聚源信诚（天津）商贸有限公司营销分公司</t>
  </si>
  <si>
    <t xml:space="preserve">工作职责： 1 负责web前端、微信小程序、移动端的前后端开发工作； 2 负责微信小程序上线后的优化与迭代开发； 3 设计和持续完善产品的前后端架构和工程化框架、全面提升全栈开发效率； 4 负责用户体验优化，包括但不限于：业务流程、交互、性能、安全等； 5 通过工具与组件的开发和持续优化，提升团队工作效率持续的优化前端体验和页面响应速度，优化代码并保持良好的兼容性； 任职资格 1 计算机或者相关专业，大专或以上学历，必须具备独立开发小程序的能力； 2 良好的问题沟通与解决能力； 3 具备较好的自学能力，团队精神及抗压能力； 4 三年以上的JAVA开发与应用经验，掌握JSDK、J2EE的相关知识，精通JAVA、JSP、SERVERLET编程，熟悉多线程编程，熟练掌握AJAX，jquery； 5 熟悉HTML5/CSS3/ES6，至少精通一种主流Javascript框架（Vue/React）； 6掌握数据库的相关知识，熟悉MySQL及0RACLE，具备SQL、触发器、函数、存储过程的编写能力； 7 熟悉掌握微信企业号、服务号开发接口和小程序开发规范； </t>
  </si>
  <si>
    <t>希乐仑科技发展（上海）有限公司</t>
  </si>
  <si>
    <t>五险一金 补充医疗保险 专业培训 出国机会 年终奖金 定期体检 节假日福利 带薪年假 绩效奖金 出差补贴</t>
  </si>
  <si>
    <t>1、负责系统软件的架构设计、性能优化、代码编写等工作； 2、负责系统软件的实地安装、调试与维护； 3、负责项目中各阶段所需的必要文档的编写工作； 4、负责与客户进行沟通，对其反馈信息进行及时跟进与处理。 岗位要求： 1、3年以上.NET开发经验 2、非常了解Web开发，包括C＃，ASP.NET，JavaScript，HTML，CSS，XML，Web服务 3、良好的.NET 4.0+经验，例如ASP.NET MVC 4、熟悉Visual Studio 5、在TFS等源代码管理工具方面有丰富的经验 6、良好的SQL，PL-SQL（Oracle）T-SQL（Microsoft SQL）经验 7、有良好的ERP或PSI系统经验者优先</t>
  </si>
  <si>
    <t>上海润桂荇信息科技股份有限公司</t>
  </si>
  <si>
    <t>做五休二 周末双休 五险一金 绩效奖金 员工旅游 年终奖金</t>
  </si>
  <si>
    <t>1、根据产品经理的设计，完成前端H5页面的开发，并处理和后端的对接； 2、模块化前端组件，建立前端开发架构，提高前端开发的效率； 3、负责使用HTML5，CSS3，JavaScript，JQuery, Angular, VUE完成公司移动APP前端跨平台混合开发； 4、持续的优化前端体验和页面响应速度，并保证兼容性和执行效率； 5、负责实现交互效果，各种动画效果。  任职要求： 1、统招本科计算机及相关专业，2年左右前端开发经验，可独立完成开发工作； 2、熟悉主流浏览器的差异，能够独立解决浏览器兼容性问题； 3、精通JQUERY，对原生Javascript有一定深入理解，掌握面向对象编程思想，有模块化开发经验； 4、熟悉HTTP协议，了解TCP/IP的基本工作原理，熟悉各种Web标准规范； 5、精通HTML5/ES6/CSS3等前端技术，熟练使用常见JS框架，如：Vue/Angular/React/JQuery； 6、熟悉前端常用架构工具，如grunt、gulp、webpack等，熟练使用git； 7、逻辑分析能力强，善于沟通，较强的学习能力，具备良好的沟通能力和团队协作精神对业界最新的前端技术和实现有浓厚的兴趣及深入的见解。</t>
  </si>
  <si>
    <t>上海易恒健康生物科技有限公司</t>
  </si>
  <si>
    <t>做五休二 周末双休 带薪年假 五险一金 餐饮补贴 节日福利 专业培训</t>
  </si>
  <si>
    <t xml:space="preserve">1. 负责产品功能的前端开发工作； 2. 在项目经理的领导下，配合完成程序设计和开发； 3. 关注技术动向，研究新技术并攻关技术难题； 4. 独立设计并开发程序中相关的模块，保证程序的质量和进度。  任职要求： 1. 大专及以上学历，计算机相关专业； 2. 3年以上Web开发项目经验，Web基础尤其要扎实； 3. 精通HTML/CSS/Javascript，手写CSS和Javascript的能力，了解HTML5常用特性，ECMAScript 5+规范，擅长页面布局和重构，浏览器兼容和页面渲染执行效率，Chrome调试； 4. 熟练使用vue、es5、react等。 5. 具有Android、iPhone、iPad等智能手机和平板HTML5开发经验优先考虑；熟悉小程序开发； 6. (扩展)熟悉使用任意一种后端技术：Nodejs，PHP，Java等。 </t>
  </si>
  <si>
    <t>上海裕慕网络科技有限公司</t>
  </si>
  <si>
    <t>目前参与公司社交项目开发 1、负责公司后端程序开发、维护与更新； 2、负责项目迭代更新、部署，服务器维护等运维工作； 3、 负责与产品部沟通和确认开发需求，解决开发过程中的技术问题； 4、负责编写相关的技术开发文档。  任职要求： 1、全日制本科及以上学历，两年以上大型互联网产品实际开发经验，具备良好的代码编程习惯、较强的文档编写能力、团队精神、学习能力和沟通能力； 2、精通PHP编程语言，熟悉主流开发框架（Phalcon/Laravel/Yii）使用及原理，掌握MVC和常用设计模式； 3、熟练掌握JavaScript、Jquery、vue框架、HTML、CSS等Web相关技术； 4、熟练掌握postgresql、redis等数据库管理，调优，熟悉常用缓存机制，原理； 5、熟练掌握websocket编程；掌握Swoole且有项目开发经验；     附：需计算机相关专业本科毕业，学习能力强有上进心，公司提供多元化的项目学习经验，扁平化的管理模式，弹性的工作时间，丰厚的福利待遇，让你感受家一般的办公环境！</t>
  </si>
  <si>
    <t>Web前端高级开发工程师</t>
  </si>
  <si>
    <t>上海五纷物联技术有限公司</t>
  </si>
  <si>
    <t>五险一金 专业培训 绩效奖金 年终奖金 股票期权 定期体检</t>
  </si>
  <si>
    <t>岗位职责： 1、负责公司日常项目及产品应用中的Web前端功能设计和开发实现； 2、负责H5开发，实现APP、微信，QQ中嵌套的H5界面的开发工作； 3、与后台开发工程师协作，完成各种数据交互、动态信息展现和用户的互动； 4、创建用户友好、符合标准、跨平台的应用，促进产品易用性改进和界面技术优化； 5、规划web前端技术方向，培养技术人才，提升web前端整体技术水平。 任职资格： 1、本科及以上学历，计算机相关专业； 2、3年及以上JS工作经验； 3、精通HTML5、CSS3、Javascript, 对前端技术有系统化的学习经历； 4、切图熟练，实现高还原度的web页面，理解WEB标准和兼容性，能编写符合W3C标准，兼容多浏览器和不同屏幕尺寸的设备； 5、精通JS，深刻理解面向对象机制，有模块化、组件式编程经验，并能熟练编写各类组件； 6、有前后端分离的项目开发经验； 7、熟悉各种前端设计模式，并且有深刻认识。 8、熟悉移动端H5开发、微信公众号开发、小程序开发和app嵌套H5页面开发，并能适配移动端各种兼容性问题； 9、有扎实的前端技术基础，熟悉常见的框架、库，例如：jQuery、bootstrap、weui、angular、reactjs、vue.js等； 10、熟练使用软件仓库工具Git、SVN。</t>
  </si>
  <si>
    <t>web前端制作（中高级）</t>
  </si>
  <si>
    <t>上海维弗网络科技有限公司</t>
  </si>
  <si>
    <t>岗位职责：  &gt; 3年以上工作经验； &gt; 能熟练的手写Css/Html还原设计稿； &gt;熟悉Jquery框架，能熟练运用的jQuery的动画/ajax/事件等制作页面特效； &gt;熟悉css3，能熟练使用Css3制作各种网页特效； &gt;精通Javascript，能够利用各种浏览器工具来进行Javascript的效果制作以及Debug； &gt;熟悉html5标准； &gt;熟悉移动网站制作； &gt;善于学习，有英语文档阅读能力； &gt;最好有管理经验；  附加要求（优先考虑）：  * 熟悉PHP或其他后任何端语言优先； * 熟悉响应式布局，能不依赖前端框架制作自适应网站优先； * 能运用Html5的canvas/svg制作网页效果优先； * 熟悉undescore/lodash,backbones,react,async等js库优先。</t>
  </si>
  <si>
    <t>上海果藤信息科技有限公司</t>
  </si>
  <si>
    <t>五险一金 做五休二 带薪年假 带薪病假 专业培训 员工旅游 弹性工作</t>
  </si>
  <si>
    <t xml:space="preserve">  任职要求：</t>
  </si>
  <si>
    <t>网络优化主管</t>
  </si>
  <si>
    <t>上海奈格教育培训有限公司</t>
  </si>
  <si>
    <t>五险一金 员工旅游 专业培训 年终奖金</t>
  </si>
  <si>
    <t>工作内容: 1、负责网站SEO优化工作和目标关键词排名提升及稳定； 2、负责网站的宣传推广，扩大网站知名度和影响力，提高网站流量、访问量及百度权重; 3、分析并监控搜索引擎流量，评估及优化网站关键词 4、提案高网站各项指标排名，增加网站流量和知名度； 5、了解各搜索引擎的收录机制，提高网站页面收录量； 6、分析网站流量及其转化，跟踪关键词排名，对推广工作持续进行有效改进，提高网站在百度、360等的排名； 任职要求： 1、熟悉html,css, js，精通seo开发知识，2年以上的SEO网络推广经验； 2、有较强的学习能力，能够关注百度排名优化动向，适应搜索引擎变化，评估、分析、建议网站的关键词，提高网站流量，提升网站排名； 3、熟悉各种搜索引擎、网站联盟、原创文章、链接交换，如友情链接等。 4、了解SEO的运作，能完成上级安排的相关SEO优化项目； 5、有激情，工作积极主动，富有进取心，有较强的学习能力、创新意识，善于沟通，具有良好的团队协助能力及敬业精神。</t>
  </si>
  <si>
    <t>上海星融汽车科技有限公司</t>
  </si>
  <si>
    <t>互联网/电子商务 汽车及零配件</t>
  </si>
  <si>
    <t>1、负责系统前端开发工作，协调界面设计师和开发人员的工作； 2、优化网站前端功能设计，解决各种浏览器的兼容性问题及多终端开发需求； 3、JavaScript程序模块开发，通用类库、框架编写； 4、Web前端表现层及与后端交互的设计和开发； 5、通过各种前端技术手段，提高用户体验并满足性能要求。 岗位要求： 1、本科以上学历，2年以上前端页面及脚本开发经验； 2、精通HTML5/CSS3等相关技术，熟悉W3C标准； 3、数据分离、Web语义化等有深刻理解； 4、精通JavaScript、Ajax、DOM等前端技术，掌握面向对象编程思想； 5、熟练使用当下流行的前端框架； 6、能够独立完成产品经理所提的需求 7、善于沟通和逻辑表达，良好的团队合作、学习精神和积极主动的沟通意识； 8、有Vue.js的大中型项目实际运用经验更佳。 9、有混合app项目实际运用经验更佳。</t>
  </si>
  <si>
    <t>上海汇正财经</t>
  </si>
  <si>
    <t>做五休二 周末双休 带薪年假 五险一金 专业培训 高温补贴 餐饮补贴 绩效奖金 全勤奖 领导nice</t>
  </si>
  <si>
    <t xml:space="preserve">岗位职责： 1. 参与CRM内部系统开发，根据需求负责功能的维护与升级 2. 负责现有系统的稳定与性能调优等的设计与实现。 3. 能够完成系统开发、调试、测试、部署，并保障上线后稳定运行与持续改进。 任职资格： 1. 教育水平：全日制本科以上学历，英语阅读能力良好 2. 专业：计算机相关专业优先 3. 工作经验：二~五年编程经验，至少参与过一个大型项目的开发，拥有CRM开发经验的优先 4. 技能要求：精通PHP, Javascript，HTML5，CSS，Ajax的语言与技术的开发，熟练使用yii等主流开源框架，熟悉Linux系统具备脚本编写能力（shell和python优先），了解数据库原理。熟练使用redis, memcache等缓存服务，MQ队列服务。熟悉HTTP、Websocket、以及其它常见的协议。熟悉nginx的开发环境。 5. 个人素质： 具备良好的交流沟通能力，出色的协调和解决问题能力，较强的文档撰写能力及敏捷等软件工程方法经验, 保密意识强的人员优先 入职提供完善的带薪岗前培训，缴纳五险一金，我们也有年终奖、带薪年假、免费旅游、节假日礼品，生日会等福利。公司每层楼都备有供员工休息的茶水间，内有自动贩卖机、冰箱、微波炉等设备。  汇正财经官网：http://www.shhzcj.com/ 汇正财经顾问有限公司，是中国证监会首批颁发认证的专业投资咨询机构，执业资格证书编号ZX0011。  如果您对这个岗位感兴趣，可以投递我们简历~ 工作地址：普陀区中江路388弄新城控股大厦B座20楼（地铁13号线大渡河路3号口出步行850米至）。 </t>
  </si>
  <si>
    <t>（谷自生）网页美工/UI设计</t>
  </si>
  <si>
    <t>上海美达信息技术有限公司</t>
  </si>
  <si>
    <t>面试合格入职后所属公司为：上海谷自生网络科技有限公司。  工作职责： 1.网站页面美工设计； 2.系统软件UI的架构和设计； 3.了解客户的需求和审美偏好，参与项目前期策划，并根据用户需求做出修改和完善； 4.和后台程序员进行紧密配合，完成页面的整合。  职位要求： 1.相关专业大专以上学历，有同行业2年以上工作经验者优先考虑； 2.精通html、Div+Css布局模式，精通使用网页制作软件如Photoshop、Dreamweaver、Flash等； 3.熟练运用JavaScript等网站开发技术，有良好的代码编写习惯； 4.较强的美术功底，熟悉系统软件界面设计，极强的图片处理能力； 5.沟通能力强，责任心强，性格开朗，良好的创意思维和理解能力； 6.具备良好的团队合作精神和较强的学习能力，能够快速熟悉新技术。</t>
  </si>
  <si>
    <t>web前端高级工程师</t>
  </si>
  <si>
    <t>上海澎博财经资讯有限公司</t>
  </si>
  <si>
    <t>五险一金 补充医疗保险 定期体检 员工旅游 绩效奖金 年终奖金</t>
  </si>
  <si>
    <t>资深前端工程师</t>
  </si>
  <si>
    <t>上海翰鑫信息科技有限公司</t>
  </si>
  <si>
    <t>1、基本功扎实，熟悉HTML5、CSS3、javascript以及es6; 2、熟悉主流JS框架 vue,angular,react,尤其是react,react和react native(目前公司正在使用) 等以及相应的构建流程； 3、对前端表现与数据分离、模块化和组件化等有深入理解； 4、有跨平台Web APP开发经验优先考虑; 5、熟悉React全家桶(React,Redux,react-router,axios),AntDesign 的实际项目使用经验、参与过前后端分离项目者</t>
  </si>
  <si>
    <t>上海汇正财经顾问有限公司</t>
  </si>
  <si>
    <t>金融/投资/证券 银行</t>
  </si>
  <si>
    <t>周末双休 做五休二 带薪年假 五险一金 节日福利 全勤奖 领导nice 办公环境很好 不加班</t>
  </si>
  <si>
    <t xml:space="preserve"> 岗位职责：
1. 参与CRM内部系统开发，根据需求负责功能的维护与升级
2. 负责现有系统的稳定与性能调优等的设计与实现。
3. 能够完成系统开发、调试、测试、部署，并保障上线后稳定运行与持续改进。 任职资格：
教育水平：全日制本科以上学历，英语阅读能力良好
专业：计算机相关专业优先
工作经验：二~五年编程经验，至少参与过一个大型项目的开发，拥有CRM开发经验的优先
技能要求：精通PHP, Javascript，HTML5，CSS，Ajax的语言与技术的开发，熟练使用yii等主流开源框架，熟悉Linux系统具备脚本编写能力（shell和python优先），了解数据库原理。熟练使用redis, memcache等缓存服务，MQ队列服务。熟悉HTTP、Websocket、以及其它常见的协议。熟悉nginx的开发环境。
个人素质： 具备良好的交流沟通能力，出色的协调和解决问题能力，较强的文档撰写能力及敏捷等软件工程方法经验, 保密意识强的人员优先 </t>
  </si>
  <si>
    <t>杭州幻熊科技有限公司</t>
  </si>
  <si>
    <t>周末双休 弹性工作 带薪年假 五险一金 绩效奖金 住房补贴 年度体检</t>
  </si>
  <si>
    <t>幻熊，致力于成为婚礼行业领先者背后的领先者。 你将负责： 1、负责公司网站页面制作，移动端的HTML5应用和站点开发工作； 2、配合UI和后端工程师实现产品功能。 期待中的你： 1、本科以上学历，计算机相关专业； 2、1年以上前端相关工作经验，精通H5、CSS3、Vuejs2.0开发； 3、理解并掌握JavaScript语言核心技术DOM、BOM、Ajax、JSON等； 4、会使用webpack或Gulp构建工具，及CSS预处理器； 5、有微信小程序、reactjs、angularjs、sass开发经验者优先。  看到这里，你还不心动吗？来点干货，加入我们： 阿里领投企业，发展前景好，晋升机会多</t>
  </si>
  <si>
    <t>天津晟越博思信息技术有限公司</t>
  </si>
  <si>
    <t>五险一金 餐饮补贴 周末双休 年终奖金 弹性工作 定期体检</t>
  </si>
  <si>
    <t>1.参与项目相关部分需求分析，负责前端系统架构设计，配合实施前后端完全分离架构的实现 2.与UI设计师和后台程序配合，高效率高质量的完成PC端和移动端页面的实现工作 3.熟悉W3C标准和各主流浏览器在前端开发中的差异，能熟练运用HTML5、CSS3，提供针对不同浏览器的前端页面解决方案，有至少2个完整项目的开发经验，3年以上Web 前端工作经验，了解后端技术及Java语言 4.精通html5/CSS3/JavaScript/Ajax/等Web开发技术，熟悉原生JavaScript，函数闭包、ES5等前端技术 5.掌握jQuery、Bootstrap、vue.js、Bootstrap、AgularJs等框架，熟悉react、 redux、webpack开发架构，了解前端工程化，模块化，前后端分离 6.能够熟练运用vue搭建完整前端框架，熟练使用webpack，了解模块的包依赖关系，熟练使用npm进行安装； 7.熟练使用各种调试、抓包工具，能独立分析、解决和归纳问题； 8.有混合开发经验，熟悉原生app 与 H5 交互，有 React Native 开发经验</t>
  </si>
  <si>
    <t>中/高级前端开发工程师</t>
  </si>
  <si>
    <t>果麦文化传媒股份有限公司</t>
  </si>
  <si>
    <t>1-2.5万/月</t>
  </si>
  <si>
    <t>文字媒体/出版 影视/媒体/艺术/文化传播</t>
  </si>
  <si>
    <t>五险一金 交通补贴 餐饮补贴 员工旅游 定期体检 住房补贴</t>
  </si>
  <si>
    <t>岗位职责： 1、参与公司各个系统，网站的Web前端开发和设计工作；参与公司H5项目，微信服务号，小程序前端的开发工作； 2、和UI设计，后端开发配合，完成公司各个项目和需求的开发工作 3、在日常开发基础上整理前端架构，辅助建立前端开发平台； 4、积极研究优化前端性能，提高用户体验；  任职资格： 1、计算机或相关专业，两年以上前端开发工作经验； 2、熟练HTML，CSS，Javascrpt等基础前端技术，熟悉W3C标准； 3、熟悉JQuery，Node.JS，Angular.Js，React.JS ,VUE.JS 等常规前端开发框架一项或者多项。 4、熟悉常规网络协议，对于B/S开发有深刻理解，熟悉页面性能优化和调优； 5、熟悉Html5，微信公众号，小程序前端开发。 6、热爱前端技术，准备往前端技术架构方向发展 7、工作认真负责，沟通能力强，善于总结、思考、有团队协作精神；  其他： 1、本科以上，计算机，数学等专业毕业 2、薪资10000-25000</t>
  </si>
  <si>
    <t>神采（上海）网络科技有限公司</t>
  </si>
  <si>
    <t>互联网/电子商务 建筑/建材/工程</t>
  </si>
  <si>
    <t>五险一金 餐饮补贴 绩效奖金 定期体检 专业培训</t>
  </si>
  <si>
    <t>岗位职责 1、参与系统的需求分析、以及软件相关设计等工作； 2、按照设计要求，完成编码，调试，测试和维护； 3、分析并解决软件开发过程中的问题； 4、按照规范完成系统的核心模块代码的编写，并进行单元测试； 5、对一些重点、难点的问题进行攻关。  岗位需求 1、本科及以上学历，计算机相关专业，具备3年及以上Java开发经验； 2、熟悉MVC设计模式、熟练使用Spring Boot ，Spring Cloud微服务架构，了解SpringBoot Data JPA； 3、熟悉Mysql、NoSql等数据库的应用； 4、熟悉HTML/CSS/JavaScript等, 熟悉基于数据库的设计和开发； 5、熟悉互联网IT技术开发流程，熟悉Git等工具； 6、有较强的学习能力，具备良好的沟通协调能力和团队合作精神；  7、有开源框架和开源代码贡献者优先。</t>
  </si>
  <si>
    <t>php开发工程师</t>
  </si>
  <si>
    <t>上海曼朗网络科技有限公司</t>
  </si>
  <si>
    <t>公关/市场推广/会展 外包服务</t>
  </si>
  <si>
    <t>五险一金 员工旅游 专业培训 绩效奖金 定期体检</t>
  </si>
  <si>
    <t xml:space="preserve">岗位描述： 1、负责PHP程序开发和维护； 2、负责公司网站项目后台开发与维护（企业官网、电商平台、门户网站）； 3、需根据项目需求，完成相关系统的功能开发，准确实现需求； 4、负责系统性能优化和异常问题排查，协助各类异常处理； 5、协助参与项目的架构设计、项目需求分析、数据库设计等工作； 6、根据设计文档、需求完成后台代码实现，以及单元测试。 任职资格： 1、大专及以上学历，计算机相关专业毕业3年以上网站php程序员工作经验； 2、熟练掌握PHP编程技术，熟悉thinkphp框架，掌握关系数据库理论，熟练MYSQL数据库操作； 3、精通SVN等版本控软件； 4、了解掌握html（XHTML），CSS，javascript； 5、熟悉JQuery等JS框架，了解ajax原理及一些经典问题的实现方法； 6、能吃苦耐劳，有工作热情，有良好的团队协作精神，能够按时完成公司交给的设计及编程任务； 7、有网站建设乙方公司任职经历或有电子商务平台核心开发经验者优先录用。 福利待遇： 1、薪资结构：基本工资+岗位津贴+绩效+项目奖金； 2、周末双休+8小时工作制，不定期的团建活动； 3、入职后即签订劳动合同，给您职业安全感有力保障； 4、公司提供完善的行业职业发展规划； 5、全体员工除享受以上福利待遇外还将享受带薪年假、病假、婚假、丧假、产假等国家法定节假日； 6、为优秀员工提供广阔的职业发展空间。 我们是一个富有激情的项目团队。公司拥有人性化的管理、快乐的工作氛围、高于同水平的薪资待遇，有信心吗？有勇气吗？来吧！我们需要你一起创造未来！ </t>
  </si>
  <si>
    <t>React研发工程师</t>
  </si>
  <si>
    <t>上海捷信医药科技股份有限公司</t>
  </si>
  <si>
    <t>制药/生物工程 公关/市场推广/会展</t>
  </si>
  <si>
    <t>五险一金 交通补贴 专业培训 绩效奖金 定期体检</t>
  </si>
  <si>
    <t>1.熟练使用前端基本技能, HTML, CSS, Javascript （H5 &amp; CSS3);
2.熟练在项目中使用过react + ant-design (或者其它第三方UI框架,eg: bootstrap等);
3.熟练使用webpack前端自动化构建工具;
4.熟练使用git代码管理工具;
5.英文文档阅读和编写能力优先考虑;
6.熟悉scrum的开发流程优先考虑。</t>
  </si>
  <si>
    <t>汇正财经上海分公司</t>
  </si>
  <si>
    <t>五险一金 专业培训 绩效奖金 员工旅游 年终奖金 定期体检 餐饮补贴</t>
  </si>
  <si>
    <t>苏州乐美智能物联技术股份有限公司</t>
  </si>
  <si>
    <t>五险一金 餐饮补贴 绩效奖金 员工旅游</t>
  </si>
  <si>
    <t>岗位职责： 1、参与系统的需求分析、设计、编码等工作； 2、负责服务端接口开发，能独立承担部分模块和服务开发和设计； 3、负责对接第三方接口的开发工作； 4、负责与移动端交互的接口开发工作； 5、参与相关系统的运营和维护工作，保证系统稳定可靠运行。 岗位要求： 1、熟悉Unix/Linux操作系统、熟悉LAMP与LNMP Web架构，熟悉SHELL编程； 2、熟练掌握HTML、Javascript、CSS等WEB前端技术； 3、精通PHP+MySQL开发技术，精通php的面向对象编程，熟悉主流PHP开发框架，熟悉数据库原理、MySQL，精通SQL调优； 4、具备良好的编码习惯和撰写文档习惯，良好的团队协作能力。 5、有大型网站开发经验者优先，有分布式、集群、高并发、大数据开发经验者优先。 6、精通Redis、Memcached等的常用缓存技术，了解队列技术应用； 7、熟悉LAMP环境和PHP程序开发，精通TP、CI、laravel者优先，能熟练构建Web平台项目，具备大型网站实战经验，有高并发、大数据开发经验者优先；</t>
  </si>
  <si>
    <t>美术指导 Art Director</t>
  </si>
  <si>
    <t>上海能乘文化传播有限公司</t>
  </si>
  <si>
    <t>五险一金 员工旅游 餐饮补贴 出国机会 年终奖金 弹性工作 定期体检 交通补贴</t>
  </si>
  <si>
    <t xml:space="preserve"> 任职要求： 应聘请附作品，谢谢。 </t>
  </si>
  <si>
    <t>东方财富信息股份有限公司</t>
  </si>
  <si>
    <t>五险一金 专业培训 年度旅游 带薪年假 节日福利 岗位晋升 体检</t>
  </si>
  <si>
    <t>工作职责: 1、负责前端HTML/CSS/JavaScript代码的编写，实现界面效果、交互和功能； 2、按产品设计需求完成项目开发迭代，主动实现性能优化和提升用户体验； 3、深入分析和解决前端遇到的各种跨终端兼容问题，保证页面响应速度和执行效率； 4、完成前端核心业务代码及JS组件的封装。 任职资格: 1、5年以上前端开发工作经验，本科以上学历； 2、精通HTML5/CSS3/Java"script"/JQuery/Ajax等相关技术，有较强的代码功底； 3、熟悉W3C标准与Web语义化，精通页面架构和布局，能够解决各种浏览器兼容性问题，熟悉前端性能优化； 4、了解各类前端框架，至少熟悉其中的一种如vue/angular/react； 5、熟悉SASS或LESS，熟练使用Gulp、Webpack等前端构建工具，对前端工程化有一定的了解； 6、工作认真细致，有独立分析问题和解决问题的能力，能主动根据业务需求提出合理的方案； 7、能不断完善和优化前端技术开发规范和流程。</t>
  </si>
  <si>
    <t>上海伊斯曼电气股份有限公司</t>
  </si>
  <si>
    <t>五险一金 免费班车 员工旅游 绩效奖金 年终奖金 定期体检 专业培训 出国机会 股票期权</t>
  </si>
  <si>
    <t>1、负责公司网站的设计、改版、更新；
2、负责公司产品的界面进行设计、编辑、美化等工作；
3、负责与其他开发人员配合完成网站等前台页面设计和编辑；
4、其他与程序设计相关的工作。
岗位要求：
1、精通HTML5、CSS3、JavaScrip等技术，精通jQuery，Ajax；
2、熟练使用git或svn等代码管理工具；
3、熟悉bootstrap、juqeryMobile、suiMobile基本使用；
4、2年以上开发经验，至少精通一种主流开发框架vue、react、angularJS的任意一种；
5、熟悉模块化、前端编译和构建工具，webpack配置，熟悉npm，最好有线上产品销售、退货项目优先考虑；
6、精通javascript，熟悉架构，熟悉nodejs技术，express框架，mysql数据库技术 有开发过JS框架或公共组件开发经验；
7、有良好的美术设计功底，良好的创意思维和理解能力，能及时把握需求；
8、有优秀作品者优先考虑。</t>
  </si>
  <si>
    <t>PHP中级开发工程师</t>
  </si>
  <si>
    <t>上海美锴信息技术有限公司</t>
  </si>
  <si>
    <t>五险一金 弹性工作 定期体检 绩效奖金 员工旅游 股票期权</t>
  </si>
  <si>
    <t xml:space="preserve">工作职责： 1.负责公司各类PHP项目开发和维护，进行需求分析和功能设计 2.协助参与系统的架构设计 3.相关开发文档的整理与编写,测试用例 4.配合产品经理、前端设计完成项目 5.根据系统中具体难点问题，参与针对具体技术难点的技术攻关 6.完成上级领导交办的其他工作 任职要求： 1.专业技能： 1.1熟练掌握PHP、JavaScript、Ajax、CSS、HTML； 1.2了解至少一种第三方的JavaScript代码库，如JQuery、Prototype等； 1.3掌握至少一种网页模版使用方法，如Smarty等； 1.4掌握Http协议以及B/S交互过程，熟练掌握cookie、caching等相关内容； 1.5熟练使用MySQL，对SQL语句的执行性能有一定的认识； 1.6熟悉软件开发流程，熟练使用版本控制软件和bug/case管理软件； 1.7了解web2.0且对网站用户体验有一定的认识 2.基本要求：本科及以上学历，计算机相关专业，2年及以上互联网（PHP/WEB）相关开发经验。 3.外英能力：大学英语四级以上或相当水平，良好的英语读写能力。 4.管理能力：具有一定的判断能力、沟通协调、表达能力。 5.品质要求： 5.1较强的执行力，工作责任心强，看重结果导向； 5.2良好的职业素养和职业操守，能承受一定的工作压力； 5.3较强的逻辑分析能力，思路清晰，思维活跃。 </t>
  </si>
  <si>
    <t>vue前端开发</t>
  </si>
  <si>
    <t>上海舟恩信息技术有限公司</t>
  </si>
  <si>
    <t>五险一金 餐饮补贴 年终奖金 带薪年假 周末双休 节日福利</t>
  </si>
  <si>
    <t>工作职责 1. 参与手机Web端和PC Web端的开发，根据产品需求开发高质量WEB产品前端页面； 2. 使用HTML5/CSS3/JS开发网站前端页面； 3. 优化代码实现，提高产品性能； 4. 积极探索互联网前端开发技术的发展， 优化web交互方式，提升用户体验； 岗位要求 1. 计算机相关专业，大专及以上，拥有2年以上 HTML5、CSS3 开发工作经验； 2. 熟悉Javascript/CSS/XML/HTML 5/PHP等WEB前端技术； 4. 熟悉React/Vue框架者优先； 5. 熟悉JQuery, bootstrap及相关W3C标准； 6. 对不同设备及平台有一定了解，理解不同操作系统及浏览器的兼容性区别</t>
  </si>
  <si>
    <t>上海翕振信息技术有限公司</t>
  </si>
  <si>
    <t>1、熟练掌握主流框架如springMVC、Hibemate、Mybatis的使用和原理；
2、熟练使用WEB前段技术如html、css、javaScript、ajax、JSP、JSON、Jquery等；
3、至少掌握SQLSERVER、Oracle、MySQL中一种数据库的开发，掌握数据库运行方式和实物管理的基本原理。
4、有JAVA相关银行项目工作经验者优先。</t>
  </si>
  <si>
    <t>上海名质网络科技有限公司</t>
  </si>
  <si>
    <t>五险一金 绩效奖金 年终奖金 股票期权 专业培训 餐饮补贴 定期体检</t>
  </si>
  <si>
    <t>工作职责 1. 负责互联网产品的前端的设计与开发； 2. 与后端开发人员紧密配合，确认调用接口，保证功能的完整 3. 负责互联网产品的单元测试，保证产品质量； 4. 参与系统的部署、监控和维护，确保系统的正常运行； 5. 参与对业务系统进行性能优化，提高系统的健壮性；  任职要求 1. 1年以上互联网产品开发经验；有移动端开发经验者优先； 2. 精通HTML5，CSS3，H5，js等前端技术，熟练掌握DIV+CSS的布局，能较好的处理各大浏览器的兼容问题； 3. 熟练掌握JavaScript、JQuery等技术，能对页面做出正确的模块分析及页面渲染，完成页面的基本特效的编码； 4. 熟悉BootStrap、了解Amaze UI等框架，熟练使用BootStrap进行页面开发和响应式布局； 5. 熟悉Ajax，可以使用Ajax进行数据的交互和页面的异步加载； 6. 能熟练运用至少一种前端框架 -- （React、Vue、Angular） react 优先； 7. 熟悉Ant Design者优先； 9. 有在创业公司工作经验者优先； 10. 熟悉软件开发流程，有良好的软件工程知识； 11. 良好的团队协作和交流沟通能力；</t>
  </si>
  <si>
    <t>React Native 前端开发工程师</t>
  </si>
  <si>
    <t>上海媒科锐奇网络科技有限公司</t>
  </si>
  <si>
    <t>五险一金 员工旅游 交通补贴 餐饮补贴 年终奖金 弹性工作 定期体检</t>
  </si>
  <si>
    <t>岗位职责 1 、负责公司APP产品开发（包括Android和IOS）。 2、 负责PC、移动端网页的前端开发。 3、 撰写技术文档，优化产品代码。 任职资格 1、 本科以上学历，计算机相关专业。 2 、有1年以上React Native移动应用的实际项目开发经验。 3 、精通JS、HTML、CSS等前端技术。 4、 有Android 或 IOS原生开发经验者优先,有微信小程序开发经验者优先。 5 、良好的团队合作精神，能承受工作压力。</t>
  </si>
  <si>
    <t>Web前端开发工程师 (职位编号：03)</t>
  </si>
  <si>
    <t>上海外教社信息技术有限公司</t>
  </si>
  <si>
    <t>五险一金 交通补贴 餐饮补贴 通讯补贴 绩效奖金 年终奖金 定期体检 节日红包</t>
  </si>
  <si>
    <t>【重要说明】请前端应聘者务必在简历中注明项目案例地址（若不方便，也可私信告知），以便提高双方效率，谢谢 【基本要求】 1. 三年以上工作经验，大学本科学历，计算机相关专业优先； 2. 精通或熟练CSS3、HTML5、JavaScript、CSS+DIV、Ajax、JSON； 3. 擅长jQuery/ backbone.js/AngularJS等JS框架,并能熟练编写高性能的页面控件； 4. 熟练使用seaJS、Gulp、Grunt、Node.js等一种或多种前端技术； 5. 有Android/iOS客户端产品研发经验者优先，熟悉各自的系统架构及开发框架； 6. 具备良好的代码编程素养，逻辑性强，做事严谨，态度积极乐观，沟通能力良好。   【工作内容】 1. 负责公司产品网页个性化开发，能兼顾Web端和手机端展示效果； 2. 持续优化前端体验和页面响应速度，并保证兼容性和执行效率； 3. 提升用户交互体验； 4. 兼顾后端服务器维护, 配合其他工程师的产品研发。</t>
  </si>
  <si>
    <t>上海三迭信息科技有限公司</t>
  </si>
  <si>
    <t>五险一金 交通补贴 绩效奖金 弹性工作</t>
  </si>
  <si>
    <t>数据采集工程师（爬虫）</t>
  </si>
  <si>
    <t>上海晏鼠计算机技术股份有限公司</t>
  </si>
  <si>
    <t>五险一金 员工旅游 定期体检 绩效奖金 年终奖金</t>
  </si>
  <si>
    <t>加入我们，你需要做的： 1. 负责数据平台的数据采集与爬取、解析处理、入库及备份等数据日常工作； 2. 数据采集工具软件平台的开发、测试工作； 3. 负责分析新的数据需求, 完成数据处理的设计(文档)和实现； 4. 负责数据的清洗、整理、整合及合并等工作； 5. 负责数据处理程序设计框架改善, 数据处理性能优化, 系统数据处理的能力提高； 6. 实时监控爬虫的进度和警报反馈。  要在这个角色中脱颖而出，你需要具备： 1. 本科以上学历，3年以上开发经验，其中2年以上爬虫开发经验； 2. 熟悉Linux，精通Python； 3. 熟悉http协议，有网络编程经验； 4. 熟悉Javascript，html，css，熟悉AJAX； 5. 精通网页抓取原理和相关技术，了解常见的反扒机制； 6. 熟悉python爬虫框架 scrapy, scrapy-redis, selenium, phantomjs； 7. 熟悉整个爬虫的设计及实现流程，有从事网络爬虫、网页信息抽取开发经验，熟悉反爬虫技术，有分布式爬虫架构经验； 8. 熟练使用MySQL数据库，掌握redis、mongodb、hive等常用nosql技术并具有实战经验； 9. 学习能力强，工作负责认真，具有强烈的进取精神和乐观的工作态度。   如果你更加优秀，我们热情欢迎： 1. 有大数据、互联网公司工作经验优先； 2. 有ETL设计、数据仓库设计、维度设计、数据挖掘工具者优先考虑。</t>
  </si>
  <si>
    <t>ASP.NET/C#/SQL软件开发工程师</t>
  </si>
  <si>
    <t>纬创资通（上海）有限公司</t>
  </si>
  <si>
    <t>五险一金 节日福利 做五休二 周末双休</t>
  </si>
  <si>
    <t>职位描述如下：  本科以上学历，计算机相关专业。 熟悉ASP.NET、C#、.NET Framework，具有Web应用程序开发经验。 熟悉HTML、CSS、JavaScript、jQuery、Ajax等Web网页开发技术。 熟悉SQL Server等数据库，熟练编写SQL语句。 做事踏实，喜欢软件开发，有良好的沟通能力，学习能力及团队合作精神；具备一定的英语读写能力。   资深ASP.NET软件开发工程师： 满足上述职位基本要求。 三年以上ASP.NET 软件项目开发经验，精通Web应用开发，有较强的应用设计经验，有一定的项目管理能力。 精通SQL Server使用，熟练编写视图；存储过程；子查询等；对数据库优化有丰富经验。 熟悉一般商业运作流程、有大型MIS、CRM、ERP及电子商务系统开发经验者优先。  工作内容： 主要基于ASP.NET+SQL Server的B/S架构的企业级业务信息和流程管理软件的开发。 现有相关Web系统的维护和升级。 其他应用相关Web技术开发的软件。</t>
  </si>
  <si>
    <t>上海豆萌科技有限公司</t>
  </si>
  <si>
    <t>影视/媒体/艺术/文化传播 文字媒体/出版</t>
  </si>
  <si>
    <t>员工旅游 专业培训 绩效奖金 年终奖金 弹性工作 五险一金</t>
  </si>
  <si>
    <t>上海寺冈电子有限公司</t>
  </si>
  <si>
    <t>仪器仪表/工业自动化 计算机软件</t>
  </si>
  <si>
    <t>五险一金 出国机会 年终奖金 餐饮补贴 交通补贴 员工旅游 绩效奖金</t>
  </si>
  <si>
    <t>职位描述： 1. 积极配合部门团队,参与产品或项目设计与开发. 2. 与客户沟通,熟悉客户业务需求,提供灵活快速地解决方案. 3. 快速的分析和解决开发中的问题,保持团队间的畅通沟通,确保项目的顺利进行. 4. 国内或海外项目后续支持及第三方协作. 5、工作地点:上海市徐汇区龙漕路299号天华信息科技园.  职位要求： 1. 计算机相关专业本科或以上学历. 2. 精通J2EE开发,1年以上项目开发经验. 3. 精通标准SQL语句. 4. 熟悉Linux平台. 5. 熟悉web前端开发,熟悉JQuery，css,html. 6. 熟悉Tomcat的基本配置与web应用的部署，对技术架构有一定了解. 7. 具有规范代码能力，能自主独立完成产品开发. 8. 具有良好的项目文档编写能力. 9. 具有强烈的责任心和团队合作精神，能够承受工作压力，工作态度积极主动. 10. 具有较强的人际沟通能力. 11. 具有较好的英语读写能力. 12. 有零售行业相关工作经验者,或有ERP开发经验者优先.</t>
  </si>
  <si>
    <t>上海奇码数字信息有限公司</t>
  </si>
  <si>
    <t>五险一金 补充医疗保险 员工旅游 绩效奖金 年终奖金 专业培训 弹性工作</t>
  </si>
  <si>
    <t>1，追求用户体验的极致优化，积极思考用户使用场景 2，精通 HTML5/CSS/javascript，熟练使用业界各类H5制作工具 3，熟悉各类常见的javascript框架，如jquery等 4，熟悉网页优化：如浏览器兼容性优化、Style优化、流量优化等， 5，熟练使用各类前端开发调试工具，如 chrome 开发者工具 6.有Angular.js 项目开发经验。 7.懂 Vue redct  注：请应聘者附上作品链接</t>
  </si>
  <si>
    <t>上海卫宁数据科技有限公司</t>
  </si>
  <si>
    <t>五险一金 通讯补贴 员工旅游 专业培训</t>
  </si>
  <si>
    <t>1、依据产品需求完成高质量的跨终端Web（PC+Mobile）的前端开发和维护；
2、对具体的产品进行性能优化，实现极致的页面加载、执行和渲染时间；
3、在理解前端开发流程的基础上，结合前端实际建立或优化提升工作效率的工具；
4、在理解产品业务的基础上，提升产品的用户体验，技术驱动业务的发展；
5、关注前端前沿技术研究，通过新技术服务团队和业务
任职条件：
1、计算机相关专业，2年及以上前端开发开发经验；
2、具备跨终端（PC+Mobile）的前端开发能力，关注Web（PC+Mobile）页面兼容，有移动端H5页面开发经验;
3、熟悉html，cshtml代码、精通DIV＋CSS、能够独立完成页面设计及美化；
4、至少熟练使用angular js, react js, vue js中的一种，并有项目经验；
5、熟悉模块开发，有前后端分离开发经验；
6、了解一门非前端的语言（如Java/PHP/net/Python/Ruby）尤佳；
7、具备良好的团队协作精神，能利用自身技术能力提升团队整体研发效率，提高团队影响力！</t>
  </si>
  <si>
    <t>Java开发工程师（985/211大学优先） (职位编号：1)</t>
  </si>
  <si>
    <t>上海顺舟智能科技股份有限公司</t>
  </si>
  <si>
    <t>岗位职责： 1、参加系统模块设计和开发； 2、撰写相关技术文案并能够给予相关部门技术支持； 3、根据项目或部门需要进行配置管理等工作； 4、参与技术难题攻关、组织技术积累等工作。  任职要求： 1、计算机相关专业，至少2年以上Java开发经验，至少4个以上项目开发经验； 2、熟悉windows操作系统，熟悉常用数据库； 3、精通J2EE框架，精通EJB, Servlets, JSP, Struts，XML，精通HTML,JavaScript，CSS 、JavaScript、JQuery、Hibernate、Mybatis等相关技术； 4、具有良好的团队合作能力，学习和理解能力较强；</t>
  </si>
  <si>
    <t>中级Web前端开发工程师</t>
  </si>
  <si>
    <t>上海昌投网络科技有限公司</t>
  </si>
  <si>
    <t>五险一金 员工旅游 定期体检 年终奖金 绩效奖金 做五休二 周末双休 免费班车</t>
  </si>
  <si>
    <t>职位诱惑： 公司高速发展期，有晋升空间，成长快 不定期公司内部培训 与投资大牛免费约饭 五险一金，季度团建，海外游 周末双休，朝九晚六 公司配备健身房和教练，卡拉OK，更多精彩等你来发掘  岗位职责： 1、参与项目的前端开发工作，参与项目前端环节进度和质量控制； 2、对前端工作开展具有规划能力，负责项目的前端架构部署，实现产品需求； 3、负责跨项目的前端基础服务开发，跨业务线的性能数据、错误收集上报，优化方案制定和公共模块及组件支持； 4、参与规划前端团队发展，负责 Code Review、分享布道。  任职要求： 1、2年以上工作经验，精通 HTML/CSS/Javascript 等前端技术，能轻松写出符合 W3C 标准、语义化、兼容主流浏览器的代码, 熟练书写 ES5, ES6, CSS3 等原生 JS、CSS 代码； 2、熟悉前端工程化与组件化开发，并有实践经验（如 Gulp/Webpack、Vue/React 等或其他前端工具)，熟悉 MVC、MVVM 等前端开发模型； 3、熟悉网络通信机制、常用网络协议（ HTTP/SSL)，了解常见安全问题和对策； 4、至少了解一门非前端的语言（如 NodeJS/Java/PHP 等）； 5、有良好的沟通能力和团队协作能力，工作严谨、有激情、工作自主驱动、关注用户体验； 6、优秀的学习能力，分析和解决问题的能力和强烈的进取心；</t>
  </si>
  <si>
    <t>上海瑞金生物科技有限公司</t>
  </si>
  <si>
    <t>做五休二 弹性工作 五险一金 专业培训 绩效奖金</t>
  </si>
  <si>
    <t>1、深入了解公司项目的业务流程，负责App的设计和开发； 2、参与项目需求分析，负责系统架构设计； 3、负责按进度、质量交付软件开发的成果； 4、学习和研究新技术以满足项目的新需求；  任职要求： 1、大学本科以上学历，计算机、软件工程等相关专业，2年以上移动端开发工作经验； 2、掌握html/css、js、Angularjs、ionic、Vue等； 3、有独立负责APP开发、发布、优化的经验； 4、有微信小程序开发经验者优先； 5、具备良好的团队沟通能力、很强的独立分析问题和解决问题的能力,持续学习，并且注重细节； 6、有良好的代码编写习惯，逻辑结构清晰，命名规范；</t>
  </si>
  <si>
    <t>.NET开发主管（西弗瑞）</t>
  </si>
  <si>
    <t>上海环钻环保科技股份有限公司</t>
  </si>
  <si>
    <t>做五休二 周末双休 五险一金 包吃 全勤奖</t>
  </si>
  <si>
    <t xml:space="preserve">本岗位为代上海西弗瑞公司所发，以下为公司简介及岗位要求与职责。
上海西弗瑞公司是一家专注于环保，致力于提供专业的环卫行业信息化管理解决方案与城市固体废弃物处理的供应商。
公司由德、美留学归国人员创办，研发力量雄厚、同时还具备中外教授组成的专家顾问团以及专业化的管理团队。自2007年本公司成立以来，一直紧随环卫行业的发展，提供个性定制的信息化管理解决方案。做到了开拓与实现并行，专业化与人性化兼具的技术核心。我们与上海同济大学、德国盖森尔基辛应用技术大学以及德国弗劳恩霍夫应用研究促进学会物流研究所、德国废弃物经济与城市清洁协会等国内外著名高校和机构组织建立了紧密的合作关系。我们的目标是成为传统环卫行业中的创新高科技企业，将全新的理念来优化城市环卫事业的发展。  工作职责：  1、负责软件的架构设计、功能模块设计、数据库结构设计及核心代码开发  2、带领技术团队，包括软件开发人员的管理，提升团队的技能水平和凝聚力  3、按时完成公司项目和产品的开发，编码，测试等工作  4、解决开发过程中的技术难题并按规范编写相应的技术文档  任职要求：  1、计算机及其相关专业，大专以上学历；  2、5年以上 C 开发经验，精通ASP.Net、MVC、EF；  3、有良好的 OOA、OOD、OOP及设计模式与敏捷开发的实践经验、分析设计与架构经验；  4、熟悉HTML5、CSS3、Jquery、JSON等前端技术；  5、至少精通一种主流数据库 SQL Server、Oracle、MySQL等  6、有移动（ 微信、Android、iOS ）平台开发经验优先；  </t>
  </si>
  <si>
    <t>中级前端开发工程师（智能制造、MES）</t>
  </si>
  <si>
    <t>API PRO</t>
  </si>
  <si>
    <t>五险一金 员工旅游 交通补贴 年终奖金 绩效奖金 出国机会 通讯补贴 餐饮补贴 专业培训 定期体检</t>
  </si>
  <si>
    <t>岗位职责    任职资格</t>
  </si>
  <si>
    <t>上海臻鼎健康科技有限公司</t>
  </si>
  <si>
    <t>五险一金 弹性工作 员工旅游 出国机会 绩效奖金 年终奖金 定期体检</t>
  </si>
  <si>
    <t xml:space="preserve"> 岗位职责 1、能独立完成产品功能模块设计与代码的编写工作； 2、根据系统软件需求规格设计文档编写； 3、系统功能开发；  岗位要求 1、5年以上J2EE开发经验，精通Java语言和J2EE平台开发，熟练运用如Strusts、iBATIS、mybatis、Spring等框架； 2、精通Webservice、SOA的开发设计，熟悉Tomcat、Weblogic等服务器应用和配置等； 3、能够熟练运用 CSS、HTML 标签。完成UI平面设计后的静态页面制作； 4、熟悉Linux、Windows Server等操作系统，Linux命令、shell脚本； 5、熟悉Oracle、mysql等数据库，精通数据库的应用开发、设计和优化； 6、熟悉AJAX、Jquery、SVN、Junit等； 7、有较丰富的项目开发和设计经验，工作积极主动和积极钻研新技术能力，具有高并开发系统、大数据系统开发经验优先； 8、有互联网行业经验或大型分布式产品规划设计经验优先。       </t>
  </si>
  <si>
    <t>知爱母婴专护服务（上海）有限公司</t>
  </si>
  <si>
    <t>做五休二 加班补贴 带薪年假 五险一金 节日福利 专业培训 绩效奖金 周末双休</t>
  </si>
  <si>
    <t>岗位职责： 1、协助系统分析人员完成软件以及模块的需求调研、需求分析； 2、按照软件项目经理的要求，负责完成软件的程序设计与代码编写； 3、负责技术方案、文档的编写，软件单元的测试； 4、协助测试人员完成软件系统模块的测试及更新； 5、负责编制与项目相关的技术文档。 6、负责h5的代码编写。  任职要求： 1、25-35周岁，体健貌端，无不良嗜好； 2、计算机类全日制大专或以上学历； 3、有从事Java开发工作者优先； 4、具有较强的分析、推理和判断的能力； 5、工作作风严谨仔细，能够承受一定的工作压力； 6、精通HTML/CSS/Javascript等前端技术； 7、熟悉vue、react、angular等至少一种前端主流框架；</t>
  </si>
  <si>
    <t>中高级PHP工程师</t>
  </si>
  <si>
    <t>上海庆�葱畔⒖萍加邢薰�司</t>
  </si>
  <si>
    <t>五险一金 交通补贴 餐饮补贴 弹性工作 周末双休</t>
  </si>
  <si>
    <t>1、负责公司产品运营后台系统开发和维护； 2、负责公司APP项目的功能实现； 3、快速原型开发，快速迭代并迅速投入产品。  职位要求： 1. 2 年以上 PHP 编程语言开发经验； 2. 深入理解 PHP 和常用开发框架，如：yii2,Laravel, ThinkPHP，React 等, 深入理解 yii2 者优先； 3. 深入理解 HTML5、javascript、XML、CSS 等等 Web 相关技术知识； 4. 熟悉mysql、mongodb等数据库； 5. 掌握算法设计和数据结构； 6. 较强的独立工作能力和解决问题的能力，有团队协作精神； 7. 参与并了解 Web 开发的整个流程者优先； 8. 有高并发, 高性能调优工作经验者优先。</t>
  </si>
  <si>
    <t>上海网映文化传播股份有限公司</t>
  </si>
  <si>
    <t>影视/媒体/艺术/文化传播 网络游戏</t>
  </si>
  <si>
    <t>五险一金 员工旅游 通讯补贴 年终奖金 弹性工作</t>
  </si>
  <si>
    <t>1、负责电竞圈PC端和移动端中Web前端的实现，协调UI和研发人员的工作。
2、负责公司承接的各类项目的Web前端功能实现。
3、优化前端功能设计、解决各类兼容性问题和多终端开发需求。
4、在前端技术上需有一定经验和积累，能提升前端团队的技术实力。
任职资格：
1. 精通Web技术，包括HTML/CSS/JS等，熟悉页面架构和布局，对表现和数据分离、Web语义化有深刻理解。
2. 精通各类前端技术，熟悉vue、React等前端框架和类库，需有极强的自学习能力。
3. 熟悉前端工程化，有工程化经验，打包工具不限。
4. 对浏览器优化有一定经验，能快速解决各终端、各浏览器的兼容问题。
5. 通过极强的自学习能力学习新技术，提高用户体验和性能要求。
6. 至少2年以上前端开发经验,能承受一定的工作压力。
7. 有React native 开发经验者优先考虑
8. 有微信小程序开发经验者优先考虑</t>
  </si>
  <si>
    <t>吉本软件（上海）有限公司</t>
  </si>
  <si>
    <t xml:space="preserve">1、3年以上.net开发经验； 2、.net框架、金沟通ASP.net MVC，Entity Framework等框架开发模式，熟练使用C#,SAP.NET MVC4,WebApi，Wcf，具备.NET框架下多层应用程序开发经验，熟悉常用的设计模式。 3、熟练掌握HTML、JQuery、Javascript、CSS，了解HTML5语言，Boostrap前端框架，熟悉VUE等框架。 4、熟悉数据库基础知识，熟练使用Oracle或SQL server等 5、工作责任心强，善于沟通交流，具备优秀的团队合作意识。 6、有电商系统或保险项目开发经验优先。 </t>
  </si>
  <si>
    <t>上海中信信息发展股份有限公司-s1系统服务事业部</t>
  </si>
  <si>
    <t>五险一金 员工旅游 专业培训 餐饮补贴 绩效奖金 年终奖金 交通补贴 定期体检</t>
  </si>
  <si>
    <t>岗位职责: 1、根据项目需求按时完成产相关产品界面的代码设计、开发工作； 2、制作标准优化的代码，并增加交互动态功能； 3、对已有项目，相关业务中的代码持续更新迭代优化和重构； 4、JS交互效果的实现、前端代码优化； 5、进行前端框架及组件库的搭建。  任职条件: 1、熟练掌握HTML5，CSS3，JavaScript等前端技术栈 2、熟悉移动端开发流程 3、有使用过Nodejs、vue、require、JQuery等框架者优先 4、对CSS/JavaScript性能优化、解决多浏览器兼容性的经验； 5、有UI背景-对用户体验、交互操作流程、及用户需求有一定了解； 6、对响应式布局有一定的了解，有实际项目经验更好； 7、专职从事2年及以上Web前端开发从业经验优先考虑；</t>
  </si>
  <si>
    <t>前端开发工程师-YFZX</t>
  </si>
  <si>
    <t>上海中信信息发展股份有限公司</t>
  </si>
  <si>
    <t>五险一金 定期体检 餐饮补贴 员工旅游 交通补贴 通讯补贴 绩效奖金</t>
  </si>
  <si>
    <t>【公司预计下半年度预计搬家到青浦赵巷附近的信息发展产业园，请您谨慎投递简历，谢谢！】  岗位职责&amp;任职要求：  1、专科及以上学历，2年以上 Web 编程经验，计算机或相关专业； 2、熟练掌握 Web 的图形渲染技术 SVG / Canvas / WebGL，了解计算机图形学基础理论及算法； 3、熟练使用 Three.js / ECharts / Highcharts  等图形库； 4、熟练掌握 JavaScript / HTML5 / CSS+DIV 等 Web 前端技术，编写兼容主流浏览器并符合W3C标准的前端代码； 5、熟练掌握 Vue等前端框架，具备前端工程化的思维和实践经验，扎实的前端研发技能，能开发常用的交互组件及视觉动效； 6、具有良好的沟通、学习能力和团队合作精神</t>
  </si>
  <si>
    <t>系统开发经理/主管</t>
  </si>
  <si>
    <t>上海用正医药科技有限公司</t>
  </si>
  <si>
    <t>1-3万/月</t>
  </si>
  <si>
    <t>8-9年</t>
  </si>
  <si>
    <t>制药/生物工程 学术/科研</t>
  </si>
  <si>
    <t>五险一金 年终奖金 定期体检 员工部训 员工旅游 补充医疗保险 交通补贴 通讯补贴 节日福利 带薪年假</t>
  </si>
  <si>
    <t>工作职责: 1、负责公司内部IT日常管理工作，能够不断完善内部流程、制度和培训体系，提高人员工作效率； 2、负责公司产品研发项目开发的组织与管理，包括项目启动、执行、监控、变更、验收等的组织与管理； 3、沟通项目需求，从技术角度评估需求的合理性，评估项目人力、周期、风险、预算等及可行性； 4、负责承担系统研发项目的核心代码/架构搭建，开发过程控制、进度控制、质量控制等，确保按时、保质完成项目; 5、负责与其他相关团队（产品、测试、运营等）的沟通配合与协调工作； 6、参与公司软件技术框架的确立，控制团队代码质量，解决技术难点。 7、负责公司临床医学报告系统的开发，能够承担相关功能模块的设计和编码工作； 8、 参与公司新项目开发，能够与其它部门协同合作，完成新项目技术方案的预研、讨论和实现； 9、 承担公司领导安排的其他任务。  任职资格: 1、计算机相关专业硕士或以上学历； 2、 拥有8年以上工作经验，3年以上团队管理经验； 3、熟悉项目管理过程、质量控制和管理方法； 4、熟练使用MySQL、Docker、Django、Python、Linux等技术；了解HTML5／CSS／JS等前端开发技术； 5、熟悉系统设计，软件过程,流程,方法。熟悉架构； 6、具有团队合作精神、责任心以及良好的沟通能力，能承担较强工作压力； 7、 具有良好的职业道德。</t>
  </si>
  <si>
    <t>上海中信信息发展股份有限公司-食品追溯事业部</t>
  </si>
  <si>
    <t>岗位职责: 1、根据项目需求按时完成产相关产品界面的代码设计、开发工作； 2、制作标准优化的代码，并增加交互动态功能； 3、对已有项目，相关业务中的代码持续更新迭代优化和重构； 4、JS交互效果的实现、前端代码优化； 5、进行前端框架及组件库的搭建。  任职条件: 1、三年以上前端开发经验，熟练掌握HTML5，CSS3，JavaScript等前端技术栈 2、熟悉移动端开发流程； 3、有使用过Nodejs、vue、require、JQuery、MUI、LAYUI等框架者优先； 4、对CSS/JavaScript性能优化、解决多浏览器兼容性的经验； 5、有UI背景-对用户体验、交互操作流程、及用户需求有一定了解； 6、对响应式布局有一定的了解，有实际项目经验更好； 7、专职从事2年及以上Web前端开发从业经验优先考虑。</t>
  </si>
  <si>
    <t>资深PHP开发工程师</t>
  </si>
  <si>
    <t>上海红柚医疗器械有限公司</t>
  </si>
  <si>
    <t>1-1.9万/月</t>
  </si>
  <si>
    <t>医疗设备/器械 医疗/护理/卫生</t>
  </si>
  <si>
    <t>五险一金 绩效奖金 专业培训 节日福利 带薪年假 补充医疗保险 出国机会 定期体检</t>
  </si>
  <si>
    <t>职位描述： 1、精通PHP语言，熟悉PHP常用的开发框架，三年以上PHP的开发经验； 2、精通MySQL数据库知识，有数据库设计、调优经验者优先； 3、优秀的分析问题和解决问题的能力，对解决具有挑战性问题充满激情； 4、较强的沟通能力和逻辑表达能力，具备良好的团队合作精神和主动意识。  任职要求： 1、计算机相关专业本科以上学历，3年及以上PHP开发经验； 2、熟悉面向对象，了解并使用过至少二种MVC框架（Laravel、CI、ThankPHP）； 3、熟悉MYSQL数据库设计和性能优化，了解并使用过Redis或Memcache缓存； 4、熟悉PHP语言，拥有扎实的基本功，熟悉Vuejs、HTML、CSS、Javascript、Jquery等前端技术； 5、具有良好的代码风格和编程习惯，良好的团队合作能力和沟通能力； 6、熟练使用Linux及相关环境配置，热爱互联网，能够承担工作压力。   上海红柚医疗器械有限公司专注于医疗器械行业中的清洗消毒及手术室，中心供应室设备及耗材，提供行业内先进的专业技术知识普及，并为此贡献自己的力量。我们提供给客户优质专业的清洗消毒解决方案，员工是我们的价值核心，在这里，您将获得五险一金，商业保险，年节福利，宽松的办公环境，国内外的培训机会等。如果您自我评价为工作踏实，对IT的技术开发有激情，对团队合作能积极响应对，欢迎投递简历前来应聘。  公司网址：http://www.68cssd.com 办公地点：上海市徐汇区钦州北路1188号漕河泾科汇大厦（九号线漕河泾地铁站）</t>
  </si>
  <si>
    <t>JavaScript开发工程师</t>
  </si>
  <si>
    <t>上海绎维软件系统有限公司</t>
  </si>
  <si>
    <t>补充公积金 五险一金 员工旅游 专业培训 额外福利年假</t>
  </si>
  <si>
    <t xml:space="preserve">1.负责公司云产品的前端核心功能开发、代码优化等工作；  2.负责大数据BI产品前端架开发与维护；  3.负责前端组件的设计、开发与推广；  职位要求： 1. 1年以上开发经验，计算机相关专业；  2. 熟练掌握JavaScript与Html5开发语言，掌握HTML5、CSS3、jQuery等技术；  3. 掌握Angular开发框架，并了解EChart绘图技术；  4. 了解基本的数据结构和算法，了解MVC模式；  5. 有较强的学习动力和自我提升欲望，喜欢钻研； </t>
  </si>
  <si>
    <t>上海舒柔电子商务有限公司</t>
  </si>
  <si>
    <t>做五休二 周末双休 带薪年假 五险一金 节日福利</t>
  </si>
  <si>
    <t xml:space="preserve">工作职责： 1、把握Web设计的流行趋势，负责网站（包括WEB网站、手机端H5、手机端APP等）界面的整体设计与优化迭代，交互界面的规划、创意和制作。 2、负责公司网站整体表现风格的统一，对用户体验、视觉感受进行整体把握； 3、负责网站内的专题页制作，广告图片，易拉宝等广告页设计； 4、参与网站原型设计、协助原型开发人员对网站原型进行优化。 5、参与分析用户操作习惯和偏好，从用户体验的角度出发，提出改进建议不断完善与优化用户体验。 6.参与前端页面规范的制作和更新，不断探索新技术发展方向，结合实际不断创新。  任职条件： 1、2年以上大型网站设计和网页交互设计经验，精通网页架构，对网页布局有相当的设计规划能力； ２、本科及以上学历，艺术、美术相关专业优先； ３、精通Photoshop、Illustrator图形设计软件，熟悉Dreamweaver、Fireworks、Flash等相关网页设计软件； ４、具有扎实的美术功底，色彩感强，具备新颖的设计创意，良好的视觉表达能力； ５、熟悉HTML代码、DIV和CSS规范，能出网页成品； ６、了解最新互动的网站趋势和技术，深入理解人性化交互设计理念，负有责任心，良好的团队合作精神； ７、应聘简历请附相关作品或链接。 </t>
  </si>
  <si>
    <t>上海商酷网络科技有限公司</t>
  </si>
  <si>
    <t>五险一金 员工旅游 弹性工作 定期体检 绩效奖金 年终奖金</t>
  </si>
  <si>
    <t xml:space="preserve">任职要求： 1、计算机相关专业，有支付或金融行业经验优先； 2、熟悉Java语言和Java SE和Java EE平台，熟练使用Spring、Spring MVC、MyBatis或Hibernate、ActiveMQ、Hessian、Netty或Mina等常用开发框架，熟练使用Spring Boot、Spring Cloud和Dubbo等微服务框架更好； 3、熟悉HTML、CSS和JavaScript等web技术，熟练使用jQuery、BootStrap等框架； 4、熟悉使用Oracle、MySQL等常用关系型数据库，以及Memcached和Redis等NoSQL； 5、熟练Linux/Unix平台，熟练使用常用命令和操作； 6、认真负责，有强烈的责任心，较强的表达和沟通能力，积极的工作态度和团队协作精神。  职位描述 1、参与支付平台、海关平台和账户托管和担保平台等设计和开发； 2、负责支付渠道和海关渠道接入开发； 3、参与需求分析、架构设计和模块设计； 4、负责相关项目的单元测试和集成测试编写； 5、负责相关项目的测试支持和变更上线； 6、负责相关项目的运营和运维支持； </t>
  </si>
  <si>
    <t>ShopEx上海商派网络科技有限公司</t>
  </si>
  <si>
    <t>岗位职责： 1. 所负责模块时间评估及概要设计：将所分配的开发任务, 设计ER图, 及简要类图和流程； 2. 开发职级领导分配的模块：a. 对分配任务进行编码 b. 做好相应的代码注释 c.进行代码自测, 主流程易出错的要写测试用例； 3. 相关开发模块的文档编写：编写相应模块的开发手册； 4. 对系统进行定期优化：a.优化sql b. 优化流程结构 c. 优化耗费性能的代码； 5. 系统维护：维护，修复bug（本部门的产品） 任职资格： 1. 大专或大专以上软件相关行业毕业，2年及以上PHP开发经验； 2. 熟练掌握php开发语言，以及开发技巧； 3. 熟练掌握Mysql，能熟练使用sql语言，并能进行性能优化； 4. 熟悉Web开发及相关技术，HTML、CSS、JavaScript、Ajax、XML等，至少熟悉一种JS框架，如jQuery,Mootools等； 5. 熟悉主流的php框架（如：Yii、ThinkPHP、ZendFramework），熟悉商派Ecos框架的优先； 6. 从事过电商行业，熟悉EcStore，EcShop，EcMall等产品的优先; 7. 熟练使用至少一种版本管理工具(svn/git)，具备良好的编程习惯及较强的文档编写能力； 8. 能够遵循良好的编码规范进行开发，有良好清晰的代码注释习惯。</t>
  </si>
  <si>
    <t>山诺信息技术（上海）有限公司</t>
  </si>
  <si>
    <t>1.统招本科以上学历，5年以上PHP开发经验，负责公司项目平台级产品的软件研发、维护和升级。 2熟悉至少一种MVC开发框架（例如：YII、Larveal等），了解其设计思路，各组件实现原理。 3.精通MySQL等关系型数据库操作，精通SQL语句调优，学习能力强。 4.对HTML/CSS/Javascript,angularjs、jquery及bootstrap等有一定的了解。 5.至少熟练使用一种开源PHP学习管理系统，如Moodle，claroline，TinyLMS，ATutor等，Moodle优先。 6.了解C#开发的加分。</t>
  </si>
  <si>
    <t>高级PHP软件工程师</t>
  </si>
  <si>
    <t>上海杰奕信息技术有限公司</t>
  </si>
  <si>
    <t>岗位职责： 1.负责项目的服务端的架构调研、设计和开发； 2.设计、开发并改进产品后台服务； 3.快速原型开发，快速迭代并迅速投入产品； 4.参与项目重点、难点模块的研发工作，结合业务的特点，提供面向业务的整体优化方案； 5.分析后台统计数据，不断提升产品体验。 任职要求： 1.全日制本科以上学历（985、211优先），计算机相关专业，5以上 PHP相关开发经验； 2.精通 PHP 及主流开发框架（如 Zend、Yii、ThinkPHP 等），精通面向对象开发； 3.熟悉HTML/CSS/JavaScript/Ajax/JQuery 等相关技术； 4.熟悉Linux 环境下开发，熟练掌握 Apache/Nginx 的配置和使用； 5.优秀的数据库设计和优化能力，至少精通一种数据库应用，精通 Mysql 数据库应用者优先； 6.精通主流的NoSQL 技术（如 Memcached、Redis、MongoDB等），并能熟练使用于项目中； 7.熟悉Hadoop体系结构，熟悉Hive、HBase、Kafka等相关平台； 8.数据结构、算法分析功底扎实，学习能力强，有较强的架构能力及优秀的逻辑思维能力； 9.沟通交流能力强，乐于分享，良好的团队合作精神； 10.有大规模系统设计和开发经验者，或高并发、高安全性互联网服务经验者优先； 11.有基于大数据处理平台的模型设计与数据处理工作经验者优先。</t>
  </si>
  <si>
    <t>上海赢盘实业有限公司</t>
  </si>
  <si>
    <t>工作职责：  1、参与公司软件项目的开发工作；  2、负责公司项目某些模块代码的编写，自主进行功能单元测试；  3、负责公司项目系统后期的维护与改进；  4、能够正确描述实际工作中遇到的问题，并提出改进建议；  5、主管经理安排的其他工作；  基本要求：  1. 熟悉VS.NET开发环境，熟悉多层开发技术;  2. 熟练掌握ASP.NET/MVC ,C#，AJAX，JSON，熟悉HTML,CSS、XML等技术;  3. 熟练使用SQL Server 和 MySql 数据库的相关技术，熟悉数据设计建模，有一定的sql分析、调试、优化能力）;  4. 有良好的代码习惯，要求结构清晰，命名规范，逻辑性强;  5. 有B2B2C、B2C、O2O电商模式开发经验的优先考虑;  6. 具备良好团队协作精神，学习能力强，工作积极主动，能承受一定的工作压力;</t>
  </si>
  <si>
    <t>电商平面设计</t>
  </si>
  <si>
    <t>上海诺娱文化发展有限公司</t>
  </si>
  <si>
    <t>多元化业务集团公司 娱乐/休闲/体育</t>
  </si>
  <si>
    <t>五险一金 周末双休 带薪年假 专业培训 餐饮补贴</t>
  </si>
  <si>
    <t>1、负责电商平台店铺平面设计工作，产品信息美化、促销活动设计等； 2、根据品牌风格及理念，负责店铺整体形象设计、整体版面布局和装饰工作（首页、详情页、海报等）； 3、产品原图美化及后期调整修改； 4、制作各期活动和促销的专题推广海报、平面创意设计； 5、定期更新店铺上的品牌内容和图片，并上传； 6、负责公司相关宣传物料设计（海报、单页、画册等）。  任职要求 1、3年以上相关工作经验，有电商平面设计经验的优先考虑； 2、大专以上学历，艺术设计、广告设计等相关专业优先； 3、熟练使用Photoshop/Blend等主流设计软件，熟悉XAML、html（css+div）等常用设计制作软件； 4、熟悉电商店铺页面设计，有相关设计作品； 5、有较好的沟通能力和理解能力，具备团队和跨团队合作精神、设计表达和展示能力较强者优先；  6、应聘时请携带本人近期作品集。</t>
  </si>
  <si>
    <t>上海东方数字社区发展有限公司</t>
  </si>
  <si>
    <t>影视/媒体/艺术/文化传播 非营利组织</t>
  </si>
  <si>
    <t>五险一金 交通补贴 餐饮补贴 通讯补贴 专业培训 绩效奖金 年终奖金 定期体检 弹性工作</t>
  </si>
  <si>
    <t>1、能够独立完成开发任务, 有良好的沟通能力和适应能力
2、能够快速定位问题并解决 任职要求：
1、精通DIV+CSS和W3C标准，HTML4、HTML5和Mobile Web开发，能熟练运用HTML、CSS、编写PC端与移动端页面，深刻理解各主流浏览器之间的兼容性问题；
2、掌握一种或多种主流前端开发框架如 Vue,ReactJs, AngularJs等, 理解其原理及设计思路
3、熟悉scss, sass等前端预编译框架
4、熟悉页面响应式设计原理及实现, 熟练使用响应式实现框架Bootstrap 或其衍生产品
5、熟悉Java或c#, 能配合完成部分的后端代码编写及调试
6、了解Flux, Redux等数据架构的原理及机制
7、了解Node, Webpack等前端打包工具的用法
8、了解Perforce, Git等代码管理软件, 熟悉其用法</t>
  </si>
  <si>
    <t>上海元年金融信息服务有限公司</t>
  </si>
  <si>
    <t>五险一金 餐饮补贴 专业培训 领导nice 下午茶文化</t>
  </si>
  <si>
    <t>任职要求</t>
  </si>
  <si>
    <t>上海闻泰电子科技有限公司</t>
  </si>
  <si>
    <t>周末双休 带薪年假 五险一金 全勤奖 免费班车 绩效奖金 交通补贴 餐饮补贴 定期体检 专业培训</t>
  </si>
  <si>
    <t>岗位职责： 1、系统开发：根据业务部门关键用户业务需求确定功能模块设计方案，开发及单元测试； 2、系统维护：协助并快速定位及解决开发及运行过程中的技术问题，并进行功能优化，确保SAP系统运行稳定； 3、用户培训：根据系统需要，提供相应的用户培训，指导用户的系统使用，提高用户的系统使用水平。  任职资格： 1、精通asp.Net（c#）＋ MS SqlServer； 2、熟悉ASP ＋ MS SqlServer,熟悉C/S 架构系统开发； 3、精通HTML，CSS，JAVAScript，VBScript,熟练使用主流js 框架； 4、了解linux、Oracle、apache、php 等其他主流系统环境、脚本语言开发配置。 5、精通 Win2003 服务器、IIS 等的管理与配置； 6、熟悉软件工程中的开发规范，熟悉数据库原理； 7、对技术充满激情，富有团队协作精神。</t>
  </si>
  <si>
    <t>高级前端工程师 - APP</t>
  </si>
  <si>
    <t>上海酷睿网络科技股份有限公司</t>
  </si>
  <si>
    <t>上海爱可生信息技术股份有限公司</t>
  </si>
  <si>
    <t>1-1.7万/月</t>
  </si>
  <si>
    <t>*岗位职责： 1、负责产品前端部分的架构设计、代码开发、优化、维护等工作； 2、配合产品经理，深度参与产品需求讨论，功能定义等； 3、持续研究WEB前端技术的发展，丰富和改进开发流程与产品质量。 * 任职要求： 1、熟悉 Web 前端相关技术(HTML5/CSS3/JavaScript/Ajax)； 2、必须熟练掌握VUE+ElementUI开发框架，能够熟练使用ECharts开发组件； 3、熟悉模块化、前端编译和构建工具，掌握常用编译工具，如webpack/gulp/rollup 打包工具者优先； 4、有较丰富的前后端数据交互处理经验，熟悉Restful Api接口交互模式，能与后端开发以及产品设计高效合作； 5、能够熟练使用Git; 6、对前端开发工程化、组件化、测试有相关实践经验； 7、良好的沟通和学习能力，团队合作精神，能独立承担工作。</t>
  </si>
  <si>
    <t>中交航信（上海）科技有限公司</t>
  </si>
  <si>
    <t>通信/电信运营、增值服务 交通/运输/物流</t>
  </si>
  <si>
    <t>职位描述： 1、负责主线产品，基于HTML5/CSS3/JavaScript等技术的H5活动及产品开发； 2、配合后台开发人员实现产品界面和功能与后台的交互，制作标准优化的代码，并增加交互动态功能； 3、与设计、项目及市场人员沟通，保证产品的质量和开发进度； 4、持续优化相关产品的质量、性能、用户体验； 5、Web及Wap前沿技术研究和新技术调研并用于实践。  任职资格： 1、HTML、CSS(CSS3)、JavaScript基础扎实,，熟悉响应式布局，熟悉常见跨浏览器的问题 2、熟练掌握VueJs、Reactjs、AngularJs等常见框架中的一种，熟练掌握Web开发相关知识； 3、有前端技术框架搭建经验、模块积累意识； 4、能高效还原UI设计图稿的输出，对重构及模块化框架有接触或了解，如：bootstrap，easyui等 5、熟悉各种前端调试工具，熟悉JS性能优化； 6、良好的编码风格，沟通能力和团队合作精神，有责任感。 7、热爱前端、对web和HTML5技术钻研有强烈兴趣，有良好的学习能力和强烈的进取心；</t>
  </si>
  <si>
    <t>上海怡同信息科技有限公司</t>
  </si>
  <si>
    <t>岗位职位： 1、负责公司网站前段、产品前端等的开发工作（主要包含HTML,CSS,JS）; 2、与各项目团队及测试团队一起确保网站，产品等的开发进度; 3、Web端前沿技术研究与调研 背景要求： 1、计算机、软件工程专业，本科或以上学历; 2、有Javascript,HTML, CSS开发经验，了解各项技术的相关标准，有原生JavaScript 开发水平和丰富经验，熟练掌握HTML5+CSS3; 3、熟练掌握Angular/React/Vue等前端流程框架，熟练掌握Bootstrap; 4、具备丰富的Web前端架构经验，精通各种前端技术，对于大型互联网产品的架构设计有实际经验; 5、能够根据各类互联网产品的不同特性设计最优解决方案，能够主导前端的性能优化; 6、良好的编程习惯和团队协作精神，注重质量，工作效率高，思维敏捷，虚心好学，领悟能力强，抗压能力强; 7、有手机端H5开发经验或微信公众号开发经验者优先;</t>
  </si>
  <si>
    <t>上海零动数码科技股份有限公司</t>
  </si>
  <si>
    <t>五险一金 弹性工作 公司福利假 带薪年假 年终奖金 加班极少 技术控 氛围轻松 扁平管理</t>
  </si>
  <si>
    <t xml:space="preserve">岗位职责： 1、根据开发规范与开发流程完成E-commerce 后台系统开发。 2、根据开发规范与开发流程完成B/S构架 CRM/CMS系统开发。 3、根据开发规范与开发流程完成B/S构架 网站/移动端开发。 4、已有项目开发维护。 5、上级交办的其他事务工作或临时项目工作。  任职条件： 1、大专及以上学历，计算机相关专业，要求二年以上C#和asp.net 实际项目开发经验。 2、精通C#语言，熟练掌握.NET Framework的相关技术(MVC, EF) ,了解或熟悉.net Core。 3、熟悉Web开发的常用技术和框架。 4、熟悉mssql/mysql，熟练使用数据库的各种基本开发技术。 5、熟悉css/html/js/ajax/vue等前端开发技术。 6、善于团队合作，有较强的学习和实践能力。 7、有nodejs、高并发、大数据量处理、微信小程序或公众号应用经验者优先考虑。  公司提倡高效工作，非！常！不！提倡加班文化！我们的技术团队喜欢钻研新技术，紧跟市场发展，没有办公室政治，氛围轻松，如果你也喜欢这样的工作状态，欢迎加入我们~ </t>
  </si>
  <si>
    <t>React 高级前端</t>
  </si>
  <si>
    <t>上海唯都市场营销策划股份有限公司</t>
  </si>
  <si>
    <t>五险一金 补充医疗保险 弹性工作 年终奖金 咖啡畅饮 nicae团队 北京上海</t>
  </si>
  <si>
    <t>工作内容： 1.react相关技术栈搭建； 2.webpack项目环境配置、模块开发、打包； 3.redux相关工作流设计管理； 4 团队疑难技术问题解决。 任职资格： 1. 本科毕业，3年以上Web应用开发，精通React，Redux 和typescript的使用； 2. 精通HTML5/CSS3/JavaScript/Ajax/Jquery的开发，系统掌握各语言的最新标准，对各类数据结构、算法、网络、编程思想、设计模式、敏捷开发理念等有所了解； 3. 具备React/Vue.js/AngularJS等至少一种主流前端框架的使用经验，熟悉前端常见工具库和框架，对于设备兼容性、前端性能、前端安全、自动化测试等有实际应用或处理经验； 4. 具备良好的沟通协调能力和强烈的责任心，拥有快速学习能力，能够主动拓展自己的知识和视野，持续更新对前端相关的***和标准的认知； 5. 具备webpack/node开发经验优先考虑  6. 有Adobe AEM开发经验的优先考虑，有SSR(服务器端渲染)和SEO经验的优先考虑</t>
  </si>
  <si>
    <t>上海铱芯信息科技有限公司</t>
  </si>
  <si>
    <t>五险一金 免费班车 餐饮补贴 弹性工作 年终奖金 专业培训 绩效奖金</t>
  </si>
  <si>
    <t>1、与设计师、产品经理合作，根据视觉模型完成页面设计 2、根据产品需求完成模板设计 3、维护优化页面前端性能 4、开发封装前端交互组件 5、维护公司前端组件库  职位要求 1、1年以上前端开发经验，有后台开发经验优先 2、熟练使用photoshop或其他图像处理软件，熟悉HTML/CSS/JS 3、熟悉浏览器兼容性页面开发 4、熟悉常见开源JS框架，如JQuery 5、熟悉Firefox、chrome等调试方法，有页面性能调优经验 6、有前后台团队合作经验 7、对开源前端技术动向有热情，富于探索精神，勤奋钻研</t>
  </si>
  <si>
    <t>高级前端工程师</t>
  </si>
  <si>
    <t>苏州米牛电子商务有限公司</t>
  </si>
  <si>
    <t>专业培训 餐补 生日福利 节假日福利 五险 弹性工作 全勤奖 绩效奖金</t>
  </si>
  <si>
    <t>主要职责 1.根据公司产品发展方向，负责参与新产品开发； 2.优化代码、根据要求重构架构； 3.负责需求的设计开发，独立完成设计方案，指导他人进行开发工作； 4.编写可复用的用户界面组件； 5.负责相关技术文档编写； 6.新技术方向调研、技术难点攻克 、性能优化、构架设计； 7.关注业界前端动态，持续迭代技术方案。 职位必备项 跳槽频繁 跳槽频繁,一年一跳不考虑 专业选择 必须计算机科学与技术类相关专业 最低学历 必须统招本科以上学历 其他项 1.5年及以上前端开发经验，具有良好的编程习惯； 2.精通HTML、CSS、JS，熟悉主流工具框架的开发，如React、Vue等； 3.能够优化代码，根据要求重构代码，将CSS、JS、Html进行解耦； 4.熟悉模块化、前端编译和构建工具，熟悉nodejs、webpack； 5..熟练使用web前端开发调试工具，能够快速定位及解决问题； 6.熟悉浏览器工作原理，了解主流浏览器引擎； 该职位含其他要求，详情请咨询职位分析师 职位优先项 工作经验 5年以上工作经验优先 其他项 1..有微信小程序、微信公众号经验优先；</t>
  </si>
  <si>
    <t>高级软件工程师- Node.js, MongoDB，Javascript</t>
  </si>
  <si>
    <t>上海科络达云软件技术有限公司</t>
  </si>
  <si>
    <t>五险一金 定期体检 年终奖金 餐饮补贴</t>
  </si>
  <si>
    <t xml:space="preserve">1. 负责产品的服务端设计，开发和维护。  2. 负责每次产品迭代的后端功能，接口的设计文档的撰写工作。  3. 配合项目经理和团队，高效完成排期内的工作任务。    职位要求：  1.本科以上学历，计算机相关专业毕业，3年以上开发经验；  2 年以上 web 前端经验，必须熟悉 vue ；
2.熟练掌握 es5/es6，OOP、scss 语法和编译；
3.掌握 grunt/gulp/webpack 任意一种前端构建工具；
4.精通 HTML/CSS， 熟悉 html5/css3 的开发应用；
6.熟练掌握前端语义化、模块化、性能调优、可扩展和可维护性等相关知识；
7.有丰富的处理浏览器兼容性问题的经验；  8.精通 JavaScript、Node.js 及框架知识，如 Express、loadash、backbone 和 handlebars 等；  9.了解NoSQL数据库，尤其是MongoDB；  10.对编程有热情， 理解常见设计模式，自学能力强，能阅读英文材料；  11.高度的责任心以及良好团队合作精神，自我要求高，能承受一定的工作压力；  12.有高并发Web项目后端开发和前后端分离项目开发经验优先。      </t>
  </si>
  <si>
    <t>上海凌立健康管理股份有限公司</t>
  </si>
  <si>
    <t>弹性工作 留用机会 提供早饭</t>
  </si>
  <si>
    <t xml:space="preserve">工作职责: 1. 进行互联网产品业务、管理后台及架构的设计、开发、调试，以及线上业务维护 2. 参与项目需求分析和系统分析, 参与制订技术解决方案 3. 参与系统架构、性能、安全、扩展等优化的设计和实现 4. 负责产品架构高可用性、高可扩展性方向的优化调整 任职资格: 1. 大专以上学历，计算机相关专业，2年以上PHP开发经验 2. 至少熟练掌握CI、TP框架中的一种 3. 熟悉Linux,熟悉LAMP(Linux+Apache+Mysql+PHP)架构中各种软件的安装和优化配置 4. 熟练使用java"script"、ajax,html,div+css等技术，熟悉至少一种java"script"框架技术 </t>
  </si>
  <si>
    <t>上海戈策企业管理咨询有限公司</t>
  </si>
  <si>
    <t>1、负责公司网站的开发及维护工作；
2、根据公司要求，参与基于WEB应用程序开发设计、调试。 任职要求：
1、透彻掌握HTML、CSS，对网页标准有成熟的理解，熟练应用HTML5、CSS3；
2、掌握WEB核心内容：如HTML/CSS/XML/HTTP等各种WEB前端技术；
3、熟悉javascript，jquery等js框架，
4、具备独立开发能力，并能协助美工完成高适应性切图和html制作；
5、1年以上网站需求及设计经验,对移动App有浓厚兴趣；
6、了解各种浏览器的差别，能够针对这些差别提供解决方案；
7、具有良好的学习能力、沟通能力、理解能力及团队精神，责任心强，能承受较大的工作压力。</t>
  </si>
  <si>
    <t>上海瑞和财务管理有限公司</t>
  </si>
  <si>
    <t>专业服务(咨询、人力资源、财会) 外包服务</t>
  </si>
  <si>
    <t>做五休二 带薪年假 五险一金 绩效奖金 节日福利 餐饮补贴 高温补贴 交通补贴 通讯补贴 定期体检</t>
  </si>
  <si>
    <t>工作职责： 1、与产品经理沟通和确认产品的需求和实现方法； 2、负责后端API及运营后台的接口代码编写、维护； 3、负责与测试人员的交互，处理测试人员的问题； 4、后端代码测试、发布； 任职要求： 1、本科及以上学历，两年以上高并发系统的设计与调优经验； 2、掌握Python开发语言，熟悉Git工具和工作环境； 3、了解基本的前端，如HTML/CSS/Javascript； 4、良好的自学能力。</t>
  </si>
  <si>
    <t>.NET中级开发工程师</t>
  </si>
  <si>
    <t>纬创软件(上海)</t>
  </si>
  <si>
    <t>五险一金 免费班车 员工旅游 专业培训</t>
  </si>
  <si>
    <t>岗位要求： 1、 良好的表达沟通能力，有团队合作意识； 2、 三年以上.NET开发经验，熟练应用多线程、委托等； 3、 熟练应用SQL Server数据库，了解并使用过存储过程； 4、 精通asp.net，MVC，Entity Framework，WCF，熟练使用razor视图引擎； 5、 了解HTML、CSS、JS等前端开发技术，有jQuery/bootstrap/angularJs/vue前端框架使用经验优先； 6、 熟练使用缓存技术（Redis等），日志框架（log4.Net等）； 7、 具备良好的问题定位分析能力； 8、 算法良好； 9、 具备优秀的学习能力，热爱编程，热衷研究新技术。</t>
  </si>
  <si>
    <t>游戏平台开发工程师</t>
  </si>
  <si>
    <t>上海宣合网络科技有限公司</t>
  </si>
  <si>
    <t>五险一金 餐饮补贴 带薪假期 全勤奖</t>
  </si>
  <si>
    <t>招聘要求：
1、有java或者c++至少三年编程经验。
2.  了解HTML/CSS3/JavaScipt
3、熟悉vue.js加分
4、用到golang，所以需学习golang或者了解golang
5、至少熟悉 mysql或者mongodb 中的一种数据库，有一定的sql编写能力。
6、熟悉linux基本操作，熟悉常用的web服务器。对于网路socket，http要熟悉。
7、有游戏开发经验或者网站后端开发经验的优先
工作内容：
1、开发游戏公共平台，持续跟进项目，和游戏团队与运营，运维团队对接。
2、开发游戏接入sdk，对接各种平台。
3、也可以用golang转入游戏服务器开发。</t>
  </si>
  <si>
    <t>上海欣致投资有限公司</t>
  </si>
  <si>
    <t>【岗位职责】 1. 有3年以上java开发经验，具有struts、spring、hibernate的实际项目开发经验，熟悉J2EE规范,熟悉各种常用设计模式； 2. 精通web编程，两年以上使用Java语言进行web开发的经验，熟悉HTML、Javascript,Ajax,CSS,extjs，dorado具有能基于webservice开发服务端和客户端的经验； 3. 能独立完成Java开发框架的设计和搭建工作； 4. 熟悉tomcat、weblogic服务器及项目部署； 5. 熟悉oracle数据库，具有数据库设计能力。 【任职要求】 1.本科及其以上学历,计算机相关专业,三年以上 Java 相关工作经验; 2.熟悉常用的算法和数据结构使用,逻辑思维强,对多线程有一定的了解和经验; 3.深入理解面向对象的设计和编程理念; 4.自我驱动能力强,学习能力强; 5.有公安行业软件开发经验和阿里云开发经验者优先考虑</t>
  </si>
  <si>
    <t>上海盈联电信科技有限公司</t>
  </si>
  <si>
    <t>通信/电信运营、增值服务 通信/电信/网络设备</t>
  </si>
  <si>
    <t>本职位为企业内部直招，一旦入职将签订正式劳动合同并缴纳五险一金，另提供有竞争力的各类员工福利，包括：年终奖，节日礼品，旅游，体检及多元化的各类员工培训，盈联PCS大家庭欢迎您的加入。   岗位职责： 1. 参与公司产品需求分析； 2. 负责相关产品的前端技术设计、开发实现； 3. 负责相关产品性能优化； 4. 负责前端框架的架构设计与核心代码编写；  5. 学习和研究新的移动互联网技术，应用到产品中，进行技术创新。   任职要求： 1. 2年以上H5开发经验，具备独立工作能力； 2. 精通VUE框架和Element-UI组件 3. 熟悉微信小程序开发和微信公众号开发； 4. 精通JavaScript、HTML5、CSS，熟悉Bootstrap，Jquery，echarts等js组件和框架； 5. 熟悉移动端开发和交互，有ionic等混合开发经验者优先； 6. 逻辑分析能力强，善于沟通，具有较强的学习能力； 7. 具备良好的文档维护能力，熟练使用GIT进行代码管理； 8. 有UI/UX设计经验者优先。</t>
  </si>
  <si>
    <t>网站开发</t>
  </si>
  <si>
    <t>上海高登商业展览有限公司</t>
  </si>
  <si>
    <t>五险一金 专业培训 绩效奖金 立即上岗 节日福利 做五休二 包住宿 全勤奖</t>
  </si>
  <si>
    <t>岗位职责： 1、负责开发相应的网站程序（前端制作+后台实现），进行网站优化，满足业务需求和用户体验，及时上线运行； 2、网站运行维护、网站内容的上传及更新； 3、负责网站搜索引擎优化方面的代码实现； 4、整理和上传关键词到网站； 5、负责公司网页及开发产品的视觉设计及切图工作； 6、公司所有网站备份维护、数据库备份、整理，保证数据的安全； 7、负责部署程序上传空间和数据库； 8、公司网站关键资源账号管理、维护及安装工作，网站后台账号管理维护； 9、负责网站收集观众注册表、展商注册表，整理及时转交给业务部门领导，进行客户资源的及时录入、跟进； 10、EDM邮件推送。 任职要求： 1、大专及以上学历,具有丰富的web开发经验，具备网站设计经验，有移动端界面开发经验优先 ； 2、会写前端代码（熟悉UI框架、熟练编写js、css、html5代码等）； 3、具有较强的设计和审美能力，能够准确高效的把握页面的整体风格及细节表现 ； 4、熟练操作 PhotoShop Fireworkes Dreamweaver 等网页设计工具； 5、熟悉前端框架，精通HTML5、JavaScript 、DIV+CSS等页面相关技术，能够独立完成网站设计和前台制作及后台开发实现  15年专业品牌 �� 20个会展项目 �� 5A级办公楼， 丰厚的薪资待遇 �� 多重晋升制度 �� 与充满激情与斗志的专业团队一起共事！ 在国内优秀展会平台上实现自己的价值！ 加入高登，打造属于自己的会展业职业发展道路！  联系方式：021-64396190/50131760 闵行办公地址：闵行区闵虹路166弄城开中心3号楼712-716室（靠友谊商城） 交通线路：地铁1号线莲花路下 浦东地址：浦东新区金高路1296弄151号4028-4029 乘车路线：地铁12号线杨高北路站1号口 公交；406路、181路、455路巨峰路 金高路下</t>
  </si>
  <si>
    <t>全美测评软件系统（北京）有限公司</t>
  </si>
  <si>
    <t>五险一金 补充医疗保险 员工旅游 餐饮补贴 绩效奖金</t>
  </si>
  <si>
    <t>岗位职责： 1、 负责互联网网站产品开发； 2、 参与产品设计、架构设计和代码编写； 3、 负责问题排查、调试、性能调优等开发相关工作。  岗位要求： 1、 本科及以上学历，计算机相关专业； 2、 学习能力强； 3、 精通Python，有2年以上开发经验； 4、 熟悉Flask、Django等主流开发框架 ； 5、 了解HTML5，JavaScript，CSS3 等前端技术； 6、 熟悉MySQL、Redis数据库、数据建模、数据处理调优； 7、 熟悉Linux环境下的开发环境； 8、 熟练掌握git代码管理工具和敏捷开发流程； 9、 习惯阅读英文技术文档；  10、富有团队合作精神，乐于接受挑战，能承受工作压力。</t>
  </si>
  <si>
    <t>上海威志信息科技有限公司</t>
  </si>
  <si>
    <t xml:space="preserve"> 岗位职责： 1、初步理解业务需求并进行技术分析； 2、完成交易系统前端界面的开发，并与后台人员配合调试； 3、跟踪最新的前端技术和标准（HTML5），持续优化前端，以提高前端的用户体验及性能； 岗位要求： 1、2年以上Web前端开发经验； 2、精通HTML+JS+CSS，熟悉H5和CSS3，对Web标准和标签语义化及模块化有一定理解； 3、精通Angular2等前端框架； 5、熟悉前后端交互方式以及http通信，熟悉代码管理流程与协同开发； 4、熟悉当前互联网的各种流行应用，在交互开发、用户体验等方面有自己的见解，能主动根据业务需要，提出合理的交互方案。 </t>
  </si>
  <si>
    <t>.NET开发工程师 高级</t>
  </si>
  <si>
    <t>上海翼得营销策划有限公司</t>
  </si>
  <si>
    <t>五险一金 员工旅游 餐饮补贴 通讯补贴 专业培训 绩效奖金 年终奖金 定期体检 补充医疗保险</t>
  </si>
  <si>
    <t>岗位职责 1、 完成软件系统核心功能的设计和代码的实现，编写代码注释和开发文档。 2、 辅助进行系统的功能定义，程序设计。 3、 根据设计文档或需求说明完成设计、代码编写，调试，测试。 4、 分析并解决软件开发过程中的问题。 5、 积极完成上级安排的工作任务。  任职要求 1、计算机或相关专业专科及以上学历，具有扎实的计算机基础理论知; 2、三年以上C#应用系统开发经验，具有丰富的数据库应用系统设计开发经验； 3、精通C#，掌握Linq、Entity Framework等； 4、熟练掌握以下框架之一：ASP.Net MVC、WPF、WCF； 5、掌握基本的前端开发，如HTML、CSS、JQuery等； 6、熟练使用 VUE; 7、精通数据库的设计与开发，精通Sql Server及T-Sql，对数据库的基本理论与设计原则有清晰的概念； 8、熟悉Highcharts、ECharts及Reporting View或其他常见报表工具的使用; 9、熟练使用svn、tfs等版本管理工具。  加分项 对医疗、健康等知识有了解，有HIS系统经验者优先。</t>
  </si>
  <si>
    <t>ReactNative开发工程师</t>
  </si>
  <si>
    <t>上海顶昂信息科技有限公司</t>
  </si>
  <si>
    <t>五险一金 专业培训 年终奖金</t>
  </si>
  <si>
    <t>1. 3年及以上移动开发经验 2. 熟悉 React Native 在 iOS/Android 平台上的适配、调试，和打包 3. 精通 JavaScript ，熟悉 JavaScript 的所有特性 4. 熟悉iOS或Android开发环境，原生开发流程 5. 熟悉CodePush原理，熟练掌握Git 6. 精通 JavaScript 异步程序设计的方法和原理 7. 熟悉 HTML5/CSS3 等 Web 前端技术  优先考虑： - 有能力开发 iOS/Android 的原生语言开发 - 有上架的RN项目或是原生项目</t>
  </si>
  <si>
    <t>辛葛玛（上海）企业发展有限公司</t>
  </si>
  <si>
    <t>房地产 专业服务(咨询、人力资源、财会)</t>
  </si>
  <si>
    <t>五险一金 员工旅游 出国机会 绩效奖金 年终奖金 做五休二 专业培训</t>
  </si>
  <si>
    <t>1.负责基于Html5及JS等前端技术的Web前端功能开发、调试和维护，HTML/JavaScript/CSS代码的编写的等相关工作； 2.实现项目前端H5界面效果、交互和功能； 3.对已有产品中的代码持续更新迭代优化和开发新业务； 4.完成前端核心业务代码及JS组件的封装； 5.配合研发团队一起研讨技术实现方案，进行应用及系统整合； 6.熟悉PC端及移动端的前端开发、多浏览器兼容及移动端机型适配方式。 职位要求： 1.计算机相关专业本科以上学历，2年以上工作经验； 2. 熟悉小程序的开发; 3.熟练掌握Web系统开发技术，精通Javascript、jQuery、CSS3、HTML5、Ajax，JSON，能快速定位 解决浏览器兼容性问题； 4.熟练使用JS及主流的JavaScript框架，如REACT、VUE等前端框架； 5.熟悉常见页面布局方式，移动端响应式页面布局方式，熟悉CSS性能优化方式； 6.熟练使用CSS预编译如Less、Sass等； 7.熟悉手机App HTML5混合开发;  7.了解Java优先。</t>
  </si>
  <si>
    <t>上海腾道信息技术有限公司</t>
  </si>
  <si>
    <t>做五休二 周末双休 专业培训 公积金 带薪年假 节日福利 团队聚餐 国内外旅游</t>
  </si>
  <si>
    <t>1、 参与项目需求分析； 2、 参与Web页面设计； 3、 按照工作进度和编程规范实现模块功能； 4、 负责系统bug、功能修复以及系统性能优化； 5、 参与数据库设计，接口设计； 任职要求： 1、 2年以上的Web开发工作经验；计算机网络，计算机相关专业，本科学历； 2、 精通WEB前端开发，能独立使用HTML、CSS、Javascript实现前端功能； 3、 熟悉VueJs, Webpack； 4、 对 Web 性能优化感到兴奋，乐于钻研前端效果的实现； 5、 了解mongodb、elasticsearch 等NoSQL 数据库的语法及性能调优； 6、 热爱软件开发，编码基本功扎实，拥有良好的代码编程风格及重构习惯； 7、 有团队合作精神及责任感，乐于迎接挑战，能够适应较重的工作压力；</t>
  </si>
  <si>
    <t>上海财大软件股份有限公司</t>
  </si>
  <si>
    <t>周末双休 五险一金 带薪年假 朝九晚五 午餐补贴 通讯补贴 交通补贴</t>
  </si>
  <si>
    <t>1.根据产品需求设计出合理的前端移动应用架构和技术实现方案； 2.根据版本计划独立按时完成软件高质量编码和测试工作，并保质保量完成开发任务； 3.参与产品需求的沟通、讨论和协调，完成需求/设计/测试文档； 4.项目管理相关工作，有管理外包团队经营的优先； 5.负责前端hybird APP产品的设计，开发，上线，持续维护与性能优化工作，有服务器部署经营的优先。 任职要求： 1.有三年以上前端开发经验；有iOS/android开发经验优先，有财税业务模块开发经营的优先； 2.拥有扎实的编程功底和编程经验，熟练掌握HTML5/CSS，响应式布局，Ajax、JQuery，、jQueryMobile、Bootstrap、     AngularJS等的开发； 3.拥有丰富的模块开发，组件开发的经验；有社区模块，视频模块开发经验的优先； 4.拥有良好的代码规范和编写技术文档的习惯，能够熟练完成文档的编写； 5.具备良好的主动发现问题、快速排查问题的能力，注重用户体验，对新的需求能敏捷应对；  6.具备良好的语言表达能力，善于与人沟通、合作，有良好的团队意识，创新意识，及高度责任心。</t>
  </si>
  <si>
    <t>开发主管</t>
  </si>
  <si>
    <t>长城保险经纪有限公司</t>
  </si>
  <si>
    <t>周末双休 带薪年假 五险一金 餐饮补贴 商业医疗 免费体检</t>
  </si>
  <si>
    <t>1、 负责应用系统的需求分析、设计、开发及支持应用系统运行的日常维护工作； 2、 负责项目中的技术攻关、业务逻辑设计、核心代码开发、问题排查，性能调优等； 3、 负责review团队成员的代码，部分团队成员的管理工作。 任职要求： 1、大专以上学历，计算机相关专业； 2、5年以上Java开发经验，了解Java并发框架，熟悉Spring、Spring MVC、Hibernate或Mybatis等主流开发框架，了解RESTful编程风格； 3、熟悉常用HTTP服务器和J2EE容器的配置和使用，熟悉SVN和Git的使用； 4、熟悉HTML、CSS、JavaScript等前端页面开发技术，熟悉HTTP协议，了解Nodejs、Webpack和Vue等工具和框架； 5、有良好的数据库设计能力，能够熟练应用SQL，了解数据库性能优化原理； 6、良好的沟通及表达能力，一年以上开发团队管理经验； 7、大学英语四级以上，读写熟练。  公司福利： 1、入职即可享受五险一金，补充商业医疗保险； 2、享有全勤奖、绩效奖金、年底奖金等； 3、免费享有年度员工体检、员工服装、生日礼金及其他节假日福利。 4、职能部门员工实行行政班，周末双休。</t>
  </si>
  <si>
    <t>维音数码（上海）有限公司</t>
  </si>
  <si>
    <t>五险一金 员工旅游 专业培训 绩效奖金 年终奖金 股票期权 弹性工作 定期体检</t>
  </si>
  <si>
    <t>1.独立负责网站的前端开发工作(PC and Mobile)； 2.调用后端数据接口完成数据交互功能； 3.负责平台的前端性能优化、代码优化； 4.和后端工程师一起研讨技术实现方案，进行应用及系统整合。   任职资格和要求： 1.专科或以上学历, 计算机或相关专业； 2.有 2年或以上 Web 前端开发经验，有实际的项目经验； 3.熟悉WEB标准，对视图与数据分离，HTML语义化等有深刻理解，对各种浏览器的兼容性有一定了解，并有相关问题的解决经验； 4.至少精通一种前端框架，如VUE、Angular、React。 并熟悉前端工具Webpack、 ESLint、 Grunt 、 Gulp 、 LESS 、 SASS/SCSS 等的, 熟悉 React + Redux 或者 Vue + Vuex、Angular 等前端组件化方案, Vue + Vuex熟练者优先考虑。 5.熟悉HTTP协议，熟练掌握HTML5/CSS3, 要熟悉ES5/ES6标准； 6.具备良好的服务意识、责任心、较强的学习能力、优秀的团队沟通与协作能力。 7.理解能力强，对UI/视觉设计有一定的经验或创意。 8.对算法、数据结构以及后台开发(PHP/Python/Java等)有一定了解 ,了解一门非Web前端脚本语言者优先；</t>
  </si>
  <si>
    <t>Node.js开发工程师</t>
  </si>
  <si>
    <t>上海莱泽信息技术有限公司</t>
  </si>
  <si>
    <t>五险一金 员工旅游 年终奖金 绩效奖金 餐饮补贴 交通补贴 通讯补贴 专业培训 弹性工作</t>
  </si>
  <si>
    <t>1、对Node.js核心模块和常用模块有一定的研究，能够熟练使用； 2、熟练掌握Express开发框架，熟练掌握前端开发工具，如npm, grunt, browserify等；能熟练使用 LESS 或 SASS预处理器；熟练使用HTML5, CSS, 和 Javascript；对JavaScript概念清晰 ，熟练掌握和使用闭包、事件、回调、Promise 等； 3、能够熟练使用MySQL，用过MongDB、redis俱佳；熟悉Linux操作环境，熟悉Nginx； 4、有丰富的跨平台、跨浏览器的开发设计工作经验；3年的网络开发经验, 扎实的计算机科学基础, 具备较强的问题解决能力和软件设计・使用 node.js 后端开发的经验。 5、具有良好的代码习惯，代码思路清晰、规范； 6、与 PM 和 UED 团队一起创建创新的产品解决方案，配合架构师、工程师、QA、运营人员共同设计研发战略和战术上的技术解决方案，了解使用产品原型测试验证新创意； 7、具有比较强的团队意识，能够理解和包容他人风格。 8、能够翻阅和理解英文技术文档资料；  Nodejs developer. PRIMARY JOB RESPONSIBILITIES ?      Work with PM and UED teams to create innovative product solutions to meet business objectives ?      Collaborate with architects, engineers, QA and Operations teams to design and develop strategic and tactical solutions ?      Work jointly with other team members to deliver complex applications ?      Implement working prototypes for testing new ideas ?      Participate and contribute to design and code reviews for producing quality code ?      Share engineering support and release ?      Communicate with technical and non-technical audiences REQUIRED SKILLS / EXPERIENCE ?      4+ years of software design and development experience or MS in Computer Science plus 3 years of experience in WEB development, solid foundation in computer science with strong competencies in problem solving and software design ?      Experience with node.js backend development. ?      Experience proficiency with HTML5, CSS, and Javascript. ?      Familiarity with front-end development tools such as npm, grunt, browserify. ?      Passion for shipping high quality, clean, tested code with an aim to delight users. ?      A passion for building pixel perfect applications to delight our UX designers. ?      Craft optimized CSS with LESS or SASS  ?      Knowledge of cross-browser, cross-platform, and design constraints on the web.</t>
  </si>
  <si>
    <t>上海保资智能科技有限公司</t>
  </si>
  <si>
    <t>五险一金 免费班车 股票期权</t>
  </si>
  <si>
    <t>工作职责： 1、负责公司项目WEB端的开发与调试； 2、与后端工程师合作，高效完成软件产品的数据交互和实现动态信息的展现； 3、根据系统特点对系统前端进行性能优化，提高用户体验； 4、前端技术架构搭建，利用前端工具快速部署开发环境。  任职要求： 1、大专以上学历，3年以上工作经验，特别优秀者可以放宽要求； 2、精通前端相关技术(Javascript/ES6、HTML/HTML5、CSS/CSS3、jQuery等但不限)； 3、熟悉一种后端语言Java、jsp等； 4、熟练前端模块化开发，如：AngularJS, React及Vue开发经验； 5、有前端性能优化经验，熟悉项目发布及部署流程； 6、为人诚实，具备抗压能力，拥有良好的团队协作精神。</t>
  </si>
  <si>
    <t>上海圆卓网络科技有限公司</t>
  </si>
  <si>
    <t>做五休二 绩效奖金 带薪年假 免费班车 五险一金 专业培训 加班补贴 年终奖金</t>
  </si>
  <si>
    <t>岗位职责
1、负责手机端、PC端的H5，CSS，JS开发；
2、根据设计师的设计图，熟练运用DIV,CSS,JS快速制作标准的页面；
3、根据后台工程师提供的接口，实现数据交互。
4、负责前端开发框架的搭建及开发规范的指定。
5、持续的优化架构，参与前端技术攻关，解决技术难题；
6、能帮助组内其他成员解决开发中遇到的问题。
任职要求
1、本科以上学历，3年以上前端开发经验（不包括实习时间）
2、精通前端开发框架Vue；
3、精通HTML5和CSS3，精通响应式布局。
4、精通构建工具Webpack、能使用Webpack完成各种自定义复杂构建要求。
5、对前端开发规范，如模块化，组件化有深刻的认识和实践经验；
6、熟练使用PostMan、RestClient等接口调试工具，进行后端接口调试；
7、熟悉Responsive Design网页布局、重视用户体验，能够准确理解业务需求；
8、热爱IT职业，专注IT技能学习，具备良好的团队意识以及追求技术的热情。
9.需要有H5和小程序经验</t>
  </si>
  <si>
    <t>上海欧洛特实业有限公司</t>
  </si>
  <si>
    <t>机械/设备/重工 服装/纺织/皮革</t>
  </si>
  <si>
    <t>工作职责： 1、 负责智能服装吊挂运输设备、仓储分拣设备、传输设备等系统开发 2、 根据客户要求，进行相关开发工作；  任职资格： 1、软件开发，自动化、计算机等相关专业全日制大专以上学历； 2、3年以上软件行业工作经验，至少1年以上独立开发经验，有物流行业项目经验优先； 3、精通Java及主流开发框架（如Spring、Struts2等），精通面向对象开发； 4、熟悉HTML5/CSS/JavaScript/Ajax/JQuery等相关技术； 5、熟练使用Eclipse等开发平台，熟悉并能独立配置Tomcat/Weblogic/WebSphere等应用服务器平台； 6、优秀的数据库设计和优化能力，至少精通一种数据库应用（MS SQLServer）； 7、数据结构、算法分析功底扎实，学习能力强，有较强的架构能力及优秀的逻辑思 维能力； 8、个性乐观开朗，有强烈的敬业精神； 9、工作细致认真，谨慎细心，条理性强； 10、具有良好的沟通组织协调能力及团队合作精神。</t>
  </si>
  <si>
    <t>高级开发工程师/软件工程师</t>
  </si>
  <si>
    <t>上海云角信息技术有限公司</t>
  </si>
  <si>
    <t xml:space="preserve">1. 负责项目需求分析，设计，以及用户沟通 2. 独立负责迭代过程中的模块开发及日常维护 3. 负责模块的开发和测试 4. 领初级开发一起完成模块开发 5. 负责项目中技术难点和关键模块的设计和编码 任职要求： 1、精通c#, ASP.net MVC或Java，Spring等框架  2、熟练使用SQL，至少接触过一种关系型数据库：SQL Server、MySQL、Oracle  3、了解Hadoop，Spark，Storm，Hive等大数据相关框架  4、熟悉Web应用开发技术：HTML，JavaScript, Jquery，CSS，DHTML，AJAX，XML等 5、熟悉restful api / wcf </t>
  </si>
  <si>
    <t>JavaScript资深工程师</t>
  </si>
  <si>
    <t>上海新华控制技术集团科技有限公司</t>
  </si>
  <si>
    <t>仪器仪表/工业自动化 多元化业务集团公司</t>
  </si>
  <si>
    <t>五险一金 员工旅游 免费班车 定期体检 节日福利 早、中工作餐</t>
  </si>
  <si>
    <t xml:space="preserve">岗位职责： 1.具备全局观，能在架构层次设计、重构和优化网站性能、扩展性和可维护性； 2.配合架构师完成前端网站的基础技术框架开发；配合后台工程师一起研讨技术实现方案，进行应用及系统整合； 3.乐于分享知识与技术，愿意组建并带领团队完成产品的设计和开发任务； 4.与团队和其它部门紧密合作，设计产品的各项功能，高效实施各项功能的上线运行； 5.根据产品需求设计并开发基于 JQUERY, AngularJS 的前端网站页面； 6.优化代码并保持良好的浏览器兼容性； 7.工作项目包括PC 端网站、移动端网站等； 8.良好的编码能力和习惯，能书写适当的注释、文档，代码易于维护和扩展。 任职资格 1.软件工程、计算机科学、计算机工程或数学等相关专业本科以上学历，5年以上前端开发经验； 2.精通 HTML/CSS/JavaScript 等 Web 前端开发技术，深入掌握 Ajax、DOM、BOM、XML、JSON 等相关技术； 3.熟悉 Prototype/jQuery/YUI/Ext 等技术框架以及实现原理； 4.精通移动 Web 开发技术，能完成跨浏览器和跨设备的网页开发工作； 5.掌握一定的后台开发技术的（Java，Node.js）等有项目经验者优先； 6.性格开朗乐观，具有良好逻辑思考能力，良好的沟通能力和团队协作精神， 对移动互联网行业有浓厚的兴趣，有较强的研究能力和学习能力。  </t>
  </si>
  <si>
    <t>多媒体软件工程师</t>
  </si>
  <si>
    <t>上海和煦展览有限公司</t>
  </si>
  <si>
    <t>五险一金 绩效奖金 专业培训 员工旅游 出国机会</t>
  </si>
  <si>
    <t xml:space="preserve">负责项目架构设计，代码编写及实现和功能测试验证。 1、熟悉java、C++，有丰富的相关软件项目开发经验； 2、有嵌入式消费类产品应用程序、UI开发经验者优先； 3、负责Unity3D多媒体互动资源管理，程序性能优化； 4、有丰富的项目开发经验，能独立承担开发任务；  另聘，
HTML5/Cocos2dx/Layabox/Egret 交互动画开发工程师 岗位职责： 1. 负责使用Html5/Layabox/Egret/Unity 开发场景、特效、对话框、UI交互等； 2. 熟练运用各种前端技术制作各类创意交互软件。 岗位要求： 1. 熟悉Egret Layabox 和 As3.0 starling cocos2dx 开发模式； 2. 熟悉HTML5、CSS3的应用，了解W3C标准，对HTML5的相关特性有深刻的理解； 3. 熟悉 JavaScript/TypeScript/ActionScript语言，良好的OOP编程思想； 4. 精通服务端（java/c++）之间的socket通讯及各种交互，熟悉XML。  </t>
  </si>
  <si>
    <t>高级开发工程师</t>
  </si>
  <si>
    <t>上海思顶信息科技有限公司</t>
  </si>
  <si>
    <t>五险一金 员工旅游 交通补贴 餐饮补贴 专业培训 绩效奖金 年终奖金 股票期权 定期体检</t>
  </si>
  <si>
    <t>1、1-2年以上BS开发经验，基础扎实，熟悉合理的分层开发模式； 2、熟练使用VS.NET  2008/2010/2017、VSS源代码管理器以及IIS等开发工具； 3、熟悉html, css, javascript, 了解vue.js框架的优先； 4、有微信和小程序开发经验者优先； 5、最好有ERP或者CRM项目开发经验； 6、熟悉SQLServer数据库； 7、具备良好的沟通能力和团队协作能力，思想沉稳，勤奋好学，能吃苦耐。</t>
  </si>
  <si>
    <t>高级前端开发工程师Electron</t>
  </si>
  <si>
    <t>上海号星互联网科技有限公司</t>
  </si>
  <si>
    <t>工作职责:
1、负责在线教育跨平台客户端开发（Windows/mac OS）
2、负责公司其余前端项目开发
职位要求:
1、计算机相关专业本科以上学历，3年以上Web前端工作经验；
2、精通Web（HTML/CSS/Javascript) 、JQuery、ES5、ES6等前端技术；
3、精通主流前端框架，有Vue或其它框架开发经验；
4、熟练使用webpack；
5、熟练使用git进行项目版本管理；
6、熟练使用HTTP协议，熟悉常见安全问题和对策；
7、有Electron使用经历；
8、熟练使用web socket编程；
9、有Native APP&amp;Web技术融合经验优先；
10、有C++开发经验优先。</t>
  </si>
  <si>
    <t>拜登集团</t>
  </si>
  <si>
    <t>五险一金 年终奖金 带薪年假</t>
  </si>
  <si>
    <t>1、负责移动互联网和PC端PHP网站开发； 2、按照项目计划, 按时并高质量的完成开发任务； 3、现有产品的优化、新产品的开发；  任职要求： 1、计算机专业本科学历，二年以上PHP开发经验，有大型网站开发经验者优先； 2、精通PHP、面向对象的设计方法，熟悉常用的设计模式，能熟练构建Web平台项目； 3、熟悉相关Web开发技术，了解HTML、Javascript、XML、CSS、Ajax等技术； 4、熟熟悉MySQL、SQL Server等数据库技术，有数据库设计、优化经验； 5、熟悉Linux常用命令，熟悉Shell脚本编程； 6、熟悉微信端开发，微信接口、微信JS接口、微信小程序等； 7、具有良好的沟通、理解及逻辑分析能力；</t>
  </si>
  <si>
    <t>iOS高级开发工程师</t>
  </si>
  <si>
    <t>上海互联远程医学网络系统有限公司</t>
  </si>
  <si>
    <t>五险一金 年终奖金 绩效奖金 专业培训</t>
  </si>
  <si>
    <t>岗位职责 1、负责iOS平台移动应用架构设计，开发与优化； 2、参与项目设计及关键技术点的解决方案设计及实现； 3、根据产品需求开发相关的移动产品，注重用户体验，对新的需求能敏捷应对； 4、解决系统测试、维护阶段部分模块出现的相关故障。 岗位要求 职位要求： 1、3年以上的iOS开发经验； 2、熟悉iOS开发流程、系统架构、UI框架、开发环境； 3、有扎实的Object C/C/C++语言基础，有SDK、直播、即时通讯经验优先考虑； 4、熟练运用XCode，Interface Builder等开发工具； 5、具备较强的逻辑思维和学习能力，能独立进行模块设计、解决实际问题； 6、良好的语言表达能力、协调沟通能力以及团队合作精神。 7、精通HTML5、CSS3、Javascript、JQuery,AJAX。 特殊要求</t>
  </si>
  <si>
    <t>Java项目经理</t>
  </si>
  <si>
    <t>上海慧康信息技术有限公司</t>
  </si>
  <si>
    <t>五险一金 餐饮补贴 专业培训 年终奖金 定期体检</t>
  </si>
  <si>
    <t>1、 确保项目目标的实现，领导项目团队准时、优质地完成全部工作。 2、 与客户沟通，了解项目的整体需求。并与客户保持一定的联系，即时反馈阶段性的成果，和即时更改客户提出的合理需求。 3、 制定项目开发计划文档，量化任务，并合理分配给相应的人员。 4、 跟踪项目的进度，协调项目组成员之间的合作。 5、 监督产生项目进展各阶段的文档，保证文档的完整和规范。 6、 开发过程中的需求变更，项目经理需要跟客户了解需求，在无法判断新的需求对项目的整理影响程度的情况下，需同项目组成员商量，最后决定是否接收客户的需求，然后再跟客户协商。确定要变更需求的情况下，需产生需求变更文档，更改开发计划。 7、 具备优秀的技术开发能力，能带领团队克服各项技术难题。 8、 项目提交测试后，项目经理需了解测试结果，根据测试的bug的严重程度来重新更改开发计划。 9、 向上汇报。向上级汇报项目的进展情况，需求变更等所有项目信息。 10、 项目完成的时候需要项目总结，产生项目总结文档。  任职要求： 1、本科或以上学历，计算机相关专业优先。 2、具备5年以上软件项目管理经验，有项目管理相关背景知识或培训经验优先考虑，具备多项目并发管理能力。 3. 两年及以上的JAVA/JSP/HTML5/Javascript/CSS/JQuery/Ajax/ 的编程经验。 4. 两年及以上的数据库的开发经验，如 SQL, MySQL, Oracle等的开发经验。 5. 熟悉HTTP/HTTPS/FTP/UDP 等Web编程相关的协议。 6、做事认真负责，对工作热忱。  7、有优秀的文案能力、有政府软件相关工作经验者优先。</t>
  </si>
  <si>
    <t>上海猎鹰网络有限公司</t>
  </si>
  <si>
    <t>五险一金 弹性工作 定期体检 员工旅游 年终奖金 专业培训</t>
  </si>
  <si>
    <t xml:space="preserve">2.对具体的产品进行性能优化，实现极致的Web加载、执行和渲染时间；  任职资格： </t>
  </si>
  <si>
    <t>前端开发工程师html5</t>
  </si>
  <si>
    <t>四达时代通讯网络技术有限公司</t>
  </si>
  <si>
    <t>通信/电信运营、增值服务 影视/媒体/艺术/文化传播</t>
  </si>
  <si>
    <t>五险一金 补充医疗保险 交通补贴 餐饮补贴 通讯补贴 专业培训 出国机会 年终奖金 定期体检</t>
  </si>
  <si>
    <t xml:space="preserve">岗位职责： </t>
  </si>
  <si>
    <t>北京国融创新管理顾问有限公司</t>
  </si>
  <si>
    <t>岗位职责： 1、根据公司产品发展方向，负责/参与新产品开发； 2、负责产品的页面制作及维护，根据设计图完成页面HTML5编码； 3、根据产品需求，分析并给出最优的页面前端结构解决方案； 4、根据产品设计，开发手机平台的前端应用； 5、协助后台程序员完成功能镶嵌和调试； 6、协同其他技术部门，做前端开发技术支持；积极参与新技术调研及成果转化； 7、精通HTML,CSS, vue, echarts, angularjs等前端框架； 熟悉微信内H5开发。   岗位要求： 1、精通HTML,CSS, vue, echarts, angularjs，熟练手写标准CSS样式表，能快速地把效果图转化为HTML，对移动端网页标准和标签语义化有深入理解； 2、利用HTML5、CSS3等相关技术开发手机、平板电脑等多平台上的WEB/WAP前端应用; 3、有运用BOOTSTRAP/JQUERY MOBILE/SENCHA TOUCH/MUI框架等技术经验优先； 4、有APP,微信等HTML5或有金融网站的开发经验优先； 5、有小程序开发经验者优先； 6、具备良好的服务意识、责任心、较强的学习能力、优秀的团队沟通与协作能力、能承受一定的工作压力。</t>
  </si>
  <si>
    <t>海通安恒科技有限公司</t>
  </si>
  <si>
    <t>五险一金 补充公积金 通讯补贴 绩效奖金 年终奖金 定期体检 周末双休</t>
  </si>
  <si>
    <t>1.4-5年前端工作经验，2年以上移动端页面开发经验；
2.有良好的沟通能力和团队合作能力，团队协作做过完整项目；
3.精通HTML5、CSS3、JavaScript、ES6等；
4.熟悉W3C标准与ES规范，熟悉Web语义化；
5.熟练掌握jQuery、Reactjs、Angular、Vue等，掌握其原理，能独立开发常用组件；
6.熟悉HTML5特性，了解HTML5最新规范，能够熟练运用HTML5特性构建移动端的WebApp
7.了解Html5的离线存储机制，了解响应式开发；
熟练掌握盒模型、常用布局；
熟练掌握主流浏览器的适配，深刻理解手机平台上各主流浏览器之间的兼容性；
熟悉NodeJS开发；
熟练使用Git/SVN等代码版本控制工具；
熟练使用各种调试工具，能独立分析、解决和归纳问题。</t>
  </si>
  <si>
    <t>HTML5开发工程师-中级</t>
  </si>
  <si>
    <t>北京融易通信息技术有限公司</t>
  </si>
  <si>
    <t>五险一金 补充医疗保险 交通补贴 餐饮补贴 定期体检 年终奖金</t>
  </si>
  <si>
    <t>岗位职责： 1.负责Web前沿技术研究和新技术调研，提升团队的技术能力，承担团队的技术培养工作； 2.负责Web前端产品的功能设计和开发实现； 3.负责制定、完善、跟踪前端开发相关规范, 包括前端组件及标准； 4.负责前后端交互的架构设计和开发，负责前端产品易用性和界面的技术性优化。 任职资格： 1.普通全日制本科以上学历（计算机相关专业，持有毕业证、学位证）； 2.3-5年以上前端开发工作经验，有3年以上移动web开发经验； 3.精通HTML5、CSS3、JavaScript，熟练使用Less或Sass进行前端样式开发，并且对模板化、模块化有一定理解； 4.熟悉多种JS框架，AngularJS，ReactJS，VUEJS 等； 5.熟悉前端开发框架nodejs使用webpack前端构建工具，具备独立搭建及使用webpack等能力者优先； 6.熟悉前段框架当前发展趋势和特性，能够根据项目情况，独立进行前端框架选型架构设计等工作； 7.良好的英语阅读和理解能力，沟通能力强，有独立作品或带领团队上线作品的优先。</t>
  </si>
  <si>
    <t>北京视野金融信息服务有限公司</t>
  </si>
  <si>
    <t>五险一金 绩效奖金 年终奖金 股票期权</t>
  </si>
  <si>
    <t>职责描述： 1.  负责公司产品的前端设计与实现； 2.  负责提升用户体验和可用性。  任职要求： 1.  全日制统招本科及以上学历、计算机相关专业、2年以上相关工作经历； 2.  精通HTML5、Javascript、CSS3、Ajax、Json等技术； 3.  熟悉Vue、jquery、bootstrap等前端开发框架，熟悉W3C标准，； 4.  熟悉工具grunt,gulp、webpack等工具的使用， 5.  熟悉版本管理(/git)及前端自动化发布； 6.  有良好的学习能给力，团队合作能力； 7.  具有良好的代码书写、注释和单元测试等习惯 。</t>
  </si>
  <si>
    <t>北京科百宏业科技有限公司</t>
  </si>
  <si>
    <t>农/林/牧/渔 贸易/进出口</t>
  </si>
  <si>
    <t>五险一金 员工旅游 绩效奖金 定期体检 餐饮补贴 交通补贴 补充医疗保险 通讯补贴 年终奖金</t>
  </si>
  <si>
    <t>北京文泽智远信息技术有限公司</t>
  </si>
  <si>
    <t xml:space="preserve">1、熟练使用前端框架Vue/react等，并用其开发过实际应用； 2、精通WEB前端开发技术，JavaScript（含ES6）、HTML、CSS、DOM、协议、安全等 3、.熟悉HTML5、CSS3 加分项： 1、熟悉caas等图形绘制技术和相关算法； 2、有基于Cesium、Leaflet、WebGL开发气象二三维可视化的经验 </t>
  </si>
  <si>
    <t>北京兆信信息技术股份有限公司</t>
  </si>
  <si>
    <t>五险一金 定期体检 周末双休 节日福利 餐饮补贴 通讯补贴 高温补贴</t>
  </si>
  <si>
    <t>1、熟悉W3C标准与ES5、ES6规范，熟悉Web语义化；
2、精通HTML5/JavaScript/CSS3/nodejs等Web开发技术；熟悉主流JavaScript框架和库，精通至少一种MVVM框架（如reactjs、vuejs），有框架优化能力；
3、熟练掌握盒模型、常用布局，熟练处理浏览器和移动设备兼容性，具有桌面及移动端Web开发经验；
4、有公众号及小程序开发经验，对于微信开发者生态有一定的了解；
5、熟练使用各种调试、抓包工具，能独立分析、解决和归纳问题；
6、熟练使用Git。</t>
  </si>
  <si>
    <t>项目运维工程师</t>
  </si>
  <si>
    <t>北京航天泰坦科技股份有限公司</t>
  </si>
  <si>
    <t>北京-怀柔区  </t>
  </si>
  <si>
    <t>周末双休 餐饮补贴 五险一金</t>
  </si>
  <si>
    <t xml:space="preserve">1、负责公司现有产品功能的维护和升级； 2、根据项目需求，进行相关软件运维工作； 3、进行项目文档的编写工作； 4、具备良好的沟通能力； 5、能承受一定的工作压力； 任职要求： 1、三年以上运维相关经验，熟悉shell、python、perl等脚本语言，能够通过代码完成日 常化工作，GIS、计算机相关专业，本科及以上学历； 2、具备GIS领域相关专业知识； 3、熟悉GIS架构、能独立搭建GIS系统； 4、熟悉HTML、Ajax、Javascript、CSS等Web开发技术； 5、熟悉Angularjs、vue.js等前端框架技术者优先； 6、掌握Java等开发语言及Oracle、Mysql数据库者优先； 7、熟悉linux软硬件环境、系统管理和优化，熟练部署和优化各种服务； 8、熟悉WEB相关技术，如Nginx/Apache/Tomcat/Resin/Jetty等的管理、配置和优化； 9、熟悉主流监控系统的安装、配置和维护，如zabbix、nagios、cacti等； 10、熟悉自动化管理工具，如puppet、saltstack、ansible等； 11、具备docker集群搭建、排错等基本运维能力； </t>
  </si>
  <si>
    <t>北京神州新桥科技有限公司</t>
  </si>
  <si>
    <t>参与软件系统设计、开发、初验、试运行、终验各阶段系统文档编制工作； -按照软件的设计、开发标准及要求完成相关产品的分析、设计、编码、单元测试等工作； 任职资格：代码风格良好，并拥有良好的编码习惯 熟悉SSH、SSM框架，熟悉Mysql、Oracle、SQLServer等关系型数据库 熟练掌握Spring、SpringMVC、Mybatis 、Shiro等开源框架技术 熟练掌握Web前端相关技术，如Html、JSP、JAVAScript、Ajax、Jquery、Bootstrap等 熟悉HTML/CSS/Javascript等前端技术，熟悉页面架构和布局； 熟练运用JUnit,Debug进行程序调试、log4j进行日志管理、Maven项目整合管理 -熟悉NOSQL非关系数据库，如Redis，并能够使用Redis管理应用缓存及Session共享； -熟悉Tomcat、Nginx等服务器配置；掌握JAVA相关IDE开发工具，如Eclipse等开发工具； -熟悉Linux操作系统，掌握基本命令操作和常用软件的安装（Tomcat、Nginx、Redis、Mysql），并对集群-（Redis cluster Tomcat&amp;&amp;Nginx 反向代理负载均衡 MySql 读写分离 主从复制集群 ）搭建有一定了解 -良好的数据库结构和算法设计能力； -熟练使用svn、git等版本管理工具； -本科以上学历，正规院校毕业</t>
  </si>
  <si>
    <t>北京国金源富科技有限公司</t>
  </si>
  <si>
    <t>做五休二 带薪年假 五险一金 节日福利 餐饮补贴</t>
  </si>
  <si>
    <t>1. 负责移动运维、流程、物联产品的开发以及后期维护；</t>
  </si>
  <si>
    <t>北京中经惠众科技有限公司</t>
  </si>
  <si>
    <t>五险一金 带薪年假 零食下午茶 员工旅游</t>
  </si>
  <si>
    <t>岗位职责： 1、负责数据分析类PC产品开发及维护工作 2、负责前端数据分析可视化项目开发及维护工作 3、使用JS编写封装良好的前端交互组件，维护及优化前端页面展示性能； 4、研究和探索创新的前端开发思路； 5、 良好的沟通能力，较强的责任心  任职要求： - 熟悉HTML5、CSS3、JavaScript等基础技术，熟悉W3C标准及规范，有良好性能优化意识 - 精通Angular2以上最好是 Angular6，JQuery、React等开发框架， 熟悉常用数据结构和算法，熟悉JAVA优先 - 掌握SVG、Canvas、D3.JS、WEBGL、Highcharts 等绘图技术 - 具备独立开发前端商用软件项目能力 - 对Web技术有浓厚兴趣，了解行业热门技术特点，有不断提升自己的学习意识，逻辑思维能力强 - 良好的沟通能力和团队协作精神，严谨、踏实的工作态度与高质量意识，良好的抗压能力</t>
  </si>
  <si>
    <t>北京大申烽华科技有限责任公司</t>
  </si>
  <si>
    <t>五险 餐饮补贴 通讯补贴 专业培训</t>
  </si>
  <si>
    <t xml:space="preserve"> WEB前端工程师  - 精通Web前端技术，包括HTML、CSS、CSS3，HTML5,Javascript、Ajax、DOM、JSON等前端技术；
- 熟悉流行前端架构及类库熟悉流行框架，如Vue、React、JQuery、Bootstrap等；
- 熟悉javascript框架应用；
- 熟悉不同浏览器的兼容性,会设计响应式页面；
- 有性能优化经验优先； - 有GIT经验优先；
- 性格开朗，责任心强，积极主动，善于沟通，具有团队精神；
- 对互联网新技术有浓厚兴趣。 - 了解一门后台语言的优先，如php、java、python、node </t>
  </si>
  <si>
    <t>软件测试工程师</t>
  </si>
  <si>
    <t>北京世纪互联宽带数据中心有限公司</t>
  </si>
  <si>
    <t>五险一金 交通补贴 餐饮补贴 通讯补贴 专业培训 绩效奖金 年终奖金 弹性工作 年终双薪 加班补贴</t>
  </si>
  <si>
    <t xml:space="preserve">工作职责: 1) 负责公司测试工作 2) 有良好而规范的编程习惯和技术文档编写能力 3) 需要检查开发质量，开发单元测试代码，编写自动化测试脚本 4) 负责发布工作及订立相关流程 5) 具备优秀的逻辑思维能力，对解决挑战性问题充满热情，善于解决问题和分析问题 6) 有强烈的上进心和求知欲，善于学习新事物 7) 良好的团队合作精神，较强的沟通能力和学习能力 任职资格: 1) 需要计算机，网络，电子，自动化等理工科本科毕业。 2) 具有英语阅读及写作能力， 能用英语进行沟通。 3) 精通C#, .net等微软的开发语言，熟练使用SQL Server, My SQL等其中一种关系型数据库有使用至少一种ORM的经验; 4) 熟悉自动化测试，能够编写相应的测试脚本，有cucumber和selenium开发经 熟悉HTML、JQuery、LinQ、CSS、XML、Web Service、AJAX等技术; 5) 深入理解面向对象、IOC，DDD，BDD等主流编程思想 </t>
  </si>
  <si>
    <t>北京科迈网通讯技术有限公司</t>
  </si>
  <si>
    <t>五险一金 定期体检 餐饮补贴</t>
  </si>
  <si>
    <t xml:space="preserve">岗位职责 1、独立完成新ITSM系统原有模块改造及新模块的设计、编码、测试，并书写相关文档；独立完成新ITSM的部署实施工作； 2、独立完成老ITSM及招录系统运维及维护性开发工作； 3、独立完成外部项目的开发、维护性开发及现场支持等工作； 4、能完成新研发项目的技术路线选择、技术方案编写、系统演示等工作； 5、配合项目经理完成需求调研、需求分析等工作。 人员要求 1、精通Java语言，有OA及工作流引擎开发经验优先； 2、精通jsp开发，熟悉Tomcat、Apache、nginx等中间件及Web服务器； 3、熟悉J2EE体系结构，做过ssh等主流MVC框架开发； 4、熟悉XML、html、JavaScript(JQuery)、Ajax、CSS等WEB开发技术； 5、熟悉Oracle、Mysql、SQLServer等数据库，有较好的数据库开发能力； 6、熟悉Linux系统下的基本操作； 7、熟悉软件需求分析，对软件架构设计有基本的了解，对软件工程有基本的了解； 8、有较强的文档编写能力和良好的编程习惯； 9、工作认真负责，具有强烈的敬业精神，良好的沟通能力和团队协作精神。 </t>
  </si>
  <si>
    <t>北京智因东方转化医学研究中心有限公司</t>
  </si>
  <si>
    <t>岗位职责： 1、开发、维护、扩展前端代码框架，不断提升前端产品体验； 2、参与项目部署以及技术文档编写； 3、支持项目版本控制，配合测试以及bug修复； 4、推动前端工程化，自动化和工具化建设。 任职资格： 1、熟悉前端MVVM框架原理，有React技术栈开发经验； 2、熟悉Gulp,Webpack等构建工具，能够搭建配置前端构建环境，善用工具和轮子； 3、能够编写语义化的HTML，模块化的CSS，实现较为复杂的布局，解决不同设备和浏览器的兼容； 4、了解Linux基本命令，了解nodejs的使用，了解版本控制工具（git/svn）； 5、精通面向对象开发概念，具备学习和掌握新技术的能力； 6、对页面性能优化和用户体验有自己的理解； 7、优秀的逻辑思维和理解能力，良好的沟通能力、团队协作精神； 8、有React Native，AntDesign，Flutter，小程序等开发经验者优先考虑。</t>
  </si>
  <si>
    <t>高级工程师 (MJ000225)</t>
  </si>
  <si>
    <t>神州数码系统集成服务有限公司上海分公司</t>
  </si>
  <si>
    <t>五险一金 补充公积金 餐饮补贴 通讯补贴 绩效奖金 定期体检 补充医疗保险 员工旅游 专业培训</t>
  </si>
  <si>
    <t>java开发工程师 (MJ000232)</t>
  </si>
  <si>
    <t>神州数码信息服务股份有限公司</t>
  </si>
  <si>
    <t>五险一金 补充医疗保险 通讯补贴 餐饮补贴 交通补贴 定期体检</t>
  </si>
  <si>
    <t xml:space="preserve">岗位职责： 1、根据主管的分配任务完成开发工作； 2、参与产品模块的设计； 3、负责产品模块的代码编写； 4、负责产品模块的单元测试； 5、负责产品模块开发的文档编写，协助制定相关软件产品的测试  任职要求： 1、本科及以上学历，3年以上基于Java或前端语言开发经验； 2、精通J2EE架构，精通常用的设计模式，精通数据持久化、缓存、消息、通讯等的相关开发； 3、熟练HTTP请求完整过程； 4、熟悉常用Web前端框架，对JS、CSS、HTML5能熟练使用，对LayUI、ExtJS、Vuejs、Element-UI熟悉者优先。 5、具备FreeMarker+SpringMVC+MyBatis/JPA+MySQL等基本JAVAWEB开发能力。 7、有Nodejs开发能力者有先。 8、诚信正直，积极主动，有较强的责任心，并具备良好的沟通能力、理解能力和较强的学习能力； 9、有以下经验者优先考虑：熟悉SpringCloud、DevOps、DockerSwarm、AWS、Azure、Aliyun、Openstack、Kubernetes、CloudCenter 架构与API等； </t>
  </si>
  <si>
    <t>C#.Net开发工程师</t>
  </si>
  <si>
    <t>北京护航科技股份有限公司</t>
  </si>
  <si>
    <t>五险一金 专业培训 年终奖金 定期体检 周末双休 晋升平台 绩效奖金 通讯补贴 带薪年假 节日福利</t>
  </si>
  <si>
    <t xml:space="preserve">a)计算机相关专业，三年以上.net前端开发经验，熟悉主流的前端开发框架  b)熟练掌握CASP.NET技术，熟悉C#.NET MVC框架；  c)熟练掌握CASP.NET技术，熟悉C#.NET MVC框架；  d)熟练掌握WebApi、HTML、Javascript、CSS等相关技术；  e)有SharePoint或O365相关技术、部署、配置、开发经验（二者了解其一即可）；  f)良好的面向对象编程能力，良好的代码习惯，良好的学习习惯和解决问题能力；  g)优秀的沟通协调、团队合作能力一定的客户沟通能力；  i)具备基本的英文技术文档阅读能力，英文4级以上。  </t>
  </si>
  <si>
    <t>UI/UE设计师</t>
  </si>
  <si>
    <t>北京天桥科技有限公司</t>
  </si>
  <si>
    <t>五险一金 员工旅游 交通补贴 餐饮补贴 专业培训 绩效奖金 弹性工作 定期体检</t>
  </si>
  <si>
    <t xml:space="preserve">任职要求： </t>
  </si>
  <si>
    <t>三维webgis开发工程师</t>
  </si>
  <si>
    <t>北京贞和科技有限公司</t>
  </si>
  <si>
    <t>五险一金 员工旅游 餐饮补贴 专业培训 弹性工作 年终奖金 绩效奖金 包住宿 周末双休 带薪年假</t>
  </si>
  <si>
    <t>岗位职责： 1、负责三维webgis项目的功能模块代码编写、调试、测试和维护； 2、参与产品和项目的需求分析、模块设计等过程，参与研发各阶段技术文档的编写； 岗位要求： 1、地理信息、计算机科学等相关专业毕业,有较好的数学和计算机图形学基础；； 2、熟悉使用Cesium开源框架，熟悉HTML5、Canvas、JavaScript、CSS、Ajax等Web编程技术,能够运用Three.js、Cesium.js等WebGL技术； 3、了解主流的三维GIS平台，如ArcGIS、Skyline、Supermap等，具有2年及以上三维研发工作经验； 4、了解多种三维数据获取与处理流程，如倾斜摄影测量、BIM、点云数据等； 5、熟悉三维可视化和计算机图形学相关知识,对OpenGL和WebGL有较深入的了解 6、良好的沟通表达能力，富有团队精神和责任感。</t>
  </si>
  <si>
    <t>杭州致成能源科技有限公司</t>
  </si>
  <si>
    <t>周末双休 带薪年假 五险一金 节日福利 专业培训 通讯补贴</t>
  </si>
  <si>
    <t>岗位职责： 1、负责系统框架、核心模块等方面的分析、设计工作； 2、负责系统功能模块的设计与开发，根据项目进度计划及项目开发计划，按时保质完成开发任务； 3、接收业务人员提出的需求，提出解决方案并执行； 4、配合项目经理，完成相关项目技术文档的编写。 5、项目经理安排的其他工作。 岗位要求： 1、三年以上Java开发经验，精通java语言，J2EE体系以及主流java开源框架，熟悉多线程、多进程以及常用数据结构及算法； 2、熟悉Java常用框架，如Spring MVC、Spring、Mybatis等框架的原理、开发和部署； 3、熟悉常用的架构模式和设计模式，具备良好的编码及设计能力，对系统调优设计及实现有一定的经验； 4、熟练使用HTML、Javascript、Jquery/Css、Ajax等表现层技术； 5、熟悉MySql、Oracle等常用数据库基础原理并能熟练使用，有SQL语句性能调优经验的人员优先； 6、熟悉Weblogic、Tomcat等中间件，熟悉Linux常用操作，能独立部署搭建系统并具有比较强的问题解决能力。</t>
  </si>
  <si>
    <t>web前端开发工程师-鼎富科技-政府及金融交付部</t>
  </si>
  <si>
    <t>北京神州泰岳软件股份有限公司</t>
  </si>
  <si>
    <t>五险一金 补充医疗保险 定期体检 年终奖金 餐饮补贴 专业培训</t>
  </si>
  <si>
    <t xml:space="preserve"> 岗位职责： 1、承担Web前端开发任务，按需求分析、设计技术方案，进行前端开发。 2、页面和样式的设计、优化，能够根据psd完成样式效果的设计 3、编写、优化代码。 4、处理浏览器兼容性问题。 5、钻研、应用、分享新技术，能够辅助新人成长 6、在研发各阶段对产品提出专业建议。 任职资格： 1、本科以上学历，计算机或相关专业。 2、三年以上前端开发经验。 3、精通JavaScript，能熟练使用vue，使用vue开发过大型项目。 4、精通HTML/CSS/JSON及HTML5/CSS3。 5、熟悉常用浏览器，可以解决浏览器兼容问题。 6、思维敏捷，具有良好的逻辑思维能力。 7、工作认真负责、积极主动，勇于挑战难题，能在较大的压力下充满激情的积极工作。 8、有极强的学习能力和热情，喜欢研究、使用新技术。 先决条件： 1、vue的使用经验； 2、对业务的熟悉程度。 </t>
  </si>
  <si>
    <t>北京宇信科技集团股份有限公司</t>
  </si>
  <si>
    <t>计算机软件 银行</t>
  </si>
  <si>
    <t>五险一金 餐饮补贴 弹性工作 补充医疗保险 通讯补贴 定期体检</t>
  </si>
  <si>
    <t xml:space="preserve">（1）参与公司项目中的Web、客户端前端功能设计、开发和实现； （2）创建用户友好、符合标准、跨平台及跨浏览器的应用，促进产品易用性改进和界面技术优化； （3）负责协助开发javascript控件与组件，搭建产品的前端基础组件平台。 任职要求： （1）本科及以上学历，2年以上web前端开发经验，； （2）精通HTML5、JS、Jquery技术； （3）具备清晰的逻辑思维能力和良好的编程习惯； （4）热爱技术和软件开发，具备良好的学习能力； （5）上进心强，沟通主动积极； </t>
  </si>
  <si>
    <t>PHP开发工程师-集成电路创新中心</t>
  </si>
  <si>
    <t>中移物联网有限公司</t>
  </si>
  <si>
    <t>五险一金 餐饮补贴 通讯补贴 年终奖金</t>
  </si>
  <si>
    <t>工作职责: 1、负责公司大型运营类网站的程序架构和程序开发； 2、数据库设计及编写程序； 3、熟悉编写门户类型网站，以开发为主； 4、能独立完成后台程序开发以及数据库的优化； 5、进行单元、功能测试，查出存在缺陷并保证其质量； 6、完成领导交代的其他事宜。 任职资格: 1、本科及以上计算机背景及相关学历； 2、两年以上互联网产品开发经验； 3、精通PHP开发，熟悉常见Web开发框架； 4、熟悉Linux操作系统和Shell，熟悉独立搭建网站服务器配置和调优； 5、掌握MySQL数据库开发和应用，具备数据库性能优化经验； 6、了解JavaScript、HTML、CSS等Web开发技能； 7、工作态度认真、负责、积极主动； 8、拥有良好的代码习惯，要求结构清晰，命名规范，逻辑性强，代码冗余率低； 9、责任心强，良好的对外沟通和团队协作能力，能承受工作压力。</t>
  </si>
  <si>
    <t>北京童程童美科技有限公司</t>
  </si>
  <si>
    <t>岗位职责： 1、负责CRM的设计和开发； 2、理解需求，根据需求文档编写设计文档； 3、根据开发规范与流程能独立完成功能模块开发，并保证开发的功能模块通过测试，平稳上线，保障系统的正常运营； 4、参与软件产品及系统的分析和设计； 5、分析并解决软件开发过程中的问题； 6、配合项目经理完成相关任务目标。 任职要求： 1、正规院校本科（含）以上学历，3年以上工作经验； 2、精通Java开发语言，熟练使用mybatis、Spring等框架进行Java程序的开发； 3、熟悉数据库相关知识，掌握MySQL、Oracle等数据库，有Redis、Hbase等开发经验者优先； 4、熟悉常用html、css、js、xml、jQuery、ajax、Json等相关技术； 5、精通基于JAVA的WEB开发，有丰富的WEB开发经验； 6、了解svn、git等版本控制工具的使用； 7、熟练使用Tomcat、Linux等软件； 8、熟悉企业CRM业务流程者优先； 9、具有较强的学习、沟通和表达能力，以及规范的文档写作能力； 10、工作积极主动、责任心强、吃苦耐劳，能承受较大的工作压力； 11、面试时，请携带笔记本电脑，演示个人开发设计的应用系统。</t>
  </si>
  <si>
    <t>北京易华录信息技术股份有限公司</t>
  </si>
  <si>
    <t>五险一金 交通补贴 餐饮补贴 通讯补贴 专业培训 绩效奖金 年终奖金 定期体检</t>
  </si>
  <si>
    <t>岗位职责： 1. 负责前端通用模块、组件和核心平台可视化前端的架构设计、开发； 2. 优化Web前端应用，对现有系统的不足进行分析，续优化和改进； 3. 解决Web前端页面在各浏览器的兼容性问题； 4. 参与开发等相关标准制定； 5. 根据业务需求封装高复用、可维护性好的前端组件，不断引入新的前端工具和技术，提升前端工程化、组件化程度，指导并帮助研发部工程师，提升产品质量。 任职条件： 1. 精通HTML5+CSS3+JS+Ajax编程，DIV+CSS布局，精通canvas或CSS3动效，熟悉ES规范并熟练使用，熟悉各种前端调试工具，熟悉JS性能优化； 2. 运用或开发过前端相关框架（Jquery、Vue、React、Angular等），并有调优和源码解析相关经历； 3．三年以上前端开发工作经验； 4. 优秀的逻辑思维能力，对解决挑战性问题充满热情； 5. 强烈的上进心和求知欲，善于学习新事物； 6. 良好的团队合作精神，较强的沟通能力、学习能力和自驱力。</t>
  </si>
  <si>
    <t>北京嘉华汇诚科技股份有限公司</t>
  </si>
  <si>
    <t>周末双休 弹性工作 带薪年假 五险一金 节日福利 年中旅游</t>
  </si>
  <si>
    <t>职位描述（工作内容和主要职责） 1、根据设计要求完成前端功能开发工作； 2、配合业务、测试部门完善系统功能; 3、学习掌握系统架构平台； 4、为新技术导入开发平台做基础研究； 5、编写相关设计文档 职位要求 1、全日制统招本科及以上学历（硬性），2年以上的Web前端开发经验, 对Web前端技术领域有浓厚兴趣； 2、精通Html5/CSS3前端技术，在项目中使用过vue框架技术，熟悉页面结构和布局； 3、 精通JavaScript、Ajax等Web开发技术，熟练掌握JavaScript前端框架（requireJs、jquery、ZeptoJs、AngularJs、react、reactNative、vue等）开发技术，熟悉常规函数/对象、DOM操作和事件处理机制等； 4、对JavaScript性能，多浏览器兼容性、面向组件开发有独到的解决方案，对前端加载流和渲染流程有深入的了解； 5、对webapp混合开发有相关经验优先考虑； 6、熟悉一种后端语言（.Net/Java/python/php/nodejs等）优先考虑； 7、良好的编码习惯、沟通协作能力和学习能力。</t>
  </si>
  <si>
    <t>北京奥德达斯软件有限公司</t>
  </si>
  <si>
    <t>五险一金 补充医疗保险 员工旅游 年终奖金 餐饮补贴 弹性工作 定期体检 交通补贴</t>
  </si>
  <si>
    <t>RESPONSIBILITIES:  Perform technical design, coding, testing and delivery of software applications  Participate in the quality process through unit tests and code reviews  Work with architects and support teams to identify product improvement and innovation opportunities  Perform related support activities to correct defects and refractor the code base  Maintain proper coding standards  REQUIRED KNOWLEDGE &amp; EXPERIENCE:  2+ years of relevant software design, development, and shipping experience.  Bachelor's degree in Computer Science or a related field.  Possess good communication skills in both Chinese and English  Have a good understanding of OO principles, strong coding skills in C# and hands-on experiences with .NET based application development.  Good knowledge of HTML/DHTML, JavaScript, CSS, XML/XSLT, ASP.NET, J Query, Web Good coding skills in T-SQL programming.  Positive attitude, enthusiasm, motivation and a desire for continuous improvement.  Good problem solving ability is able to find creative solutions to challenging technical problems.  Demonstrated experience shipping products on time on quality is a big plus.  Experiences in large scale online services engineering and operation a big plus.</t>
  </si>
  <si>
    <t>核心前端研发工程师</t>
  </si>
  <si>
    <t>北京华宇泰聚科技有限公司</t>
  </si>
  <si>
    <t>节日福利 带薪年假 五险一金</t>
  </si>
  <si>
    <t>岗位职责：
1.负责开发项目经理安排的任务；
2.协助项目组及相关人员一起推进平台的演进；
3.发现和解决业务系统的技术问题，保证系统的性能和稳定性；
4.协同他人组织跨团队沟通协作，确保系统架构内外设计合理或保障项目质量与进度。
任职要求：
1.国家统招计算机或相关专业本科及以上学历，本科3年或研究生1年以上开发工作经验；
2、2年以上nodejs工程经验（实际能力要具备独立工程功能开发能力）
3、具有互联网或者证券行业公司研发和设计经验者优先考虑；
4、掌握 HTML5、CSS3、javascript等前端技术，熟悉ES6、TS等优先；
5、熟练运用React，vue.js等一种MVVM框架，且了解其基本原理；掌握vue框架优先；
6、关注Web发展，对新技术及开源工程有较多关注；
7、具有较强的分析复杂问题和解决复杂问题的能力，有强烈的责任心和使命感，良好的沟通表达能力和团队协作能力。</t>
  </si>
  <si>
    <t>上海优加利健康管理有限公司</t>
  </si>
  <si>
    <t>五险一金 餐饮补贴 员工旅游</t>
  </si>
  <si>
    <t>岗位职责： 1.基于Java技术的软件设计和研发，编写核心代码，并解决技术难题； 2.负责分析需求及原型开发，编写相关文档（包括技术和开发文档）； 3.根据需求分析及设计文档，完成模块功能结构、数据库结构设计，并完成代码的编写、自测、调试及维护； 4.参与架构设计，根据业务需求给出合理的技术选型意见并进行技术评估，做出技术解决方案； 5.负责制定开发计划，带领开发人员实施完成开发任务，并能够分析解决开发过程中的问题。任职要求： 1.熟悉PowerDesigner、Visio、Axure等设计工具； 2.具有良好的编程能力，文档编写能力，具备问题定位、分析并解决问题的能力，拥有良好的沟通表达能力，有较强的团队协作精神； 3.精通JAVA，熟悉C++、PHP等开发语言，精通hibernate、mybatis、Struts，spring系列、servlet、webservice等J2EE相关技术及MVC开发模式 4.掌握JAVA多线程、NIO、redis等相关技术，对JVM有深入理解，具备系统优化及结构设计优化的能力； 5.熟悉HTML、JavaScript、JQuery、ajax、CSS等前端WEB技术，熟悉页面架构和布局，对Web标准和标签语义化有深入理解； 6.熟悉Tomcat、Jetty、Jboss、Nginx等web容器；熟悉LINUX,UNIX操作系统； 7.具备分布式存储、微服务、高并发、大数据等相关经验； 8.有搜索引擎或蜘蛛爬虫开发经验的优先； 9.有过系统架构设计，项目管理经验的优先；  10.要求工作经验7年以上。   工作地址： 北京市昌平区科技园区超前路37号7号楼10层</t>
  </si>
  <si>
    <t>JAVA开发工程师(中级）</t>
  </si>
  <si>
    <t>风华时代科技（北京）有限公司</t>
  </si>
  <si>
    <t>五险一金 绩效奖金 专业培训 定期体检 通讯补贴 餐饮补贴</t>
  </si>
  <si>
    <t xml:space="preserve">  岗位职责： 1、参与软件需求分析、数据库设计和详细设计； 2、按项目、产品要求，遵循开发流程和规范，完成软件的编码、单元测试和维护，以及相关文档的撰写； 3、根据项目需要，为实施人员提供相应技术支持； 4、参与公司基础技术平台的完善工作；  任职要求： 1、计算机或者相关专业，本科及以上学历，具备3年以上软件开发实践经验； 2、熟练掌握Java语言，熟悉Spring、Hibernate、Struts框架； 3、掌握数据库的基础知识，熟悉基于Oracle、Mysql数据库的Web应用编程； 4、掌握Html、JavaScript、CSS； 5、有需求分析和数据库设计经验； 6、逻辑思维清晰，具有较强的独立分析、解决问题的能力和学习能力； 7、具有良好的沟通能力和团队协作意识； 8、工作踏实，责任心强，积极进取；    我们的优势： 1、具有竞争性薪酬+五险一金+津贴补助+职工带薪年休假+丰富的员工活动+培训+职业发展规划 2、附近交通便利、紧邻13号和10号线知春路站。  我们期待您的加盟，期待有志之士与领时共发展，共成长！ 投递邮箱：zhaopin@topera.com.cn </t>
  </si>
  <si>
    <t>北京敏捷艾科数据技术有限公司</t>
  </si>
  <si>
    <t>五险一金 员工旅游 专业培训 年终奖金 弹性工作</t>
  </si>
  <si>
    <t xml:space="preserve"> 1. 2年以上前端开发经验； 2. 熟练掌握HTML(5)/CSS(3)/JavaScript，熟悉 DIV CSS/CSS3布局及bootstrap等响应式页面开发； 3. 熟练运用主流的移动端JS库和前端开发框架，并深入理解其设计原理，熟悉Vue， JQuery； 4. 熟悉模块化，前端编译和构建工具，如Require JS, grunt等工具及特性，最好有相关开发使用经验。 5. 熟练使用Javascript实现复杂界面交互效果，熟练运用异步加载机制，与后台开发人员一起编写Ajax互交程序； 6. 了解浏览器兼容技术，解决各种常见跨浏览器、跨平台问题； 7. 能独立完成前端架构，拥有良好的代码习惯，结构清晰、命名规范、逻辑性较强、代码冗余率低。</t>
  </si>
  <si>
    <t>北京慧图科技股份有限公司</t>
  </si>
  <si>
    <t>五险一金 补充医疗保险 免费班车 交通补贴 弹性工作 定期体检</t>
  </si>
  <si>
    <t>岗位职责： 参与项目的开发和维护工作 负责与后端一起进行业务功能开发 任职要求： 1.2年以上软件项目开发工作经验 2.精通HTML5、CSS3、JavaScript、Ajax等Web开发技术 3.熟练使用bootstrap、jquery、easyui、echart mchart 4.有vue、knockout、node.js 、webpack 项目经验优先 5.有gis开发经验优先 6.具有良好的编程风格及习惯，具有良好的逻辑思维能力、沟通能力、团队合作能力</t>
  </si>
  <si>
    <t>开发工程师（小程序）</t>
  </si>
  <si>
    <t>北京微美汇通信息技术有限公司</t>
  </si>
  <si>
    <t xml:space="preserve"> 1、熟悉各种 Web 前端技术,包括 HTML/XML/CSS 等,具有前后端分离的应用开发经验 2、熟练掌握 Node.js 并有能力基于 Node.js 设计及开发相关工具及平台 3、能够深入理解 Anglur/React/VUE 等前端框架，熟练使用jquery  任职要求：  1.具有扎实的前端语言基础；  2.熟悉php、Ajax，css3，h5等技术，了解AI 、WXML、WXSS，使用过VUE等其他前端框架优先；  3.在交互开发、用户体验等方面有自己的见解，能主动根据业务需要，提出合理的方案；  4.有成熟小程序产品，有微信开发、微信支付、微信硬件等经验者优先；  5.有责任心，工作积极主动，具有很强的沟通表达能力及团队合作精神。 </t>
  </si>
  <si>
    <t>研发工程师</t>
  </si>
  <si>
    <t>北京红鲤鱼数字电影院线有限公司</t>
  </si>
  <si>
    <t>五险一金 员工旅游 定期体检 弹性工作</t>
  </si>
  <si>
    <t>1、负责线上产品的开发、升级和维护； 2、负责各平台业务功能模块的规划和分析； 3、参于项目的设计和编码工作； 4、项目开发文档的编写和整理；  任职资格： 1、具有三年及以上LAMP环境下PHP项目开发经验； 2、具有MySQL库表独立设计和相关优化经验，熟悉SQL标准； 3、具有Memcache、Redis缓存使用经验； 4、熟悉HTML5，CSS3，jQuery等前端技术； 5、熟悉Linux常用命令，熟悉SVN版本控制； 6、熟悉面向对象思想，思路清晰，逻辑严谨；</t>
  </si>
  <si>
    <t>项目经理/互联网项目经理</t>
  </si>
  <si>
    <t>赛诺贝斯（北京）营销技术股份有限公司</t>
  </si>
  <si>
    <t>公关/市场推广/会展 计算机软件</t>
  </si>
  <si>
    <t>五险一金 绩效奖金 补充医疗保险 定期体检 员工旅游</t>
  </si>
  <si>
    <t>岗位职责： 1、负责大型网站或系统类项目开发，独立完成整个项目的前期需求沟通，方案策划及项目实施; 2、负责对整个项目总体质量及进度监管，可独立与客户沟通，完成整个项目的需求确认； 3、具有较强的抗压能力，可同时肩负并行性项目开发，并保证各项目质量；  任职要求： 1、熟练掌握原型工具的使用，如Axure、墨刀、Mockcplus、PPT等，工具不限; 2、有前后端开发经验者，如html、css、js、php、.net； 3、有服务世界500强客户经验者从优； 4、面试时请带往期项目原型或策划案作品；算机专业者优先</t>
  </si>
  <si>
    <t>ArcGIS开发工程师</t>
  </si>
  <si>
    <t>北京新华祥瑞科技有限公司</t>
  </si>
  <si>
    <t>五险一金 周末双休</t>
  </si>
  <si>
    <t>（1）参与公司WebGIS产品和项目需求分析、系统设计 （2）参与公司WebGIS产品和项目的前端架构及后端代码实现 （3）编码实现GIS和业务前端功能模块，进行单元测试、代码编写维护工作 （4）根据公司项目文档规范，编写GIS项目相关技术文档 岗位要求： （1）熟练掌握HTML5、JavaScript、CSS3等技术，至少掌握JQuery、Dojo、Vue及Bootstrap框架 （2）熟悉JAVA、Web开发架构，如Spring、SpringMVC、MyBatis等，熟悉前端开发框架，如：Jquery easyUI,Dojo,Vue等框架，拥有分层架构设计思想，如：MVC架构； （3）了解Oracle/SQLServer等至少一种大型数据库系统应用开发技术 （4）熟悉一种或多种GIS开发平台，包括AcrGIS、SuperMap、GeoServer、Server JavaScript API，Ajax等开发相关技术 （5）熟悉ArcGIS Javascript API或移动终端APP、移动GIS开发者优先考虑 （6）具备良好的代码编写习惯和学习能力，有较强分析与解决问题能力 （7）3年以上GIS开发工作经验； （8）善于学习，善于沟通，具有团队合作精神 熟悉当前MIS系统和GIS系统开发的成熟技术，熟悉Echart可视化图表开发和制作经验优先</t>
  </si>
  <si>
    <t>前端开发工程师（小程序方向）</t>
  </si>
  <si>
    <t>北京贵士信息科技有限公司</t>
  </si>
  <si>
    <t>员工旅游 弹性工作 定期体检 六险一金 出国机会 年终奖金 绩效奖金</t>
  </si>
  <si>
    <t>岗位职责： 1. 负责公司 JS SDK 开发、维护、客户支持； 2. 其他前端相关的数据采集方式调研和开发，比如微信、支付宝小程序等； 3. 根据规范进行系统快速迭代开发与维护，并对后期的维稳及优化负责；  任职要求： 1. 本科以上学历，计算机相关专业； 2. 2年以上开发工作经验，熟练并全面掌握JS各种基础知识及技术细节，熟悉 ECMAScript/CSS/HTML 最新规范; 3. 熟悉 jQuery/Vue/Angular/React 等常用前端类库、框架的设计原理，熟悉MVC、MVVM等设计模式； 4. 至少熟悉一门非前端的语言（如Java/PHP/Python/C#），并有实践经验； 5. 具有微信、百度、支付宝小程序工作经验的优先考虑；  综合素质： 1. 具有开放的心态，具备快速接受新技术和新知识的能力，对前沿技术有浓厚的兴趣，追求编写优雅的代码，从技术趋势和思路上能影响技术团队； 2. 具有较强的独立工作能力、工作积极主动和富有团队协作精神；</t>
  </si>
  <si>
    <t>北京快友世纪科技股份有限公司</t>
  </si>
  <si>
    <t>五险一金 补充医疗保险 餐饮补贴 通讯补贴 弹性工作 定期体检</t>
  </si>
  <si>
    <t>岗位职责： 1、参与软件系统的分析、设计、实施工作； 2、负责网站功能详细设计和编码实现（主要语言为Python、Java）； 3、负责和产品经理沟通需求，并根据需求进行功能模块的拆分和任务分派； 4、负责编写脚本（主要语言为Python），处理线上数据问题； 5、负责网站的日常维护、修改工作； 6、负责网站项目的上线部署及确认的工作； 1、计算机相关专业的本科及以上学历，3年以上开发工作经验； 2、熟练掌握Python、Java等开发语言； 3、熟练掌握基于Struts、Spring、IBatis、Hibernate等开源框架的应用开发； 4、熟练掌握JavaScript、HTML/XHTML、XML、CSS、AJAX等技术； 5、熟悉jquery、bootstrap等前端框架，熟悉DataTable插件的使用； 6、熟悉IDEA、Eclipse、PyCharm等主流IDE开发环境； 7、熟悉非关系型数据库，熟练掌握MongoDB数据库开发和管理，熟悉MapReduce的使用； 8、熟悉Tomcat等中间件技术，熟悉Linux/Unix及日常的操作命令、熟练在Linux平台发布应用操作；</t>
  </si>
  <si>
    <t>青牛（北京）技术有限公司</t>
  </si>
  <si>
    <t>五险一金 餐饮补贴 通讯补贴 绩效奖金 定期体检</t>
  </si>
  <si>
    <t xml:space="preserve">岗位要求： 1,负责部门前端H5等工作 2,配合后端人员完成产品和项目要求 3根据系统开发说明文档，进行软件编码工作，并调试合格，按时交付。 3.负责企业视频直播功能模块的开发和详细设计，参与需求分析，系统分析及详细设计； 4.高性能Web应用的架构设计和优化； 5.负责研发/实施过程中的模块核心编码、技术文档编写、性能调优等。  任职资格要求： 1、能够编写语义化的 HTML ，模块化的 CSS ，实现较为复杂的布局，能够基于不同设备和浏览器，完成对不同设备和浏览器的兼容； 2、熟悉 JavaScript / ECMAScript ，能够脱离框架使用原生的 JavaScript 进行开发，熟悉 ECMAScript 新特性； 3、熟悉前端 MVVM 框架（Vue / React）且工作中有对应技术栈项目开发经验； 4、了解小程序开发。  </t>
  </si>
  <si>
    <t>中级Java软件工程师（内招、OA软件开发）</t>
  </si>
  <si>
    <t>北京美络克思科技有限公司</t>
  </si>
  <si>
    <t>周末双休 工会福利 节日福利 工作居住证 年终奖金 交通补贴 专业培训 五险一金 公司重点项目</t>
  </si>
  <si>
    <t>岗位职责： 1、参与系统需求分析、架构设计和概要设计； 2、负责代码实现以及相关文档编写； 3、负责程序开发、测试、部署等； 4、负责解决开发过程中的技术问题； 5、负责公司java产品、项目研发工作。  任职要求： 1、精通JAVA语言，熟练使用编程工具JBuider或MyEclipse。 2、熟悉HTML,CSS,JavaScript。有Web前台开发经验，对JavaScript前台开发有深入理解。 3、熟悉J2EE相关技术，最好有用过Spring、Struts、Hibernate、Ibatis相关经验。 4、有抽象设计能力，熟悉代码重构，能够用面向对象原则组织代码，熟悉mvc等N层开发模式。 5、精通J2EE架构，熟悉基于J2EE架构的多层软件开发模式。 6、精通SQL，熟悉Oracle/Mysql关系数据库中的一种。 7、熟练使用和配置一种或一种以上的主流应用服务器（WebLogic,JBOSS,Tomcat)。 8、熟悉EXT技术优先，2年以上工作经验优先。  温馨提示： 1、更多企业信息请登陆美络克思官网：www.miracles.cn 2、公司内招岗位，非外包公司 3、入职满两年，达到北京政府规定，可办理工作居住证 4、公司为工会企业，员工享受工会福利</t>
  </si>
  <si>
    <t>技术中级</t>
  </si>
  <si>
    <t>南京华苏科技有限公司</t>
  </si>
  <si>
    <t>五险一金 弹性工作 定期体检 通讯补贴 绩效奖金 年终奖金 员工旅游</t>
  </si>
  <si>
    <t>职位描述 1、根据软件需求协助完成项目的功能模块的开发，根据软件需求协助完成项目的功能模块的单元测试，配合测试人员完成软件的测试工作，提升软件质量； 2、对移动的互联网产品有所了解，配合运维人员完成现网支撑，快速定位和排查现网问题，提升现网稳定性； 3、在工程师的指导下，完成软件的持续优化，提升软件质量； 4、沟通协调能力强，能准确定位、分析问题，并快速、独立解决问题，对任务承接、业务汇报、工作分配等有良好的理解和丰富的经验； 5、为人和善，责任心强，对质量及效果的把控能力强，对自身工作有较高的要求； 任职要求 1、大学本科及以上学历，计算机及相关专业； 2、精通Java主流技术知识，熟练掌握Struts、Spring等框架； 3、精通JavaScript, 能灵活使用JQuery框架，对JavaScript有深入的理解； 4、熟练掌握HTML、JSP、XML、CSS、JSON等技术； 5、熟悉各种软件优化技巧，代码重构技巧； 6、为人和善，责任心强，具有较强的团队协作精神，抗压能力强，具备较强的沟通能力和解决问题的能力；</t>
  </si>
  <si>
    <t>运维开发工程师</t>
  </si>
  <si>
    <t>新华网股份有限公司</t>
  </si>
  <si>
    <t>五险一金 餐饮补贴 定期体检 通讯补贴 补充医疗保险 专业培训 绩效奖金 年终奖金</t>
  </si>
  <si>
    <t>岗位职责： 1.研发系统基础工具，运维自动化平台，解决共性需求，减少重复低效工作，提高工作效能，规范操作流程。 2.与业务，研发，运维团队共同协作，为整体效率提升提供各类平台、工具及流程支持。 3.及时关注互联网发展趋势，研究了解运维开发方向,技术动态，并利用相关理念、技术制定相关方案并落地实施； 4.整理运维开发相关文档，将工作经验、技术成果保存及传承。 任职要求： 1.大学本科或以上学历，计算机、网络等相关专业，1年以上开发相关经验； 2.熟练掌握python/shell语言，能够实际开发运维工具、产品； 3.熟悉Django、Bootstrap、Flask等框架 4.熟练掌握web前端开发，掌握Javascript、CSS、html； 5.熟悉DevOps/CI/CMDB/MVC/微服务/容器等知识理念及应用； 6.熟悉操作系统、网络安全、数据库等基础技术原理； 7.熟悉常见运维工具（如ELK、Saltstack、Puppet、Cacti、Zabbix、SVN、Jenkins、Gitlab等）； 8.熟悉常见云计算平台、架构、技术、产品。 9.工作执行力强，具有良好地快速学习能力、理解能力与解决问题能力； 10.良好的沟通协作能力、书面文档能力、具有积极的工作态度，较强的责任心； 11.不限以上要求，岗位匹配度高者优先考虑。</t>
  </si>
  <si>
    <t>高级网页设计师</t>
  </si>
  <si>
    <t>北京鑫互联科技有限公司</t>
  </si>
  <si>
    <t>五险一金 员工旅游 交通补贴 餐饮补贴 绩效奖金 专业培训 定期体检 住房补贴</t>
  </si>
  <si>
    <t>1、参与网站的整个策划沟通过程，了解客户需求与设计细节； 2、负责设计符合客户行业和VI体系的网站，使其符合客户需求与定位； 3、负责banner、推广广告等图片的设计； 4、根据客户需求可设计绘制ICON图标； 5、对自己的效果图有较高要求，有像素精神； 6、与程序人员共同完成网站的上线工作，对最终上线的页面负责； 7、负责客户资料的收集与整理； 8、领导安排的其他事项。  任职要求： 1、精通Photoshop、AI等网页设计软件； 2、熟练运用Dreamweaver、HTML+CSS； 3、熟知各种网站制作规范要求及网站上线流程； 4、有三十个以上线网站示例，响应式网站为佳； 5、具有比较深厚的美术功底，良好的审美观，优秀的创意设计能力，可手绘者优先考虑； 6、对互联网界面视觉规范和用户交互的审美需求有深刻的理解，擅长海外网站的设计； 7、责任心强，善于与各方人员沟通，有服务意识，并有较强的自主学习能力，工作有耐心、注意细节； 8、美术、设计或计算机相关专业毕业，2年以上乙方网页设计经验。服务过大客户优先考虑。</t>
  </si>
  <si>
    <t>网络工程师</t>
  </si>
  <si>
    <t>英华博译（北京）信息技术有限公司</t>
  </si>
  <si>
    <t>专业服务(咨询、人力资源、财会) 文字媒体/出版</t>
  </si>
  <si>
    <t>1、主机维护：小型机，工作站、数据服务器、域服务器、文件服务器等机架式服务器等计算机硬件组成原理及安装配置及维护, Linux、Windows操作系统安装、配置及命令操作。  2、办公网维护：TCP/IP、PC、主机及存储技术，熟练使用Windows2008、Linux等常用操作系统，熟练使用Office等办公软件及VPN等工具，可独立处理办公网络、电话线路及其他打印机等软硬件故障。  任职要求： 1、能使用html、css、dreamweaver.网页及平面设计，appche  php网站部署的优先录用 2、通信网络支撑：熟悉通信网网络结构、移动通信基础知识，具备较强的故障排查能力，熟悉GPRS、APN、短信接入等相关通信基础知识，熟悉运用数据库SQL语句。 3、熟悉相关网络安全产品，如防火墙、IDS、防病毒，漏洞评估工具等； 4、良好的沟通能力和合作精神、工作主动性强、耐心细致、责任心强，具有吃苦耐劳精神。 5、参与过保密资质申请，在保密项目工作过者优先考虑。</t>
  </si>
  <si>
    <t>Drupal后台开发</t>
  </si>
  <si>
    <t>北京亚艾元软件有限责任公司</t>
  </si>
  <si>
    <t>须计算机专业
要求
1具备两年或以上基于Drupal开发经验;
2熟练掌握Drupal CMS的二次开发
3熟悉HTML / CSS开发，熟悉W3C相关网页标准;</t>
  </si>
  <si>
    <t>spark-java中级开发工程师</t>
  </si>
  <si>
    <t>深圳天源迪科信息技术股份有限公司北京办事处</t>
  </si>
  <si>
    <t>五险一金 绩效奖金 年终奖金 股票期权 弹性工作 定期体检 上市公司</t>
  </si>
  <si>
    <t>1、熟练掌握：mysql数据库及复杂查询，大数据相关技术Hadoop，Hive，Spark，Elasticsearch等； 2、熟练掌握：开源的框架如Spring、MyBatis等 3、熟练使用常见Linux命令； 4、数练使用相关工具：Eclipse（idea）/Tomcat/maven/SVN/Xshell（SecureCRT）等； 5、熟悉html，CSS，JavaScript等前端语言，熟悉使用jQuery框架；  任职要求： 1、具有良好的编码习惯和独立解决问题的能力； 2、对事认真负责主动，责任心强、有较强的沟通能力和团队合作精神； 3、本科及以上学历，计算机等相关专业，3年以上大数据开发经验。</t>
  </si>
  <si>
    <t>中级javaweb开发工程师</t>
  </si>
  <si>
    <t>郑州菏怀软件科技有限公司</t>
  </si>
  <si>
    <t>五险一金 绩效奖金 年终奖金 弹性工作 定期体检 交通补贴 餐饮补贴 通讯补贴 补充医疗保险 补充公积金</t>
  </si>
  <si>
    <t>1、精通java编程，有常见java开源开发框架开发经验，熟练使用sql，会使用oracle、mysql数据库 2、3年以上web项目研发经验，熟练掌握常见前端技术，如html、js、css、jquery等 3、有责任心，工作态度好，有团队协作精神，具备较强的自我学习和沟通表达能力 4、统招全日制本科以上学历</t>
  </si>
  <si>
    <t>前端开发高级工程师</t>
  </si>
  <si>
    <t>融联易云金融信息服务（北京）有限公司</t>
  </si>
  <si>
    <t>岗位职责： 1、制定前端的开发规范、流程和框架。 2、构造公司技术体系的前端封装框架。 3、JavaScript程序模块及组件开发，通用类库、框架编写能力。 4、熟练Vue框架。 5、对新技术有很强的学习能力； 6、有较强的学习金融业务的能力； 任职要求： 1、3年及以上web前端开发经验； 2、深刻理解表现层与数据层分离的概念、设计模式、Web语义化； 3、有扎实的前端技术基础，包括但不限于ES5、ES56、HTML、CSS、JavaScript、DOM，以及前端页面渲染技术； 4、对前端MV*框架有深刻理解，熟练掌握一个前端框架（Vuejs,AngularJS,React）了解其原理，并能迅速熟悉新的前端架构； 5、熟悉常见的前端框架、库、工具，例如：VUE、jQuery、ECharts、bootstrap等，有大型单页Web应用开发经验； 6、精通ajax异步交互，有丰富的后台交互经验，并且能熟练解决各种跨域问题； 7、有良好的的编码习惯，重视代码质量，善于利用工具； 8、善于沟通，工作积极主动，责任心强，具备良好的团队协作能力加分项（了解至少一种服务器编辑语言，例如：php、java、nodejs）；熟练使用vue。 9、对web前端技术有强烈兴趣，能独立分析和解决问题，能承受压力挑战技术难题；</t>
  </si>
  <si>
    <t>凯美瑞德（苏州）信息科技股份有限公司</t>
  </si>
  <si>
    <t>五险一金 餐饮补贴 弹性工作 定期体检 通讯补贴 补充医疗保险 专业培训 绩效奖金 股票期权</t>
  </si>
  <si>
    <t>高级软件工程师</t>
  </si>
  <si>
    <t>北京派帝东方科技有限公司</t>
  </si>
  <si>
    <t xml:space="preserve">1. 熟练使用spring springmvc mybatis 框架 2. 熟练使用maven或gradle构建工具其中一种 3. 熟练使用html,javascript,css语言，能做基本的页面排布 4. 至少了解一种前端框架bootstrap或其他 5. 熟练使用mysql数据库 6. 有较为扎实的Java多线程编程基础，熟悉socket编程 7. 对消息中间件了解者优先 8. 会用nodejs，MongoDB，或有过相关工作经验者优先 9. 服从上级领导安排，能快速响应需求，完成任务  任职要求： 1.本科或以上学历；计算机或相关专业 2.2年以上Java开发经验 3.能够承受较大压力 4.有良好的沟通能力 </t>
  </si>
  <si>
    <t>Web前端开发工程师-PO-北京-00060</t>
  </si>
  <si>
    <t>英雄互娱科技股份有限公司</t>
  </si>
  <si>
    <t>五险一金 补充医疗保险 免费班车 员工旅游 专业培训 餐饮补贴 交通补贴 绩效奖金 年终奖金 定期体检</t>
  </si>
  <si>
    <t>设计经理(电商)</t>
  </si>
  <si>
    <t>北京三元食品股份有限公司</t>
  </si>
  <si>
    <t>节日福利 通讯补贴 定期体检 交通补贴</t>
  </si>
  <si>
    <t>1.协调梳理各部门的对接配合与上级交代工作 2.平台整体形象设计，视觉设计把控，主导整体视觉输出；主导各种活动的视觉设计，探讨合适的视觉调性 3.管理设计组团队，进行培训与考核，分享设计经验，制定团队成长规划，推动提高团队的设计能力 4.按运营推广的需求设计制作推广页面或图片（用良好的视觉表达效果，助力所推广业务和产品的传播。 5.主导并输出与视觉设计相匹配并且促进销售的文案 6.提升单品表现能力，把控宝贝详情页面文字和图象的设计和优化，并对页面陈列布局、海报进行合理分流，提高转化 7.负责广告图（钻展、直通车）的设计：配合运营或推广，优化广告图的设计，提高点击率 任职资格： 1.专科以上学历，广告设计、平面设计、美术设计等相关优先，党员优先，平面或美术设计5年以上工作经验，且不少于3年的电商平面设计工作经验，有乳制品行业经验优先； 2.了解与部门业务相关的法律知识；熟悉营销管理的基本概念和常识; 3.精通Photoshop、CroelDraw、AI等，熟悉使用Html、CSS、Dreamwaver、C4D，熟练淘宝代码的运用   4.有良好的沟通技巧和语言表达能力，抗压能力强、责任心强，拥有良好的团队协作精神及沟通能力</t>
  </si>
  <si>
    <t>广东康景物业服务有限公司</t>
  </si>
  <si>
    <t>五险一金 餐饮补贴 交通补贴 通讯补贴 绩效奖金 年终奖金</t>
  </si>
  <si>
    <t>岗位描述：
1、负责前端开发和维护工作；
2、参与公共组件库的设计、开发
3、解决产品开发过程中的疑难问题；
岗位要求：
1、3年以上前端开发经验；
2、熟悉W3C规范，熟悉HTML5、CSS3、 ES5/ES6/ES7等前端开发技术
3、熟悉Less/Scss/Stylus/PostCss等一种css预处理或后处理语言，熟悉css模块化思想；
4、熟悉VUE等常用前端框架，具备独立完成项目开发能力；
5、熟练掌握npm、webpack等前端自动化构建工具；
6、理解前端组件化、模块化，能够编写出易于维护的前端代码；
8、熟练使用版本控制工具Git，熟悉基于Git的常见协作规范及流程；
9、对前端开发有浓厚的兴趣，具有快速学习能力，乐于探索，善用攻坚；执行力强，有良好的分析、总结能力，能够有效识别痛点、并找到的解决方案；
10、乐于学习分享，良好的沟通心态，能承受较大的工作强度；良好的团队协作精神、利用自身技术能力提升团队整体研发效率。</t>
  </si>
  <si>
    <t>上海谐桐信息技术有限公司</t>
  </si>
  <si>
    <t>五险一金 弹性工作 年终奖金 定期体检 专业培训 交通补贴 餐饮补贴</t>
  </si>
  <si>
    <t xml:space="preserve">1、利用HTML5相关技术开发移动平台的WEB前端； 2、基于HTML5编写可复用的用户界面组件，代码复用功能和扩展力强； 3、负责各业务系统的前端界面开发； 4、配合Java工程师实现与后台的数据交互。 5、能独立完成一个完整的项目开发工作 任职要求： 1、3年以上的前端开发工作经验； 2、熟练使用Javascript。熟悉Vue+ElementUI或AngularJS 者优先; 3、熟悉ajax数据交互； 4、熟练使用bootstrap框架者优先； 5、HTML5/CSS熟练使用,掌握Web标准、浏览器兼容性； 6、学习能力、抗压能力强。 </t>
  </si>
  <si>
    <t>前端/HTML5开发工程师（中级）</t>
  </si>
  <si>
    <t>广州洁馨生活服务有限公司</t>
  </si>
  <si>
    <t>五险一金 年终奖金 带薪年假 节日福利 周末双休 弹性工作</t>
  </si>
  <si>
    <t xml:space="preserve">岗位职责： 1、根据南航技术规范及要求，编写相应的技术文档； 2、在开发中与项目相关人员密切配合，保证整个任务顺利进行； 3、积极跟进业界新技术发展，持续更新产品与技术架构标准与规范，促进技术进步和创新； 4、设计产品架构方案与评审产品设计方案，负责系统架构的合理性、可扩展性及经济性； 5、根据南航要求，对项目关键技术进行培训。 资格要求：
1、理学、工学、管理学专业大专以上学历；
2、1年以上的Android/IOS开发经验。
3、3年以上从业经验。
能力要求：
4、精通Java/Objective-C语言，熟练掌握Java/Objective-C开发技术，具有良好的编码风格与编码技巧；
5、精通HTML5开发技术，CSS3开发技术和微信开发；
6、熟悉面向对象分析设计方法，逻辑能力强，掌握如何设计系统的构架及完整解决方案；
7、熟悉开发工具eclipse， android sdk或 xcode ide；
8、熟悉XML、JSON等数据解析方式；
9、熟悉Struts、Hibernate、Spring、SQlite，Ajax、WebService等技术；
10、熟悉至少一种大型数据库，Oracle、MSSQL、Sybase等。
职责要求：
11、责任感强，有团队合作精神；
12、能与招标方良好沟通，贯彻招标方工作意图；
13、按南航要求完成代码审查工作；
14、能够配合招标方工作，在项目进度必要时能够配合工作，根据招标方安排合理加班；
15、对性能优化技术及要求有认识，并在实际工作中有应用经验。  </t>
  </si>
  <si>
    <t>前端开发工程师（JS,javascript,CSS,Html5）</t>
  </si>
  <si>
    <t>上海悟途信息科技有限公司</t>
  </si>
  <si>
    <t>1、负责前端界面的前端构建，各类交互设计与实现； 2、前端样式和脚本的模块设计及优化； 3、配合后台开发人员完成项目。 岗位要求： 1、具备优秀的逻辑分析能力、语言表达能力，思路开阔，责任心强。 2、1年以上移动端开发经验或微信服务号和小程序开发经验； 3、精通CSS、Html5、JavaScript、vue，Ajax、DOM等前端技术，有独立完成复杂前端模块的设计与实现的经验；</t>
  </si>
  <si>
    <t>广州丽晶软件科技股份有限公司</t>
  </si>
  <si>
    <t>五险一金 免费班车 员工旅游 餐饮补贴 专业培训 绩效奖金 年终奖金 股票期权 周末双休</t>
  </si>
  <si>
    <t>岗位职责： 1、使用最新的 Web前端技术，进行产品的开发工作，包括前端js、html5开发工作； 2、持续优化前端页面体验和访问速度，搭建高性能、高可用和安全的前端技术架构。  任职要求： 1、大专及以上学历；2年以上相关工作经验； 2、熟悉vue开发，有vue相关项目开发经验； 3、熟悉各种Web客户端，尤其是主流移动端浏览器的开发模式和特性； 4、精通HTML、JavaScript、Ajax、CSS等Web开发技术； 5、熟悉HTTP协议，了解TCP/IP的基本工作原理；熟悉常用WEB开发调试工具； 6、有移动端前端开发经验者优先(Weex，React Native，Ionic2)； 7、对于大型Web站点性能问题的定位和解决有经验者优先。</t>
  </si>
  <si>
    <t>广州蜂陶信息技术有限公司</t>
  </si>
  <si>
    <t>1、负责将设计图转化成页面，并使用HTML，CSS和Javascript 实现交互效果； 2、负责主流浏览器兼容性调整； 3、负责大型Web网站布局，可适配移动端； 4、与UI设计师协作，优化用户交互体验； 5、重新开发公司官网、手机网站等， 岗位要求 1、计算机等相关相近专业大专以上学历，1年以上Web前端开发经验； 2、精通HTML5,CSS3，JavaScript, 精通DIV+CSS网页布局，熟悉W3C网页标准，有开发前端框架经验； 3、熟悉常见JS开发框架源码实现，（如：prototype、jQuery、Mootools），至少熟练其中一种； 4、对常见的浏览器兼容问题有清晰的理解，并有可靠的解决方案；如IE6/7/8/9、Firefox、Safari、Chrome；做到代码效率最高，用户体验好，代码下载量最小； 5、熟悉MVC框架如Backbone、AngularJS、VueJS等； 6、对互联网新产品新技术有着良好的敏感度，对交互体验有较为深入的了解，有分享和总结的习惯； 7、较强的团队协作能力与沟通能力，并与设计人员，程序开发人员进行较好的配合； 8、熟悉前端性能优化，对SEO等有良好的体验；  9、富有创新精神，思路清晰，注重细节，工作努力负责，勇于接受挑战。  公司福利：转正买医保社保，享受国家节假日，周末双休，有绩效项目奖金。 假简历的勿扰，若一经发现立即开除。</t>
  </si>
  <si>
    <t>上海易宝软件有限公司</t>
  </si>
  <si>
    <t>五险一金 绩效奖金 定期体检 弹性工作</t>
  </si>
  <si>
    <t>Web前端设计师/HTML5/网页前端设计师</t>
  </si>
  <si>
    <t>广州市盈泽信息科技有限公司</t>
  </si>
  <si>
    <t>五险一金 节日福利 带薪年假 定期体检 员工旅游 高温补贴</t>
  </si>
  <si>
    <t>职位描述： 1、独立承担Web前端开发任务； 2、利用HTML/CSS/JavaScript/Jquery等各种Web技术进行产品的界面开发； 3、整体页面结构及样式层结构的设计、优化； 4、制作标准优化的代码,并增加交互动态功能； 5、进行丰富互联网的Web开发,致力于通过技术改善用户体验； 6、配合开发人员完成项目开发。   任职要求： 1、精通jQuery、HTML5、CSS，有基于Ajax的应用开发经验； 2、熟悉DOM、AJAX、XML、JSON等相关技术； 3、熟练掌握使用jQuery进行Web开发，熟悉html5 + css3的新功能。    薪酬福利： 5天8小时工作制 购买社会保险、住房公积金 享受法定节假日、带薪年假、婚假、病假及抚恤性假期     地址： 广州市天河区长福路207号长兴智汇商务中心D座301B 地铁：地铁三号线/六号线 天河客运站B出口 公交：天河客运站或长福路东</t>
  </si>
  <si>
    <t>高级Java/Html5工程师</t>
  </si>
  <si>
    <t>广州市科传计算机科技股份有限公司</t>
  </si>
  <si>
    <t>12-18万/年</t>
  </si>
  <si>
    <t>周末双休 带薪年假 五险一金 绩效奖金 年终双薪 商业保险</t>
  </si>
  <si>
    <t>职位描述： 1.按工作要求，完成功能模块的编码和单元测试。 2.按运营及业务需求开发公司PC端和移动端产品，实现业务功能和交互效果； 3.优化产品性能和前端代码质量； 4.持续改进产品的易用性与用户体验； 5.持续进行产品在不同设备上的兼容性维护工作。  职位要求： 1.计算机相关专业，本科以上学历，5年或以上工作经验； 2.熟练掌握HTML5、CSS3、JavaScript、ES6等; 3.能熟练使用JAVA语言编程； 4.熟悉基于Intellij/Android Studio/Eclipse平台的开发环境, 具备良好的沟通和学习能力，有合作精神和团队意识。 5.熟悉W3C标准与ES规范，熟悉Web语义化,具有一定美工基础； 6.熟练使用至少一种JS框架，如React或者Angular、Vue等，熟练掌握Angular2.0以上版本者优先； 6.熟悉前端自动化和工程化； 7.善于与人沟通，良好的团队合作精神和高度的责任感，能够承受压力，有创新精神，保证工作质量。  现诚聘各类精英： 科传股份公司被评为“广东省高新技术企业”，拥有独立研发的专利技术和20多项软件著作权。为员工提供舒适轻松的写字楼办公环境，完善的晋升体系，为在职员工提供公平的竞争平台和广阔的晋升空间，给员工带来更多自我提升和自己增值的机会。科传股份公司服务客户对象是一线国内外知名品牌的零售企业。现诚聘愿意从事软件销售、软件实施的各类精英，共创辉煌！  公司福利： 1.法定双休、法定假期、带薪年假 2.社保五险、公积金 3.试用期转正后，享受商业保险福利（包含定额门诊、住院、意外险种及体检费）； 4.年终双薪 5.绩效奖金 6.每周一次水果日福利 7.康体活动（因应季节提供羽毛球、篮球、游泳、健身等项目） 8.生日聚餐</t>
  </si>
  <si>
    <t>广东阳光视界教育科技有限公司</t>
  </si>
  <si>
    <t>五险一金 餐饮补贴 专业培训 绩效奖金 弹性工作 周末双休 下午茶 团队氛围好 大牛多</t>
  </si>
  <si>
    <t>岗位职责： 1.负责公司微信公众号的前端开发和维护工作； 2.负责公司app内h5页面的开发工作； 3.负责公司运营h5页面的开发工作； 4.负责公司官网和后台管理系统h5页面的开发工作。  任职要求： 1. 熟悉Html5、Css3、Ajax等web开发领域相关技能，有良好的编程习惯； 2. 熟悉javascript、（jQuery、Zepto、Bootstap）等前端框架； 3. 对h5前端工程化有较多的实战经验。熟练使用前端Less/sass预处理，自动化构建工具（gulp）、webpack打包工具； 4. 有移动端H5模块化、WebApp开发经验，熟悉浏览器兼容差异，沟通能力强； 5. 了解Vue、angular等前端MVC/MVVM模块化开发框架。</t>
  </si>
  <si>
    <t>广州精彩科技有限公司</t>
  </si>
  <si>
    <t>岗位职责： 1、 熟练使用Webpack+Vue配合后台开发人员实现产品界面和交互逻辑； 2、 掌握混合App的开发流程,有和原生配合开发工作经验； 3、 前端样式和脚本的模块设计及优化； 4、持续的优化前端体验和页面响应速度，并保证兼容性和执行效率，提高用户体验。 任职要求： 1、 全日制本科以上学历，计算机相关专业，2年以上前端开发经验； 2、 至少有两个项目开发经历，有混合app开发经验优先； 3、 精通JavaScript、Ajax、DOM等前端技术，掌握面向对象编程思想，对js框架应用有一定的经验； 4、 对css/JavaScript性能优化、解决多浏览器兼容性问题有一定的经验； 5、 能熟练使用Webpack+Vue搭建并配置前端开发环境,快速开发前端项目； 6、 良好的编程习惯，结构清晰、命名规范、能够独立完成较高品质的代码； 7、 熟悉彩票业务优先，能接受出差者优先。</t>
  </si>
  <si>
    <t>点金互联网科技（广州）有限公司</t>
  </si>
  <si>
    <t>互联网/电子商务 石油/化工/矿产/地质</t>
  </si>
  <si>
    <t>1.负责平台网站、小程序、相关网页的设计和开发； 2.通过前端自动化构建工具和测试工具，对现有模块进行完整构建和测试； 3.完成前端核心模块的相关文档； 4.2年以上web应用程序开发经验，至少1年web站点的实际开发经历； 5.与设计师、产品工程师紧密工作在一起，负责产出高质量的产品前端层； 6.参与多种平台的应用开发，包括Web及Mobile等产品，负责前端交互的实现。  任职要求： 1.熟练掌握Web及H5前端开发技术，有复杂应用开发及性能调优经验； 2.能充分理解项目需求和设计需求，具有一定研发精神，能解决各种未知问题； 3.能熟练高效手工编写HTML及CSS、JS代码，熟悉DIV+CSS布局，确保代码对各种浏览器的良好兼容性； 4.熟练掌握一种以上js框架Vue或是React 技术栈，了解 webpack的使用和原理,对http协议有一定理解； 5.熟悉Git版本管理和了解Git-flow； 6.了解模块化、前端编译和构建工具； 7.有大型互联网行业相关产品实际开发经验者优先； 8.优秀的沟通、学习和团作协作能力，工作积极主动有责任心，能够独当一面完成设计和编码</t>
  </si>
  <si>
    <t>Web前端设计师 /HTML5(双休)</t>
  </si>
  <si>
    <t>广州市�N龙网络科技有限公司</t>
  </si>
  <si>
    <t>1.负责产品视觉设计、开发和H5+css3架构设计和开发，熟练解决多种浏览器兼容问题； 2.负责 HTML5 界面整体视觉效果设计、编辑、美化； 3.负责 HTML5 web前端页面设计开发； 4.配合开发人员做好产品页面设计工作； 5.负责公司产品的页面设计及美观优化； 6.负责公司产品的美工设计，对交互体验有较为深入的了解； 7.对页面进行持续的优化，不断提升访问者的用户体验。  任职要求： 1、精通jQuery、HTML5、CSS，有基于Ajax的应用开发经验； 2、熟悉DOM、AJAX、XML、JSON等相关技术； 3、熟练掌握使用jQuery进行Web开发，熟悉html5 + css3的新功能； 4、具备超强的责任心，进取心，求知欲及良好的团队合作精神，具备积极主动的工作态度；有较强的独立的工作能力</t>
  </si>
  <si>
    <t>HTML5开发工程师（IM项目）</t>
  </si>
  <si>
    <t>广州艾克斯曼网络科技有限公司</t>
  </si>
  <si>
    <t>五险一金 餐饮补贴 定期体检 年终奖金 带薪年假 团队聚餐 发展空间大 交通补贴</t>
  </si>
  <si>
    <t xml:space="preserve"> 岗位职责: 1 负责公司即时通讯(IM)模块的设计，开发和优化工作； 2 负责IM客户端 pc/mac 版本的webim开发； 3 配合ios端、服务器端研发人员完成开发或提供支持。  任职要求： 1 专科以上学历,计算机或相关专业, 3年以上的html5工作经验; 2 精通js;熟练应用HTML5、CSS3；熟悉Web2.0标准；了解DOM、XML、JSON,msgpack等相关技术；深刻理解各主流浏览器之间的兼容性; 3 熟悉网络编程、熟悉TCP/UDP、HTTP协议，有IM，WebSocket，webrtc工作经验者优先； 4 熟悉vue框架， 熟悉electron, 熟练使用nodejs，能快速高效实现各种交互效果； 5 思维敏捷，思路清晰，工作积极主动，能够承受较大工作压力； 6 能独立承担设计、开发和发布工作，有相关作品优先;</t>
  </si>
  <si>
    <t>广州宝里信息技术有限公司</t>
  </si>
  <si>
    <t>五险一金 年终奖金 绩效奖金 员工旅游 出国机会 通讯补贴</t>
  </si>
  <si>
    <t xml:space="preserve"> 1、根据游戏策划需求文档，利用HTML5技术实现移动端研发； 2、负责游戏开发设计，保证模块的可行性和稳定性； 3、负责在移动设备和移动浏览器上的性能调优，与服务端制定协议，并完成功能联调； 4、熟悉javascript、typescript等前端开发技术； 5、熟练使用HTML5、CSS3等技术； 6、熟悉egret,layar,layarbox,cocos等前端引擎（任一） 要求： 1、两年以上相关工作经验 2、较强的学习能力，遇到困难，积极寻求解决办法；  加分项 有IM，直播，小游戏开发经验优先；  注：应聘时请务必提供个人作品。 职能类别：Web前端开发</t>
  </si>
  <si>
    <t>中软国际科技服务有限公司</t>
  </si>
  <si>
    <t>绩效奖金 餐饮补贴 五险一金 定期体检</t>
  </si>
  <si>
    <t>工作职责： 1、根据产品需求，负责营销H5的前端页面开发制作，推动用户体验的优化； 2、关注web前沿技术，能够积极探索新的开发模式和规范。 任职资格： 1、1年以上互联网产品前端开发经验； 统招本科学历。 2、熟悉HTML5特性和HTML5最新规范，能够熟练运用HTML5特性构建移动端的WebApp，基于HTML5.0标准进行页面制作； 3、具备扎实的 JavaScrpt、HTML、CSS 知识，确保页面代码对各种移动设备浏览器的良好兼容性； 4、具备高度的责任心和主人翁意识，广告公司或一线互联网公司背景优先。</t>
  </si>
  <si>
    <t>深圳市德科信息技术有限公司</t>
  </si>
  <si>
    <t>五险一金 年终奖金 员工旅游</t>
  </si>
  <si>
    <t>岗位要求： 1. 精通JavaScript，CSS，HTML，DOM等前端技术，熟悉W3C，ECMAScript，CommonJS等相关标准； 2. 精通HTML 5 API，了解数据格式，有 Restful方式数据交互经验； 3. 精通CSS,JavaScript,jQueryMobile,zepto,lazy.load,iScroll,fastclick，requirejs； 4. 必须熟悉VUE框架，熟悉react、angular等其他框架可以加分； 5. 熟悉Sass、LESS 和 Stylus等至少一种CSS预处理框架； 6. 了解Hybird混合开发模式，具备多个混合开发项目经验及一定的架构意识与项目开发意识； 7.能独立完成需求对接，功能模块开发任务，有一定的任务文档编写能力； 8.熟悉JS-SDK、Cordova等调用原生能力； 9.熟悉敏捷开发； 10.熟悉简单的项目管理知识； 11.必须有微信公众号、APP项目经验</t>
  </si>
  <si>
    <t>HTML5开发工程师,前端VUE看过来</t>
  </si>
  <si>
    <t>广州鹏辉电子科技有限公司</t>
  </si>
  <si>
    <t>1、熟悉w3c标准，了解多平台多浏览器的兼容性差异；
2、熟悉javascript、sass/less/stylus； 3、熟悉HTML5和CSS3特性，能够熟练构建移动端的WebApp；
4、对前端性能优化有一定的了解及实践；
5、对MVC/MVVM/MVP等概念有相应的了解及实践；
6、熟悉vue.js，easyui,boostrap并能做性能调优；
7、h5小游戏动画渲染 8、能适应出差者优先</t>
  </si>
  <si>
    <t>高级网页设计（网站搭建、UI勿扰）</t>
  </si>
  <si>
    <t>广州聚焦网络技术有限公司</t>
  </si>
  <si>
    <t>1-1.3万/月</t>
  </si>
  <si>
    <t>员工旅游 专业培训 交通补贴 通讯补贴 高温补贴 周末双休 五险一金 绩效奖金 年终奖金</t>
  </si>
  <si>
    <t>广州市环博信息科技有限公司</t>
  </si>
  <si>
    <t>五险一金 员工旅游 餐饮补贴 定期体检 年终奖金</t>
  </si>
  <si>
    <t>岗位职责： 1、负责公司移动端H5、PC端的开发与维护； 2、负责公司前端框架的开发与维护； 3、根据项目需求，分析并给出合理的页面前端结构解决方案，与设计师、后端开发工程师配合完成项目工作； 4、团队配合，参与前端架构的设计和规范化工作，优化代码实现，提高产品性能。  任职要求： 1、全日制本科及以上学历，计算机相关专业，有3年及以上开发经验； 2、熟练掌握HTML（5）、CSS（3）、Javascript、Ajax等相关技术； 3、熟练掌握jQuery的使用； 4、熟悉至少一种框架（如React、Vue、AngularJS等）； 5、深刻理解Web标准，在可用性、浏览器兼容性等方面有实践经验； 6、了解HTTP（S）协议，了解Web安全和Web性能优化； 7、遵守团队的代码格式、结构的规定，编写易读、易维护、高质量、高效率的代码； 8、团队意识强，富有责任心，乐观积极，擅于沟通。</t>
  </si>
  <si>
    <t>WebGL高级工程师（南方电网）</t>
  </si>
  <si>
    <t>广州腾宇电力科技有限公司</t>
  </si>
  <si>
    <t>五险一金 员工旅游 餐饮补贴 绩效奖金 年终奖金</t>
  </si>
  <si>
    <t>你会在公司担任什么？ 1、使用javascript/typescript开发WebGL产品； 2、基于Cesium/SuperMap引擎，负责GIS相关开发工作； 3、研究如何提升webgl的渲染性能； 4、研究和开发三维相关功能及数据格式。   我们需要怎样的你？ 1、本科及以上地理信息系统、数学、测绘、计算机、软件工程相关专业； 2、具备HTML、CSS、JavaScript、jQuery等Web编程技能； 3、熟悉Cesium/SuperMap引擎，有相关开发或使用经验； 4、熟悉JavaScript开发，包括模块化开发，单元测试，性能测试，压缩混淆等； 5、熟悉三维图形图像的理论基础，如三维成像原理、UV贴图、着色器、材质等； 6、具备GIS领域相关专业知识者优先； 7、具备Cesium/SuperMap 项目或three.js等webGL开发经验者优先； 8、熟悉MVVM框架(Vue/Angular/React)一种或多种； 9、有电力行业经验者优先。  我们可以给到你什么？
1、周末双休，节假日也休，非常有竞争力的工资、餐费补贴哟；
2、高大上的办公环境；
3、生日福利+吃货福利....大小福利享不停；
4、每月财务姐姐8号发工资；
5、在这里，你将逐步独立负责项目的开展，获得满满职场力；
6、表现优异的宝宝可提前转正。
【福利待遇】
- 基本薪酬：富有竞争力的基本薪酬，每9-12个月有一次调薪机会；
- 奖励福利：包含但不限于年终奖金，同时享有加班补贴等；
- 五险一金：员工入职即按国家及地方政府规定缴纳社会保险（养老、医疗、工伤、失业、生育）及住房公积金；
- 带薪假期：周末双休、各种法定假期（国家法定节假日、带薪年假、婚假、产假及陪产假等），还提供带薪病假；
- 员工活动：暖心生日会、美味下午茶、部门聚餐、年度旅游和团建活动等；
- 内部晋升：每一年有内部晋升的机会。
备注：
1、周末双休，上班时间为周一至周五 ：8：30-12：00，13：30-17：30。
2、此为南方电网第三方合同制岗位。</t>
  </si>
  <si>
    <t>蘑菇物联技术（深圳）有限公司</t>
  </si>
  <si>
    <t>五险一金 节日福利 绩效奖金 全勤奖 带薪年假 弹性工作 生日会 户外拓展</t>
  </si>
  <si>
    <t>岗位职责：
1、负责公司PC端产品开发；
2、负责公司RN APP产品的研发
3、开发并维护供公司产品中前端通用型组件
4、研究前端领域的新技术，解决前端性能优化等核心问题
任职要求：
1、精通Html/HTML5/CSS/JavaScript/Ajax等前端技术基础。
2、熟练掌握ES6语法，掌握React、Vue、Angular框架中的至少一种
3、3年或以上前端开发经验
4、注重界面用户体验、交互设计、网站性能，有创新精神;
5、有react或React-native开发经验者优先
6、有前端开源项目者优先（请在简历中附上项目链接）
7、有小组管理经验者有优先</t>
  </si>
  <si>
    <t>GIS开发工程师</t>
  </si>
  <si>
    <t>广州光汇软件科技有限公司</t>
  </si>
  <si>
    <t>五险一金 员工旅游 年终奖金 弹性工作 定期体检</t>
  </si>
  <si>
    <t>1.负责GIS应用系统的开发与实现； 2.负责GIS平台建设和技术架构； 3.负责GIS项目功能定义以及程序设计； 4.负责相关Gis的培训及技术指导。  岗位要求： 1、地理信息系统，计算机相关专业本科及以上学历，1年以上WebGIS开发工作经验； 2、熟悉ArcGIS WebAPI和ArcGIS工具箱; 3、熟悉WMS, WFS, WCS等OGC标准; 4、熟练掌握HTML5、JavaScript、CSS3等技术，熟练使用至少一种当前流行的前端框架，如React等； 5、熟练使用ArcGIS等相关软件,能够对各种GIS数据格式进行转换和处理，了解Oracle，PostgreSQL数据库 6、学习能力强，愿意学习新技术，积极主动，具备良好的沟通协调能力和强烈的责任心； 7、有3DGIS应用项目经验者或者数据处理优先考虑。</t>
  </si>
  <si>
    <t>.net高级开发工程师</t>
  </si>
  <si>
    <t>广州市高富信息科技有限公司</t>
  </si>
  <si>
    <t>五险一金 专业培训 绩效奖金 年终奖金 弹性工作 定期体检</t>
  </si>
  <si>
    <t>岗位职责： 参与需求分析及技术方案的制定 负责具体功能的设计开发 协助测试及发布 团队内部技术支持与指导   任职资格： 熟悉C#开发语言，掌握常用的C#开发技术，特别是MVC和EF，具有良好的代码编写风格，至少三年以上的项目开发经验； 熟悉面向对象思想，了解.Net的设计规范和常用的设计模式； 熟悉Jquery框架，JavaScript/CSS3/HTML5基本原理并熟练应用； 熟练使用DIV+CSS制作符合W3C规范的页面，熟悉浏览器兼容性； 熟悉GIT或SVN等源代码管理工具，了解多人协同开发流程及常见问题处理； 熟悉SQL Server，有性能调优经验，有大型数据库设计经验更好； 能够快速理解需求，根据开发计划，按时、保质地完成开发任务； 能对需求、设计不足提出意见，持续优化系统 拥有严谨的编程习惯，良好的团队合作精神，较强的沟通和学习能力； 一定的英文阅读能力； 有互联网金融背景、相关工作经验者优先</t>
  </si>
  <si>
    <t>Web前端开发(富应用方向)双休+五险一金</t>
  </si>
  <si>
    <t>广州市上杰广告传播有限公司</t>
  </si>
  <si>
    <t>五险一金 餐饮补贴 通讯补贴 专业培训 弹性工作 定期体检 周末双休</t>
  </si>
  <si>
    <t>1、负责H5在线编辑器的开发工作； 2、持续的优化编辑器和输出H5作品的前端体验和页面响应速度，优化代码并保持良好兼容性； 3、根据产品需求，给出最优的页面前端结构解决方案； 4、具备一定的团队协作、同步开发的能力，能与各端人员保持良好沟通。  任职要求： 1、3年以上开发经验，至少1年以上移动端开发经验 2、熟练HTML5、CSS3，熟悉各种设备兼容和自适配布局，有CSS预处理（Less/Sass）经验 3、熟练Vue、Angular其中至少一个，熟练编写组件，并有实际项目开发经验 4、了解前端工程化，了解 webpack、gulp 自动化构建工具的使用和配置 5、有Web前端富应用开发经验的优先 6、有H5小游戏开发经验或使用过任意一种 canvas 框架优先 7、有使用ES6或TypeScript进行过项目开发的优先  公司福利：周末双休，5天工作制；弹性工作制，人性化管理；五险一金；带薪年假；带薪病假；下午茶；美味零食全天侯供应；年度健康体检；年终奖金；一年二次旅游活动；每月生日会，惊喜不断；再+CBD地铁上盖豪华写字楼。 平台网站：https://www.i-top.cn</t>
  </si>
  <si>
    <t>Java开发工程师(中高级）</t>
  </si>
  <si>
    <t>广州市联融互联网金融信息服务有限公司</t>
  </si>
  <si>
    <t>五险一金 专业培训 绩效奖金 员工旅游 弹性工作 餐饮补贴</t>
  </si>
  <si>
    <t xml:space="preserve">薪资高、福利好！  主要工作： 负责公司旗下运营平台的开发及维护。  技能要求： 1、计算机专业，大学本科学历以上，毕业后二年以上开发经验。 2、熟悉Java核心知识、socket通讯机制、网络原理、多线程原理、数据库原理，NIO机制； 3、熟练使用J2EE开发，熟悉Servlet，jsp技术及其原理。 4、熟悉主流的开源框架，如struts2.x， mybatis，spring,并了解其原理。 5：熟悉一些开源的中间件的开发及部署，熟悉tomcat，redis，memcached，nginx， fastdfs等部署及调优 6、精通web前端技术，熟练使用html/javascript/css ，熟精通使用jQuery，easyui，bootstrap等框架技术，能独立完成前后端程序的开发。 7、熟悉 Http、TCP/IP 协议，会通过协议层调试数据交互问题。 8、熟练掌握 SQL 语句，熟练使用 MySQL 数据库，懂SQL优化。 9、熟悉 Linux/Nginx 及其管理命令。 10、英文四级水平以上，要能阅读英文技术文档， </t>
  </si>
  <si>
    <t>高级JAVA开发工程师</t>
  </si>
  <si>
    <t>广东昱辉通信技术有限公司</t>
  </si>
  <si>
    <t>岗位职责： 1、负责J2ee程序代码的具体编写，完成设计要求； 2、负责主要功能和核心代码的编写； 3、按照测试规范开展软件单元测试工作，并修改及完善软件产品； 4、完成上级领导交办的任务。  任职要求： 1、计算机、软件等专业本科或以上学历，3年以上相关工作经验； 2、精通Java SE和J2EE技术，精通面向对象的分析和设计技术，包括设计模式、UML建模等； 3、熟悉主流的开源框架，对Struts2、Spring、springboot，mybatis dubbo 多线程分布式等有深入的了解，有大规模高并发访问的Web应用架构设计和开发经验者优先； 4、较丰富的Web开发经验,熟悉HTML、CSS, 熟练掌握Ajax，JQuery； 5、熟悉MySQL关系型数据库，以及sql调优； 6、有良好的协调沟通能力和逻辑思维能力，有责任心。</t>
  </si>
  <si>
    <t>Java高级工程师</t>
  </si>
  <si>
    <t>广州思创科技发展有限公司</t>
  </si>
  <si>
    <t>五险一金 绩效奖金 定期体检 高温补贴 节日福利 带薪年假</t>
  </si>
  <si>
    <t>岗位职责： 1、负责软件项目的需求分析及设计工作，配合部门进行技术决策和风险评估，协助部门完成项目前期工作计划制定； 2、负责公司产品或项目编码开发及文档编写工作； 3、带领开发团队完成项目开发工作，并对初、中级程序员进行技术攻关和培训。 4、完成软件系统代码的实现，编写代码注释和开发文档； 5、辅助进行系统的功能定义,程序设计； 6、根据设计文档或需求说明完成代码编写，调试，测试和维护； 7、分析并解决软件开发过程中的问题； 8、完成公司交办的其他任务; 9、对搭建底层框架和设计可视化流程有一定的工作经验。 任职要求： 1、熟悉J2EE开发相关技术和框架，对各种框架如Spring、Hibernate、springMVC、mybatis、EJB、JMS等有深入的应用的优化经验； 2、熟练掌握jQuery、Javascript、JSP、HTML、CSS、AJAX等Web前端编程技术； 3、熟悉json/xml相关知识； 4、熟悉前端技术框架，如jQuery、EasyUI、Bootstrap等； 5、熟悉一种主流数据库（Oracle、Mysql、DB2），熟悉使用SQL语句。有一定的SQL优化基础的优先； 6、熟悉面向对象、常用设计模式； 7、工作认真负责，学习能力强，具有一定的抗压能力； 8、三年以上相关工作经验，有公交行业项目开发经验优先。</t>
  </si>
  <si>
    <t>JAVA中级开发工程师</t>
  </si>
  <si>
    <t>广州动通信息科技有限公司</t>
  </si>
  <si>
    <t>五险一金 餐饮补贴 绩效奖金 年终奖金 股票期权</t>
  </si>
  <si>
    <t xml:space="preserve">岗位职责 从事金融交易、信息安全相关系统开发  任职要求 1、本科以上3年以上JAVA学习经历（需提供在学信网可查到的学历） 2、精通JAVA语言，熟悉JSP、Servlet、Spring、SpringMVC、ibatis、Workflow等开发技术，熟悉MVC开发模式 3、熟悉HTML/CSS/JavaScript/Ajax技术以及至少一种AJAX开发框架 4、熟练配置和使用Tomcat等主流应用服务器、熟练使用MyEclipse 开发工具，具备1年以上的应用经验 5、熟练使用SQL语言，有SQLSERVER、ORACLE等大型数据库使用及设计、开发经验。熟悉Linux/Unix平台上的开发环境，熟悉Oracle\mysql数据库 6、具有一定的系统设计能力，熟悉PowerDesign、UML等设计工具 7、具有金融、支付开发经验优先考虑  总部地点：广州市天河区东圃镇前进街宦西西路3号智晟商业大厦B319（4楼） 工作时间：每周五天工作制 09:00-18:00 福利待遇：高薪+奖金+餐补+节假日福利+弹性工作时间 </t>
  </si>
  <si>
    <t>广州云酷智能设备有限公司</t>
  </si>
  <si>
    <t>1、负责平台API接口、核心框架等JAVA项目开发； 2、搭建开发框架、负责核心代码与重点功能的编写和单元测试工作； 3、能独立完成模块功能的需求分析、数据库设计； 4、产品技术性文档撰写，含产品研发过程中概要设计文档，详细设计文档，接口文档； 5、代码质量高并遵循行业标准规范，确保代码的可读性、易维护性和可扩展性。  任职要求： 任职要求： 1、大专或以上计算机相关专业，3年以上正规项目相关工作经验； 2、精通 J2EE 架构技术，熟练掌握主流技术框架 SSM、SSH、SpringBoot、SpringCloud或Dobbo、gRPC等； 3、熟悉 HTTP 协议，精通 Web 开发技术； 4、熟悉 SQL 以及NoSQL等数据库开发； 5、熟悉消息中间件kafka、RabbitMQ等开发； 6、熟悉 JavaScript、HTML、CSS、XML 等 WEB 技术； 7、具有良好的文档写作能力、沟通能力、自学能力； 8、富有创新精神，有团队合作精神； 11、了解shell编程，熟悉linux常用命令。  职能类别：高级软件工程师 软件工程师</t>
  </si>
  <si>
    <t>广州中软信息技术有限公司</t>
  </si>
  <si>
    <t>五险一金 年终奖金 通讯补贴 专业培训 球类活动 公租房申请</t>
  </si>
  <si>
    <t xml:space="preserve">岗位职责： 4、学习并分享新的技术知识及心得。  任职要求： 7）良好的编程习惯和团队协作精神，注重质量，工作效率高；思维敏捷，虚心好学，领悟能力强，抗压能力强  </t>
  </si>
  <si>
    <t>广州尧祺信息科技有限公司</t>
  </si>
  <si>
    <t>五险一金 员工旅游 餐饮补贴 弹性工作 定期体检 绩效奖金 年终奖金 节日福利 周末双休</t>
  </si>
  <si>
    <t>1、负责电商系统及网站Web端页面开发、前端重构与技术难题攻关； 2、负责对产品页面进行性能优化，实现极速加载； 3、配合UI设计师和后端工程师高保真输出产品界面，和实现功能，服从团队安排； 4、持续优化前端代码，对代码进行重构。  任职要求： 1、统招本科及以上学历；至少3年以上前端开发经验；对前端专业的持续热情与探索欲望； 2、精通HTML5、CSS3、JavaScript； 3、熟练使用jquery、bootstrap3等开源框架； 4、熟悉requirejs、webpack使用，能独立开发常用组件； 5、掌握主流浏览器兼容性问题处理； 6、具有良好的代码习惯、优秀的学习能力；具备一定的UI视觉能力； 7、熟悉前端调试工具，有前端性能优化实践者优先； 8、有传统基于后端php渲染项目的前端开发经验优先。  福利待遇： 1、薪酬：优于同行的薪资 + 绩效奖金 + 年底双薪； 2、提供节日福利，生日金，工作、加班均享受午餐补贴； 3、购买五险一金，享有带薪年假、产假、婚假等法定假； 4、弹性工作制，工作时间灵活，时间可加班调休； 5、每周有下午茶和免费提供各种可口零食、饮料等； 6、组织员工旅游、员工聚餐、年度体检、举办年会等Party。</t>
  </si>
  <si>
    <t>广东瀚邦药业有限公司</t>
  </si>
  <si>
    <t>五险 绩效奖金 员工旅游 年终奖金 节日福利 周末双休</t>
  </si>
  <si>
    <t xml:space="preserve">【岗位职责】 1、负责公司项目微信小程序开发 2、负责公司项目核心代码编写 3、针对业务场景的应用要求，不断优化系统设计和前台表现，提升系统效能和安全性； 4、负责公司项目的前端、后端程序的编写 5、完成领导安排的其它相关工作  【任职要求】 1、3年以上的PHP开发经验，熟悉PHP开发微信小程序，并有独立开发经验； 2.了解HTML5、CSS3、JAVASCRIPT等前端代码； 3.具有MySQL索引优化、查询优化和存储优化经验； 4.具有良好的PHP基础，熟悉ThinkPHP开源框架； 5.熟悉微信开发优先； 6.有电商平台开发经验者优先，熟悉linux服务器操作的优先；  周末双休 </t>
  </si>
  <si>
    <t>广州深声科技有限公司</t>
  </si>
  <si>
    <t>周末双休 餐饮补贴 节日福利 年终奖金 定期体检 五险一金</t>
  </si>
  <si>
    <t>岗位职责： 1.负责用户管理系统的开发、维护； 2.负责数据报表、可视化HTML5统计报表的开发； 3.负责公司官网的开发、维护。 岗位要求： 1.本科及以上相关计算机专业毕业，3年以上前端开发经验； 2.熟悉W3C标准与ES规范，精通HTML5、CSS3、JavaScript开发，掌握面向对象编程思想； 3.至少熟悉VueJS/AngularJS/JQuery/Bootstrap中两种前端框架； 4.深刻理解前后端分离、模块化技术，有实际商业项目开发经验并且已上线运行； 5.有良好的自学能力，独立思考能力，能够在短时间内学习并应用新技术。</t>
  </si>
  <si>
    <t>广东博宏药业有限公司</t>
  </si>
  <si>
    <t>五险一金 绩效奖金 年终奖金 员工旅游 专业培训 周末双休</t>
  </si>
  <si>
    <t>1. 负责后端程序开发，同时，根据项目需要，也负责前端页面的开发； 2. 根据产品设计要求，进行软件设计； 3. 负责新功能的开发，和现有功能的完善； 4. 跟进运营过程发现的问题，及时解决； 5. 遵循测试驱动开发，实行交叉测试。  任职要求： 1. 好学上进，沟通能力好，具备团队精神； 2. 三年以上Java开发经验，理论扎实，熟练掌握J2EE、Spring、Hibernate、Struts； 3. 掌握HTML、CSS、JavaScript，了解Vue、Angular或React等； 4. 熟练掌握MySQL、SQL、HQL，有调优经验； 5. 具备良好的代码习惯，熟悉项目管理规范。</t>
  </si>
  <si>
    <t>JAVA架构师助理（前台）</t>
  </si>
  <si>
    <t>广州超联软件科技有限公司</t>
  </si>
  <si>
    <t>1-1.1万/月</t>
  </si>
  <si>
    <t>弹性工作 五险一金 年终奖金 绩效奖金 股票期权 定期体检 团队活动 公园在门口 伙伴关系</t>
  </si>
  <si>
    <t>岗位职责： 1、负责WEB前端页面的开发和实现； 2、负责实现PC和移动端页面各类交互效果、动画和特效； 3、电商产品前端界面的优化； 4、与后台开发人员相互配合完成项目。  岗位要求： 1、本科或以上学历，具有2年或以上前端开发经验； 2、能够把握业务需求进行开发； 3、熟练掌握HTML5，CSS3，JavaScript， 熟悉ES6; 4、掌握Vue或Vue-cli, JQuery, Bootstrap; 5、熟悉weex框架优先; 6、熟悉前端代码构建，对webpack或gulp等的工具和框架有实战经验； 7、熟悉面向对象开发思想，对前端的代码质量有一定的封装和维护能力；有前端调优能力； 8、严于律己，有执行力，能够按时完成安排的任务； 9、善于和团队合作伙伴进行沟通，发现问题，解决问题。</t>
  </si>
  <si>
    <t>广州数智网络科技有限公司</t>
  </si>
  <si>
    <t>五险一金 周末双休 员工旅游 节日福利</t>
  </si>
  <si>
    <t xml:space="preserve">1、有3年以上前端工作经验，熟悉 JS 开发，有UI设计经验； 2、熟悉Web前端技术,熟悉面向对象设计; 3、计算机软件专业、掌据HTML5的App前端混合开发经验。 4、熟悉掌握vue.js前端框架，熟练掌握HTML5\CSS\H5\javascript等基础web语言； 5、较深的认识和了解JQuery/Vue/Boostraps等一种或者多种框架； 6、熟悉Echrats、3D可视化组件优先 7、具备丰富的Mobile Web开发经验、熟悉iOS/Android平台下HTML5的差异性； 8、掌握各种浏览器的兼容性问题解决方案等优先，熟悉对安卓和ios的内嵌浏览器的安全性解决方案； 9、对于手机端的资源优化有一定经验优先，能用gullp或者fis等相关前端工具自动构建优化css和js； 10、有前端开发经验，有美感，擅长UI\UE设计。 11、能读懂JAVA语言并了解jsp语法，精通Web Service/json等常用数据接口和格式； 12、熟悉PS工具，如photoshop,CAD等优先。 13、与团队中的成员进行良好的沟通，有团队合作精神 </t>
  </si>
  <si>
    <t>玛姿宝（中国）有限公司</t>
  </si>
  <si>
    <t>员工旅游 绩效奖金 年终奖金 月度奖金 法定假期 出差补贴 五险 全勤奖 午餐补助 住房交通补贴</t>
  </si>
  <si>
    <t xml:space="preserve"> 岗位职责： 1. 负责Web前端架构设计，制定Web前端技术规范和标准，并督促所有实现按照规范和标准执行； 2. 负责产品易用性改进和Web前端技术优化，不断提升产品可用性、可访问性，优化用户体验； 3. 规划Web前端技术方向，培养技术人才，提升Web前端整体技术水平。 任职要求： 1、熟悉W3C标准，对HTML5、CSS3以及响应式交互有一定了解的优先； 2、熟悉Html,css,javascript,jquery等前端技术，有Vue.js、Angular.Js等前端框架使用经验优先； 3、熟练使用gulp、webpack等前端工程构建工具，有nodejs开发经验者优先； 4、熟悉网页跨浏览器和跨平台的兼容性问题，了解高性能网站优化方法； 5、熟悉响应式页面布局，能处理不同的终端屏幕； 6、熟悉git代码管理； 7、有电商类项目经验； </t>
  </si>
  <si>
    <t>广州联欣信息科技有限公司</t>
  </si>
  <si>
    <t>年终双薪 奖金 餐饮补贴 节日福利 带薪年假 员工旅游 定期体检 社保 商业保险 周末双休</t>
  </si>
  <si>
    <t xml:space="preserve"> 岗位职责： 1、负责产品Web前端设计研发，监管并保证Web研发质量。 2、负责公司前端组件的开发以及维护； 3、负责前端技术攻关；  岗位要求： 1、2年以上工作经验，对前端开发规范、工程化、组件化、测试有深入认识和实践；
2. 精通各种Web前端技术（HTML、CSS、Javascript等)，熟练跨浏览器、跨终端的开发；
3. 有良好的编程思想，熟悉面向对象、闭包、原型链等技术；
4. 熟练运用 CSS3 新特性，熟悉 HTML5 最新规范；
5. 精通 LESS、ES6 语法；
6. 精通 Vue 及熟练使用ElementUI、iView等常见UI框架；
7. 熟悉常用的构建工具（包括 webpack）；
8. 熟悉常用的包管理器（包括 npm）；
9. 有较好的逻辑能力,有较强的的分析和解决问题的能力；  上班时间：周一至周五，周末双休；9：00~17：30，中午1个半小时休息时间  薪酬福利： 1、购买六险一金； 2、享受年终奖、工作餐补贴、电脑补贴； 3、每年一次集体旅游、健康体检； 4、公司提供完善的员工培训； 5、享受国家法定节假日、带薪年假； 6、传统节日福利（端午节、中秋节、三八妇女节等等）； 7、关爱福利（结婚贺金、生育贺金）； 8、公司定期给员工举办集体生日会，每位寿星享有一份精美的生日礼物。  公司地址：广州市黄埔开发区神舟路绿地中央广场C2栋901 公交路线：彩频路总站、彩频路、神舟路（绿地智慧广场） 联系人：田小姐 联系电话：020-89852660  15920191680</t>
  </si>
  <si>
    <t>.NET软件工程师（双休+奖金+社保）</t>
  </si>
  <si>
    <t>广州易全信息科技有限公司</t>
  </si>
  <si>
    <t>五险一金 补充医疗保险 员工旅游 通讯补贴 年终奖金 定期体检 周末双休 专业培训 项目奖金</t>
  </si>
  <si>
    <t xml:space="preserve">岗位薪资：固定薪资+项目提成奖金+年底双薪+年终分红 一、职责： 遵照项目的技术标准进行开发工作，负责公司软件系统详细设计、编码等开发任务 二、岗位要求： 具备以下条件者优先考虑：  工作时间：早上9:00-12:00，下午13点30-18点，周末双休 工作地址：广州市机场路18号利好商业大厦10楼 联系人：刘小姐020-86386680/13725220909(还在职的应聘者若白天不方便做电话沟通，晚上10点前均可致电与我沟通意向岗位信息) 联系QQ:511075232（添加时请备注应聘岗位） 交通路线：  地铁：2号线，乘至三元里地铁站B出口 公交站名：广园中路/交电新村/机场立交北站/机场路电车总站，752路，199路，244A路，244路，251路，254路，271A路，271路，280路，298路，32路，510路，511路等   </t>
  </si>
  <si>
    <t>ASP.NET高级工程师 (职位编号：1)</t>
  </si>
  <si>
    <t>广州市福思特科技有限公司</t>
  </si>
  <si>
    <t>五险一金 专业培训 绩效奖金 年终奖金 带薪年假 周末双休</t>
  </si>
  <si>
    <t>岗位职责： 1、核心开发人员，参与项目的系统架构设计，负责模块及数据库设计。 2、负责项目开发计划的制定与执行，带领初、中级程序员完成项目的开发与交付。 3、负责项目的压力测试，性能调优。 4、完善、提高现有的技术框架和代码编写规范，提高开发效率，提升产品开发质量。 5、制定开发技术培训计划，定期对开发人员进行培训。  岗位要求： 1、统招本科以上学历，计算机及相关专业。 2、3年以上Asp.net开发经验，有1个以上互联网项目经验（必须上线）。 3、熟练C#、JavaScript、jQuery、Html5、Css。 4、熟练SQL Server，熟悉数据库的机制原理并能根据业务进行优化。 5、具备良好的编码规范和编程习惯，要求结构清晰、命名规范、逻辑性强、代码冗余率低，代码注释清晰。 6、工作积极主动、有较强的压力承受能力，诚信正直。 7、有良好的敬业精神、学习能力、沟通能力和团队协作能力。  薪酬福利： 1.周末双休8小时工作制 2.按规定购买五险一金（养老，工伤，医疗，生育，失业，公积金）； 3.国家法律法规规定的节假日，婚假，产假，丧假，年假等； 4.极有竞争力的薪酬和丰厚的项目奖金； 5.系统培训：入职培训、在职培训、外派培训； 6.不定期举行的公司活动、聚餐，生日福利，节日福利等； 7.同事学历均在本科以上，学识好，素质高，气氛融洽。  开发团队特色 1、中青年技术骨干为中坚，资深IT技术人士为后盾。 2、舒适的工作环境、轻松的团队氛围、严谨的工作态度。 3、项目导师制，在项目中由资深员工带新人，做专项的技术培训。 4、以人为本，引导新人茁壮成长。</t>
  </si>
  <si>
    <t>Android开发工程师</t>
  </si>
  <si>
    <t>广州奥格智能科技有限公司</t>
  </si>
  <si>
    <t>五险一金 免费班车 员工旅游 餐饮补贴 绩效奖金 年终奖金 定期体检 专业培训</t>
  </si>
  <si>
    <t>1. 负责项目功能的编码和测试； 2. 负责项目的维护和功能迭代； 3.服从项目经理工作安排。 任职资格： 1、 计算机或相关专业本科以上学历，两年以上Java相关编程经验，对面向对象设计开发有深入的理解，掌握常用的设计模式； 2、 至少三年以上 Android 平台开发经验，熟悉Android应用开发框架，能独立开发高性能的Android应用，熟悉Android下网络通信机制、UI、数据库、定位等运行原理，数据结构、算法等基础知识扎实，学习能力、解决问题能力强； 3、 HTML、CSS、JS基础扎实、熟悉HTTP/HTTPS协议及浏览器原理、了解vue、wepy开发框架，了解微信小程序的开发、部署及发布，有独立开发微信小程序/公众号应用经验者优先； 4、 掌握常用第三方SDK，如微信分享、百度地图SDK、极光推送等，有成功的App应用经验者优先； 5、 熟悉Retrofit,OkHttp,Rxjava,EventBus等开源框架和技术的优先； 6、 熟悉软件开发流程，有一定的软件架构知识，能够独立完成设计、编码、单元测试； 7、 性格积极向上,有责任感,有较强的团队合作精神，对新技术有热情，有良好的编码习惯、良好的文档编写能力； 8、 能适应短期出差/驻场，吃苦耐劳，工作细致耐心。</t>
  </si>
  <si>
    <t>物联网Web前端开发工程师</t>
  </si>
  <si>
    <t>广州恒科通信技术有限公司</t>
  </si>
  <si>
    <t xml:space="preserve">本次招聘是我司代广州慧特安科技有限公司发布招聘信息 广州慧特安科技有限公司组建了充满科技创新活力的技术团队，对电梯运行安全、智能在线监控技术不断研究，实现了运用物联网、在线智能监控技术、云计算、人工智能等技术的电梯安全物联网综合解决方案，通过安装在电梯的智能终端，采集电梯运行数据，经状态计算和模型识别，对可能发生的故障进行判断实现安全预警；并通过有效监测电梯运行数据和电梯的运行环境，实现对电梯的实时监测、困人自动告警和智慧应急响应，从而保障乘客乘梯安全。 企业网址：http：//gzhta.com/   工作职责：  1、聚焦电梯物联网项目，负责Web系统前后端的开发和维护。  2、负责物联网软件的开发和维护，进行开发项目文档的编写与整理。  3、参与解决项目开发中的技术难题。  4、保证项目进度，总结项目经验，归纳案例，实现经验共享。  任职要求：  1、电子、计算机、自动化相关专业本科以上学历，熟悉自动化、信息化实现流程，具有1年以上物联网项目软件编程的经验；  2、专业知识与技能：  （1）熟悉Javascript / jQuery，良好的编码风格；  （2）熟练掌握HTML5、CSS等开发技术；  （3）有前端框架vue、angular或react开发经验者优先；  （4）有RWD页面开发经验尤佳；  （5）熟悉Restful API及webSocket串接应用  （6）对用户体验、交互操作流程、及用户需求有深入理解，对用户体验优化有浓厚兴趣。  3、思维活跃、思路敏捷，善于应对复杂和多变的市场环境；  4、具备较强的客户沟通能力和良好的团队协作精神，有耐心和自信心，个性积极主动，较好的学习能力，有团队合作精神。  </t>
  </si>
  <si>
    <t>广州海晟科技有限公司</t>
  </si>
  <si>
    <t>周末双休 带薪年假 五险一金 绩效奖金 全勤奖 节日福利 专业培训 加班补贴 通讯补贴</t>
  </si>
  <si>
    <t>1.计算机相关专业，3年以上中大型JAVA软件项目开发经验，1年以上中大型JAVA软件项目技术管理经验； 2.熟悉Java及J2EE规范，对OOP有深刻的理解；掌握面向对象软件分析、设计方法，熟悉设计模式； 3.对SpringBoot、SpringMVC、SpringData、SpringCloud等主流框架有深入理解和使用经验； 4.熟悉MySQL、Redis、Mongodb、Elasticsearch数据库开发技术，有较好的数据建模设计能力； 5.了解web前端技术，对Javascript/CSS/XML/HTML5等有深刻理解；熟悉Bootstrap、Vue等前端框架; 6.熟练使用常用的开发部署工具,熟悉Linux常用命令、Java调优组件，能独立在系统上进行测试及部署； 7.具有较好的文档编写能力，代码标准化规范能力； 8.责任心强，具有良好的沟通能力和团队合作意识，能承受一定的工作压力，有责任心，乐于帮助同事； 9.有大型互联网公司经验或大型分布式系统开发经验者优先。</t>
  </si>
  <si>
    <t>Java中级开发工程师（急，双休） (职位编号：01)</t>
  </si>
  <si>
    <t>广州市博纳思教育科技有限公司</t>
  </si>
  <si>
    <t xml:space="preserve">一、【岗位职责】 1、在研发负责人的安排下负责产品、项目的设计编码工作及维护工作，完成核心技术攻克或预研工作。 2、对自己完成代码进行调试和单元测试，协助测试进行安装部署和需求问题讲解，指导初级研发工程师完成编码工作； 3、负责相应业务模块的bug处理及功能优化工作； 4、配合研发负责人独立完成数据库设计和概要设计文档，配合完成功能设计、架构设计任务； 5、完成研发负责人安排的其他工作。  二、【岗位要求】 1、 具备3年以上java开发经验，在研发工作中承担主要开发角色； 2、 熟练掌握spring mvc，spring boot，SSH、SSM等开发框架； 3、 熟练使用Oracle、MySQL。熟悉设计模式，具有较强的面向对象的分析和设计能力，能熟练应用设计模式； 4、 熟练使用HTML、CSS、JS、JQUERY等前端技能； 5、 熟悉Tomcat，Linux系统部署； 6、 有较强的学习能力和责任心； 7、 有较高的团队协作能力和沟通能力。  三、【薪酬福利】 1、固定底薪+各种补贴+工龄工资+奖金等， 2、所有国家法定假期一样不少； 3、活动旅游拓展，让您丰富业余生活； 4、同样的岗位薪资高于同行； 5、不定期举办生日会及聚餐活动； 6、只要努力，没有不可能得到的东西(晋升机会多) 7、每天工作8小时，周末双休； 8、与您签订劳动合同，为您购买社保五险一金，保障您的就业福利！   四、【乘车路线】 1、公交站：华工大站 2、地铁路线：从出发地坐到五山地铁站，步行过公司可从C出口 </t>
  </si>
  <si>
    <t>iOS开发工程师（五险一金+绩效+年终奖）</t>
  </si>
  <si>
    <t>广州爱迅信息技术有限公司</t>
  </si>
  <si>
    <t>五险一金 员工旅游 交通补贴 餐饮补贴 年终奖金 定期体检</t>
  </si>
  <si>
    <t>【开发工作理念】 爱迅力求开发出引领行业进步的产品，我们不断探索更好更先进的技术，为用户提供性能稳定、体验良好的产品；  【如果你】 2、严谨和追求极致的精神，渴望能够开发出优质、稳定的软件产品 3、善于团队协作，能够与团队合力开发出优秀的产品。  【工作职责与要求】 1、熟悉Objective-C或Swift开发语言，IOS体系架构及常用框架； 2、熟悉iOS开发常用设计模式、多线程编程、数据持久化、网络通信、动画效果实现、界面布局设计、XML/JSON解析、封装自定义控件等方面知识，有主流开源组件使用经验； 3、对runtime，GCD，KVO，Block等有一定程度上了解，熟悉iOS内存管理机制，对程序性能优化，内存优化有一定的经验； 4、熟悉一种以上混合App开发技术，熟悉使用html、css、js； 5、能够正确理解产品需求，独立完成IOS平台应用开发；</t>
  </si>
  <si>
    <t>广州杰之良软件有限公司</t>
  </si>
  <si>
    <t>五险一金 餐饮补贴 定期体检 周末双休 节日福利 年终双薪</t>
  </si>
  <si>
    <t>岗位职责： 1、技术人员职位，在上级的领导和监督下定期完成量化的工作要求； 2、参与公司产品开发,后台服务接口开发,能整理独立处理和解决所负责的任务； 3、根据开发进度和任务分配，完成相应模块划分、设计、开发、编程任务； 4、进行程序单元、功能的测试，查出软件存在的缺陷并保证其质量； 5、进行编制项目文档和质量记录的工作； 6、产品上线后，配合技术支持团队保障系统运行的稳定性，解决相关技术问题。  任职要求： 1、本科以上学历，2年以上JAVA开发工作经验； 2、熟练掌握JavaSE、JaveEE基本知识，了解文件操作、并发、多线程、事务等高级特性； 3、熟练掌握Ajax技术，有一定HTML/CSS/JavaScript开发经验，熟悉常见企业级开发技术，如junit、redis、zookeeper、JSON、MQ等； 4、熟悉SpringBoot\SpringMVC、MyBatis等主流开源框架,实现原理以及优化方案； 5、有使用svn、git、jenkins进行代码管理及部署，至少掌握禅道或JIRA中的一种工具进行bug管理； 6、能配置维护Tomcat、nginx等, 熟悉LINUX操作系统； 7、熟练掌握MySQL、Oracle等数据库，具备一定的性能优化经验； 8、有Hadoop/hive/Hbase/spark/storm等大数据工具应用和开发经验者优先； 9、良好的需求分析、系统设计能力，代码编写规范，有技术文档编写能力，良好的沟通能力及逻辑思维能力。</t>
  </si>
  <si>
    <t>和信（天津）国际商业保理有限公司</t>
  </si>
  <si>
    <t>周末双休 带薪年假 五险一金 节日福利 餐饮补贴 通讯补贴 高温补贴</t>
  </si>
  <si>
    <t xml:space="preserve"> 岗位职责： 1、与UI、 产品、开发等多方协作，根据设计图和产品需求完成web端的前端技术设计、开发和实现。 2、产品线的web界面维护、易用性改造和性能的优化； 3、Web前沿技术研究和新技术调研。 岗位要求： 1、本科或以上学历；计算机类专业，3年以上经验；有金融系统开发、手机端开发经验者优先考虑 2、熟悉html，CSS、JavaScript网页前端技术，能够熟练应用css3和Html5，对浏览器适配问题有处理经验； 4、熟悉前端框架，如：jQuery、ReactJS、VUE，了解常见的前端工具，如：webpack、grunt/gulp等，熟知Restful风格以及WVVM开发模式。 5、熟悉Linux系统架构和系统操作，能独立进行Linux环境配置和应用部署。 入职企业
：广州市和理信通信息科技有限公司（和信保理全资子公司，专注供应链金融领域科技发展与创新） </t>
  </si>
  <si>
    <t>广州链基智能科技有限公司</t>
  </si>
  <si>
    <t xml:space="preserve">1）负责公司产品web端和移动端产品前的前端开发工作； 2）参与构建和优化公司前端技术框架 3）参与规划、构建、测试、维护和支持前端代码开发，并对自己的代码负责； 4）识别并解决前端交互问题，能优化代码提升前端渲染性能。 5）负责/参与我司产品的数据分析可视化 6）负责/参与前端和服务器端的数据交互和处理 7）负责/参与服务器端人工智能模型数据分析后的结果可视化  任职资格： 1、本科及以上学历，计算机类相关专业； 2.  三年或以上相关开发经验，有教育领域软件开发经验者优先 3.  搭建和优化过前端框架 4、熟练掌握前端开发技术(HTML5、JS、Ajax、Json、XHTML、CSS)，了解各项技术的相关标准，能处理浏览器兼容性问题； 5、熟悉AngularJS Vue至少一种框架； 6、熟练使用Svn，Git进行代码管理  </t>
  </si>
  <si>
    <t>上海迅傲信息科技股份有限公司</t>
  </si>
  <si>
    <t>五险一金 员工旅游 绩效奖金 年终奖金 周末双休</t>
  </si>
  <si>
    <t xml:space="preserve">中/大型关键平台上应用程序的实际开发  能够启动项目基础并交付项目中的核心/关键逻辑  在面向对象的设计上展示深入的实践经验使用敏捷技术交付现代企业银行数字产品  任职资格：  至少4年前端开发、系统集成/迁移方面的工作经验。  有HTML5，CSS，Angular JS网站开发经验。有node.js和react方面的经验者优先。  在关系数据库，尤其是Oracle方面的工作经验。有NoSQL数据库设计经验者优先。  对CI、CD工具的经验，如Confluence、Jira、Jenkins、Git、Github、Sonarkube、Ansible  熟悉测试自动化工具junit，selenium，cumber  DevOps流程和敏捷方法的经验――Scrum、看板  熟悉PaaS和IaaS平台的开发，如Pivotal Cloud Foundry、AWS、Google Cloud平台  有效的英语口语和书面沟通技巧  积极主动，注重细节。解决问题和提出解决方案的紧迫感 羿凤 </t>
  </si>
  <si>
    <t>.NET技术经理</t>
  </si>
  <si>
    <t>广州市品高软件股份有限公司</t>
  </si>
  <si>
    <t>五险一金 交通补贴 餐饮补贴 通讯补贴 弹性工作 定期体检 专业培训 年底双薪</t>
  </si>
  <si>
    <t>1、全面把握总体设计和重要技术决策，指导具体的设计和开发工作，关键技术的攻关和实现，发现和解决存在的技术问题； 2、开发和维护统一的软件开发架构和规范，对系统的重用、扩展、安全、性能、伸缩性、简洁等做系统级的把握，为技术决策提供规则； 3、负责对系统架构方案、设计、代码进行评审，控制产品系统架构质量。 任职要求： 1、5年以上.NET或Java开发经验，2年以上技术管理经验，至少2个中型软件设计和研发经验；对整个产品解决方案有深刻的理解及熟练的应用； 2、精通.Net编程，熟悉C#、WebServcie、asp.net webform、asp.net mvc；熟悉Web前端开发（HTML、CSS、Javascript）； 3、熟悉JAVA相关技术、J2EE架构和设计模式，熟练运用WebService相关技术； 4、熟练使用各种主流数据库、相关技术及工具； 5、熟悉Web前端技术，包括 Javascript，ajax，json，jQuery, ext等开发框架； 6、具备良好的沟通表达能力和业务理解能力。</t>
  </si>
  <si>
    <t>WEB前端工程师（H5）</t>
  </si>
  <si>
    <t>广州码上花信息科技有限公司</t>
  </si>
  <si>
    <t>五险一金 弹性工作 绩效奖金 年终奖金</t>
  </si>
  <si>
    <t>岗位职责： 1、负责前端开发工作，分析需求且制定符合业务发展需要的前端方案； 2、负责前端架构搭建及核心代码实现； 3、配合服务端开发共同完成项目开发任务并落地实施； 任职要求： 1、本科及以上学历，计算机相关专业，二年以上前端开发经验，一年以上电商行业开发经验； 2、扎实的html、css、js基本功，熟练使用Zepto、jQuery、Bootstrap等类库，精通VUE技术栈； 3、深入了解浏览器及HTTP、HTTPS，熟悉AJAX技术； 4、深刻理解JS面向对象开发原理，熟悉AMD、CMD开发规范，精通requirejs； 5、实战经验丰富，主力开发过大量的前端项目，对常见Web性能优化，安全问题有一定认识； 6、对交互、体验有一定经验和心得，具备架构理解、设计能力； 7、对前端工程有深入思考，追求极致的工作效率； 8、具有良好的沟通能力和团队合作精神； 9、具有移动Web开发经验优先。</t>
  </si>
  <si>
    <t>软件工程师（界面）</t>
  </si>
  <si>
    <t>标准认证服务(上海)有限公司广州分公司</t>
  </si>
  <si>
    <t>检测，认证 专业服务(咨询、人力资源、财会)</t>
  </si>
  <si>
    <t>周末双休 带薪年假 五险一金 节日福利 员工旅游 商业保险 生日假期 专业培训</t>
  </si>
  <si>
    <t>岗位职责 ： 1.能按照计划完成任务目标； 2.参与或独立完成模块/任务的需求分析、方案设计、技术评估、开发、测试及相关文档； 3.参与业务逻辑的梳理和讨论，并提出相应的优化建议 4.负责公司ERP系统的开发和维护、部署等 5.负责系统代码的编写和阶段性测试； 6. 持续改进移动app性能、安全性、稳定性和可扩展性；  任职要求: 1. 具备扎实的HTML、JavaScript和CSS知识； 2. 有React、Angular和jQuery等技术栈的开发经验； 3. 有React Native 或Flutter术栈的开发经验； 4. 熟悉 ios, android 系统内部基本运行原理； 5. 熟悉浏览器渲染原理； 6. 熟悉HTTP、REST和WebSocket等协议； 7. 熟练使用git工具进行协同开发； 8. 具备较强的问题处理和协调能力，做事有条理，有强烈的责任感； 9. 具有良好编码风格，有较强的独立工作能力和团队合作精神。 10.有较好的学习能力，对新技术有浓厚的兴趣；    本职位一经录用，我们将会为您提供富有市场竞争力的薪资和福利待遇，提供系统而专业的培训。</t>
  </si>
  <si>
    <t>广州微革网络科技有限公司</t>
  </si>
  <si>
    <t>五险一金 员工旅游 交通补贴 餐饮补贴 专业培训 弹性工作 股票期权 年终奖金</t>
  </si>
  <si>
    <t>岗位职责： 1、负责电商平台小程序与管理系统功能开发及框架的设计和研发工作。 2、项目Web前端技术选型以及框架设计 3、完成UI设计的网页界面实现以及与服务器端的联调协作。 4、维护和升级现有软件产品，快速定位并修复Bug问题。  任职要求： 1、熟悉HTML5、CSS3、JavaScript等Web前端开发技术。 2、熟悉微信小程序开发调试。 2、熟悉Vue技术框架。 3、熟悉前端开发调试流程以及各类浏览器调试工具的使用。 4、2年以上前端开发经验。 5、有服务器技术基础，熟悉后台开发经验优先。 6、有较强的团队意识，表达清晰，对用户体验、交互操作流程等有深入的理解，有带人经验更优。</t>
  </si>
  <si>
    <t>南京华苏科技有限公司广州分公司</t>
  </si>
  <si>
    <t>五险一金 交通补贴 通讯补贴 绩效奖金 弹性工作 定期体检</t>
  </si>
  <si>
    <t xml:space="preserve">1、本科及以上学历，具有2年以上Web前端研发经验； 2、熟练掌握HTML、CSS、JavaScript、Ajax等WEB页面设计与编程； 3、熟悉XML、JSON等开发技术和jQuery、BootStrip主流Js框架； 4、能够理解基础需求和UI设计并进行分析，设计出符合用户习惯的前端操作界面。 </t>
  </si>
  <si>
    <t>广东云顺通科技信息有限公司</t>
  </si>
  <si>
    <t>餐饮补贴 专业培训 弹性工作 五险一金 年终奖金 交通补贴 绩效奖金 股票期权</t>
  </si>
  <si>
    <t>岗位要求： 1、了解W3C标准，熟练使用HTML、CSS、JavaScript、Ajax、DOM等前端技术； 2、了解WEB标准化、模块化、性能优化方法，了解可用性、可访问性和安全性； 3、计算机相关专业，5年以上工作经验，其中至少3年互联网产品开发经验（重要）； 4、具备MVVM框架开发经验，如React、VueJS、AngularJS等，必须精通vue，至少3年vue开发经验，并对Element、iView有深刻了解并有相应的开发经验； 5、精通JavaScript、AJAX、DOM、jQuery等技术； 6、熟悉NodeJS，熟练使用Grunt、Gulp、Webpack等构建工具； 7、有良好的代码编写习惯，有自主学习能力，有良好的团队合作意识及积极的心态。 工作职责 1、负责前端页面（Web）和H5页面的构建，各类交互设计与实现； 2、前端样式和组件开发的模块开发； 3、精通前端工程化构建工具，至少有一个大型项目开发经验； 4、负责与微信公众号、微信小程序、app等移动端数据交互及配置部署； 5、通过技术手段，提升用户体验并满足高性能要求； 6、配合后台开发人员完成项目； 本职位要求统招本科以上学历学历须学信网可查，计算机相关专业。</t>
  </si>
  <si>
    <t>Web/PHP开发工程师（双栈工程师）</t>
  </si>
  <si>
    <t>广东博昊实业集团有限公司</t>
  </si>
  <si>
    <t>五险一金 员工旅游 专业培训 绩效奖金 年终奖金 定期体检 周末双休 节日福利 有薪年假</t>
  </si>
  <si>
    <t>1、负责公司网站平台相关系统开发； 2、负责自己公司平台及小程序的功能迭代更新需求； 3、负责网络运营中心对项目开发工期、难度分析及技术调研等相关工作； 任职资格： 1、大专以上学历，3年以上网站开发经验（熟练微信小程序开发，网站平台开发）； 2、精通程序语言，能独立完成小、中、大、型项目开发工作，有大型项目开发实战经验者优先考虑； 3、熟悉相关Web开发技术、熟悉HTML、XML、JavaScript、 DHTML、CSS、Ajax、josn、vue等技术； 4、具有良好的内外沟通、理解及逻辑分析能力、编程及学习能力强，有责任心、有良好的团队合作能力和敬业精神。 PS：该岗位需兼顾前后端技术开发及团队指导工作</t>
  </si>
  <si>
    <t>讯猫软件（广州）集团有限公司</t>
  </si>
  <si>
    <t>绩效奖金 专业培训 弹性工作 员工旅游 周末双休</t>
  </si>
  <si>
    <t>1、负责小程序、APP、后端服务软件测试开发工作 2、负责软件开发过程中的版本测试规划、用例设计、自动化实现及执行、并给出分析报告 3、参与软件质量评估和闭环改进 4、协助开发人员完成其他测试工作  岗位要求： 1、熟悉测试用例设计方法，有丰富的软件系统测试经验 2、熟悉数据库相关理论，能熟练使用SQL语言 3、具有良好的团队合作精神和沟通协调能力，积极主动，善于解决问题 4、了解javascript、ajax、html、css等web技术 5、有设计压力测试的经验，熟悉LoadRunner/JMeter，具备性能问题分析能力的优先 6、熟悉使用APP压力或自动化测试工具的优先</t>
  </si>
  <si>
    <t>深圳市金溢科技股份有限公司</t>
  </si>
  <si>
    <t>岗位职责： 1、参与公司业务系统的需求分析、设计工作； 2、根据公司规范编写系统的分析、设计文档； 3、在现有业务系统之上，根据内部客户需求，完成产品的开发工作； 4、对现有系统进行优化和升级，解决系统开发和运维中的技术难题； 5、完成上级交办的其他工作； 任职要求： 1、大学本科以上学历，计算机及管理相关专业，4年以上.NET平台下开发经验；； 2、熟练掌握asp.net开发平台，精通C#语言的web开发，精通MVC+EF架构和数据库接口应用及开发，熟悉WebService开发； 3、熟悉前端的HTML、Div+Css、JavaScript、HTML等技术； 4、有良好的编程风格，具有规范化、标准化的代码编写习惯； 5、熟悉财务、供应链业务流程，有电子行业生产制造等相关管理系统开发经验优先； 6、熟练掌握主流的数据库及数据库编程语言，例如：Oracle或SqlServer、Mysql，熟悉调优方法，能编写性能较好较复杂的SQL语句； 7、有良好的服务意识、团队协作精神、创新能力及沟通技巧，具备良好的语言和文字表达能力,能承担工作压力。</t>
  </si>
  <si>
    <t>.net开发工程师</t>
  </si>
  <si>
    <t>中高级.NET开发工程师</t>
  </si>
  <si>
    <t>广东车海洋环保科技有限公司</t>
  </si>
  <si>
    <t>五险一金 补充医疗保险 餐饮补贴 绩效奖金 年终奖金 意外险 工龄奖 生日福利 节日福利</t>
  </si>
  <si>
    <t>岗位职责： 1、 依据项目计划实施研发工作，从系统设计、功能设计、技术资料编制。 2、 参与完善、提高现有的技术框架和代码编写规范，提高开发效率，提升产品开发质量； 3、 参与系统平台功能模块的核心功能的设计和开发； 4、 能独立处理和解决所负责的任务； 5、 维护软件使之保持可用性和稳定性。  岗位要求：、 1、本科以上学历，3年以上.NET B/S独立开发经验，有互联网平台开发经验者优先考虑； 2、后端：熟悉C#语言，熟悉.Net Core框架，熟练掌握常用的开发技术（MVC、WebAPI、ORM），了解IOC、AutoMapper、Redis、Log4net、MemCache等； 3、前端：精通原生JavaScript，熟练使用TypeScript，了解ES6/7，精通Html5、CSS3等开发语言，熟悉Vue等MVVM框架，了解WebPack； 4、熟练掌握SQL serverl、MongoDB 等相关编程技术; 5、逻辑思维能力强，熟悉业务抽象和数据模型设计，具有很强的分析和解决问题能力； 6、有强烈的责任心、团队合作精神和协调沟通能力。 7、熟悉车保险、车务管理、违章管理、汽车服务门店管理系统开发优先考虑</t>
  </si>
  <si>
    <t>广州赛宝腾睿信息科技有限公司</t>
  </si>
  <si>
    <t>五险一金 补充医疗保险 补充公积金 餐饮补贴 通讯补贴 专业培训 绩效奖金 年终奖金 定期体检</t>
  </si>
  <si>
    <t>ASP.NET高级开发工程师 (职位编号：006)</t>
  </si>
  <si>
    <t>广东和达康明科技股份有限公司</t>
  </si>
  <si>
    <t>五险一金 员工旅游 交通补贴 餐饮补贴 通讯补贴 专业培训 绩效奖金 年终奖金</t>
  </si>
  <si>
    <t xml:space="preserve">职责： 1、协助项目经理（主管）开展项目开发工作； 2、指导程序员的工作； 3、基于用户的需求制定开发计划，承担项目的架构设计和详细设计工作，并承担项目核心模块的开发任务，确保按时完成既定的开发内容； 4、参与软件开发的整体规划及实施，解决工程中的关键问题和技术难题，为公司的业务开展提供支持； 5、负责指导软件工程师来执行具体的软件开发工作，完善开发方法，提高执行效率； 6、负责现有系统的重构、优化等工作。  要求： 计算机相关专业，具有扎实的计算机基础理论知识； 1、精通C#.NET、asp.net语言，具有丰富的B/S、WINFORM系统开发经验； 2、精通Javascript、HTML、Ajax、CSS、XML、Web Service等开发技术； 3、精通SQL、oracle数据库； 4、有一定的算法基础，具有较强的独立解决问题能力； 5、 两年以上业界工作经验，具有Web应用开发经验者优先； 6、具有大容量、高性能、分布式系统的设计开发经验者优先； 7、具有很强的学习能力和对新技术的追求精神； 8、具有项目管理经验者优先； 公司福利待遇： 公司实行五天工作制(上午09：00-12：00；下午14：00-18：00）； 员工享有国家规定的法定节假日； 员工享有婚假、产假、配偶护理假、丧假、带薪年假、工伤假等； 公司为员工购买五险一金；并公司配套有食堂，健身房，羽毛球场等运动场所。 为员工提供良好的晋升空间、发展通道、系统的培训和人性化的管理； 优秀员工享有额外奖励及公司股权激励.  </t>
  </si>
  <si>
    <t>广州通易科技有限公司</t>
  </si>
  <si>
    <t>五险一金 员工旅游 交通补贴 餐饮补贴 弹性工作 年终奖金 绩效奖金 专业培训 定期体检</t>
  </si>
  <si>
    <t>一、职位信息  1. 负责公司项目微信小程序的开发，熟练掌握微信小程序的开发、调优流程，熟悉微信小程序以的接口组件、验证授权等，具有独立开发能力；  2. 负责与服务端完成接口联调；  3. 能够正确理解需求，并独立完成代码编写并自测；  4. 及时向上级反馈需求和技术上的问题，同时提供合理化建议，并积极推动问题解决。  二、职位要求：  1、有小程序项目经验优先（提供开发的小程序案例实演）；  2、具有Web前端开发经验，精通HTML（DIV+CSS）、Html5/CSS3等技术 ；  3、熟练PC、移动端网站开发模式的开发经验者优先考虑；  4、具有微信公众号以及小程序相关产品开发经者优先考虑。</t>
  </si>
  <si>
    <t>蜘点商业网络服务有限公司</t>
  </si>
  <si>
    <t>股票期权 绩效奖金 全勤奖 五险一金 员工旅游</t>
  </si>
  <si>
    <t>岗位职责： 1.负责电商系统前端架构的设计和重构工作，完成相关模块的页面开发和维护工作； 2.负责小程序的开发和维护工作； 3.负责日常活动版块的开发和维护工作； 4.准确分析和理解需求，编写规范的技术文档； 5.熟悉用户交互设计理论，热衷分析并改善产品的用户体验；  任职要求： 1.大学统招本科及以上学历，3年以上工作经验； 2.具有MobileWeb/HTML5/CSS3等开发经验； 3.精通HTML/XHTML、CSS等网页制作技术，熟悉页面架构和布局； 4.精通JavaScript、Ajax等Web开发技术,熟练运用至少一款主流的JS框架； 5.思路清晰，具备良好的沟通能力和团队协作精，善于学习、总结，乐于分享，有较强的学习能力和较高的学习热情； 6.具备积极向上的创业心态，良好的职业素质，具备成熟的团队协作意识； 7.具备工程化的前端思维，具备较好的问题分析与解决能力； 8.能够理解数据结构和算法设计，具有一定的软件工程意识者优先； 9.熟悉团队开发流程，熟练使用git工具进行代码管理者优先； 10.对下一代Web技术（如Vue.js、HTML5、Node.js）有强烈兴趣，有良好的学习能力和强烈的进取心者优先。  蜘点集团有限公司，创建于2015年12月3日，注册资本60000万元人民币。蜘点集团，是一家本土化的互联网+物流+商流的高科技新兴企业。总部设在北京，集团主要由物流、商流两大体系构成，借助移动互联网和大数据技术，以蜘点互联网平台为基础，构建完整的大物流体系，打通上下游，利用集采的成本优势，实现各种资源的扁平化配置，帮助传统行业、工厂、终端店、个体转型升级，形成线上、线下互动，多方共赢。 蜘点商流集采中心位于广州市，以蜘点集采为供应链源头遴选大型品牌、本土区域产业领先品牌和广大平台认证伙伴自有渠道良品，为平台供应链提供购销价值、服务价值和创新运营价值。跨品类、跨区域、跨产业、跨阶层，打造一个“全民代销+价值创新”的全新统一战线。  员工福利待遇： 1. 工作时间：7.5小时工作制，每周上5.5天，法定节假期按照国家执行； 2. 员工假期：员工可享受带薪婚假、产假、年假、一天有薪病假、全勤奖等； 3. 社会保险公积金：为员工购买养老、失业、工伤、医疗、生育保险、公积金； 4. 节日福利：传统节假日（如中秋节、端午节）等，公司会发放相应的礼金或礼品； 5. 娱乐活动：不定期组织户外活动，如春游、赏花、登山、球赛、烧烤等； 6.集团将于近期上市，优秀员工及技术等关键岗位配股权。  公司为您提供良好的工作环境及优质的福利待遇。我们有好方向、坚定的理想、长期的积累，但我们需要更多优秀人才和企业的骨干力量，欢迎您的加盟。</t>
  </si>
  <si>
    <t>微信小程序前端工程师</t>
  </si>
  <si>
    <t>广州新动力信息科技有限公司</t>
  </si>
  <si>
    <t>餐饮补贴 加班补贴 绩效奖金 弹性工作 全勤奖 五险一金 员工旅游</t>
  </si>
  <si>
    <t>1. 负责公司相关项目移动端的微信小程序的架构设计与开发编码；2. 按需求和UI设计，在计划内完成交互功能；3. 与整个团队紧密配合，与后端配合，确保功能的完善品质保障；4. 跟据产品迭代周期，进行功能变更和Bug修复；5. 及时向上级反馈需求和技术上的问题，同时提供合理化建议，并积极推动问题解决。  任职资格： 1. 从事软件开发工作3年以上，2年微信小程序开发经验，热爱软件编程；2. 至少两款以上微信小程序实战经验；3. 对JS有深入的理解和运用，熟悉json的数据处理方法；4. 对HTML及CSS相当熟悉，熟悉模块化，善用模板；5. 对微信小程序的storage和AppData的操作有一定程度的了解；6. 具备较好的分析和解决问题的能力；7. 思路清晰，具备良好的沟通能力和团队协作能力，善于专研新技术；8. 良好的编码习惯，善用优雅的编码解决问题。</t>
  </si>
  <si>
    <t>数据可视化工程师</t>
  </si>
  <si>
    <t>广州花生日记网络科技有限公司</t>
  </si>
  <si>
    <t>五险一金 年终奖金 员工旅游 补充医疗保险 定期体检 生日礼品 节假日礼品 交通补贴 专业培训</t>
  </si>
  <si>
    <t xml:space="preserve">工作职责 1、参与数据产品的设计与开发； 2、与后端工程师协作，高效完成产品的数据交互、动态信息展现； 3、根据数据维度思考数据的可视化方案，持续优化数据产品的用户体验、可视化效果和性能。  任职要求 1、两年以上数据可视化相关开发经验，关注业界发展动向； 2、扎实的前端基本功，包括但不限于HTML/CSS/JS等； 3、熟悉数据可视化库，如ECharts/D3.js/HighCharts/G2等； 4、具有数据类产品和数据可视化的工作经验者优先。  【加入我们，您将能享受】
*优秀平台：充满激情的工作氛围，与优秀牛人共事的机会，快速发展成长的平台，广阔的发展空间与实现梦想的舞台；
*全面保障：购买“五险”（养老、医疗、失业、工伤、生育保险）、“一金”（住房公积金）
*各种福利：员工活动（生日会、体育活动、部门团建、年度体检、）
期待你的加入哦~ </t>
  </si>
  <si>
    <t>广州贝应网络科技有限公司</t>
  </si>
  <si>
    <t>年终奖金 双休 节日福利 员工旅游 社保五险 法定假日 专业培训 丰厚年假 团建活动 全勤奖</t>
  </si>
  <si>
    <t xml:space="preserve">岗位职责： 1、负责公司各个在线SaaS企业软件产品前端界面功能开发（PC+移动端）； 2、参与产品部功能设计的分析确定、个人工作排期、工作量预估、重点难点分析、技术预研积累。 3、配合后端接口开发调试、参与功能测试验收、部署上线、功能维护完善； 4、研究最新流行的前端技术并加以应用；  任职资格： 1、有手写html/JavaScript/CSS的能力。 2、精通JavaScript，对DOM Scripting有充分认识； 3、熟悉jquery、bootstrap、等主流JS Framework； 4、对产品的UI交互设计有浓厚兴趣； 5、工作积极主动，学习能力强，有较好的沟通能力； 6、有微信小程序开发经验优先； 7、有企业管理软件系统经验优先。  福利待遇： 1、薪酬待遇：有竞争力的薪资+全勤奖+年终双薪+奖金等，福利待遇优厚。 2、上班时间： 09:00―12:00,13:30―18:00，周末双休，节假日按国家规定放假； 3、购买六险：养老保险、医疗保险、失业保险、工伤保险和生育保险及重大医疗保险； 4、员工福利：带薪病假+带薪年假（转正即有）+婚假+产假+结婚礼金+节日福利等； 5、员工活动：年会+聚餐+户外活动+旅游+KTV等； 6、交通便利，在地铁5号线员村站旁，良好的办公环境；  </t>
  </si>
  <si>
    <t>JAVA工程师（大数据方向）</t>
  </si>
  <si>
    <t>北京思特奇信息技术股份有限公司福建分公司</t>
  </si>
  <si>
    <t>岗位职责： 1. 大数据业务、需求分析； 2.云中心生产、研发平台部署、保障，系统规划，技术架构设计； 3. 大数据产品的开发、系统维护，产品质量管控，保证系统的性能和稳定性； 4.产品敏捷迭代，技术难点攻关，技术积累； 5. 技术文档撰写、知识沉淀、业务技术传承、团队培养；  岗位要求： 1. 熟悉多线程及网络编程；熟悉大容量、高并发服务的设计及优化技术； 2. 熟悉分布式系统的设计和应用，熟悉分布式框架、中间件、数据库等机制，能对分布式常用技术进行合理应用解决问题； 3. 扎实的 Java语言基础，良好的编程素养，对代码美感有追求，了解主流工具及高并发高性能开源工具； 4. 熟悉html、css、js、jquery、ajax等前端技术，熟悉主流的序列化工具和 RPC 工具； 5. 熟悉 Mysql/Oracle 工作原理及程序上如何高性能使用，了解主流开源 NoSQL 系统（ Memcached、Redis、MongoDB 等）使用和原理，有 redis 或其他缓存系统大规模使用经验； 6. 熟悉 Struts2、Spring MVC, Spring Boot, Mybatis等框架原理和使用； 7. 熟悉 MQ 原理和使用（ Kafka、RabbitMQ、Rocketmq 等）； 8. 了解大数据相关技术（Hadoop、Hive、Storm、Hbase等），有相关项目经验的优先考虑；</t>
  </si>
  <si>
    <t>广州华途信息科技有限公司</t>
  </si>
  <si>
    <t>五险一金 员工旅游 绩效奖金 定期体检 节日福利 带薪年假 年底双薪</t>
  </si>
  <si>
    <t>工作职责：
1.负责软件系统需求收集、分析和设计；
2.根据开发进和设计，完成软件的开发、测试、发布、运维等任务。
3.撰写、更新相关开发文档。
职位要求:
1、本科或以上学历，计算机软件或相关专业，3年以上Java开发经验；
2. 精通java,有若干个大型项目开发经验； 熟练掌握和应用目前流行开源框架(SpringBoot, SpringMVC, MyBatis等)，并且对其核心思想、实现原理有一定认知
3. 熟悉html,div,css,javascript等前端技术,并熟悉jquery等脚本框架,对Vue.JS、react、AngularJS等JS框架有使用者优先;
4. 熟练掌握PostgreSQL等关系型数据库的使用和开发,对内存数据库(例如Redis)有了解者优先；
5. 熟练使用git，jenkins,  gradle等CI,CD工具。
6. 熟悉tomcat,nginx等web服务器; 熟悉Linux(如Centos)系统，掌握常用操作命令；
7. 有分布式系统或者微服务开发经验优先。
8. 具有良好的注释和文档编写习惯；具备一定的英文基础,能阅读英文资料;
9. 有强烈的责任心，抗压能力以及团队合作精神；思路清晰，思维敏捷，有快速的学习能力和独立问题解决能力；有敏捷项目开发经验优先。
10. 了解gis、空间数据库者优先；有智慧城市、智慧交通、交通行业相关项目经验优先考虑</t>
  </si>
  <si>
    <t>广州海格星航信息科技有限公司</t>
  </si>
  <si>
    <t>五险一金 免费班车 年终奖金 通讯补贴 餐饮补贴</t>
  </si>
  <si>
    <t>职位描述  1.本科及以上学历，计算机或相关专业，3年以上全职前端开发工作经验； 2.熟悉JavaScript语言、熟悉面向对象的JS编程语言TypeScript、ES6; 3.熟练掌握HTML5/CSS3及主流的JavaScript框架如JQuery等； 4.精通WebGL/OpenGL技术，熟练使用常用的webgl引擎（three.js、playcanvas.js、Babylon.js、xeogl.js等等）； 5.具备优秀的前端交互设计能力，熟悉移动Web开发技术，能完成跨浏览器和跨设备的网页开发工作； 6.具有较好的面向对象基础，有较好的软件架构意识； 7.学习能力强，愿意学习新技术，积极主动，且具备良好的沟通协调能力和强烈的责任心；</t>
  </si>
  <si>
    <t>耀美（广州）汽车科技服务有限责任公司</t>
  </si>
  <si>
    <t>汽车及零配件 快速消费品(食品、饮料、化妆品)</t>
  </si>
  <si>
    <t>包吃 包住宿 高温补贴 带薪年假 五险</t>
  </si>
  <si>
    <t>1、熟悉公司各生产业务线，了解公司业务流程、相关系统架构； 2、负责技术应用和技术疑难问题的深入研究，能运用新技术改善和提高系统的性能;； 3、承担项目组重要开发或设计工作，并能够按要求、高质量地完成开发或设计任务。 任职资格： 1、 计算机软件相关专业，3年以上Java开发工作经验； 2、 有J2EE的Web应用开发经验，掌握Spring boot，Hibernate/Mybatis等开源框架； 3、 精通Postgresql(PGSQL) / Mysql等常用数据库，熟悉数据库建模，并具有较强数据库设计经验和SQL功底； 4、 熟悉web前端技术，包括html5/xhtml/xml/css/javascript等； 5、 熟悉前端框架:Angular/Vue、jQuery等js框架，有相关项目经验 ； 6、 具有微信公众号以及小程序开发经验 ； 7、 具有良好的沟通能力，软件工程和质量意识，团队合作能力； 8、 对技术有激情，喜欢专研，具有较强的独立工作能力和解决问题的能力。</t>
  </si>
  <si>
    <t>北京云族佳科技有限公司</t>
  </si>
  <si>
    <t>岗位职责：  1.负责各产品线WEB前端研发；  2.负责公司业务的易用性改进和界面、技术优化；  3.Web前沿高可用技术研究和商用调研；  4.基于需求，运用模块化思维，进行页面定制化开发，同时注重代码效率，配合UE做好用户体验提升；  5.分解产品需求为具体的设计方案，并且将之分配给合适的开发人员进行协作开发。  职位要求：  1. 3年左右相关工作经验，本科学历 ，精通各种Web前端技术，包括HTML5/CSS3/ JavaScript/es6、jQuery和bootstrap等主流框架、gulp/webpack前端构建工具、和sass/less预编译  2. 精通主流JS框架，对原生js有深入理解，能脱离框架进行开发；  3. 熟练使用各种脚本调试器、DOM查看器等定位问题，熟练使用各种工具检测web服务的性能和定位瓶颈；  4.熟悉Vue/React/Angular等，有 TypeScript 经验者优先考虑；  5.有较强的团队协作精神和责任心</t>
  </si>
  <si>
    <t>软件工程师 (职位编号：7)</t>
  </si>
  <si>
    <t>广州市金库物联科技有限公司</t>
  </si>
  <si>
    <t>五险一金 年终奖金 定期体检 弹性工作 餐饮补贴 专业培训</t>
  </si>
  <si>
    <t>温馨提醒：条件基本吻合者请大胆在网站上投送简历，凡接收到相应的简历，我司将在24小时内全部审核完毕，条件吻合者我司将以尾号9592手机号短信约面，后通过该手机号对应的招聘微信：宝绅纸塑人事部 添加好友，请务必关注您的短信信息和微信加好友申请。 公司全景：https://720yun.com/t/0d2jegsvrO2 科技大楼5楼整层 职位描述 1、 ASP.NET系统开发及维护工作； 2、 辅助项目组长完成系统分析、设计及相关文档的编写； 3、 按照系统设计，完成核心代码的开发及测试； 任职要求 1、计算机相关专业，3年以上软件开发经验，思路清晰，编码规范 2、开发语言为C#，熟练运用 LingQ,EF,WCF。如果熟练使用PHP+MYSQL更佳 3、熟悉B/S,C/S软件模型开发，对设计模式有一定的了解,对排序，查找等常用算法运用熟练。 4、熟练使用SQL Server，对存储过程和查询优化有一定的基础， 对Mysql,MongDB,Redis等其它开源数据库有一定的经验。 5、熟悉运用 HTML/CSS/Javascript/Jquery等WEB开发技术，至少一种JS框架使用经验，能扩展JS控件功能。 6、英语熟练者***。  公司地址：广州市白云区江高镇小塘南路68号广东白云学院西校区旁宝绅公司内 联系人：孙先生 联系电话：13539859592  020-36201966 官方网站：http://chinatreasure.net 招聘邮箱：532654135@qq.com  公交路线：广州市客运站（总站）坐523快线（4元）或523（3元）至终点站江高小塘（总站），沿沙溪村方向道路前行500米即到</t>
  </si>
  <si>
    <t>广州赛宸信息技术有限公司</t>
  </si>
  <si>
    <t>五险一金 绩效奖金 补充医疗保险 年终奖金 定期体检 专业培训</t>
  </si>
  <si>
    <t>PHP开发工程师 (职位编号：15)</t>
  </si>
  <si>
    <t>广州咖宇智能科技有限公司</t>
  </si>
  <si>
    <t>五险一金 专业培训 年终奖金 弹性工作 定期体检 股票期权</t>
  </si>
  <si>
    <t>1、计算机相关专业，3年及以上PHP研发工作经验，有企业级或电子商务应用开发经验； 2、精通php语言、mysql数据库，掌握常用数据结构和算法； 3、熟悉laravel5,cakephp 开发框架优先； 4、熟悉常用的NoSQL技术，例如memcache，redis等，且有实际项目使用经验； 5、熟悉Html5、JS、CSS3，具备H5站点建设经验； 6、具备需求分析和系统设计能力，以及较强的逻辑分析和独立解决问题能力； 7、熟悉Linux系统，熟悉nginx配置，网站配置，熟悉网站优化、系统性能调优。 8、有良好的代码书写、注释和单元测试习惯，熟练运用多种软件设计模式； 9、良好的文档撰写能力；具有良好的英语读写能力； 10、具有良好的沟通合作技巧、较强的责任心、求知欲、团队合作精神，能承担较大的工作压力。</t>
  </si>
  <si>
    <t>广州速道信息科技有限公司</t>
  </si>
  <si>
    <t>五险一金 餐饮补贴 周末双休</t>
  </si>
  <si>
    <t xml:space="preserve">1、负责移动端和PC端web页面的设计与开发； 2、熟练掌握Html、CSS、JavaScript/ES6； 3、熟练掌握Jquery/Zepto，Bootsrap等开发框架； 4、对用户体验、交互操作流程及用户需求有深入理解； 5、熟悉页面组件化、模块化开发； 6、有团队协作精神，善于学习、总结，乐于分享。  职责要求： 1、1年以上web端开发经验； 2、具有VueJs技术栈开发经验优先； 3、具有less、sass开发经验优先； 4、具有nodejs开发经验优先； 5、具有网站/页面性能优化相关经验优先。 </t>
  </si>
  <si>
    <t>云南云电同方科技有限公司广州分公司</t>
  </si>
  <si>
    <t>五险一金 通讯补贴 定期体检 周末双休 餐饮补贴 商业保险</t>
  </si>
  <si>
    <t>工作经验：四年以上 技能专长：熟悉Java、Spring、HTML5、Vue、WebService、Android、IOS、Oracle技术  岗位职责： 1、参与项目需求的讨论、功能设计、接口定义； 2、参与系统的技术架构方案制定； 3、负责系统功能模块的编码开发、单元测试； 4、负责与测试工程师的沟通并解决问题； 5、负责编制系统详细设计及开发过程文档； 6、负责系统实施运维过程的技术支持  岗位要求： 1、计算机及相关专业本科或以上学历； 2、熟练掌握Java编程，熟悉Spring、Hibernate、Mybatis、Spring mvc开发框架； 3、熟练掌握HTML5、CSS3等技术，熟悉Vue、Nodejs等开发框架； 4、熟悉Android、IOS等移动开发技术； 4、熟练掌握Oracle、Mysql等数据库，熟悉数据库体系架构设计及高可用性解决方案。</t>
  </si>
  <si>
    <t>Java中高级软件工程师</t>
  </si>
  <si>
    <t>湖北微模式科技发展有限公司</t>
  </si>
  <si>
    <t>五险一金 年终奖金 绩效奖金 股票期权 弹性工作 带薪年假</t>
  </si>
  <si>
    <t xml:space="preserve">1、计算机相关专业本科以上学历，5年以上Java项目开发实施工作经验。 2、精通java编程、设计模式、组件技术、通讯协议和面向对象思想；精通spring mvc，mybatis等开源框架。 3、熟练使用html、css、javascript、ajax等前端开发技术，能独自完成前端页面的编写； 4、熟悉掌握常用数据库（Oracle/DB2/My SQL等），具有丰富的数据库设计和相关应用开发经验，对sql有一定的优化能力。 5、精通至少一种Linux下的应用服务器的部署及性能调试，如Tomcat、JBOSS、WebLogic、WebSphere等。 6、熟悉软件技术文档的编写；具备良好的文档编制习惯和代码书写规范。 7、有大数据和高并发优化经验优先者；  岗位职责： 1、从事公司自有产品的研发及项目实施工作。 2、参与负责产品技术框架，系统设计及优化工作，进行技术调研、技术决策，进行技术风险评估。 3、有规范的编程习惯与文档编写能力，严格按照公司代码规范编写代码和文档。 4、设计开发关键性功能模块。对开发团队进行技术培训，协助、指导工程师解决关键问题。 5、有责任心，对软件开发充满热情，不断学习行业新知识，具有良好的创新心态，能够在一定压力下工作。 </t>
  </si>
  <si>
    <t>工作流引擎工程师</t>
  </si>
  <si>
    <t>北京华云慧通科技有限公司</t>
  </si>
  <si>
    <t>五险一金 专业培训 年终奖金 员工旅游 弹性工作</t>
  </si>
  <si>
    <t>1. 熟悉常见流程引擎技术和产品； 2. 对常见的流程引擎、任务调度、数据集成、页面集成等具备研发能力； 3. 能够根据需求对业务场景进行架构设计和产品设计。 4. 对应用功能进行测试，保证软件质量，编写操作手册，并向客户方演示应用功能；  任职要求 1. 本科以上学历，英语四级以上，计算机或相关专业，参加过专业的软件编程培训者也可考虑； 2.  3年及以上大型应用系统开发经验；熟悉JAVA、JSP、Servlet、HTML、CSS、JavaScript；熟练掌握基于Spring、hibernate、struts框架进行应用程序的开发技能；熟悉activiti、jbpm、flowable、任务调度、消息通讯等原理或开发经验者优先考虑； 3. 较好的沟通能力与文档编写能力； 4. 熟悉oracle、mysql数据库，精通SQL语句，会编写存储过程。</t>
  </si>
  <si>
    <t>小程序前端开发工程师</t>
  </si>
  <si>
    <t>Gworld（平潭）互联网科技有限公司</t>
  </si>
  <si>
    <t>餐饮补贴 五险</t>
  </si>
  <si>
    <t>职位要求： 1、  能独立完成整个小程序开发； 2、  具有Web前端开发经验，熟练HTML（DIV+CSS）、Html5/CSS3、 es6语法； 3、  优秀的沟通能力，积极的工作态度，具有良好的团队协作； 4、  有小程序作品展示优先； 5、  两年以上工作经验者优先；</t>
  </si>
  <si>
    <t>广东瑞图万方科技股份有限公司</t>
  </si>
  <si>
    <t>定期体检 专业培训 员工旅游 绩效奖金 年终奖金 五险一金 节日福利 公司重点项目</t>
  </si>
  <si>
    <t>岗位职责： 1. 负责开发和维护GIS系统前后端，包括引擎开发、地图服务开发、遥感、矢量数据处理和建库管理等； 2. 按照工作进度和编程工作规范编写系统中的关键模块的程序； 3. 负责产品编码开发和模块管理工作； 4. 参与软件平台、数据处理工具的开发； 5. 参与项目需求分析，进行系统框架和模块的设计； 6、完成上级交代的其他开发任务。  任职要求： 1. 大学本科及以上学历，计算机、地理信息系统等相关专业； 2. 有3年以上的技术研发经验，有GIS底层、引擎开发、地图服务开发等经验； 3. 熟悉Java，spring boot ，spring cloud相关组件以及微服务框架；熟悉HTML、JQuery、CSS等前端编程语言； 4. 能高效完成分配的开发任务以及独立解决Java开发方面的疑难问题； 5. 具有GIS相关行业或政府信息化系统开发经验优先； 6. 具有钻研精神，积极上进，学习能力强，擅于主动思考。  上班地址：广州市天河区天河软件园（科韵园区）建工路11号1楼（地铁5号线科韵路站）</t>
  </si>
  <si>
    <t>前端开发工程师 （(YHBY010）)</t>
  </si>
  <si>
    <t>广州市一呼百应网络技术股份有限公司</t>
  </si>
  <si>
    <t>专业培训 绩效奖金 带薪年假 五险一金 节日福利 全勤奖</t>
  </si>
  <si>
    <t>1.负责产品界面的交互开发工作，为用户呈现更好的用户体验界面。 2.配合后端开发人员完成项目建设，实现产品交互界面。 3.负责前端代码的开发实现工作，建设前端系统架构。 4.负责产品页面设计、开发和优化工作。  岗位要求： 1、熟练使用HTML、CSS、Javascript； 2、熟练使用React、Vue、Angular 等一种或多种前端模块化开发框架； 3、熟练使用Webpack、Gulp 等一种或多种前端构建工具； 4、参与过用PHP或C++后台开发的项目优先考虑； 5、具有独立搭建前端开发架构经验者优先。</t>
  </si>
  <si>
    <t>广州探迹科技有限公司</t>
  </si>
  <si>
    <t>岗位职责： 1、与产品经理、后台工程师、测试工程师等紧密合作，共同交付功能完善、稳定可靠的SaaS产品； 2、参与Web前端的代码设计与开发,使用敏捷产品开发流程来确保功能按时交付； 3、编写、审查和维护技术文档； 4、研究和评估新技术和框架,持续改善和提高产品的性能、灵活性及稳定性。  任职资格： 1、本科及以上学历，计算机相关专业，专业基础知识扎实，有两年以上web前端开发工作经验者优先； 2、精通 HTML\CSS\JS等前端技术，熟悉Web前端的性能优化，并对Web安全有丰富的认识和经验； 3、熟练掌握ReactJS或者VueJS、AngularJS至少一种前端框架； 4、熟悉DNS，HTTP及其他相关网络层数据传输协议； 5、有UI组件的实际开发经验，能够解决多平台多终端的兼容、适配问题； 6、了解Python，PHP，Node.js，Java等后台开发语言及技术的一种或多种，对前后端的开发对接技术原理有全面认识； 7、了解主流前端构建工具的工作原理，并能根据项目实际情况定制化构建工具； 8、具有良好的编码能力、学习能力、沟通能力、服务理理念和合作精神，能接受挑战并承担工作压力； 9、热爱前端技术、关注国内外各大技术论坛，有技术博客者优先。</t>
  </si>
  <si>
    <t>广州车行易科技股份有限公司</t>
  </si>
  <si>
    <t>五险一金 员工旅游 餐饮补贴 专业培训 绩效奖金 年终奖金 股票期权 弹性工作 定期体检 周末双休</t>
  </si>
  <si>
    <t>岗位职责： 1、熟悉js、ajax、html5、css3、浏览器兼容、http协议，能够使用前端调试工具； 2、熟悉React技术栈的SPA开发，熟悉Vue、Angular等主流前端框架； 3、熟悉前端工程化与模块化开发，有前后端分离项目经验； 4、熟练使用Nodejs，webpack， gulp等构建工具配置和使用； 5、对Web前端的性能优化、开发调试、漏洞处理等有深入理解及实践； 6、熟悉前端自动化测试优先； 7、熟悉hybrid App、小程序开发优先；  任职要求： 1.专科及以上学历，计算机相关专业毕业，2年及以上开发经验； 2.掌握良好的前端技能，比如Html/XML/CSS等； 3.精通一种JS框架； 4.熟悉后端脚本的语言C#； 5.有良好的学习能力，良好的团队意识； 6.具有一定文档编辑能力及逻辑思维能力； 7.有开发过大型网站、微信公众号、小程序者优先。</t>
  </si>
  <si>
    <t>前后端开发工程师/程序员1.5万</t>
  </si>
  <si>
    <t>广州索牛信息科技有限公司</t>
  </si>
  <si>
    <t>1、负责商城网站、公司网站、手机网站、小程序、 APP的前后台程序开发
2、配合完成网站整体策划，根据项目进度安排及时沟通协调
3、提出网站建设的改进意见和需求，负责解决开发过程中的技术问题
4、重视用户体验，负责分析网站功能与需求，不断补充优化提高网站的品质
任职要求：
1、大专以上学历，计算机及相关专业
2、精通PHP、Javascript、HTML Div+Css；有丰富的php+mysql开发经验
3、有较强的面向对象的开发能力，对javascript和ajax技术有熟练的掌握和应用
4、有良好的编写代码习惯，要求结构清晰，命名规范，逻辑性强
5、具备良好的沟通能力、学习能力、团队合作精神和强烈的责任心，能按时完成任务
6、有商城后端开发经验的优先
7、潮汕人优先</t>
  </si>
  <si>
    <t>中级Java开发工程师</t>
  </si>
  <si>
    <t>广州大白互联网科技有限公司</t>
  </si>
  <si>
    <t>五险一金 员工旅游 节日福利 带薪年假 绩效奖金 定期体检 周末双休</t>
  </si>
  <si>
    <t>岗位职责： 1.负责产品需求的实施方案梳理，协助经理进行项目业务架构和数据模型设计； 2.负责公司互联网产品的开发； 3.负责公司产品在微信和支付宝平台上的对接开发； 4.维护软件使之保持可用性和稳定性。 任职要求： 1.计算机相关专业，本科或本科以上学历，2年以上java开发经验； 2.扎实全面的计算机基础知识（算法、数据结构、数据库系统、网络安全等），强大的编码能力，熟悉多线程，并发以及分布式程序设计； 3.熟悉MVC编程模式，精通JSP、Servlet及JAVA等主流体系架构之架构和设计模式，熟练应用Spring、Spring MVC、Spring Boot、MyBatis等开发框架技术；熟悉redis、kafka、ELK等中间件； 4.熟悉Web程序开发,熟练前端技术，包括：js、jQuery、html5、css、Bootstrap等； 5.精通mysql或MariaDB，有较好的数据库设计能力。熟悉分库、分表及分布式mysql的优先； 6.熟悉应用服务器和开发工具，如 Nginx/Tomcat/Eclipse/Idea 等, 能对目标系统进行优化配置； 7.具有微信平台（公众号、支付、小程序）和支付宝平台（生活号、支付）相关开发经验的优先； 8.正直诚实，热爱互联网开发，有较强的沟通和团队协作能力； 9.年龄25-35岁。  工作时间：弹性制，双休。</t>
  </si>
  <si>
    <t>广州云实信息科技有限公司</t>
  </si>
  <si>
    <t>五险一金 员工旅游 专业培训 绩效奖金 弹性工作</t>
  </si>
  <si>
    <t>1、掌握html5 &amp; css3 &amp; JavaScript、ES6、ES7、typescript 2、熟悉element-ui or antd第三方组件库 3、熟练设计组件并开发高复用的 UI 组件 4、掌握 React/Angular/Vue 之一 5、掌握前端自动化工具（gulp、webpack） 6、熟悉 HTTP、WebSocket服务协议 7、有微信应用开发经验优先 8、掌握一门以上的后台开发语言（Python、Java、Node.js、PHP、Ruby）且熟悉数据库的基础操作者优先</t>
  </si>
  <si>
    <t>江苏承希健康管理有限公司广州分公司</t>
  </si>
  <si>
    <t>互联网/电子商务 美容/保健</t>
  </si>
  <si>
    <t>一、岗位职责：  1、使用指定开发语言和框架实现软件功能，负责项目核心代码开发； 2、分解项目需求的指引，按照项目计划，与项目组其他成员协同工作，在保证质量的前提; 下，按时完成系统功能开发任务； 3、完成系统的性能优化和完善工作； 4、依据产品或项目计划进度按时完成研发工作； 二、任职要求： 1.会设计Sql Server / MySql 数据库，主键和自然键的区别，索引的使用 2. 会用Entity Framework / Dapper /ADO.Net 操作数据库，Linq，Lumda 分页，事务，code first 3.会用C#语言，MVC，.net Core, 泛型，异步，Task等使用方式和场景,。 4.会用.net MVC，Asp.net Core，Web APi 开发站点，了解Filter，AOP。 5.会用html ,CSS ,Jquery， Ajax，vue axios，双向绑定 6.会用版本管理工具，TFS GIT等 7.了解简单的设计模式，例如依赖注入，单例，仓储等 8.了解前端框架，VUE，angular,react 等，了解SPA，路由，组件开发。 9.了解领域驱动模型，领域根，了解微服务，Docker，服务网关，最终一致性，CAP等 10.了解分布式缓存，消息队列  其它要求： 沟通流畅，责任心强，工作经验2年以上。 有大型项目或网站、CRM/SAP开发经验优先。</t>
  </si>
  <si>
    <t>成都哆可梦网络科技有限公司广州分公司</t>
  </si>
  <si>
    <t>五险一金 餐饮补贴 补充医疗保险 绩效奖金 年终奖金</t>
  </si>
  <si>
    <t>岗位职责： 1. 负责手游平台投放数据、运营数据的开发，根据业务需求，不断开发新的统计指标及报表； 2. 独立完成产品需求，追踪、定位和解决系统问题。  岗位要求： 1. 熟练掌握PHP语言, 熟练应用PHP+MySQL，熟悉LAMP或LNMP平台； 2. 熟练掌握MYSQL，可编写复杂查询SQL，并进行SQL的优化 3. 熟练Linux开发环境，熟练使用shell； 4. 熟悉MVC开发，熟练使用Smarty、thinkPHP、YII等主流框架； 5. 可使用HTML、Javascript、CSS等前端技术进行后台页面开发； 6. 热爱编程，认真负责，有良好的团队合作能力，善于沟通； 7. 有1年及以上的相关工作经验。</t>
  </si>
  <si>
    <t>深圳市宝润兴业互联网信息服务有限公司</t>
  </si>
  <si>
    <t>五险一金 年终奖金 绩效奖金 定期体检</t>
  </si>
  <si>
    <t>岗位职责： 1、负责公司项目前端开发，包括前端页面重构、UI组件开发、公共组件开发； 2、了解后端架构以及业务逻辑思路，能与后端工程师对接，协同完成项目开发； 3、解决产品主流浏览器兼容性问题； 4、参与移动端项目开发，及移动端适配方案落地； 5、持续优化前端体验(含访问速度)，有良好的代码编码习惯。 岗位要求： 1、本科及以上学历，2年及以上Web前端开发工作经验； 2、精通HTML5，CSS3，JavaScript（包含ES6）等Web开发技术； 3、熟练并使用过angular、react、vue等前沿框架，并有实际项目开发经验； 4、熟悉一种或多种前端打包工具，如webpack、gulp等； 5、有微信小程序开发、微信公众号开发经验。 任职资格： 1、本科及以上学历； 2、至少3年的同岗工作经历。 3、具备良好的职业素养和团队协作精神，以及较强的学习，研究探索能力；</t>
  </si>
  <si>
    <t>城云科技（中国）有限公司</t>
  </si>
  <si>
    <t>五险一金 补充医疗保险 通讯补贴 定期体检 弹性工作 年终奖金</t>
  </si>
  <si>
    <t>1. 根据产品设计文档、产品原型，利用前端相关技术，配合产品经理和UI还原设计； 2. 负责产品的需求及持续迭代； 3. 参与对基础组件的设计、编写和实现； 4. 负责前端新技术调研，系统安全、性能提升，并运用到实际开发。 岗位要求： 1. 计算机相关专业，2年以上前端实际开发工作经验，有大型网站的前端架构部署和实践经验； 2. 精通HTML5、CSS3、JS开发技术，熟悉HTTP协议，熟悉W3C标准； 3. 熟悉es6语法； 4. 对前后端分离有深入了解并有项目实战经验； 5. 熟悉MVVM前端主流框架，且至少有一种实际项目开发经验，熟悉vue框架开发，有开发经验； 6. 熟悉前端的组件化、模块化、自动化开发，能熟练设计组件并开发可复用组件； 7. 具备良好的编程习惯，代码规范、整洁、可维护性强； 8. 良好的团队协作和沟通能力，良好的学习能力，思路清晰，思维敏捷； 9.有微信公众号、地图开发经验者优先。</t>
  </si>
  <si>
    <t>瑞泰信息技术有限公司</t>
  </si>
  <si>
    <t>五险一金 补充公积金 年终奖金 绩效奖金 专业培训 员工旅游 定期体检 交通补贴 餐饮补贴 通讯补贴</t>
  </si>
  <si>
    <t>1. 利用H5技术开发微信、手机APP、PC等多平台的前端应用 2. 参与公司产品或各项目中的前端功能设计、开发和实现 3. 负责与后端人员进行沟通，协同解决及优化前后端数据交互 4. 根据页面设计对页面进行功能测试及用户体验测试 要求 1. 2年以上前端开发经验, 具有良好的沟通能力和团队协作能力 2. 精通 JavaScript、CSS、HTML 语义化标签，对web前沿产品和技术感兴趣并愿意做研究 3. 掌握Gulp、Webpack、Less、SASS、等一个或多个，熟练应用Angular、Vue、Recat至少一种常见前端框架 4. 熟悉模块化开发以及模块化开发工具 5. 具备一定的UI设计能力 6. 能够站在用户角度，完成页面测试 7. 有.NET开发经验者优先，有微信小程序开发经验优先</t>
  </si>
  <si>
    <t>广州万物有翼科技有限公司</t>
  </si>
  <si>
    <t>岗位职责： 1.负责公司互联网产品、小程序项目的管理和开发工作; 2.能根据需求优化产品性能、用户体验、交互效果及各种PC/移动设备的兼容适配； 3.负责解决、攻克项目中的遇到的技术难点和瓶颈； 4.WEB前沿技术研究和新技术调研； 岗位要求： 1．3年以上Web前端开发经验，有成熟作品者优先; 2．熟悉JavaScript、HTML、CSS和HTTP协议等Web开发所需技能和知识点； 3．熟悉浏览器渲染原理，精通各种前端调试工具，对性能优化和浏览器兼容有丰富的实践经验； 4．熟练使用AngularJS、Vue、React等主流框架，有过至少一种的大型项目的实践经验，对SPA项目设计有自己的见解； 5．熟悉前端自动化，熟悉webpack， gulp等工具； 6．具有面向对象分析、设计、开发能力（OOA、OOD、OOP） 7．理解Web标准，对可用性、可访问性等相关知识有实际的了解和实践经验； 8．对用户体验、交互操作流程、及用户需求有一定了解。 加分项： - 服务端渲染 - 响应式编程  - nodejs经验</t>
  </si>
  <si>
    <t>广州新科佳都科技有限公司</t>
  </si>
  <si>
    <t>五险一金 免费班车 餐饮补贴 通讯补贴 年终奖金 绩效奖金 定期体检 周末双休</t>
  </si>
  <si>
    <t>岗位职责： 1、负责公司平台产品的web前端的设计和开发； 2、负责根据设计文件完成模块的编码、单元测试工作； 3、负责解决主流浏览器的兼容性问题，页面制作符合seo规范； 4、配合测试组完成测试环境搭建、软件测试以及问题修改； 5、负责系统相关文档的编写。  任职要求： 1、本科及以上学历，具有2年以上web前端开发经验，有前后端分离的项目开发经验； 2、精通面向对象编程思想，具有良好的编程习惯； 3、精通HTML、css，熟悉页面架构和布局，深入理解web标准和标签语义化； 4、熟悉Aajx、javascript、DOM等前端开发技术； 5、熟悉jQuery、bootstrap、Vue、Element UI等前端库和框架。</t>
  </si>
  <si>
    <t>广州联鸿实业投资有限公司</t>
  </si>
  <si>
    <t>多元化业务集团公司 房地产</t>
  </si>
  <si>
    <t>五险一金 绩效奖金 年终奖金 专业培训 员工旅游 提供住宿</t>
  </si>
  <si>
    <t>1、参与项目的架构和功能设计，负责项目功能模块的开发和维护；
2、能够对项目开发过程中的难点和问题进行技术攻关；
3、负责公司业务系统开发，包括但不限于：财务系统、成本预算系统、客服系统、物业系统、人力资源系统等，能够对系统进行调优，改进系统的性能；
4、维护及优化OA系统，协助领导推动集团内部信息化建设。 任职要求：
1、全日制本科学历，3年以上同等岗位工作经验，熟悉Spring，Hibernate，extJS，jQuery，Ajax，JavaScript、XML、HTML、CSS等J2EE常见开发相关技术；
2、熟悉主流数据库，Oracle，MySQL，有大数据量项目的数据处理和调优相关经验；
3、有Linux实施经验者优先；
4、有良好的技术文档习惯，具有规范化，标准化的代码编写习惯；
5、熟悉大数据量的数据处理和调优，高并发及复杂业务接口的调优。</t>
  </si>
  <si>
    <t>广东阿康药店连锁有限公司</t>
  </si>
  <si>
    <t>医疗/护理/卫生 批发/零售</t>
  </si>
  <si>
    <t>绩效奖金 节日福利 专业培训 五险一金 餐饮补贴</t>
  </si>
  <si>
    <t>岗位职责： 1、 参与公司功能需求的了解和评审； 2、 负责公司平台的架构搭建，核心代码开发，ERP软件的二次开发； 3、 为公司其他应用软件提供Web Services开发接口 4、 带领开发小组，培养和提高小组人员的开发能力 岗位要求： 1、大学本科以上学历，计算机相关专业；5年以上Java编程经验 ； 2、精通java面向对象开发思想，熟练UML开发文档制作，精通spring面向接口开发思想，精通MVC分层开发思想； 3、精通Java编程语言，精通spring3 MVC、hibernate3、JS（主流Ajax框架）、 模板引擎(freemaker/Velocity)等页面技术，熟练掌握Java网络、多线程编程技术；熟悉常用设计模式，有良好的代码调试能力； 4、熟悉前台技术HTML、CSS、Javascript，精通前台框架bootstrap、JQuery、ExtJS、YUI中的任一种（bootstrap优先）； 5、熟悉分布式框架：Zookeeper，dubbo、熟悉缓存技术：redis等； 7、熟悉Oracle、Mysql等数据库开发，会熟练使用相关数据库； 8、熟悉Linux环境，熟悉WebSphere、JBoss、Tomcat等Web Service环境；熟悉Nginx/Tomcat/JBoss等服务器 9、要有丰富项目产品经验：有3个平台的工作经验，负责过电商后台的设计与代码编写，熟悉供应链流程，熟悉WMS、OMS系统，有医药行业经验者更佳；</t>
  </si>
  <si>
    <t>广州市金人投资管理有限公司</t>
  </si>
  <si>
    <t>年终奖金 周末双休 员工旅游 出国机会 社保</t>
  </si>
  <si>
    <t xml:space="preserve"> 岗位职责： 1. 负责官网客服模块等业务相关产品的研发工作。 2. 参与产品需求分析、评审及技术方案的交流与讨论。 3. 参与其他子系统的研发，以及持续优化。  任职要求： 1、本科以上学历，具有互联网后端开发3年以上工作经验； 2、Java基础扎实，对面向对象有较深的理解，熟悉常用设计模式，对JVM、多线程、反射、类加载、泛型等有清晰的认识； 3、熟练应用MySQL等主流数据库，具备一定的数据库性能调优经验； 4、熟悉主流的java开源框架，如：Spring、SpringBoot、SpringMVC、MyBatis、dubbo等； 5、熟悉缓存、消息队列和数据库等中间件技术； 6、有PHP、HTML5、CSS3、jQuery技术经验的优先； 7、热爱技术，主动好学 ，认真负责，有较好的沟通和团队协作能力；  </t>
  </si>
  <si>
    <t>成都迈思信息技术有限公司</t>
  </si>
  <si>
    <t>1、大专及以上学历，至少2年以上web前端开发工作经验，有微信公众号开发经验者优先；2、精通HTML、JavaScript、Ajax、CSS等Web开发技术；3、能熟练使用Java、.net、PHP其中一种Web开发语言；4、对Web标准和兼容性有良好认识，能够高保真还原设计稿，具备良好的代码风格以及接口、架构设计能力；5、能熟练使用主流的JavaScript框架（SeaJS、BackboneJS、GruntJS、Gulp、Vue等），并精通其中的一种以上；6、熟悉HTTP的基本工作原理以及常用Web开发调试工具；7、对Web前台的性能优化以及Web常见漏洞有一定的理解和相关实践；8、有良好的沟通能力和团队合作能力，善于沟通，工作自主驱动，具备良好的问题定位分析能力。</t>
  </si>
  <si>
    <t>深圳市非常道科技有限公司</t>
  </si>
  <si>
    <t>1、2年以上相关工作经验，了解W3C相关标准； 2、熟悉Web/HTML5开发，html/css/javascript；了解Ajax、DOM等前端技术，掌握面向对象编程思想； 3、熟悉前后端数据交互； 4、精通各浏览器兼容性，保持页面美观统一，符合相关标准； 5、具有良好的表达、沟通、学习及问题分析能力； 6、具有良好的过程改善思维及能力； 7、具有良好的代码注释及编程格式习惯；</t>
  </si>
  <si>
    <t>华平信息技术股份有限公司</t>
  </si>
  <si>
    <t>五险一金 员工旅游 交通补贴 通讯补贴 年终奖金 定期体检</t>
  </si>
  <si>
    <t>职位要求： 1、精通HTML5、CSS3、JavaScript、jQuery、AJAX等语言和技术，遵循ES6规范； 2、熟悉掌握VUE或React 前端框架； 3、熟悉前端构建工具(如webpack)； 4、有移动端、PC实际适配项目经验； 5、有小程序开发经验者优先；</t>
  </si>
  <si>
    <t>WEB前端工程师(HTML5)</t>
  </si>
  <si>
    <t>上海速强信息技术股份有限公司</t>
  </si>
  <si>
    <t>五险一金 年终奖金 定期体检 员工旅游 带薪年假 生日礼券 节日福利 免费班车</t>
  </si>
  <si>
    <t>1. 负责PC客户端开发，有客户端开发经验Mac，Windows和Linux。 2. 负责流程图编辑器的前端开发工作，参与集成协作平台其他前端项目的开发，使用技术主要有 GoJS（必须）、Vue，能阅读理解英文 API 文档。 3. 根据工作安排高效、高质量地完成编码，并符合前端开发规范。  技能要求： 1. 本科以上学历，计算机相关专业。 2. 熟悉掌握常用算法，数据结构。 3. 熟悉HTTP/HTTPS，WebSocket，WebRTC。 4. 熟悉掌握原生 JavaScript 开发，包括 ES6/7。 5. 能高保真还原 UI 设计效果，深入了解 HTML + CSS 布局。 6. 熟悉 HTML5、CSS3。 7. 熟悉 Vue.js，熟悉组件化开发。 8. 熟悉 Electron， Nodejs，Webpack。 9. 良好的英语阅读能力，能阅读英文技术文档。 10. 责任心强，自我驱动。有良好的学习能力、沟通能力、团队协作能力、解决问题能力。 11. 有 GOJS 经验者优先。 12. 有 Canvas、数据可视化（D3.js）等经验者优先。</t>
  </si>
  <si>
    <t>Html5开发工程师</t>
  </si>
  <si>
    <t>深圳市蜂鸟软件科技有限公司</t>
  </si>
  <si>
    <t>岗位要求： 做过微信服务号、企业号这块功能的重点考虑 1、根据UI设计师提供的设计图、切图、标注图，实现Web界面，APP、微信中的Html5页面，优化代码并保持在各浏览器下、各个手机设备良好的兼容性； 2、负责基于微信平台原生应用内嵌的 Web App开发； 3、参与前端页面规范的制定和更新，不断探索新技术发展方向，结合实际不断创新；
4、优化前端页面体验和页面响应速度，维护网站整体结构；
5、策划、设计各种网站专题页面，活动网站、网页风格设计；
6、静态HTML页面制作，网站皮肤整体设计, 网站页面的Js动画效果设计和实现。  职位要求： 1、精通HTML5、CSS3、JavaScript等Web前端开发技术，能手写符合W3C标准、兼容多种浏览器的前端页面代码，熟练使用各种前端框架； 2、精通Ajax、DOM、XML、JSON等相关技术，使用过jquery、ext、Dojo、Prototype等js框架的至少一种； 3、熟悉移动端主流浏览器的适配，对Android与iOS等不同平台的html5页面适配充分了解； 4、有JQuery Mobile，Zepto，Sencha Touch，iWebkit，AngularJS等框架使用经验者优先； 5、有解决问题、钻研新技术的兴趣和能力,个性乐观开朗，逻辑性强，善于和各种背景的人合作，可应对工作压力； 6、有微信公众号、企业号开发经验者优先。</t>
  </si>
  <si>
    <t>深圳消安科技有限公司</t>
  </si>
  <si>
    <t>五险一金 节日福利 带薪年假 员工旅游 周末双休</t>
  </si>
  <si>
    <t>岗位职责： 1、根据需求安排高效、高质地完成代码编写，确保符合前端代码规范； 2、与产品和设计团队紧密配合，能够有效沟通产品需求和设计的想法； 3、与后端开发团队紧密配合，确保代码有效对接，优化前端性能； 4、承担前端开发工作，对代码质量及进度负责； 5、利用HTML5、CSS3等相关技术参与前端应用的开发。  任职要求： 1、 本科及以上学历，计算机相关专业； 2、良好的英文读写能力；互联网相关3年以上从业经验； 3、 精通HTML/XHTML、CSS、JavaScript、AJAX、JSON、XML等技术； 4、 JavaScript程序模块开发，通用类库、框架编写； 5、 熟练掌握Jquery、Bootstrap、VUE、Angular等前端框架，熟悉对象化Javascript编程； 6、熟悉CSS、CSS3各种样式属性； 7、有html5开发经验和手机、Pad 等多平台上的前端应用开发者优先。</t>
  </si>
  <si>
    <t>深圳市位和科技有限责任公司</t>
  </si>
  <si>
    <t>数据分析云平台的前端开发 精通JavaScript，CSS，HTML5，JQuery， Bootstrap； 对mv*框架（VueJs，AngularJS，reactJS）其中一种有过线上项目经验； 有前端架构、前端性能、可访问性、可维护性、前端工程化等方面的实践经验； 熟练掌握ES6开发；理解web标准和兼容性，熟练跨浏览器开发； 对web性能优化有一定了解和实践。 有图表开发经验 认真、细心、关注细节 举一反三能力和解决问题的能力强 能对自己所完成的工作做质量把控 有全栈经验优先 有地图前端经验优先（leaflet，WebGL）</t>
  </si>
  <si>
    <t>武汉昊飞网络科技有限公司</t>
  </si>
  <si>
    <t>岗位职责： 1. H5游戏前端开发； 2. 与团队配合完成前后端交互代码编写及调试； 3. 开发微信小游戏，对产品进行持续维护和迭代。 任职要求： 1.2年以上游戏开发经验；全程参与过一款H5游戏开发； 2.至少熟悉Egret、Layabox 、Cocos2d 、Unity3d其中一种； 3.具有良好的学习能力和自我攻克难题的能力； 4.具备良好的沟通合作技巧，较强的责任心及团队合作精神； 5.加分：熟悉Javascript、HTML5、CSS3、Canva等前端开发技术； 6.加分：websocket通讯原理。</t>
  </si>
  <si>
    <t>北京腾信软创科技股份有限公司</t>
  </si>
  <si>
    <t>五险一金 餐饮补贴 员工旅游 定期体检 交通补贴 出国机会 股票期权</t>
  </si>
  <si>
    <t xml:space="preserve"> 1、计算机、软件工程相关专业本科及以上学历； 2、精通Html5前端开发； 3、精通JavaScript、HTML5、CSS，熟悉React或AngularJS开发框架，有基于Ajax的应用开发经验，能够手写页面代码。 4、了解Web2.0标准；了解DOM、XML、JSON等相关技术 5、熟练掌握使用JavaScript进行Web开发，熟悉html5 + css3的新功能、canvas动画制作等。 6、有微信小程序和手机app开发经验和作品者优先。 7、熟悉GIS开发的优先 </t>
  </si>
  <si>
    <t>深圳市达博威科技有限公司</t>
  </si>
  <si>
    <t>五险一金 下午茶 补充意外险 补充医疗保险 定期体检 员工旅游 绩效奖金</t>
  </si>
  <si>
    <t>1、 根据产品要求完成前端软件的研发、上线及维护工作 2、编写功能技术文档，进行相关软件开发、集成流程梳理并形成手册 3、根据业务需求对新技术进行调研、学习并运用到实际产品开发  1、3年以上前端开发经验，有大型项目研发经验优先考虑； 2、基本功扎实，熟练html5，css3，es6等，针对PC端 Web开发经验丰富； 3、熟练主流Js框架React/Vue/Angular，尤其是vue.JS更佳； 4、熟练前端构建工具webpack/gulp/fis等； 5、研究过开源代码，对开源项目有过贡献的加分； 6、熟悉常用的前端设计模式，对http协议有深入研究； 7、熟悉前端性能优化知识、网络安全性识； 8、熟悉至少一门后端语言，如NodeJS，.net，Java，php等； 9、具备良好的分析解决问题能力，责任感强、爱思考、沟通能力和抗压能力，能与各种背景人员合作；</t>
  </si>
  <si>
    <t>智令互动（深圳）科技有限公司</t>
  </si>
  <si>
    <t>影视/媒体/艺术/文化传播 互联网/电子商务</t>
  </si>
  <si>
    <t>五险一金 弹性工作 不用打卡 股票期权 员工旅游 年终奖金</t>
  </si>
  <si>
    <t>岗位介绍： 1、负责公司HTML5项目开发； 2、分析和解决前端遇到的各种技术、性能、跨移动终端兼容问题； 3、完成前端核心业务代码优化及Js组件的封装，简化前端开发。 任职资格： 1、5年以上的前端领域开发经验，了解主流前端技术，能独立完成前端开发工作； 2、掌握DOM, Javascript, jQuery, HTML5, CSS3, Ajax 等前端技术，熟悉使用至少一种前端框架(比如bootstrap/jQuery/YUI/ExtJS/Flex,vue)； 3、了解前后端交互的原理，熟悉Restful，Soap等SOA框架，有使用服务器端脚本开发语言开发Web应用的经验； 4、思路清晰、善于思考、能独立分析和解决问题；善于学习和与人沟通，乐于分享； 5、重点：有视频网站，直播经验（尤其是移动端的视频相关技术）的优先。</t>
  </si>
  <si>
    <t>深圳市科联汇通科技有限公司</t>
  </si>
  <si>
    <t>1、精通HTML5,、CSS等网页制作技术、页面架构和布局，熟悉jQuery及主流的JavaScript框架 。 2、了解IOS, android移动平台开发技术标准，具有android、iphone、ipad等移动设备上HTML 混合项目前端开发经验。 3、对用户体验、人机交互流程、及用户需求有深刻的理解。 4、能够很好的与产品、设计师和后台开发人员沟通协作，具有良好的团队合作精神。 5、具有相关开发经验一年以上者优先考虑。</t>
  </si>
  <si>
    <t>HTML5前端 软件开发工程师</t>
  </si>
  <si>
    <t>和阖（深圳）信息技术有限公司</t>
  </si>
  <si>
    <t>弹性工作 带薪年假 五险一金 绩效奖金 全勤奖 通讯补贴 股票期权 节日福利 开心时尚 定期体检</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</si>
  <si>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3、熟悉jquery/bootstrap等流行框架； 4、精通Javascript语言的各特性，可用原生JS开发通用组件； 5、有webapp、微信H5开发经验者优先； 6、良好的代码习惯，要求结构清晰，命名规范，逻辑性强； 7、学习能力强，能快速接受新知识，敢于创新； 8、有良好的人际沟通和交流能力，有较强的团队意识。  （此岗位需要对本公司��人APP事先了解哦）</t>
  </si>
  <si>
    <t>深圳市雁联技术服务有限公司</t>
  </si>
  <si>
    <t>6险1金 年终奖金 定期体检 带薪年假 专业培训 节日礼品福利</t>
  </si>
  <si>
    <t>岗位职责：1、 根据产品要求完成前端软件的研发、上线及维护工作 2、编写功能技术文档，进行相关软件开发、集成流程梳理并形成手册 3、根据业务需求对新技术进行调研、学习并运用到实际产品开发 任职资格：1、3年以上前端开发经验，有大型项目研发经验优先考虑； 2、基本功扎实，熟练html5，css3，es6等，有PC端 Web开发经验； 3、熟练一种主流Js框架React/Vue/Angular，熟悉react优先； 4、熟练掌握一种前端构建工具webpack/gulp/fis等； 5、熟悉常用的前端设计模式MVC/MVVM，对http协议有深入研究； 6、熟悉前端性能优化知识、网络安全性知识； 7、熟悉一种后端语言NodeJS/.net/Java/php优先； 8、具备良好的分析解决问题能力，责任感强、爱思考、沟通能力和抗压能力，能与各种背景人员合作；</t>
  </si>
  <si>
    <t>深圳市顺势腾辉科技有限公司</t>
  </si>
  <si>
    <t>五险一金 绩效奖金 补充公积金 员工旅游 专业培训 节日福利</t>
  </si>
  <si>
    <t xml:space="preserve">1. 专科以上学历,计算机专业优先 2. 熟悉html5，css3，JavaScript等，熟悉页面布局，web语义化，页面代码能够兼容主流浏览器 3. 熟悉主流前端类库或框架，对react/vue.js有一定的项目经验，熟悉开源库element-ui 4. 熟悉前端组件化开发，了解MVC/MVVM等设计模式 5. 了解webpack/grunt/gulp等前端构建工具，熟练运用git管理工具 6. 了解前端性能优化，对页面性能优化有一定的实践经验 7. 具有比较强的问题分析和处理能，力，有比较优秀的coding能力以及团队沟通合作能力。 </t>
  </si>
  <si>
    <t>深圳市穗彩科技开发有限公司</t>
  </si>
  <si>
    <t>五险一金 员工旅游 交通补贴 餐饮补贴 年终奖金 定期体检 节日福利 高温津贴</t>
  </si>
  <si>
    <t>1、一本以上学历，计算机及相关专业； 2、3年以上JAVA开发经验，具备较强的软件设计能力，能熟练应用各种设计模式，Java基础扎实，对面向对象编程有深刻的理解，能熟练使用Struts、SpringMVC、Mybatis、Hibernate等框架，对其原理有一定的了解；熟练使用Oracle/DB2/MYSQL等主流数据库以及PL/SQL等数据库工具，熟悉Tomcat、Apache、Nginx等开源的服务器，熟悉git、svn等配置管理工具； 3、具有良好的表达和沟通能力，较强的责任心、良好的团队合作精神，善于学习，对软件新技术有深厚的兴趣和研究探索精神，并且愿意与团队成员分享相关经验； 4、熟悉HTML/CSS、Javascript（Jquery）等，具备H5开发能力。</t>
  </si>
  <si>
    <t>Web前端高级工程师</t>
  </si>
  <si>
    <t>深圳市蓝宇飞扬科技有限公司</t>
  </si>
  <si>
    <t>五险一金 绩效奖金 年终奖金 交通补贴 定期体检</t>
  </si>
  <si>
    <t>1、计算机相关专业专科及以上学历，4年以上Web相关开发工作经验；
2、精通Javascript语言，熟练HTML5/CSS/Ajax等web前端技术，能熟练实现良好的页面结构和布局；
3、熟悉一种以上主流前端框架库，如vue、angular、react等；（vue精通的优先考虑）
4、熟悉前端工程化，能够使用webpack、gulp、requireJS 等模块化、工程化工具； 5、严谨和活泼兼具，拒绝教条主义
注意： 1、主要是VUE精通，追求优雅的代码风格、程序架构，有大型Web开发经验优先。 2、简历请详细列明自己的项目经验（突出实现技术点等）</t>
  </si>
  <si>
    <t>深圳市麦芽电子商务有限公司</t>
  </si>
  <si>
    <t>五险一金 绩效奖金 带薪年假 年终奖金 节日福利 员工旅游 专业培训 不加班</t>
  </si>
  <si>
    <t xml:space="preserve">任职要求： 1.有良好的代码习惯和代码阅读能力，要求结构清晰，命名规范。 2.扎实的html5，css3，JavaScript基础知识，熟悉W3C网页标准。 3.了解vuejs，具有前端组件化思维，要求编写可复用的vue组件。 4.熟练移动端布局，能很好的解决移动端兼容性方面问题。 5.大学本科以上学历，有一定经验优先。  注：之后会搬至深圳湾科技生态园，办公环境高大上！！ </t>
  </si>
  <si>
    <t>前端高级开发工程师</t>
  </si>
  <si>
    <t>深圳市快金数据技术服务有限公司</t>
  </si>
  <si>
    <t xml:space="preserve">一、 岗位职责： 1、负责公司平台Web端的设计研发工作，配合后台开发人员实现产品功能与操作流程； 2、优化产品易用性与用户体验，解决开发过程中遇到的交互及兼容问题。 3、负责公司前端技术研究，规范制定，技术检查 4、负责重大项目开发，框架研究 一、 任职资格： 1、５年以上前端开发经验； 2、精通html、css等网页制作技术，熟悉各类页面架构和布局。 3、熟练掌握javascript以及常用库（如：jQuery）， 熟悉Ajax以及Json等数据交换格式。 4、深刻理解Web标准，对可用性、可访问性等相关知识有实际的了解和实践经验。 5、熟悉页面性能的优化，能解决各种浏览器的兼容问题。 6、对html5、css3有一定了解，有移动设备H5开发或基于H5的轻APP开发经验者优先。 7、热爱互联网，有钻研精神，高度责任心与良好的沟通能力。 8、学习能力强，对后端php，.net,java 有一定了解 </t>
  </si>
  <si>
    <t>换换集团</t>
  </si>
  <si>
    <t>职位描述： 1. 精通 HTML5, css3, JavaScript, ,jQuery等主流js库，熟悉原生JS、Ajax等开发技术； 2. 能够使用photoshop切图，将设计师交付的设计稿100%还原实现为网页应用 3. 理解ajax与后端数据交互原理，有富客户端网页应用开发经验 4. 对开发的质量有一定追求，在用户体验，性能优化，代码质量等方面有良好的认识  5. 掌握IE/FF/Chrome的兼容性适配 6. 掌握PC、iOS、Android系统的不同尺寸的终端屏幕的适配    加分项： 1. 有移动端应有开发经验，如: 微信web应用, flutter、Wexx等混合模式的app开发、熟练使用 小程序，VUE； 2. 了解 MUI、JQuery Mobile,react.js,sencha touch, 等移动端框架，了解各自的优劣点，适合场景，并对他们的设计思路有自已的见解     工作时间：朝九晚六、六天制，周六10:00-17:00  工作地址 深圳 - 福田区 - 车公庙 - 车公庙万科富春东方大厦18楼</t>
  </si>
  <si>
    <t>深圳前海招文天下金融服务有限公司</t>
  </si>
  <si>
    <t>1、负责H5项目的前端构建，各类交互设计与实现； 2、负责现有项目的迭代开发、维护以及优化； 3、与App端进行Hybrid开发，根据App指定的格式完成前端开发； 1、3年及以上前端工作经验，专科以上学历； 2、熟练使用HTML5构建页面架构，css3渲染页面以及动画编写，有移动Web开发经验； 3、JavaScript理论基础扎实，熟练使用jquery、zepto、javascript编写视觉交互，数据交互，结构清晰，有代码层次，能快速上手模块化框架； 4、了解前端行业的最新资讯，至少熟悉一种以上前端开发框架或库，如：react、vue、zepto等,习惯es6语法，熟悉基于webpack npm script的开发模式； 5、了解安卓以及IOS 各大浏览器之间的兼容性，对兼容性问题处理有一定的心得以及解决方案； 6、熟练使用浏览器调试工具，快速定位以及解决问题的能力； 7、学习能力强，对待工作认真负责，善于沟通，具备较强产品理解能力。</t>
  </si>
  <si>
    <t>php</t>
  </si>
  <si>
    <t>深圳市中盛创信科技有限公司</t>
  </si>
  <si>
    <t>公司主做  商城 第三方支付 工作详情可以找我谈  vx     renshibu7788 hp开发工程师职位类型：全职发布时间：有效日期：2020-12-31基本要求：年龄不限性别不限工作地点：佛山 禅城区职位描述：岗位职责: 岗位职责1、负责客户端和网站php系统的架构搭建、后端php程序的开发；2、负责php软件产品的设计和开发；3、负责php软件产品的维护与相关工作；4、做好技术资料的归档、保管工作。5、精通数据库和分布式编程，熟悉mysql数据库及缓存；6、熟悉基于php开源框架的开发，有至少两种以上框架开发经验者优先；7、熟练掌握jquery、xml、html、css、javascript、ajax、json等web页面技术；8、基础扎实、思路清晰，有独立设计算法、解决问题的能力  公司主做 第三方支付</t>
  </si>
  <si>
    <t>Web前端开发工程师（外包）</t>
  </si>
  <si>
    <t>铭翰智能（深圳）有限责任公司</t>
  </si>
  <si>
    <t>1、参与国内知名人工智能企业AI项目的研发工作 2、为公司产品提供技术研发和支持 岗位要求 1、基础扎实，熟悉HTML、CSS、JS、HTTP等基础知识； 2、熟悉react、vue、angular等任意一种主流开发框架，有vue开发经验者优先； 3、熟练掌握组件化的开发方式； 4、熟悉前后端分离的开发方式； 5、热爱前端，对技术有追求，关注行业动态；  有以下条件者优先： 1、有 node.js 开发经验 2、有 typescript、sass 使用经验 3、有个人项目或技术博客</t>
  </si>
  <si>
    <t>深圳市搜弘网络科技有限公司</t>
  </si>
  <si>
    <t>五险一金 专业培训 员工旅游 出国机会 绩效奖金</t>
  </si>
  <si>
    <t>岗位职责： 1.负责网站数据库.栏目.程序模块的设计与开发； 2.负责根据公司要求进行项目开发； 3.按时按质完成公司下达的程序开发.系统评测等工作任务； 4.定期维护网站程序，处理反馈回来的系统bug； 5.网站程序开发文档的编写。 任职要求： 1.2年或2年以上的PHP项目开发经验； 2.精通PHP面向对象编程，熟悉至少一种PHP开发框架； 3.精通SQL语句编写，熟练触发器，存储过程，事务处理开发，熟练MySQL主从库配置，熟悉MYSQL读写优化； 4.精通linux操作及日常维护，能维护linux环境下的PHP.Nginx.MySQL.Memcached.rSync.vsftpd； 5.精通Memcache或Redis数据操作； 6.能熟练使用HTML.XML.JSON.CSS.Javascript.Jquery框架，熟练HTMl5.CSS3者优先考虑； 7.有处理过大流量网站的经验，有大型网站设计衍化.优化和系统运维经验或金融行业项目经验优先； 8.有良好的代码编写习惯及较强的文档编写能力； 9.有团队合作开发精神，有责任心。</t>
  </si>
  <si>
    <t>深圳市伊爱高新技术开发有限公司</t>
  </si>
  <si>
    <t>五险一金 员工旅游 年终奖金 定期体检 免费班车 专业培训 绩效奖金</t>
  </si>
  <si>
    <t>【岗位职责】 1.负责Web开发工作； 2.使用 html/css 熟练地进行页面维护，有效地解决浏览器兼容问题并监督实施浏览器兼容测试标准，保证页面兼容性； 3.与后台技术开发保持良好沟通，快速理解、消化各方需求，并落实为具体的开发工作。  【岗位要求】 1. 精通HTML、JavaScript、CSS； 2. 熟悉WEB标准和兼容性，对可用性相关知识有实际的了解和实践经验； 3. 精通jQuery、bootstrap；精通ajax，熟悉vue、react等框架优先； 4. 熟悉PhotoShop切图，熟悉WebStorm、Hbuilderd等开发工具，熟悉Hbuilderd打包app更佳； 5. 具有丰富的Web前端设计经验，有UI设计和用户体验设计经验更佳； 6. 熟悉Axure设计工具优先； 7. 欢迎提供展示个人技能的作品。</t>
  </si>
  <si>
    <t>深圳越海全球供应链有限公司</t>
  </si>
  <si>
    <t>五险一金 员工旅游 餐饮补贴 年终奖金 定期体检 专业培训</t>
  </si>
  <si>
    <t>岗位职责： 1.对已经运作的项目或系统运作情况的跟踪
2.整理用户或客户对项目的需求，制定调整方案
3.确保项目目标的实现，领导项目团队准时、优质地完成全部工作
4.完成开发任务
5.编写单元测试用例
6.项目的实施培训运维 任职要求： 精通C#.Net开发，熟悉面向对象编程和设计模式；
精通PL/SQL开发，了解分布式事务和MSSQL或Mysql性能优化；
熟练掌握HTML、CSS、JavaScript、JQ等WEB技术及相关知识；
熟练掌握EntityFramework或EntityFramework Core相关知识，了解主流ORM原理和EF性能优化；
熟练掌握Asp.net Mvc或Asp.net Mvc Core框架及原理，包括其生命周期、理解管道及中间件；
熟悉分层架构、领域驱动设计模型、多线程和并发，具有较强的学习能力。</t>
  </si>
  <si>
    <t>深圳市中航睿智科技有限公司</t>
  </si>
  <si>
    <t>年终奖金 五险一金 交通补贴</t>
  </si>
  <si>
    <t>岗位职责 1、负责MVC模式开发； 2、负责后台代码逻辑编写； 3、负责采用.net技术进行部分前台页面排版； 4、负责项目进出口相关，陆运，空运舱单等。  任职资格 1、计算机相关专业本科及以上学历，4年及以上工作经验； 2、具有团队配合精神，责任心强，能吃苦耐劳，能加班工作； 3、精通使用VS2008，VS2015 开发工具； 4、精通掌握C# .net，winform ,asp.net，MVC； 5、熟悉MS SQL Server数据库 ； 6 、具有良好的web界面框架布局能力， 精通Web开发相关技术，JavaScript、CSS和HTML，bootstrap等； 7、具有良好的沟通能力，业务理解能力。</t>
  </si>
  <si>
    <t>深圳市爱都科技有限公司</t>
  </si>
  <si>
    <t>五险一金 定期体检 免费班车 员工旅游 绩效奖金 年终奖金 餐饮补贴</t>
  </si>
  <si>
    <t>1   根据业务需求，独立完成前端功能开发、优化 2   负责公司PC、移动h5、小程序维护及开发，Javascript控件与组件开发 3   与产品、设计、后端开发及测试保持积极有效的沟通，主动根据业务需要，提出合理的交互方案 岗位要求： 1、计算机或相关专业专科及以上学历，3年以上的web前端开发经验，1年以上WAP、小程序开发经验 2、精通HTML5/CSS3/JavaScript等Web开发技术，能快速处理各大主流浏览器的兼容性问题 3、熟悉运用react； 4、熟悉CSS预处理器如sass/less、熟悉nodejs及glup/webpack等前端自动构建工具； 5、熟练掌握JavaScript、Ajax、Jquery、ES6，能对原型链、闭包、封装和继承、事件机制、异步操作、this用法、模块化开发有深刻地认识； 6、有PC端、手机端数据可视化,d3,svg,echarts,highcharts等开发经验者优先； 7、良好的团队合作能力，善于沟通，主动性强，执行能力强，具备良好的问题定位分析能力</t>
  </si>
  <si>
    <t>中/高级- H5开发工程师</t>
  </si>
  <si>
    <t>深圳市壹诺恒科技有限公司</t>
  </si>
  <si>
    <t>五险一金 绩效奖金 周末双休 节日福利 每年多次调薪 项目奖金 带薪年假</t>
  </si>
  <si>
    <t>任职要求：
1. 计算机专业优先
2. 熟悉html5，css3，JavaScript等，熟悉页面布局，web语义化，页面代码能够兼容主流浏览器
3. 熟悉主流前端类库或框架，对react/vue.js有一定的项目经验，熟悉开源库element-ui
4. 熟悉前端组件化开发，了解MVC/MVVM等设计模式
5. 了解webpack/grunt/gulp等前端构建工具，熟练运用git管理工具
6. 了解前端性能优化，对页面性能优化有一定的实践经验
7. 具有比较强的问题分析和处理能力，有比较优秀的coding能力以及团队沟通合作能力。</t>
  </si>
  <si>
    <t>net研发岗位招聘</t>
  </si>
  <si>
    <t>深圳市创同盟科技有限公司</t>
  </si>
  <si>
    <t>带薪年假 五险一金 绩效奖金 节日福利 专业培训 交通补贴 通讯补贴 一对一带 办公环境好 带薪培训</t>
  </si>
  <si>
    <t>1、 负责组织软件产品的开发、交付工作； 根据产品、项目的开发需求、时间、质量等要求，制定开发计划，并负责实施监控；按时按质完成工作任务。  2、 负责项目/软件产品的概要设计和详细设计工作， 以及相关文档的产出；  3、 负责组织软件技术攻关、主要核心组件的设计和研发工作；  4、 负责组织相关软件产品的运行维护开发与持续优化；  6、 负责与项目、产品相关干系人的沟通协调；  7、 负责开发过程中的风险控制及管理；  8、 负责开发团队的建设和管理工作。    任职要求：  1、计算机、软件工程及相关专业专科或以上学历，4年以上开发经验；  2、具备扎实的.NET 技术功底；  2、熟练使用 Asp.NET MVC、NET Core 、Linux、 WCF、WEBAPI、Entity Framework、缓存组件、IOC/AOP技术、Bootstrap、Jquery，HTML5, CSS前端框架等技术； 多线程等技术应用；  3、熟悉使用Redis、MongoDB、MSSQL、MySQL等中间件；  3、具备良好的系统设计能力；熟悉微服务架构及主流的架构体系；  4、具备较强的工作计划能力，能有效进行工作分解、工作量估算，优先顺序排序；  5、具备开发控制能力，能有效管理和控制开发进度、成本及质量，保证按开发计划有序进行；  6、具备较强的沟通能力，清晰、有条理的书面、口头总结和表达能力以及文档编写能力；  7、了解 .Net Core 平台者优先。</t>
  </si>
  <si>
    <t>深圳市展星网络科技有限公司</t>
  </si>
  <si>
    <t>专业培训 股票期权 补充医疗保险 五险一金</t>
  </si>
  <si>
    <t>专业要求:
1、本科及以上学历，熟悉HTML、CSS等前端页面实现技术，熟悉页面架构和布局； 2、熟悉JAVA/J2EE编程，JavaScript、Ajax、jQuery等Web开发技术； 3、熟练使用SpringMVC/Spring/MyBatis开发框架； 4、熟练使用Oracle、MySql等数据库；; 工作职责:
1、负责按照产品需求、概要设计文档进行模块级的产品详细设计。 2、按照软件规范要求，独立进行本模块的程序开发。 3、负责按照规范要求，进行单元测试、Code Review和Bug修改。 4、输出符合质量要求的软件产品和软件文档。 5、参与软件产品总体设计，了解相关技术、知识和要求。 6、参与技术分享和技术过程优化活动。 7、能适应中短期项目现场出差。; 工作经验:
1、Java从业经验2年以上； 2、互联网、电信行业人员优先考虑； 3、有过项目过程全周期经历；; 综合素质:
1、能够积极主动解决难题； 2、拥有软件研究的热情； 3、喜欢研究新的技术，不断探索； 4、能够主动沟通，善于与同事交流； 职位福利 五险一金、年假、13-15月薪水、加班费、出国旅游等</t>
  </si>
  <si>
    <t>厦门立达信绿色照明集团有限公司</t>
  </si>
  <si>
    <t>五险一金 专业培训 绩效奖金 年终奖金 定期体检</t>
  </si>
  <si>
    <t>职责描述： 1、提升系统的前端性能，保证前端应用具有跨浏览器和跨平台兼容性及可访问性； 2、保证前端团队的整体的工作质量，提升其工作效率； 3、创建并完善内部所有使用的前端工具和框架； 4、定义与后端工程师合作的边界、标准化与后端程序的接口。  任职要求： 1、精通Javascript、HTML/HTML5、CSS/CSS3等技术和APP开发标准； 2、熟悉Node.js 等服务端JavaScript技术原理并有实际应用经验；； 3、熟悉主流JavaScript框架和库，了解框架设计原理，有良好的APPH5前端优化经验； 4、掌握HTML5相关技术要点，熟悉各种前端技术（React、Redux、es6、Webpack等）并在实际项目中有应用经验； 5、对新技术保持不断的学习态度。</t>
  </si>
  <si>
    <t>深圳市润安科技发展有限公司</t>
  </si>
  <si>
    <t>绩效奖金 五险一金 专业培训</t>
  </si>
  <si>
    <t>1、负责Android客户端设计、开发、维护工作； 2、承担并独立完成公司分配的设计和开发任务，并对交付质量负责；  【任职要求】 1、具备3年以上的开发经验，有持续优化，深入项目的理念，有明确的职业发展和技术提升规划； 2、熟悉Android的各大UI控件的使用，熟悉自定义view实现； 3、 热爱开源库，能熟练使用RxJava2,Retrofit,Litepal,Glide等主流的开源库， 对Android常用架构有了解，有过实战案例,能使用开源库快速开发； 4、熟悉Android Studio开发工具，Git版本控制工具使用； 5、能看懂NDK/JNI相关代码；  加分项 1、有Android Laucher 开发经验； 2、了解Framework开发，并有一定的底层开发经验优先； 3、 掌握基本Web前端技术，包括HTML/CSS/JavaScript等； 4、了解WebRTC加分；</t>
  </si>
  <si>
    <t>深圳碳链技术股份有限公司</t>
  </si>
  <si>
    <t>五险一金 补充医疗保险 专业培训 绩效奖金 年终奖金 弹性工作 年度调薪 下午茶 周末双休 带薪年假</t>
  </si>
  <si>
    <t>岗位职责： 1、负责公司网站开发和维护，支持公司业务发展； 2、编写相应的软件技术文档； 3、公司或部门安排的其它技术性工作。  任职要求： 1、2年以上软件行业工作经验，计算机类相关专业本科及以上学历； 2、熟练使用ASP.NET(C#/MVC/EF)技术构建基于Web的业务系统的开发方式； 能使用多线程开发；熟悉LINQ、Remoting、WCF、等技术优先；了解领域驱动设计模式； 3、能熟练的编写JavaScript脚本，使用jquary框架;熟悉angular,eazyUI等前端开发框架优先，掌握HTML/THML5精通div+css网站前端开发技术； 4、熟悉第三方接入接口，例如：微信公众号、微信支付、支付宝支付等等； 5、熟练使用Microsoft SQL server等常用数据库； 6、参与过2个以上的项目，在项目团队中承担过主要开发工作；公司项目为交易系统，有类似业务经历优先； 7、具备良好的编码、文档习惯，结构清晰，命名规范； 8、有良好的团队沟通协调能力，沟通表达能力较强。</t>
  </si>
  <si>
    <t>web前端</t>
  </si>
  <si>
    <t>深圳市凹凸微科科技有限公司</t>
  </si>
  <si>
    <t>五险一金 周末双休 定期体检 员工旅游 专业培训 通讯补贴</t>
  </si>
  <si>
    <t xml:space="preserve">工作职责： 1、负责公司产品的前端开发、页面架构设计，与后台工程师协作完成数据交互，动态信息展现； 2、负责产品的交互效果开发，并能使用JS封装良好的前端交互组件，提高团队协作效率； 3、不断检验并优化网站前端页面性能，提高页面访问效率； 4、研究和探索创新的开发思路和最新的前端技术； 5、能够独立完成PC/移动前端开发和优化迭代。  岗位要求： 1、计算机、信息技术、软件工程相关专业优先； 2、精通Web前端技术和框架，包括但不限于HTML5、CSS3、JS框架，能够解决各种浏览器兼容性问题； 3、注重代码规范，语义化编码，结构清晰，效能高；熟悉SEO结构规范； 4、熟悉移动端页面开发，交互效果实现；熟悉手机端各种浏览器特性及开发规范； 5、至少了解/熟悉一种（Node.js/Python/.Net/Php/Java等）后端编程语言； 6、熟练掌握ES5、ES6等语言标准，驾驭Javascript异步编程; 7、熟悉webpack、git等工具链，对于开发流程自动化有实际应用经验； 8、熟悉常见的MV*框架，如Vue.js； 9、熟悉主流前端UI框架，会使用 element/cube-ui/antd 等至少一种； 10、重视团队协作，愿意探寻和改进目前还不成熟的前端开发流程，了解各种常用工具如：gulp/grunt； git 等； 11、热爱前端技术，个性乐观开朗，逻辑性强，善于和各种背景的人沟通合作； 12、有 ECharts 项目经验优先。  </t>
  </si>
  <si>
    <t>前端开发工程师（vivo外包）</t>
  </si>
  <si>
    <t>上海微创软件股份有限公司深圳分公司</t>
  </si>
  <si>
    <t>岗位职责： 1、负责风控系统、反垃圾系统、数据安全相关系统的后台、监控、接入平台等系统的前端界面构建，各类交互设计与实现 2、前端样式和脚本的模块设计及优化 3、配合后台开发人员完成项目 岗位要求： 1、全日制大专以上 2、熟练使用XHTML/XML、CSS，熟悉页面架构和布局，对HTML5/CSS3等技术有熟悉使用 3、熟悉vue，使用2年以上 4、积极主动性高，沟通能力好</t>
  </si>
  <si>
    <t>深圳市前海圆舟网络科技股份有限公司</t>
  </si>
  <si>
    <t>职位描述： 1. 根据产品需求实现不同平台的前端页面； 2. 前端架构设计与工程效率优化； 3. 保证前端页面的不同平台兼容性； 4. 参与建立前端工程化开发框架。  岗位要求： 1、本科以上学历，三年以上工作经验； 2、能够流利的手写HTML, CSS，并熟悉主流浏览器之间的差异性； 3、精通原生JS，了解基础对象类型及其差异，原型链，作用域，闭包等概念； 4、了解前端MVC设计模式，至少掌握Backbone, Vue, Angularjs等一种主流的前端开发框架； 5、熟悉前后端联调模式并能很好的使用各种前端开发工具及其环境配置； 6、了解 H5+native 开发方式，有Hybrid开发经验； 有过门户类系统开发经验优先考虑；</t>
  </si>
  <si>
    <t>高级前端开发</t>
  </si>
  <si>
    <t>深圳盈创科技服务有限公司</t>
  </si>
  <si>
    <t>五险一金 定期体检 员工旅游</t>
  </si>
  <si>
    <t>计算机或相关专业本科或以上学历，三年以上互联网大公司web前端工作经验； -具备丰富的web前端架构经验，精通各种前端技术，对大型互联网产品架构设计有实际经验； -深入理解web标准，精通HTML5/css3/lessss/Hybrid app/webapp等开发技术，能在各类终端中高度还原视觉和交互动画，能够处理各种浏览器兼容问题； -精通javascript面向对象编程方法，了解jquery\bootstrap\angular\react\vue等类库，精通掌握一种以上，具有良好的代码风格、结构设计与程序架构； -至少了解一种服务器编程语言，如java、php等； -有nodejs开发经验，前端工程化经验，移动端开发经验，对前端开发工作富有激情，能积极学习业界新技术并运用推广； -个性乐观开朗，积极主动，具备良好的分析解决问题能力，责任感强，有较强的逻辑思维能力、沟通能力和抗压能力。</t>
  </si>
  <si>
    <t>Web前端工程师/A+/非外包</t>
  </si>
  <si>
    <t>深圳市凌雄租赁服务有限公司</t>
  </si>
  <si>
    <t>计算机服务(系统、数据服务、维修) 办公用品及设备</t>
  </si>
  <si>
    <t>五险 员工旅游 绩效奖金 年终奖金 弹性工作</t>
  </si>
  <si>
    <t>公司网址：http://www.bearrental.com  岗位职责： 1、Web前端的功能设计、开发和优化 2、Web前台用户体验的设计和实现，保证产品具有优质的用户体验与良好的兼容性 3、参与产品体验设计，并将UI设计及交互体验设计要求融入到web应用中； 4、能根据不同的PC、移动浏览器提供解决方案并编写高质量代码； 5、负责建造Web公共组件库及新的Web前端框架搭建与优化。  职位要求： -3年以上前端开发经验 -本科或以上学历，计算机相关专业优先 -精通JavaScript、Ajax等Web开发技术，有良好的程序设计和架构能力 -精通html/xhtml、css等网页制作技术，熟悉页面架构和布局 -熟悉各种Web客户端，尤其是主流移动浏览器下的开发模式和特性 -熟悉各种Web标准规范 -了解用户交互的基本习惯和基本的优化方法 -了解基本的计算机网络概念，熟悉HTTP协议，了解TCP/IP的基本工作原理 -熟悉linux系统，对于服务端语言PHP有经验者更佳 -对于大型Web站点性能问题的定位和解决有经验者更佳</t>
  </si>
  <si>
    <t>瞬联软件科技（北京）有限公司 CIeNET Technologies</t>
  </si>
  <si>
    <t>周末双休 带薪年假 五险一金 弹性工作</t>
  </si>
  <si>
    <t xml:space="preserve">1、参与公司网页界面或者工具界面的开发设计； 2、负责前端框架选型、软件开发、与后端开发对接； 3、协助UI设计。 岗位要求 1、拥有一年以上前端开发经验； 2、精通HTML5、CSS3、JS、Ajax开发；熟练掌握VUE框架开发，熟悉前端JS框架，如：AngularJS，ReactJS； 3、了解前端CSS框架，如：BootStrap等； 4、熟练使用git svn版本管理, gulp、grunt或webpack 等打包工具； 5、有可以展示的作品优先。 </t>
  </si>
  <si>
    <t>h5前端开发工程师</t>
  </si>
  <si>
    <t>深圳零钱包科技有限公司</t>
  </si>
  <si>
    <t>周末双休 五险一金 绩效奖金 全勤奖 节日福利 下午茶 团建旅游</t>
  </si>
  <si>
    <t xml:space="preserve">1、负责移动业务H5模块设计开发工作；
2、负责插件开发，模块化框架设计与开发； 任职资格: 1、精通HTML5及CSS，精通Javascript，熟悉主流浏览器的兼容性差别；
2、精通CSS响应式自适应技术，为不同分辨率的终端定制适合显示的样式技术；
3、精通vue.js开发，有过大型项目经验； 4、有H5开发经验一年以上；
5、有微信、APP、HTML5开发经验者优先；
6、有过互联网金融项目开发者优先。  交通路线： 公交站-招商发展中心、蛇口医院、蛇口国税局 地铁站-2号线水湾站C出口    </t>
  </si>
  <si>
    <t>深圳市普铭智能技术有限公司</t>
  </si>
  <si>
    <t>互联网/电子商务 交通/运输/物流</t>
  </si>
  <si>
    <t>五险一金 员工旅游 年终奖金 周末双休</t>
  </si>
  <si>
    <t>1.计算机相关专业，本科及以上学历，3-5年及以上Web前端开发经验； 2.精通html5、css3、JavaScript等新功能，熟悉页面架构和布局、模块分离设计经验，掌握PC、Android、OS不同平台的html5页面的适配； 3.理解并掌握JavaScript语言核心技术DOM、BOM、Ajax、JSON等，对javascript框架应用有一定的经验，熟悉响应式网页设计。,熟悉Bootstrap和elementUI框架； 4.能够熟练运用JQuery和MVVM框架,能熟练使用一种JQuery相关的UI框架,如Bootstrap。能熟练使用使用vue.JS和elementUI框架优先 5.熟悉H5新增api，有过websocket开发经验，了解websocket协议。 6.有过高德地图api调用开发经验。 7.熟悉HTTP协议，对浏览器机制和技术底层原理有一定了解，熟悉浏览器兼容性处理，掌握常规调试技术； 8.熟悉JSON等跨平台数据格式，熟练掌握前后端数据接口对接与数据渲染。 9.能够快速上手基于jquery+bootstrap和vue+elementUi项目维护和开发，并保证良好的页面兼容性 10.能熟练使用前端工具链，NodeJS/NPM/WebPack等； 11.对网络通信协议和HTTP协议有一定了解； 12.善于与他人沟通、合作，具有团队精神，良好的自学能力、严密的思维能力，反应敏捷，应变力强，责任心强；  （注意：在投递简历之前请慎重阅读职位描述）</t>
  </si>
  <si>
    <t>深圳金蝶账无忧网络科技有限公司</t>
  </si>
  <si>
    <t>岗位职责： 1、与交互设计师和视觉设计师协作，负责web前端开发工作，要求开发的页面具有高保真、高性能和高可靠性； 2、根据后台提供的数据接口和业务功能需求编写js和css代码； 3、负责对常用的 Javascript 效果进行封装和性能优化，更新和维护前端开发组件库； 4、对现有产品页面进行规范性优化，改善用户体验，以及各项性能的调优等。  任职要求： 1、全日制本科，计算机相关专业毕业 2、三年以上web前端开发工作经验； 3、精通HTML/XHTML、CSS、JavaScript、AJAX、JSON、XML等技术； 4、熟练掌握Jquery框架，熟悉对象化Javascript编程，能编写通用类库和应用框架； 5、工作踏实认真、仔细、责任心强，具备良好的学习能力、自我管理能力、热情、敬业； 6、有良好的团队合作能力，善于沟通，工作自主驱动, 具备良好的问题定位分析能力，有Html5开发经验者优先。</t>
  </si>
  <si>
    <t>web前后端开发工程师（偏web前端）</t>
  </si>
  <si>
    <t>深圳市长亮科技股份有限公司</t>
  </si>
  <si>
    <t>五险一金 补充医疗保险 年终奖金 出国机会 专业培训 通讯补贴 餐饮补贴 定期体检 员工旅游</t>
  </si>
  <si>
    <t>岗位职责： 1.主要负责公司的前端页面及业务的开发；部分Java后端开发 2.能够利用 html5，css3, es6，react/vue等技术完成产品定义的交互； 3.配合后端开发工程师进行业务联调; 4.熟悉webpack打包配置； 5.能够把控代码质量，并对完成的页面进行维护和相应的优化。  要求： 1、本科及以上学历，计算机相关专业；2年以上的相关工作经验，能独立完成模块开发和单元测试； 2、精通HTML、CSS、HTML5、CSS3，熟悉不同浏览器及不同手机不同版本的兼容性差异; 3、熟练使用jQuery相关框架，能快速高效实现各种交互效果； 4、熟悉页面性能的优化，善于使用前端的基本调试工具； 5、熟悉bootstarp等主流相关CSS库，有开发前端组件经验。 7、至少熟练使用一种版本控制软件如SVN，Git，TFS； 8、了解JAVA开发语言，有后端开发经验的优先考虑，熟悉linux基础的优先； 9、有良好的代码书写、注释和兼容测试的习惯，能够独立阅读开发文档根据文档完成功能； 10、良好的沟通能力，能承受工作压力。</t>
  </si>
  <si>
    <t>深圳市仕通优途科技有限公司</t>
  </si>
  <si>
    <t>五险一金 员工旅游 专业培训 绩效奖金 年终奖金 股票期权</t>
  </si>
  <si>
    <t>平安银行招聘：（此岗位属于外包岗位，介意者勿投） 1、计算机相关专业本科以上学历； 2、3年以上研发类工作经验，使用过Vue框架开发； 3、熟练运用HTML,CSS,ES5+, jQuery, Vue, Webpack等前端开发技术； 4、熟悉http协议以及常见的前端调试工具 5、具备良好的学习能力、沟通能力和服务意识； 6、工作主动积极，有责任感，能抗住工作压力； 岗位职责： 根据需求对新产品，新系统的web页面进行开发； 2、对已有系统页面的稳定性，安全性，性能，用户体验等 工作地点：福田保税区</t>
  </si>
  <si>
    <t>高级.NET开发工程师</t>
  </si>
  <si>
    <t>深圳市商舟网科技有限公司</t>
  </si>
  <si>
    <t>岗位职责： 1、负责项目开发与技术方案研究探讨； 2、独立完成模块的设计、编码、测试工作，有良好的编码习惯； 3、参与开发过程中的需求分析和系统设计工作并编写相应文档； 4、按照项目计划，在保证质量的前提下、按时完成开发任务； 5、和项目相关管理、测试和需求等人员沟通和合作。  任职要求： 1、计算机相关专业本科及以上学历,3年及以上工作经验； 2、熟悉MVC，EntityFramework架构； 3、精通C#、ASP.NET MVC，熟练B/S开发，了解系统安全，性能优化等技术； 4、熟练掌握SQL Server数据库，熟练应用SQL语言，存储过程，触发器，熟悉sqlserver性能优化； 5、熟悉HTML、JavaScript、JQuery、LinQ、CSS、XML、Web API、AJAX等技术； 6、良好的自学能力，可以快速学习和掌握新的方法和技术； 7、具有较好的沟通表达能力，具有良好的团队精神，善于学习，责任心强。</t>
  </si>
  <si>
    <t>深圳万狼科技有限公司</t>
  </si>
  <si>
    <t>专业培训 节日福利 年终奖金 员工旅游 社保 生日红包 全勤奖</t>
  </si>
  <si>
    <t xml:space="preserve">【岗位职责】 1、 能完成核心模块开发任务，并在过程中解决关键问题和技术难题； 2、负责参与需求分析、设计，高质量完成开发任务，确保高性能处理和系统的稳定性； 3、负责支撑业务团队开发，提供基础服务； 4、参与软件工程文档、产品文档的编写。  【技能要求】 1、统招专科及以上学历，计算机相关经验，2年以上PHP开发经验； 2、精通TP(TninkPHP 5.0)开发框架，熟悉ThinkPHP等开发框架, 有完整的项目开发经验； 3、熟练掌握MySQL，MongoDB，redis等存储技术； 4、熟悉JQuery等常用前端框架，掌握W3C、HTML5/CSS3、HTML/XHTML、JavaScript/Ajax、Json/XML,VUE等前端语言； 5、熟悉TCP/IP，httptps协议，熟悉socket编程开发，有独立开发PC端项目、APP接口的能力； 6、能够熟练使用 GIT 协作开发工具； 7、思路清晰严谨，具有良好的代码编写习惯； 8、熟练使用内存缓存、文件缓存，有处理过消息队列经验者优先  上班时间：上午9：00-12：00；下午2：00-18：00 单休， 6天，7小时制。  福利： 1、年终奖、全勤奖、生日红包福利等； 3、法定节假日带薪休假； 4、规范化管理，给予充足的晋升发展机会和空间； 5、薪资制度完善, 收入成阶梯式递增； 6、丰富多彩员工活动，每月定期的户外活动、员工聚餐，员工集体旅游等； 7、公司统一购买五险一金，年内纳入公积金福利政策； 8、公司员工活动区冰箱、微波炉、沙发等辅助生活电器和设备齐全，员工带饭和午休轻松惬意，另外公司周边餐饮业发 达，美食丰富； 9、星级写字楼，公司办公氛围和谐轻松，人际关系简单友好。！  寻找一个志同道合的人！ </t>
  </si>
  <si>
    <t>深圳信恩世通电子商务有限公司</t>
  </si>
  <si>
    <t>五险一金 带薪年假 周末双休 员工旅游 做五休二 补充医疗保险 专业培训 定期体检</t>
  </si>
  <si>
    <t>技能特长及工作经验要求： 1、1年以上Web/PHP开发工作经验；
2、熟练使用PHP语言，具备OOP编程思想，精通面向对象程序设计及设计模式；
3、熟悉网络协议(TCP/IP, HTTP)，具有很强的问题排查能力；
4、熟练掌握PHP+MySQL+Apache环境的Web应用开发；
5、熟悉开源产品，及缓存技术，掌握mysql数据优化； 8、有商城开发经验者优先； 熟练掌握XML、HTML、CSS、Javascript、AJAX、JSON、Jquery、Bootstrap等Web页面技术；熟悉Bootstrap前端框架，使用div/css/Bootstrap/js编写前端网页及特效  岗位职责： 1.负责公司电子商务平台网页制作开发和维护工作；
2.负责网站相关开发工作，并解决开发过程中遇到的技术问题； 3.负责商城活动页面制作，div/css/bootstrap/jquery标准网页制作，解决主流浏览器兼容性问题； 4.特殊js交互效果的实现，前端代码优化 5.后台功能模块开发</t>
  </si>
  <si>
    <t>深圳市阿尔法智汇科技有限公司</t>
  </si>
  <si>
    <t xml:space="preserve">1、Web应用PC端，移动端的开发； 2、接口对接，复杂Ajax交互开发； 3、小程序开发 4、Web接口设计与开发； 5、Html/css代码质量控制  职位要求： 1、3-5年以上前端开发工作经验 2、精通HTML5/CSS3/Javascript，/JQuery/Ajax等相关技术，有较强的代码功底； 3、熟悉W3C标准与Web语义化，精通页面架构和布局，能够解决各种浏览器兼容性问题，熟悉前端性能优化； 4、了解各类前端框架，至少熟悉其中的一种如vue/angular/react； 5、熟悉SASS或LESS，熟练使用Gulp、Webpack等前端构建工具，对前端工程化有一定的了解； 6、工作认真细致，有独立分析问题和解决问题的能力，能主动根据业务需求提出合理的方案； 7、能不断完善和优化前端技术开发规范和流程。 </t>
  </si>
  <si>
    <t>深圳市北海轨道交通技术有限公司</t>
  </si>
  <si>
    <t>五险一金 补充医疗保险 年终奖金 员工旅游 定期体检</t>
  </si>
  <si>
    <t>岗位要求： 1、负责公司产品软件设计和研发工作，在系统方案设计阶段提出软件设计方案； 2、参与软件工程系统的设计、开发、测试等过程； 3、解决项目中的关键问题和技术难题； 4、编写设计开发过程中的的软件说明书，如：需求说明书，概要设计、详细设计、自测试报告等。 任职资格： 1、计算机或相关专业、3年以上WEB开发经验 2、精通Java语言和JavaEE体系结构，熟悉多线程技术，熟悉Java网络编程 3、熟练使用主流框架如SpringMVC、SpringBoot、Mybatis,RabbitMQ等，能够搭建web框架，熟悉使用Tomcat或Weblogic 4、熟悉常用数据库Oracle/MySQL，掌握SQL优化 5、熟练web前端开发，vue/HTML5、JavaScript、CSS，熟练使用jquery、easyui等前端展示技术之一、具有编写框架的插件或扩展的能力 6、有B/S架构前端优化经验者优先</t>
  </si>
  <si>
    <t>北京华元安科信息技术有限公司</t>
  </si>
  <si>
    <t>绩效奖金 年终奖金 五险一金 员工旅游 定期体检</t>
  </si>
  <si>
    <t>【职位描述】 1、参与项目后端设计方案的分析和设计；? 2、独立承担功能模块的开发，负责系统服务接口及功能模块的设计开发工作。? 3、维护系统稳定， 解决服务，产品建设中遇到的问题，及时解决系统问题及bug。 4、负责相应系统性能调优。  1、具有3年以上JAVA Web开发经验，计算机相关专业； 2、精通Java Core/数据结构及算法/J2EE/JSP/Servlet/Nutz； 3、熟练HTML/CSS/Javascript/JQuery前端开发； 4、具有较强的学习能力，积极上进，有较强的工作责任心和事业心。</t>
  </si>
  <si>
    <t>深圳易思教育科技有限公司</t>
  </si>
  <si>
    <t>五险一金 绩效奖金 员工旅游 年终奖金 定期体检</t>
  </si>
  <si>
    <t>善理通益信息科技（深圳）有限公司</t>
  </si>
  <si>
    <t>五险一金 员工旅游 弹性工作 专业培训 绩效奖金 年终奖金 领导很nice</t>
  </si>
  <si>
    <t>岗位职责 1、负责APP的规划、开发、维护、迭代； 2、参与整个开发团队的所有开发阶段，包括需求确认、详细设计和实现； 3、按计划完成产品模块的代码编写，产品模块测试，保证代码质量； 4、协同后端工程师和UI设计师完成兼容性良好的UI实现； 5、根据业务需求进行Android平台新技术研究； 6、开发标准、可重用的应用程序模块； 7、负责产品模块开发文档的编写，协助制定相关系统的测试文档。  任职要求 1、本科及以上学历，计算机或软件相关专业 2、两年及以上Android开发经验，能独立开发Android的App项目； 3、精通Java、Android技术基础、基本类库、开发框架，熟练使用各种第三方组件解决实际问题； 4、精通各种UI效果、功能特性在不同设备、不同Android版本上的实现和适配； 5、熟悉HTML5开发，熟悉JS，Jquery，CSS等技术，熟悉混合开发模式； 6、熟悉Android及Android设备的原理和架构，具备基本的算法和数据结构设计能力，能够独立完成APP的优化； 7、责任心强，能够适应目标责任制的工作方式，对移动产品有较强的敏感度和热情，朝气蓬勃，充满活力； 8、良好的业务分析理解能力和沟通能力，有协同开发意识,能独立分析和解决问题。</t>
  </si>
  <si>
    <t>深圳市云中鹤科技股份有限公司</t>
  </si>
  <si>
    <t>五险一金 员工旅游 专业培训 绩效奖金 年终奖金 交通补贴 周末双休</t>
  </si>
  <si>
    <t xml:space="preserve">岗位职责： 1. 负责前端界面的构建，各类交互设计与实现，与后端开发人员配合完成项目； 2. 深入研究主流前端框架的应用，进行前端组件的提取和开发； 3. 前端样式的模块化设计和优化； 4. 对具体产品进行性能优化，提高web加载、执行和渲染时间； 5. 负责解决产品在不同浏览器、移动设备端机不同版本下的兼容问题； 6. 完成上级下达的其它任务。 岗位要求： </t>
  </si>
  <si>
    <t>通证（深圳）区块链管理有限公司</t>
  </si>
  <si>
    <t>互联网/电子商务 学术/科研</t>
  </si>
  <si>
    <t>员工旅游 年终奖金 五险一金 偏平管理 弹性工作</t>
  </si>
  <si>
    <t>职位描述：1. 负责Web平台, 移动端 H5、微信小程序的前端开发； 2. 主导前端技术选型和前端整体架构，根据产品和项目要求实现移动端h5页面，微信小程序、PC端后台管理界面等； 3. 技术熟练、微信小程序开发经验、参与过智慧社区和智能楼宇项目类是加分项。 任职要求：1. 本科及以上学历，2年及以上前端开发工作经验，有管理后台系统的相关开发经验（ERP等）； 2. 玩转 JavaScript，HTML5，CSS 等前端通用技术，小程序开发经验是加分项； 3. 熟练使用 vue, element, bootstrap 等框架，并有实际的项目经验； 4. 善于沟通主动思考，能主动参与前端和产品功能的设计，能较快的掌握新技能，有良好的团队沟通能力； 5. 加分项：活跃于GitHub等社区或长期维护技术博客； 6. 有前后端分离协作开发的经验； 7. 适应小团队工作方式，有自我驱动能力。工作地址</t>
  </si>
  <si>
    <t>深圳茂业商厦有限公司</t>
  </si>
  <si>
    <t>批发/零售 多元化业务集团公司</t>
  </si>
  <si>
    <t>薪资面议</t>
  </si>
  <si>
    <t>职责描述： 1. 根据公司产品发展方向，负责产品的前端开发； 2. 负责与后台及其他各部门同事协作，完成数据交互、动态信息展现，并能封装良好的前端交互组件，维护及优化网站前端页面性能； 3. 在理解产品业务的基础上，结合前端技术建立或优化Web的交互方式提升用户体验； 4. 根据公司产品发展，规划前端技术发展路径并落实； 5. 积极参与工作相关技术研究。 任职要求： 1. 3年以上相关工作经验，能独立完成前端开发工作，有小程序开发经验； 2. 精通JavaScript，对原生JavaScript有深入理解，掌握面向对象编程思想，有模块化开发经验； 3. 精通Html5、CSS3、Ajax、Json、Xml等技术，熟悉W3C规范，对表现与数据分离、Web语义化等有深刻理解，能解决各种浏览器兼容性问题； 4. 熟练使用Bootstrap、jQuery、Angular等开发框架，熟练使用Vue+H5手机前端框架优先； 5. 具备良好的编程习惯，良好的团队协作意识与沟通理解能力，有大中型软件企业工作经验者优秀。</t>
  </si>
  <si>
    <t>深圳市同心恒科技有限公司</t>
  </si>
  <si>
    <t>年终奖金 五险一金 定期培训</t>
  </si>
  <si>
    <t>任职要求  岗位职责</t>
  </si>
  <si>
    <t>深圳市拓保软件有限公司</t>
  </si>
  <si>
    <t>工作内容： 1、依据产品需求高质量完成PC端及移动端项目的开发和维护； 2、配合后端工程师联调接口并控制工程进度； 3、解决开发中遇到的各种前端技术问题。 任职要求： 1、计算机或相关专业，本科及以上学历，2年以上前端开发经验； 2、熟悉HTML5、CSS标准和规范，精通Javascript前端开发，熟悉Vue、node.js等常见开发框架； 3、了解后台开发，对Web开发有整体认识，了解HTTP协议，对前端优化有一定经验； 4、有前后端分离实践经验，精通echarts更佳； 5、熟练使用CSS预编译语言sass及less，熟悉webpack配置，并能对配置进行优化； 6、对模块化、重构、跨浏览器兼容、提高系统的扩展性有丰富经验； 7、有强烈自我驱动者优先。</t>
  </si>
  <si>
    <t>Analyst Programmer / Development Lead</t>
  </si>
  <si>
    <t>广东大昌行管理服务有限公司</t>
  </si>
  <si>
    <t>带薪年假 五险一金 绩效奖金 商业保险 集体旅游 公司福利假 周末双休 年终奖金 弹性工作 专业培训</t>
  </si>
  <si>
    <t xml:space="preserve"> Analyst Programmer / Development Lead - (Salesforce / Java) �C (Shenzhen)  As part of the development team, you will work in a very energetic team to design, build, test and deploy leading cloud applications and prototypes using Agile methodology. The projects are for various large enterprises those have a high demand for innovative, cloud-based applications addressing a number of different business and operational functions, including Sales &amp; Marketing, Customer Loyalty &amp; IT Service Management.  What You'll Do  About You  Best-to-have   About Us Established in September 2009, Laputa Technologies Ltd. (“Laputa”) is a Hong Kong based company which serves the Greater China, APAC and EMEA regions. With over a decade of combined experience in CRM and Mobile Cloud Computing platforms, our team focuses on providing premier consulting and implementation services for cloud based solutions and application development (both mobile &amp; platform).  In April 2017, Laputa became a member of the Dah Chong Hong Holdings (SEHK: 1828) company.  Our mission is to help companies save costs and grow their businesses by streamlining their business processes and staying connected with customers via the best of breed cloud computing technologies.</t>
  </si>
  <si>
    <t>深圳曼顿科技有限公司</t>
  </si>
  <si>
    <t>电子技术/半导体/集成电路 电气/电力/水利</t>
  </si>
  <si>
    <t>工作职责： 1、负责公司产品前端开发工作，对现有代码和架构进行持续改进; 2、与UI设计师和后端工程师协作，高效优质完成产品功能; 3、解决开发过程中的浏览器兼容性问题;  任职要求： 1、良好的沟通表达能力、责任感及分析判断能力;
2、本科及以上学历，3年及以上前端开发经验;
3、扎实的前端基础知识：HTML，CSS，和jQuery；
4、熟练掌握CSS+DIV布局，能将视觉效果图转成html页面，兼容主流浏览器;
5、熟练掌握或TypeScript，对原型、作用域有正确的认识，熟练掌握对DOM的操作;
6、至少掌握一种CSS框架，如：bootstrap;
7、了解熟悉常见的前端框架、库、工具，例如：jQuery、AngularJS、vue.js、React、Grunt、Gulp 等
8、了解webpack自动构建工具;
9、了解一门后端语言 优先考虑;</t>
  </si>
  <si>
    <t>Graphic Designer（非全职）</t>
  </si>
  <si>
    <t>自格（深圳）科技开发有限公司</t>
  </si>
  <si>
    <t>五险一金 绩效奖金 年终奖金 弹性工作 定期体检 通讯补贴 员工旅游</t>
  </si>
  <si>
    <t xml:space="preserve">Position Summary
:  ZAGG International’s marketing department has need for a dynamic Graphic Designer with excellent attention-to-detail to manage and execute a broad range of creative tasks. Please note: Only need to work at ZAGG for a period of time rather than long-term.  Responsibilities:  Working to consistently meet deadlines and to a high standard;   Reporting to:
Design Team Lead in Ireland  Required skills  </t>
  </si>
  <si>
    <t>深圳惠临贸易有限公司</t>
  </si>
  <si>
    <t>周末双休 全勤奖 节日福利</t>
  </si>
  <si>
    <t xml:space="preserve"> 1. 大专及大专以上学历，相关工作年限3年以上。 2、 精通JavaScript、HTML5、CSS等技术，熟悉ES6 ; 3、 熟练运用主流的移动端JS库和开发框架，并深入理解其设计原理， 如Vue.js、ReactJS、Angular 等，有Vue.js实战经验的并有复杂应用场景的开发经验； 4、 有移动端web app混合开发经验； 5、 有前端架构、性能优化、稳定性等方面的实践经验优先； 6、 对技术有强烈的进取心，具有良好的沟通能力和团队合作精神，优秀的分析能力和解决问题的能力， 具有一定的抗压能力。 </t>
  </si>
  <si>
    <t>WebApp移动开发工程师</t>
  </si>
  <si>
    <t>东华软件股份公司</t>
  </si>
  <si>
    <t xml:space="preserve">岗位职责 1、根据公司业务发展需求，负责android、ios移动平台的应用框架设计和开发；  2、根据客户需求，能够独立完成webApp移动应用界面的开发及应用程序设计、开发、发布等流程；  3、编写相关设计文档，如：开发设计文档、测试用例文档等；  4、开发针对android操作系统不同版本和屏幕尺寸的适配问题，及兼容性问题测试；  5、对开发的App进行版本更新及维护功能；  6、良好的沟通、协作能力。    技能要求  1、大学本科毕业，理工科专业，2年以上Web开发经验；  2、有相关WebApp开发经验，了解原生Android或者Ios开发流程；  3、精通Html、Css、JavaScript ；  4、精通PhoneGap或者Cordova前端框架；  5、熟练掌握jQuery,精通angularJs’2 ；  6、熟悉nodeJs,对node一定的了解；  7、熟悉gulp或者webpack等打包工具。    符合以下条件者优选录取  1、深入理解前端MVVM架构模式；  2、使用过ionci2、angular2、TypeScript开发webApp ；  3、有cordova插件开发经验（android、ios移动平台），譬如开发加密、支付、分享等插件；  4、熟悉ios平台的打包、证书制作及上传App Store的流程；  5、熟悉ES6，sass。  </t>
  </si>
  <si>
    <t>深圳市赢时胜信息技术股份有限公司</t>
  </si>
  <si>
    <t>五险一金 员工旅游 交通补贴 餐饮补贴 通讯补贴</t>
  </si>
  <si>
    <t>岗位职责： 1、配合经理完成前端系统功能的开发和测试和对接调试； 2、了解常用的数据库，会简单的数据库语句。 3、项目上安排的其他的开发工作。  任职资格： 1、大学计算机相关专业，本科及以上学历，两年及以上开发经验，2016届+; 2、熟练运用各种Web前端技术，熟练使用react 。了解Vue.js、dva、antd、html、css、javastript，jquery，等； 3、具有H5开发经验者优先。  （该岗位要求本科统招学历，不符合要求者慎投！）</t>
  </si>
  <si>
    <t>java 软件开发工程师</t>
  </si>
  <si>
    <t>深圳华台兴电子有限公司</t>
  </si>
  <si>
    <t>交通补贴 餐饮补贴 年终奖金 绩效奖金</t>
  </si>
  <si>
    <t>工作职责： 1. 与项目经理、产品、测试、业务等部门内外人员沟通，协作完成工作总体目标。 2. 独立完成业务及技术类项目的系统分析与设计工作，从前端到后端业务，承担核心功能代码编写，开发与维护系统核心模块； 3. 系统性能优化，主导技术难题攻关，持续提升系统在大规模分布式系统环境下高并发、海量请求数下的高处理性能，解决各类潜在系统技术风险，保证系统的安全、稳定、快速运行； 4.运维一起进行紧急分析及处理 任职要求： 1. 扎实的Java编程基础，熟悉IO、多线程、并发等基础架构；熟悉Java互联网领域相关及技术及框架，如Spring、SpringMVC、MyBatis、Netty、MemCached、Redis、SpringBoot 微服务运用 2. 熟练使用大型数据库如Oracle/Mysql，能对系统进行SQL和数据库性能优化，有大规模、高并发访问的Web应用系统设计和开发经验优先 3. 熟练掌握unix/linux操作系统，对常用命令运用娴熟，能够根据实际需要快速编写shell脚本； 4. 能独立完成业务功能的前端实现，熟悉主流web前端框架；有vue 、angular或者PHP开发经验优先。 熟悉HTML5，javascript，Ajax，jquery，CSS，node.js等Web前端技术 5.熟练掌握mysql，掌握sql的调优，有大数据量处理经验者优先 6.熟悉分布式系统的设计和应用，熟悉分布式、缓存、消息、负载均衡等机制和实现 7. 良好的逻辑思维和解决问题能力，扎实的计算机基础概念知识，熟悉各类常用数据结构的特性、操作，能灵活使用解决实际业务问题。较强的表达和沟通能力；工作认真、严谨、敬业，对系统质量有近乎苛刻的要求意识，具备良好的识别和设计通用框架及模块的能力，有良好的编程习惯，注重代码质量</t>
  </si>
  <si>
    <t>高级web前端开发工程师</t>
  </si>
  <si>
    <t>深圳易加油信息科技有限公司</t>
  </si>
  <si>
    <t>五险一金 弹性工作 专业培训 年终奖金 股票期权 员工旅游</t>
  </si>
  <si>
    <t>岗位职责： 1.利用HTML5、css3、javascript等相关技术开发web前端页面。 2.移动端web产品质量、性能、用户体验的优化。 3.PC端web产品需求。  任职要求： 1.2年以上工作经验。 2.熟练适配并兼容各大主流浏览器和不同手机分辨率。 3.精通html5、css、javascript，熟练使用html+css完成页面制作，页面布局 、有良好延展性且便于维护。 4.熟练使用jquery, ReactJS或其他JS框架。 5.热爱软件开发，逻辑清晰，学习能力强 6.责任心强，具有良好的团队合作意识和较强的主动性。  福利待遇： 1、工作制： 弹性工作制（上班：8:30-10:00，下班：6:00-7:30）； 2.假期福利： 除法定的节假日之外，员工还可享有年假，婚假，丧假，生育假等； 3.社保与公积金：公司依法为员工缴纳社会保险和住房公积金（一档综合社保）； 4.额外福利： 提供免费下午茶，寿星有神秘的生日礼物，公司提供团队建设费用； 5.员工活动： 员工团结，旅游活动，健身区域24小时免费使用； 6.节日慰问： 中秋节、端午节等特定节假日为员工发放节日礼品；</t>
  </si>
  <si>
    <t>高级Java工程师</t>
  </si>
  <si>
    <t>深圳市兴禾自动化有限公司</t>
  </si>
  <si>
    <t>包住宿 带薪年假 五险一金 节日福利 全勤奖 包吃 绩效奖金</t>
  </si>
  <si>
    <t>任职要求： 软件工程、计算机科学或相关专业本科以上学历； 1.持续对线上系统进行性能优化及稳定性提升； 2.负责攻克团队遇到的技术难题，积极将业界先进技术引进、消化、落地； 3.解差拆产品需求，提出技术实现方案和步骤； 4.熟悉Web开发，掌握JavaScript、HTML5、CSS等开发技术； 5.有丰富的开发经验及架构设计经验，java功底扎实； 6.精通oracle、sqlserver 数据库，熟悉数据库原理和常用性能优化； 7.精通JVM调优，精通流行的框架，使用场景以及限制，对工厂智能化有深入的见解； 8.熟悉Linux系统，有非标设备行业或者工业自动化行业优先。</t>
  </si>
  <si>
    <t>PHP开发经理</t>
  </si>
  <si>
    <t>深圳市盛凯元科技有限公司</t>
  </si>
  <si>
    <t>制药/生物工程 美容/保健</t>
  </si>
  <si>
    <t>绩效奖金 员工旅游 五险 公寓住宿 额外商业保险 节日福利 下午茶 年终奖金 年度家属礼品</t>
  </si>
  <si>
    <t>1、负责项目的核心架构设计与实现 2、精通系统的研发、建设和维护，对系统的性能、稳定性、可扩展性，安全等指标负责 3、以技术专家的身份解决项目中所遇到的核心技术问题 4、项目开发流程、项目质量和项目开发进度的规划、控制、监督和管理 任职要求： 5年以上的PHP项目研发经验，有即时通讯，直播聊天，商城等相关开发经验 1、精通PHP的缓存技术，如redis，memcached，熟悉 mysql数据库设计和性能调优 2、熟悉PHP+MYSQL网站编程和HTML、Div+css、photoshop等，有较强的色彩搭配和审美观 3、熟悉THINKPHP5框架，熟练svn版本管理工具，具备良好的编程习惯及较强的文档编写能力  六、推广部：运营总监年薪30W、推广经理1-1.5W 1、带领团队人员做好公司网站、微信、微博、QQ等渠道的优化推广工作； 2、协助市场部做好相关活动的推广及造势工作； 3、能熟练运用网站、微信、论坛、微博、QQ等推广渠道  注：经验稍浅可应聘基础开发工程师</t>
  </si>
  <si>
    <t>纳才（深圳）信息科技有限公司</t>
  </si>
  <si>
    <t>专业培训 员工旅游 出国机会 年终奖金 弹性工作 绩效奖金 五险 节日福利</t>
  </si>
  <si>
    <t>岗位职责 1、高质量完成移动端H5页面的交互设计和功能开发； 2、参与互联网金融产品的流程开发，能与后台开发人员协作实现产品功能； 3、在理解前端开发流程的基础上，结合前端技术，建立或优化提升工作效率的工具； 4、使用canvas开发运营活动小游戏； 5、对Web技术有浓厚兴趣，及时关注前端前沿技术、工具研究，并应用到项目开发中；  任职要求： 1. 本科及以上学历，熟悉vue、html5、css3、javascript； 2、具有WebApp或混合App（JS方向）开发经验；能调试和解决常见的跨多端兼容、适配问题； 3、了解Zepto、angular.js、React.js、，Vue.js等一个或多个； 4、熟悉模块化、按需加载，对各种网络环境下的性能优化有了解； 5、了解服务端（node/java或其他语言）加分 6、良好的沟通与表达能力、思路清晰，较强的逻辑分析能力与执行力</t>
  </si>
  <si>
    <t>.net开发工程师（中级）</t>
  </si>
  <si>
    <t>深圳市三希软件科技有限公司</t>
  </si>
  <si>
    <t>五险一金 员工旅游 定期体检 年终奖金 餐饮补贴</t>
  </si>
  <si>
    <t xml:space="preserve">岗位职责： 1、根据项目要求理解与明确需求的细节，完成指定模块的开发，开发工作包括编码、测试、故障与Bug排除等。 2、对现有系统进行维护和优化。 3、配合编写相关项目文档。  任职要求： 1、本科及以上学历,计算机及相关专业，3年以上工作经验； 2、熟悉应用服务器和开发工具, 如IIS、Visual Studio、SVN、VSS等, 能对目标系统进行优化配置； 3、熟悉SQLSERVER、ORACLE、MYSQL等数据库开发，有较好的数据库设计能力； 4、熟悉C#、ASP.Net WebForm/WinForm、Asp.Net MVC，熟悉多层架构，良好的面向对象开发思路； 5、有H5移动端开发、微信公众号、小程序、App开发经验优先； 6、熟练HTML/CSS/JavaScript/JQuery等Web前端开发技术； 7、具备良好的学习能力,思维敏捷,善于沟通和团队协作，可承受压力，有责任感。 </t>
  </si>
  <si>
    <t>后台软件开发工程师</t>
  </si>
  <si>
    <t>广东未来科技有限公司</t>
  </si>
  <si>
    <t>1.熟悉java或者python语言； 2.掌握相关Web开发技术、熟悉HTML、CSS、JavaScript； 3.熟悉常用的数据库,如mysql, redis,mongodb 4.有大型项目，高并发服务器后端和丰富的Linux平台开发经验者优先； 5.有第三方服务对接经验,如微信支付,支付宝 6.参与相关产品需求讨论及业务系统设计和优化工作; 7.参加框架优化、性能优化、系统重构等工作; 8.参与系统架构设计, 对项目软件开发进度负责</t>
  </si>
  <si>
    <t>深圳市魅蓝科技有限公司</t>
  </si>
  <si>
    <t>电子技术/半导体/集成电路 通信/电信运营、增值服务</t>
  </si>
  <si>
    <t>节日福利 专业培训 员工旅游 五险一金 绩效奖金 年终奖金 晋升机会 出国机会 周末双休 全勤奖</t>
  </si>
  <si>
    <t>任职要求 1、计算机相关专业，大学专科或以上学历。2年以上前端开发经验； 2、精通JS、HTML5、CSS3前端开发技术； 3、精通jQuery、Bootstrap等基础前端框架； 4、精通使用Angular、Vue等JS框架； 5、具有基于百度/高德，谷歌地图定位，导航规划的开发经验； 6、熟悉前后端API交互； 7、善于使用前端调试工具，有一定的英语阅读能力；  8、具有数据库和图表制作经验；</t>
  </si>
  <si>
    <t>深圳怡禾健康管理有限公司</t>
  </si>
  <si>
    <t>1-1.4万/月</t>
  </si>
  <si>
    <t>医疗/护理/卫生 生活服务</t>
  </si>
  <si>
    <t>五险一金 节日福利 带薪年假 定期体检 专业培训 员工旅游 年终奖金 做五休二</t>
  </si>
  <si>
    <t>岗位职责： 1、负责业务平台服务端开发与优化； 2、与前端开发人员协作，高效优质完成产品界面和功能的实现； 3、独立完成后台功能模块的方案设计、编码及测试； 4、编写单元模块设计方案和测试方案；  任职资格： 1. 3年以上B/S或云平台项目研发经验； 2. 精通C#，熟练使用ASP.NET MVC框架开发； 3. 精通MySQL语言，并能熟练应用数据库； 4. 熟练Javascript、HTML5、CSS、JQuery、Vue、Angular； 5. 有微信、支付、手机端开发经验者优先。</t>
  </si>
  <si>
    <t>APP产品经理</t>
  </si>
  <si>
    <t>深圳市六度人和科技有限公司</t>
  </si>
  <si>
    <t>岗位职责：
1、负责企业产品（SCRM）的需求分析和设计，从产品功能策划、设计到推动上线；
2、负责企业产品的生命周期管理，包括产品上线初期、中期、后期运营计划及推广计划的制定及推进；
3、对负责的模块进行日常维护及数据跟踪， 定期分析运营结果，跟踪用户行为。
任职资格：
1、本科以上学历及以上学历；
2、2年以上IT企业或互联网行业产品方面经验；
2、对产品和服务的缺陷敏感，善于倾听用户声音；
3、对数据敏感， 善于数据统计分析，逻辑清晰；
4、工作积极、善于学习、细致耐心；
5、良好的沟通能力、需求分析能力、跨部门合作沟通能力；
6、有很强的责任心和合作精神，良好的文字表达能力；
7、有SaasSCRM, 在线客服，呼叫中心，公众号应用等相关工作经验优先考虑
9、精通axure/mindmanager等工具
10、HTML5，CSS, H5响应式网站技术者优先考虑。</t>
  </si>
  <si>
    <t>深圳市天天爱科技有限公司</t>
  </si>
  <si>
    <t>五险一金 绩效奖金 年终奖金 带薪年假 节日福利 团建活动 交通补贴 餐饮补贴</t>
  </si>
  <si>
    <t>岗位职责： 1、参与公司各个游戏平台、运营平台等项目中的后台逻辑开发。 2、与产品、前端开发工程师保持良好沟通，能快速理解、消化各方需求，并高效的落实为具体开发工作。  任职要求： 1. 四年以上Web/App开发经验，热爱技术，喜欢钻研； 2. 熟悉PHP，熟悉Mysql，熟悉Linux； 3. 熟悉yii框架，或至少有两个框架使用经验； 4. 熟练使用Redis/Memcache等； 5. 熟悉html+css，能熟练使用jQuery； 6. 具有良好的计算机理论基础，本科及以上学历，优秀者可放宽； 7. 有好奇心，主动思考业务，能提出自己的想法和意见； 8. 责任心强，能主动反馈和跟进问题； 9.有游戏行业工作经验优先</t>
  </si>
  <si>
    <t>日语系统工程师（深圳）</t>
  </si>
  <si>
    <t>东莞市拓能电子科技有限公司</t>
  </si>
  <si>
    <t>五险一金 绩效奖金 年终奖金 专业培训 通讯补贴 员工旅游 包吃包住 加班补贴</t>
  </si>
  <si>
    <t>任职要求：
1、计算机相关专业，日语二级以上，可做为工作语言。
2、精通ASP.net/C#/Javascript/HTML，有三层系统架构开发经验者优先；
3、熟悉DIV+CSS,AJAX+JQuery相关页面开发技术；
4、熟悉Sqserver 数据库开发，能独立书写存储过程、触发器、视图；
5、深入理解面向对象思想，有B/S架构开发经验；
6、有较强的逻辑思维能力与分析能力，编写代码规范。 工作内容：
1、根据设计书进行系统开发，测试及维护工作；
2、根据需要对现有项目进行修改与功能追加开发；
3、独立做成详细设计书，单体测试书；
4、需要处理一些开发以外的业务和数据处理；
5、需要应付日常的日语翻译。 其他要求：
1、有较强的逻辑思维能力与分析能力，编写代码规范；
2、认真负责、踏实、有上进心，有良好的团队合作精神，敢于承担工作压力；
3、计算机相关专业毕业，懂日语，有读写能力；
4、具有良好的职业道德，服从上级工作安排，能独立解决问题。</t>
  </si>
  <si>
    <t>深圳量子力能源互联网有限公司</t>
  </si>
  <si>
    <t>计算机服务(系统、数据服务、维修) 新能源</t>
  </si>
  <si>
    <t>五险一金 补充医疗保险 员工旅游 餐饮补贴 通讯补贴 专业培训 年终奖金 绩效奖金 补充公积金 定期体检</t>
  </si>
  <si>
    <t>岗位要求 1、负责PC端Web与移动端HTML5页面实现。 2、持续的优化应用体验和页面响应速度，提高软件质量及开发效率；  任职要求: 1、两年前端开发工作经验,熟悉Web标准;手机前端丰富经验者优先； 2、对浏览器兼容、前端安全、性能调优、响应式布局有实践经验; 3、熟练使用常用前端框架,例如:BootStrap,EasyUI,MUI等; 4、熟练使用JavaScript及常用库,例如:jQuery、AngularJS、Nodejs、Requirejs、Zepto等; 5、熟练掌握HTML5、CSS3等相关Web技术,了解less或sass;</t>
  </si>
  <si>
    <t>亚太卫星宽带通信（深圳）有限公司</t>
  </si>
  <si>
    <t>航天/航空 通信/电信运营、增值服务</t>
  </si>
  <si>
    <t>职位信息 1.参与公司运营支撑系统的功能开发； 2. 根据项目计划及产品发布计划合理安排工作，能独立完成开发工作； 3. 对外包服务进行开发工作量评估，进行代码质量审核等； 任职要求： 1．计算机相关专业本科以上学历，具有3年以上J2EE实际项目开发经验； 2．具备面向对象编程思想，熟悉常用设计模式和算法； 3.  熟练掌握Spring、SpringMVC、MyBatis、Springboot等主流框架的一种或几种； 4．熟练使用分布式相关框架或中间件dubbo、hsf、springcloud、zookeeper、redis等； 5．熟悉Tomcat、Jetty等应用服务器； 6．熟悉Mysql数据库开发，熟练使用SQL语言，有一定的优化、维护经验； 7．了解HTML、JavaScript、Jquery、CSS等前端技术。</t>
  </si>
  <si>
    <t>和昌未来科技（深圳）有限公司</t>
  </si>
  <si>
    <t>1. 负责pc和移动侧的web前端开发工作，要求开发的系统具有高性能和高可靠性， 2. 负责对web页面进行性能优化以及特性开发，通过技术提升用户体验和可用性。  岗位要求: 1. 熟悉javascript、HTML5、CSS3等开发语言，并具备丰富的相关开发经验； 2. 具备丰富的跨浏览器，特别是移动端web开发的实际经验和案例； 3. 熟悉各种网络协议原理及相关知识，对web性能优化、常见漏洞有深入的理解，并能够在工作中取得有成效的问题定位和解决过程实践； 4. 具备丰富的前端行业知识，了解各相关领域的前沿信息，了解最新前端技术的设计和实现原理，并能灵活在工作中进行应用； 5. 有良好的团队合作能力，善于沟通，主动性强，执行能力强，具备良好的问题定位分析能力，有两年以上本角色工作经验者更佳； 6. 有 vue 使用经验优先</t>
  </si>
  <si>
    <t>中港通集团有限公司</t>
  </si>
  <si>
    <t>带薪年假 五险一金 免费班车 全勤奖 节日福利 年终奖金</t>
  </si>
  <si>
    <t>（1）完成项目划分的研发任务，按需求规范进行研发； （2）完成规定的版本研发，按需求规范进行研发； （3）具备良好的需求分析能力、业务建模能力和数据库设计能力，参与产品和项目相关模块的需求讨论，概要、详细设计； （4）具备良好的架构分析能力与设计能力，积极参与前期设计； （5）能根据设计方案和计划进行编码实现，在进度和质量上符合方案和计划的要求； （6）及时对BUG库中的软件问题进行跟踪修正； （7）负责需求立项和功能开发，优化系统性能，修复系统问题。 任职要求： 1、3年以上工作经验。 2、精通J2EE相关技术，扎实的java基础，熟练使用Spring、Struts2、MyBatis等开源框架； 3、掌握MySQL等主流数据库中。 4、熟悉css、js、html5等前端技术； 5、能够进行需求分析，沟通能力好。 6. 了解 linux 7. 熟练mysql主从部署优先</t>
  </si>
  <si>
    <t>深圳市恒信永利金融服务有限公司</t>
  </si>
  <si>
    <t>金融/投资/证券 信托/担保/拍卖/典当</t>
  </si>
  <si>
    <t>五险一金 周末双休 带薪年假</t>
  </si>
  <si>
    <t>岗位职责： 1、负责软件界面的美术设计、创意工作和制作工作； 2、按照已定的风格和标准，设计完成其它功能界面; 3、根据各种相关软件的用户群，提出构思新颖、有高度吸引力的创意设计； 4、对现有产品的页面进行优化，使用户操作更趋于人性化；  任职要求： 1、大学专科或以上学历，美术、平面设计相关专业,，两年以上相关经验; 2、精通Photoshop、Illustrator、Flash、等常用软件; 3、熟悉html，CSS，javascript； 4、对通用类软件或互联网应用产品的人机交互方面有自己的理解和认识； 5、具备良好的审美能力、深厚的美术功底，有较强的平面设计和网页设计能力； 6、具有敏锐的用户体验观察力，富有创新精神。 另：面试时请带作品。</t>
  </si>
  <si>
    <t>深圳市远古科技有限公司</t>
  </si>
  <si>
    <t>五险一金 员工旅游 年终奖金 股票期权 弹性工作 定期体检</t>
  </si>
  <si>
    <t xml:space="preserve">  公司福利： 1、基本工资+半年工龄以上参与利润分享计划+年底双薪+住房补贴+全勤奖+小语种享受补贴1000元+一年三次调薪、调岗机会； 2、满一年每月500元工龄奖，以此类推！+1000元森林人才奖励机会； 3、购买五险一金，节日福利等其他公司福利； 4、不间断供应水果、零食，每周至少一次下午茶时间； 5、不定期聚餐、各项文体活动、每年至少一次全公司旅游等； 6、公司提供优良的平台和广阔的晋升发展空间； 7、五天八小时工作制，双休； 8、公司距离地铁站步行5-10分钟，交通便利。 </t>
  </si>
  <si>
    <t>深圳大雷汽车检测股份有限公司</t>
  </si>
  <si>
    <t>多元化业务集团公司 计算机软件</t>
  </si>
  <si>
    <t>通讯补贴 绩效奖金 专业培训 员工旅游 五险一金 员工宿舍</t>
  </si>
  <si>
    <t xml:space="preserve">要求：  </t>
  </si>
  <si>
    <t>前端工程师（海外商城）</t>
  </si>
  <si>
    <t>深圳市立创电子商务有限公司</t>
  </si>
  <si>
    <t>五险一金 绩效奖金 节日福利 水果下午茶 扁平化管理 员工旅游 周末双休</t>
  </si>
  <si>
    <t>1、负责商城海外版网站（https://lcsc.com）及其ERP管理系统的前端开发工作。 2、前端使用jquery、vue开发，使用webpack进行代码构建与维护。 3、ERP管理系统为SPA单页面应用，前端使用vue开发，配合webpack，babel等开发辅助工具进行开发。 任职要求 1. 本科以上学历，2年以上实际开发经验 2. 熟练掌握HTML/JavaScript/CSS前端基础技术 3. 熟练使用jquery 4. 熟练使用vue及其相关组件（vue-router、vuex） 5. 熟悉前端自动化构建工具webpack</t>
  </si>
  <si>
    <t>深圳市联畅信息技术有限公司</t>
  </si>
  <si>
    <t>岗位职责： 1、负责卡中心大规模服务器的自动化运维工具（如集中监控平台、统一调度平台等）的开发、建设及推广实施等。 2、负责卡中心自动化运维工具平台的日常运维，如变更实施、性能调优、容量管理、故障应急处置等。  岗位要求： 1、大学本科及以上学历，计算机相关专业毕业，至少2年运维开发经验； 2、深入理解和掌握Linux系统，熟悉haproxy/lvs/nginx等软件部署及运维管理，熟悉Openstack/Docker/Puppet等至少一门开源产品，熟悉TCP/IP/HTTP等网络协议； 3、精通shell/perl/python等至少一门脚本语言，熟悉java/go等至少一门开发语言； 4、有一定的MySql/NoSQL数据库的开发运维经验，了解redis/memcached/RabbitMQ/ActiveMQ等； 5、性格开朗，能持续承受较大工作压力和工作强度，愿意挑战自我潜能，有优秀的敬业精神； 6、具有良好的沟通协调能力和团队合作精神，较好的文档撰写能力，乐于与善于学习新知识新技术  优先考虑： 1、熟悉jquery/css/html等前端技术者优先； 2、拥有大型互联网或者金融行业从业经验者优先；</t>
  </si>
  <si>
    <t>高级开发工程师（Web前端）</t>
  </si>
  <si>
    <t>深圳证券通信有限公司</t>
  </si>
  <si>
    <t>五险一金 绩效奖金 年终奖金 定期体检</t>
  </si>
  <si>
    <t>岗位职责： 1、配合软件系统及模块的方案设计。 2、独立完成软件系统及模块的编码，按期保质完成开发任务。 3、协助测试人员完成软件系统及模块的测试。 4、负责编制与项目相关的技术文档，保证文档资料的质量。 5、协助运维人员提供应用系统的技术支持，保障应用系统的安全、稳定。 任职条件： 1、精通HTML/CSS/Javascript，熟悉W3C标准，对页面性能和浏览器兼容有丰富的实践经验，可以配合UI实现Web界面。 2、熟悉各类Web应用协议、前端开发架构和常用开发框架，如Bootstrap，Angularjs，HTML5. 3、了解基本的Web开发安全知识和原理。 4、熟悉软件工程规范，有良好的代码编写习惯。 5、具有较强的团队合作精神、进取心和求知欲，热爱学习。 优先条件： 有金融行业开发经验者优先。</t>
  </si>
  <si>
    <t>深圳易安物联科技有限公司</t>
  </si>
  <si>
    <t>1-2.1万/月</t>
  </si>
  <si>
    <t>五险一金 领导好 年终奖金 节日福利</t>
  </si>
  <si>
    <t xml:space="preserve">职位描述： 1、负责项目相关功能模块的设计、编码开发与维护，按时保质地完成所分配的工作任务； 2、遇到问题主动与需求方或负责人沟通，并能提出相应解决方案； 3、保证自己负责代码的逻辑严谨性以及注释的完善。  任职要求： 1、大专或以上学历，计算机软件、通讯相关专业优先； 2、2年以上前端开发经验； 3、精通HTML、CSS、Javascript开发； 4、熟练掌握Vue框架； 5、熟悉使用地图、Echars，具备页面性能优化能力； 6、熟练使用jquery、bootstrap等前端框架； 7、熟悉json等网络通信数据交换方式； 8、熟悉用户交互设计理论，热衷分析并改善产品的用户体验 9、具备团队开发经验，熟练掌握Git等常见工具的使用； 10、具有较强逻辑思维能力和表达能力。  特别说明： 请以【应聘岗位-姓名-工作年限】模式作邮件主题及简历文件名，发送简历至zhangmanshu@yianchong.com，谢谢！ </t>
  </si>
  <si>
    <t>深圳国人通信股份有限公司</t>
  </si>
  <si>
    <t>五险一金 带薪年假 节日福利 定期体检 绩效奖金 通讯补贴 交通补贴</t>
  </si>
  <si>
    <t xml:space="preserve">工作职责: 1.负责研发旅游大数据平台前端交互界面； 2.深入理解Web开发、CSS、JS、AJAX、Restful、HTML5； 3.熟悉设计模式和MVC模式等基础编程模式； 4.熟悉Vue、Reac、Echarts，Maven、GIT工具等。 任职资格: 1.本科及以上学历，有2年以上前端开发经验，具备良好的面向对象编程基础，熟悉数据展示和响应式交互； 2.对 Web 性能优化以及 Web 常见漏洞有理解和相关实践的优先； 3.较强的沟通交流和团队合作能力、工作主动性和学习进取精神，抗压能力强。 </t>
  </si>
  <si>
    <t>深圳市土人科技有限公司</t>
  </si>
  <si>
    <t>五险一金 员工旅游 年终奖金 弹性工作 股票期权</t>
  </si>
  <si>
    <t>岗位职责：
网站/商城等开发与维护
公司内部系统开发
任职要求：
1、3年以上PHP/MySQL项目开发经验,熟练掌握thinkphp5, YII等开发框架，熟悉svn/git等；
2、熟练掌握MYSQL，包括数据库设计及日常优化；熟练掌握Redis,Mongodb,Memcached等nosql；
3、熟练掌握CSS,HTML、JavaScript、Ajax、Jquery、bootstrap等前端技术；
4、熟悉LN(A)MP配置及调优者优先，有大型网站开发，APP开发，服务器架构，PHP/MYSQL优化等经验者优先；
5、具有良好的学习能力、独立分析解决问题的能力、沟通能力，具有良好的团队精神和敬业精神；</t>
  </si>
  <si>
    <t>JAVA/JSP 软件工程师</t>
  </si>
  <si>
    <t>北京信安世纪科技股份有限公司</t>
  </si>
  <si>
    <t>五险一金 餐饮补贴 定期体检 补充医疗保险 带薪年假</t>
  </si>
  <si>
    <t>岗位职责： 1. 参与需求分析及设计评审、文档编写 2. 负责前端JSP页面及逻辑开发 3. 与团队成员密切配合，积极提升产品质量  任职要求： 1. 本科或本科以上学历，计算机相关专业。 2. 2年或以上有从事Java/JSP前端开发、应用软件开发项目工作经验。 3. 熟练掌握JSP、Servlet、Tomcat、SpringMVC、Struts2等Java Web开发技术。 4. 熟悉JavaScript、HTML5、XML、CSS，AJAX，掌握至少一种前端JS框架。 5. 了解TCP/IP、HTTP等网络协议。 6. 具有较强的学习和独立解决问题的能力，具有较强的责任心和团队合作精神。</t>
  </si>
  <si>
    <t>app混合开发工程师</t>
  </si>
  <si>
    <t>深圳数美信息服务有限公司</t>
  </si>
  <si>
    <t>五险一金 交通补贴 绩效奖金 通讯补贴 餐饮补贴 年终奖金</t>
  </si>
  <si>
    <t>1.负责公司IOS和Android平台产品的研发； 2.根据产品需求完成模块设计、编码、真机测试工作； 3.解决产品在推广应用过程中出现的技术问题； 4.研究手机客户端领域的新技术并加以应用。 岗位要求： 1.计算机相关专业，至少2年以上实际开发，1-2年React Native开发经验，能独立开发 2.了解React Native的实现原理，熟练掌握ES6、React、Redux 3.熟练掌握react-native-sqlite的使用 4.熟练使用 HTML5, CSS, JavaScript开发跨平台(iOS/Android)项目。 5.熟悉前端开发技术（HTML5、CSS3、JS、Ajax、JSON等），熟悉各种浏览器的兼容性调试技术； 6.对Android或iOS原生开发有一定认识，有过相关开发经验者优先； 7.具有良好的协调能力与表达能力，有团队协作精神，责任心强，为人诚实； 8.有自己作品的优先。</t>
  </si>
  <si>
    <t>.NET高级软件工程师(急聘)</t>
  </si>
  <si>
    <t>奇宏电子（深圳）有限公司</t>
  </si>
  <si>
    <t>五险一金 绩效奖金 专业培训 弹性工作 定期体检 周末双休</t>
  </si>
  <si>
    <t>深圳市祥天跨境电子商务有限公司</t>
  </si>
  <si>
    <t>岗位职责： 1、负责网站产品前端部分的设计和开发，确保产品具有一流的用户体验； 2、负责了解产品后端技术实现，提供对应的前端解决方案，并配合后端工程师完成数据接口的开发和调试； 3、负责网站产品性能和代码优化的实施，解决网站产品在不同浏览器及不同版本下的兼容问题； 4、负责网站产品前端方面文档建设，制定前端技术框架、标准和规范； 5、与后台工程师共同实现产品功能，完成数据交互及展示。 任职要求： 1、大学本科以上，计算机、设计类相关专业，3年以上Web前端开发工作经验，熟悉前端相关标准，对前端语义化、浏览器兼容性问题有深入理解. 2、掌握html5, css3, js, es6 3、熟练使用vue, vue-router, vuex开发SPA单页应用,有实际项目经验。 4、熟悉elementUI, iView等UI组件库 5.熟悉SVN，VSCode 6.有良好的代码风格 7、具备良好的沟通能力、服务意识、责任心，有强烈的团队合作精神，工作抗压能力强，具有优秀的学习能力。</t>
  </si>
  <si>
    <t>东来科技（深圳）有限公司</t>
  </si>
  <si>
    <t>建筑/建材/工程 交通/运输/物流</t>
  </si>
  <si>
    <t>五险一金 补充公积金 员工旅游 专业培训 年终奖金 定期体检 弹性工作</t>
  </si>
  <si>
    <t>岗位职责： 1、参与前端架构方案的设计、搭建与改进，优质高效地实现数据可视化需求； 2、进行高质量代码开发与维护工作；公共组件的设计、开发；负责所开发与维护的软件缺陷定位、修改，并实现敏捷的迭代开发； 3、主动探索新技术，提高数字展示设计和实现效果，不断提升产品的性能，努力改善用户体验； 4、负责与产品经理、后端工程师、系统架构师、系统集成工程师共完成智慧停车、智慧码头等相关平台研发工作，开发出高质量的平台； 任职要求： 1、本科及以上学历，3年以上前端开发经验； 2、精通JavaScript(es5/es6标准)、Html5/CSS3，具备一定框架设计能力。 3、熟练使用 javascript web api，熟悉开源GIS框架，如openlayers、leaflet等优先，对webgl有一定的了解； 4、对用户体验、交互操作流程、及用户需求有一定了解；注重用户体验，不断重构优化代码，提高性能，对可访问性有所了解；  5、了解ui设计，有一定UI设计能力优先。</t>
  </si>
  <si>
    <t>前端软件工程师</t>
  </si>
  <si>
    <t>龙杰科技（深圳）有限公司</t>
  </si>
  <si>
    <t>五险一金 餐饮补贴 员工旅游 年终奖金</t>
  </si>
  <si>
    <t xml:space="preserve">龙杰科技（深圳）有限公司是龙杰智能卡有限公司在中国的全资子公司，专注向中国国内公司提供服务，并与国内公司开展合作关系。  龙杰智能卡有限公司的母公司龙杰智能卡控股有限公司於香港上市（股份代号：2086），有实力强大的《财富》世界500强企业作后盾。ACS集团（龙杰智能卡控股有限公司及其附属公司）创立于1995年，为智能卡行业的领导者与可靠合作伙伴，享誉全球。  ACS集团的客户网络遍布全球100多个国家与地区，总部位于香港，在中国大陆、菲律宾、日本、美国以及德国设有办事处。ACS集团是亚太地区第一大、全球三大之一的连机智能卡读写器供应商，于2010年、2014年及2015年，三度被《福布斯亚洲》杂志选为亚太地区200强上市中小企业。  ACS集团致力于为全世界提供更高效与安全的产品，在智能卡、智能卡读写器、认证安全、支付产品、以及相关技术领域拥有丰富的专业知识。我们的技术广泛应用于包括支付、身份识别、银行、交通、医疗在内的多种行业和应用领域，帮助企业、政府以及个人快捷地以安全、自动和可追踪的方式进行身份识别及交易。  ACS集团的业务正快速扩展，我们诚邀渴望成功、乐于奉献、勇于迎接挑战的高素质精英加入我们充满活力的团队。  了解更多�shttp://www.acs.com.hk/cn/   前端软件工程师  岗位职责： 1、负责前端框架的设计实现； 2、产品业务相关模块的开发及迭代； 3、能够根据产品设计及业务需求实现易用、交互体现好、性能高的前端展示； 4、持续进行优化及维护，实现较复杂的前端展示和分析； 5、与香港开发人员沟通，确保要求得到满足，使返回的可交付成果符合各项规范； 6、为技术咨询和生产问题提供系统支持； 7、编写设计规范和测试计划； 8、为开发的应用程序准备及执行测试。   任职要求： 1、计算机科学或IT相关专业大专、本科学位或以上学历； 2、具备2年以上Web前端工作经验； 3、精通HTML ,CSS ,JavaScript相关技能，熟悉elementUI，bootstrap等UI框架； 4、熟练掌握react，vue，angular ionic等前端框架，熟悉nodeJS； 5、熟悉web工程管理，打包相关工具，如webpackgruntgulp等一种以上的构建工具； 6、熟悉采用新兴开源网络技术，如wechat小程序，H5等； 7、熟悉Android框架，包括UI、多线程、Socket网络通信等。 </t>
  </si>
  <si>
    <t>武汉微思敦网络技术有限公司</t>
  </si>
  <si>
    <t>五险一金 员工旅游 交通补贴 通讯补贴 绩效奖金 出国机会 下午茶 团建活动 节假日双休</t>
  </si>
  <si>
    <t>一、职责描述： 1、与UI设计师、产品经理协作，把握实现效果； 2、与服务端开发工程师协作，完成数据交互、动态信息展现和用户的互动； 3、负责公司项目的前端开发维护； 4、进行前端前沿技术调研、性能优化研究等； 5、参与前端开发规范的标准、文档建设。  二、任职要求： 1、本科学历，计算机相关专业，2年以上前端工作经验，有pc和移动端双端开发经验。 2、熟练Vue.js框架，参与或主导过两个以上的项目前端开发工作 3、熟练HTML、CSS、JavaScript等前端语言，具有良好的编程习惯； 4、熟练掌握jQuery、Bootstrap，使用过Gulp、Grunt、Webpack等构件工具； 5、热爱移动互联网，能够承受一定的工作压力。</t>
  </si>
  <si>
    <t>JAVA WEB开发工程师</t>
  </si>
  <si>
    <t>深圳市德奥信息技术有限公司</t>
  </si>
  <si>
    <t>五险一金 定期体检 年终奖金 期权分红 餐饮补贴 绩效奖金 员工旅游 专业培训 通讯补贴</t>
  </si>
  <si>
    <t>岗位职责 1、负责公司B/S平台核心模块的开发、测试，对质量负责。 2、解决开发中所遇到的技术难题，并能给与同事技术指导。 3、学习和研究新技术以满足产品的需求，根据开发过程中的体验对产品提出改进建议。  任职资格 1、  专科及以上学历，计算机相关专业，具备五年及以上JAVA开发经验。 2、  熟悉常用的开源框架，对面向对象编程具备深刻理解，精通设计模式，熟悉分布式、SOA、REST、缓存技术、并发控制等技术，并且有在大型系统实施的经验。 3、熟悉linux开发环境，熟悉多线程、网络编程，熟悉Oracle/MySQL/SQL语言，熟悉常用的数据结构与算法； 4、熟练掌握Java后台开发环境（maven、IntelliJ  IDEA、svn）及开发技巧； 5、精通spring  boot/spring  mvc，myBatis开发框架，熟练使用thymeleaf、freemarker等视图引擎，精通html、css、js等前端开发技术，熟练使用jQuery、bootstrap。</t>
  </si>
  <si>
    <t>深圳筑龙信息技术有限责任公司</t>
  </si>
  <si>
    <t>五险一金 员工旅游 年终奖金 专业培训 定期体检</t>
  </si>
  <si>
    <t>岗位职责： 1.负责公司产品网站、负责PC端/APP前端设计； 2、参与设计体验、流程的制定和规范，组织设计评审； 3、独立承担Web前端开发任务； 4、利用HTML/CSS/JavaScript/Jquery等各种Web技术进行产品的界面开发； 5、整体页面结构及样式层结构的设计、优化； 6、制作标准优化的代码,并增加交互动态功能； 7、进行丰富互联网的Web开发,致力于通过技术改善用户体验； 8、配合开发人员完成项目开发。  任职要求： 1．本科及以上学历：二年以上工作经验，精通(X)HTML、CSS、JS，至少熟悉一种JS框架，如JQuery等； 2. 熟悉一种非Web前端的脚本语言（如.net），并有项目经验，对前后端合作开发有一定的认知； 3．具有探索精神，对新技术有浓厚的兴趣和一定的见解； 4．逻辑分析能力强，善于沟通且有较强的学习能力； 5. 1年以上PC端设计工作经验和手机版网页工作经验 6、熟悉当前互联网的各种流行应用，在交互开发、用户体验等方面有自己的见解，能主动根据业务需要，提出合理的交互方案； 7、有使用HTML5/CSS3进行页面开发经验优先.</t>
  </si>
  <si>
    <t>深圳市金泰长丰科技有限公司</t>
  </si>
  <si>
    <t>五险一金 员工旅游 补充医疗保险 餐饮补贴 绩效奖金 年终奖金 弹性工作 定期体检</t>
  </si>
  <si>
    <t>岗位职责: 1.负责游戏管理后台的web前端开发工作、游戏活动页面开发工作，包括js，html5，css等； 2.帮助业务持续优化前端页面的体验和访问速度，特别是在移动端web app在不同网络环境以及不同终端和浏览器下的体验优化工作； 3.帮助团队搭建高性能，高可用和安全的web前端技术开发框架，持续提升前端开发的效率和质量。 岗位要求: 1.计算机相关专业本科以上学历，2年以上web前端开发工作经验； 2.精通javascript，html和html5，了解css，对主流前端开发框架有全面的了解，有跨浏览器兼容性开发经验者优先； 3.熟悉掌握HTTP协议相关知识，了解apache，nginx等常用web server等，具有良好的代码编写习惯； 4.全面了解和掌握前端开发的安全风险和对策， 熟悉站点性能优化的方法并且在实际项目中有站点优化的实战经验，有移动端web app开发经验者优先； 5.有过支付类产品（包括微信、支付宝及第三方代理支付）接入经验优先； 6.具有良好的分析和解决问题的能力，能独立承担任务和有系统进度把控能力。</t>
  </si>
  <si>
    <t>java工程师</t>
  </si>
  <si>
    <t>深圳市智载科技有限责任公司</t>
  </si>
  <si>
    <t>岗位职责： 1、参与平台的设计开发工作，根据需求编写设计文档、系统文档、接口文档等；。 2、参与平台的需求讨论，架构设计，升级维护及研发； 3、参与平台的需求分析、设计、编码、单元测试、BUG解决等工作； 4、注重数据库系统性能的优化、Java框架的优化、Java代码的优化。 任职要求： 1、精通JAVA语言，3年以上JAVA开发经验； 2、熟悉 MySQL、Oracle、redis数据库设计与开发； 3、熟悉JSP、Servlet、XML、WEB SERVICE等相关技术； 4、熟悉Struts、Spring、SpringMVC、Freemarker、Velocity、Hibernate/MyBatis等开源框架； 5、熟悉前端开发技术：CSS3、HTML5、Javascript，了解响应式布局； 6、熟悉开发流程，有良好文档编写能力和编程风格； 7、对新技术有浓厚的兴趣，乐于钻研； 8、有互联网+汽车项目或APP产品开发经验优先； 9、强烈的工作责任心，良好的沟通能力，善于思考，可承受较大的工作压力，有团队意识和钻研精神。</t>
  </si>
  <si>
    <t>前端开发工程师(React技术栈)</t>
  </si>
  <si>
    <t>深圳市金证科技股份有限公司</t>
  </si>
  <si>
    <t>五险一金 免费班车 员工旅游 专业培训 定期体检</t>
  </si>
  <si>
    <t xml:space="preserve">要求： 1. 2年以上前端经验，本科以上学历 2. 熟悉JavaScript/HTML5/CSS3等相关前端开发技术 3. 精通面向对象的 JavaScript, jQuery, DOM 操作 4. 熟练使用主流框架(React,Redux) 5. 熟悉ES6、ES7编程 6. 能按照产品模型或框架有效进行 HTML/CSS/JavaScript 开发 7. 理解 Web 标准, 熟悉 Git 8. 熟悉如何优化前端代码，使其更有效率并确保兼容性 </t>
  </si>
  <si>
    <t>深圳市金蝶天燕云计算股份有限公司</t>
  </si>
  <si>
    <t>五险一金 定期体检 节日福利 带薪年假 绩效奖金</t>
  </si>
  <si>
    <t>岗位职责： 1、负责前端页面的开发与维护，实现产品经理、设计师的网站业务需求； 2、了解服务端技术，能够与后端工程师协作，完成数据交互、动态效果展示等工作； 3、使用业内主流框架开发页面，保障前端应用的稳定、安全与长期可维护性，能够负责业务系统的设计与打造。 任职资格： 1、精通HTML、CSS、Javascript开发； 2、熟练掌握Vue/React/Anguar任一框架，熟悉MVC、MVVM等前端开发模型； 3、熟练使用 webpack等构建工具，熟练使用Git； 4、具备页面性能优化能力； 5、熟悉用户交互设计理论，热衷分析并改善产品的用户体验；6、本科以上学历，2年以上前端开发经验；</t>
  </si>
  <si>
    <t>JAVA网站开发</t>
  </si>
  <si>
    <t>宁波镇艺文化娱乐股份有限公司深圳分公司</t>
  </si>
  <si>
    <t>带薪年假 五险一金 全勤奖 大小周工作制</t>
  </si>
  <si>
    <t>1、参与公司的产品设计需求分析和设计，并按照项目设计和进度要求负责关键模块的java后台和Web前台的编码开发和网站开发，并完成最终的产品化； 2、对重大的或通用的质量问题进行技术攻关，与团队其他成员一起及时解决项目开发过程中的关键问题和技术难题； 3、责任感强及良好的承压能力，沟通及表达良好，并有良好的团队合作意识； 4、参与产品构思和架构设计；能够主动了解和学习最新的开发环境和平台。 任职要求： 1、全日制大学专科及以上学历，计算机等相关专业；具有2年以上开发经验；有能力独立完成整个WEB项目的搭建和开发，具有钻研精神； 2、拥有良好的编程能力，2年以上Java网站开发经验,具有大型分布式、大用户、高并发、高可用性系统实际开发经验或物联网行业开发者优先； 3、精通Java语言和J2EE平台开发，能够熟练常用的开发框架，掌握SpringMVC、MyBatist、webservice等，具有以上使用经验及 MVC 开发模式的整合开发经验； 4、熟悉 Tomcat、Jboss等应用服务器； 5、熟悉Html、CSS、JSP、AJAX、Javascript、JQuery、Extjs等前端开发技术； 6、有基于 ORACLE 、 MYSQL等大型数据库的开发经验,有编写复杂SQL的丰富经验，能独立设计视图、触发器、存储过程、函数等； 7、能够独当一面，有很强的解决，分析，调试技术问题的能力，担负起全面开发任务，面对复杂事沟通能力强。</t>
  </si>
  <si>
    <t>C#.NET软件开发工程师-深圳-00031</t>
  </si>
  <si>
    <t>北软互联（北京）科技有限公司</t>
  </si>
  <si>
    <t>五险一金 绩效奖金 餐饮补贴 交通补贴 通讯补贴</t>
  </si>
  <si>
    <t>PHP程序员(提供住宿五险一金+福利待遇好）</t>
  </si>
  <si>
    <t>深圳市南方网通网络技术开发有限公司</t>
  </si>
  <si>
    <t>岗位职责： 负责公司PHP项目的开发。  任职要求 1、3年以上的PHP项目开发经验； 2、精通PHP，熟悉MYSQL,熟悉常用的LINUX命令； 3、能够熟练使用php,html,CSS,Mysql,Ajax,Javascript，有一定的跨浏览器开发经验，具备 优化Web应用程序性能经验； 4、熟悉 redis、MQ、easyUI，对较大的数据量有一定的操作经验 5、熟练应用各种工具进行协作开发，有团队开发经验； 6、具备良好的代码编程习惯、较强的文档编写能力、学习能力和沟通能力； 7、具有较强的团队意识，高度的责任感，对工作积极严谨，勇于承担压力；  福利待遇： 南方网通成立于2007年，是一家致力于网络营销推广和计算机互联网信息技术领域的互联网公司，伴随着互联网行业近年来的迅速发展，南方网通目前进入快速发展的通道，全国已开设二十几家分公司，拥有员工五百多人，目前正在筹划上市。 如果您身怀绝技，胸有大志，想大展才华，我们就敢收，南方网通会给您提供施展才华的平台，您可以在轻松的伙伴式工作氛围中，享受与公司共同快速成长的快乐! 还犹豫什么，赶紧加入我们这个快乐的南方网通大家庭吧！  加入南方网通我们能给您提供什么？让我耐心告诉您：  1、股票期权 2、带薪年假 3、提供住宿 4、一年两次提薪机会 5、一年两次团队旅游，员工活动丰富多彩 6、一年12次表彰大会（奖励优秀员工及业务突出员工） 7、 广阔的发展、晋升空间。    公司主页：http://www.51g3.net/ 联系方式：陈小姐 0755-61338114 邮 箱：hr003@51g3.net 公司地址：深圳市南山区南头关口二路智恒产业园22栋5楼</t>
  </si>
  <si>
    <t>新分享WEB前端开发工程师（消费金融方向）</t>
  </si>
  <si>
    <t>深圳明辉智能技术有限公司</t>
  </si>
  <si>
    <t>外包服务 互联网/电子商务</t>
  </si>
  <si>
    <t>五险一金 免费班车</t>
  </si>
  <si>
    <t xml:space="preserve">1、参与金融大数据应用开发（如资产证券化项目、精准推荐等）、与产品经理、交互设计师以及后台开发人员协作； 2、负责项目页面编码、样式、程序嵌套、静态交互效果展示、浏览器兼容等相关工作； 3、对完成的页面进行维护和对网站前端性能做相应的优化； 4、熟悉当前互联网的各种流行应用，在交互开发、用户体验等方面有自己的见解，能主动根据业务需要，提出合理的交互方案。  岗位要求：  1、2年以上前端开发经验，本科及以上学历，计算机相关专业 2、扎实的html、css、js基本功，深入了解浏览器及HTTP、HTTPS，对常见web性能优化、常见漏洞有深入的理解和相关处理方案， 对Web标准有良好认识，能够高保真还原设计稿，兼容各种浏览器； 3、熟悉Vue.js，有丰富的实践经验，并对底层原理有一定理解，乐于研究和贡献，有开源框架开发经验优先； 4、实战经验丰富，主力开发过较为复杂的前端项目，并有长期维护和优化的经验； 5、对交互、体验有一定经验和心得，具备架构理解、设计能力优先； 6、对前端技术架构安全、性能、稳定等方面有研究者优先； 7、具备很强的学习能力和技术敏感度，优秀的沟通和协调能力，能承受比较大的工作压力，自我驱动力强； 8、有移动端基础的优先考虑；。 9、有BI项目经验（将数据整理分析具象化）以及Dmp经验的优先考虑； 10、熟悉echarts、Highcharts、AntV以及D3.js、Chart.js、Google charts、cavans的优先考虑；   福利待遇： 1. 双休+法定节假日 2、入职签订劳动合同，并按法律规定购买社保及住房公积金，工作满一年以上有带薪年假 3、提供完善、有针对性的岗前及在岗培训（带薪培训），公平、公正、公开的晋升机会 4、公司每年组织员工外出娱乐活动 5、达到条件的员工：根据深圳人才引进流程，公司为员工办理调深圳户口。  </t>
  </si>
  <si>
    <t>深圳市中企工联保家电服务有限公司</t>
  </si>
  <si>
    <t>做五休二 周末双休 带薪年假 五险一金 绩效奖金 全勤奖 节日福利 餐饮补贴 加班补贴</t>
  </si>
  <si>
    <t>岗位职责： 1、负责项目服务端和后台页面的实现方案设计及平台核心代码（PHP）开发； 2、负责相关的网络平台的系统维护，处理反馈回来的系统bug； 3、负责相关需求说明书、技术文档的撰写。 4、负责技术难点和关键问题的解决。 任职要求： 1、3年以上PHP和Mysql的开发经验，具备OPP开发思想。 2、熟练掌握XML、HTML、CSS、Bootstrap、Jquery（必须）等Web前端技术。 3、熟练掌握MySQL数据库，有一定的数据库设计、优化经验，能够透彻理解数据库事务机制。 4、熟悉Linux系统基本操作，熟悉apache、MySQL和PHP安装配置以及主要的参数。 5、熟悉thinkphp开发框架，有电商类项目经验者优先，有其他PHP MVC框架开发经验亦可。 6、拥有良好的编码规范、网站安全意识、有团队意识，善于沟通，思维敏捷。 7、同时会PHP和python语言者优先考虑。 员工福利： 1、全员购买五险一金； 2、享有月度绩效考核奖金、餐补； 3、享有带薪年假、法定假、婚假、产假、病假、丧假等有薪假期； 4、员工生日当天享有生日假、生日礼物； 5、公司为员工提供免费员工宿舍； 6、完善的培训体系，定期专业培训与辅导，良好的职业上升通道。</t>
  </si>
  <si>
    <t>后台开发工程师（智慧家庭）</t>
  </si>
  <si>
    <t>深圳市杰科电子有限公司</t>
  </si>
  <si>
    <t>五险一金 定期体检 专业培训 带薪年假 节日福利</t>
  </si>
  <si>
    <t>岗位职责： 1、负责项目后台数据接口的开发，接口文档的编写； 2、负责数据库开发、数据表设计，性能优化； 3、负责后台服务端环境的搭建，接口发布与调试； 4、熟悉产品需求，参与产品功能优化方案。  任职资格： 1、一年以上后台开发相关经验，良好的代码设计风格，熟悉开发模式； 2、掌握后台数据接口开发技术，掌握PHP/Golang语言及Swoole协程； 3、扎实的SQL知识与Mysql数据库开发，并具有数据表设计及优化能力； 4、熟悉网络编程，了解HTTP/HTTPS、TCP/IP、UDP基本原理； 5、熟悉常用JSON、XML数据格式，对数据优化有经验者或熟悉Java、JavaScript、HTML、CSS开发者或灵活运用Shell/Perl/Python等至少一种以上的脚本语言者优先。</t>
  </si>
  <si>
    <t>深圳市金证前海金融科技有限公司</t>
  </si>
  <si>
    <t>五险一金 员工旅游 交通补贴 通讯补贴 专业培训 年终奖金 股票期权 定期体检</t>
  </si>
  <si>
    <t>工作职责:
1. 参与公司各项目中的Web前端功能设计和实现；
2. 各产品易用性改进和Web界面技术优化；
3. 设计开发高效可复用UI组件，提高开发效率和维护成本；
4. 与后端开发人员配合，高质量完成网站前端开发工作。
任职资格:
1. 精通HTML/CSS/Java"script"等前端技术
2. 至少熟练使用一种前端框架（jQuery，YUI等），并对框架源码有所了解；
3. 熟悉主流浏览器的差异，能够独立解决浏览器兼容性问题；
4. 能够配合后端开发人员完成项目的开发工作（对接JAVA）；
5. 对业界最新的前端技术和实现有浓厚的兴趣；
6. 团队意识强，性格开朗、有较好表达能力
7. 有CMMI、敏捷开发经验，有证券、银行、保险、基金等金融行业开发经验优先，适应短期出差</t>
  </si>
  <si>
    <t>深圳市百翼网络科技有限公司</t>
  </si>
  <si>
    <t>五险一金 补充医疗保险 免费班车 员工旅游 专业培训 绩效奖金 年终奖金 弹性工作</t>
  </si>
  <si>
    <t xml:space="preserve">岗位职责： 1、根据电商平台的要求，独立完成相应模块的详细设计、开发、编程工作； 2、进行程序单元、功能的测试，查出软件存在的缺陷并保证其质量； 3、攻克电商平台技术难关，对技术领域具有强烈的学习欲望。 任职资格： 1、 大专及以上学历，2年以上ASP.NET、C#软件开发经验，熟练使用C#语言 2、熟练使用JavaScript，Jquery，AJAX，XML，HTML，CSS；有基于Ajax的应用开发经验 3、 熟练使用SQL Server数据库，能编写高效率的SQL语句和存储过程； 4、 熟练使用代码版本控制器，如vss、svn、git等； 5、具备良好的代码书写规范, 具备良好的学习和沟通能力,思维敏捷,善于沟通和团队协作； 6、具备良好的职业道德和工作态度,能够独立分析问题和解决问题,能承受较大的工作压力。  薪资福利： 1、 薪资待遇：底薪+绩效 2、五险一金：员工一入职，公司立即购买社保（养老、工伤、失业、医疗、生育保险）及公积金； 3、 带薪休假：员工依法享受法定有薪假期，另工作满一年的员工还可享受5天的带薪年休假； 4、 文娱生活：不定期组织各种文娱活动: 如乒乓球、羽毛球、篮球、拔河、趣味运动会、聚餐、K歌...... 5、 团队建设：每一季度各部门可申请部门活动经费自由支配，全公司每年还会举行大型团体户外活动: 如爬山、拓展、野炊、旅游等等； 6、 员工关怀：新员工试用期期间将会有一名导师带领你熟悉公司环境和工作，让你远离新人对前期环境的陌生和不适感；每半年度公司将进行全员性员工访谈，适时给予员工关怀； 7、 发展空间：公司拥有良好的技能培训、晋升机制和人性化的管理；对表现优秀的员工，公司将予以晋升；或经申请可调动至其他工感兴趣的岗位。 </t>
  </si>
  <si>
    <t>深圳市中兴新云服务有限公司</t>
  </si>
  <si>
    <t xml:space="preserve">岗位职责：1、负责公司移动端新产品H5前端开发或小程序开发；2、负责公司已有产品H5，web端和移动端VUE.JS开发和维护；3、负责与后端工程师联调及解决前端疑难问题;4、负责常用前端组件及工具库封装与优化；5、负责前端技术规范的完善与实施；6、根据上级要求完成其他工作. 任职要求：1、全日制本科及以上学历，计算机相关专业，有成熟小程序开发经验者优先考虑；2、精通HTML5、CSS3及SASS，熟悉页面架构和布局，保证对主流浏览器的兼容；3、精通原生JavaScript原理，熟悉ES5/ES6特性，理解函数式与面向对象编程思想；4、熟悉常见Web框架原理，熟悉前端的MVC、MVP、MVVM等思想，了解前端主流MVC/MVVM框架;5、熟悉Web性能优化、浏览器渲染引擎、熟悉各主流浏览器不同设备之间的异同及兼容方案;6、熟悉前后端数据交互过程;7、了解AMD/CMD规范，了解grunt/gulp/webpack等前端自动化构建工具；8、优秀的代码编写能力。良好的数据结构以及API设计能力。  </t>
  </si>
  <si>
    <t>深圳市零距互联网科技有限公司</t>
  </si>
  <si>
    <t>五险一金 员工旅游 年终奖金 绩效奖金 专业培训 全勤奖 年底双薪 带薪年假 节日福利</t>
  </si>
  <si>
    <t xml:space="preserve">深圳市零距互联网科技有限公司招聘如下： 任职要求： 1.统招专科以上学历，3年以上前端开发工作经验； 2.精通HTML5、CSS3、javascript等Web开发领域相关技术； 3.对新前端技术有较高的学习热情； 4.掌握微信小程序开发，vue框架； 5.熟悉前端构建工具基本用法（webpack等） 6.熟悉CSS预处理（scss等） 7.对前后端分离项目，模块化有自己相关见解  职位职责： 1.依据产品需求完成高质量的Web前端开发和维护； 2.不断优化现有的产品，努力提高系统的速度，稳定性和可扩展性；不断提升用户体验； 3.使用vue(vuex+vue-router)完成SPA应用的开发(前后台分离项目)； 4.使用ES5/6/7,scss,webpack提高工作效率； 5.有良好的代码编写习惯，有自主学习能力，有良好的团队合作意识及积极的心态 </t>
  </si>
  <si>
    <t>WEB前端（平安外包）</t>
  </si>
  <si>
    <t>深圳市浩翰星河科技有限公司</t>
  </si>
  <si>
    <t>五险一金 员工旅游 交通补贴 专业培训 出国机会 年终奖金 弹性工作 绩效奖金 年终双薪 股票期权</t>
  </si>
  <si>
    <t>广东口袋零钱信息技术有限公司</t>
  </si>
  <si>
    <t>五险一金 周末双休 节日福利 绩效奖金 专业培训</t>
  </si>
  <si>
    <t>1.根据工作安排，高效、高质地完成代码编写，确保符合规范的前端代码规范； 2.负责公司现有项目和新项目的前端修改调试和开发工作，以及其他前端开发工作； 3.根据项目需求，分析并给出最优的页面前端结构解决方案; 4.与后台工程师以及UI共同研讨技术实现方案，推进系统的持续改进； 5.移动端主流浏览器的适配、自适应研发，前沿技术研究和新技术调研。  任职要求： 1.熟悉html , html5 ,css,css3 , JavaScript,Jquery等基础知识； 2.熟练运用vue(vue+es6+webpack)框架，并有实际的实践经验； 3.熟悉require、react、angular、bootstrap等前端框架至少两种； 4.熟悉各种调试、以及抓包工具的使用，能独立分析、解决和归纳问题； 5.了解不同浏览器之间的差异，移动设备之间的差异；熟悉对Web前端、手机Html5前端进行性能优化、浏览器兼容以及各移动应用内置WEB页兼容等； 6.熟练使用git,svn等代码管理工具；  7.有微信公众号、小程序、app内嵌网页开发经验优先。</t>
  </si>
  <si>
    <t>深圳兆鼎科技有限公司</t>
  </si>
  <si>
    <t>五险一金 通讯补贴 专业培训 带薪年假 交通补贴 周末双休 做五休二 高温补贴 节日福利</t>
  </si>
  <si>
    <t xml:space="preserve">1、完成软件系统代码的实现，编写代码注释和开发文档； 2、配合进行系统的功能定义，程序设计； 3、分局设计文档或需求说明完成代码编写、调试、测试与维护； 4、分析并解决软件开发过程中的问题； 5、带领团队完成项目内容； 6、完成项目经理交代的其它任务。  职位要求： 1、专科及以上学历； 2、3年-4年实际软件开发工作经验；担任过项目负责人优先； 3、掌握Java语言基础，基本类型，语法，多线程，继承与接口，J2ee基础，Servlet基础，Http基础扎实； 4、熟练使用SSH、SSM框架和熟练配置； 5、熟练使用HTML5以及CSS3，熟悉JQUERY、easyui等框架，对JS封装有了解； 6、熟练使用oracle、mysql等数据库管理系统、相关技术及工具，能手写常用SQL； 7、工作态度认真、踏实，对工作有较强的责任心、积极主动，服从公司安排； 8、有良好的学习能力、沟通能力和协调能力，具有独立的创意性思维。 </t>
  </si>
  <si>
    <t>H5工程师</t>
  </si>
  <si>
    <t>深圳启顺通达科技有限公司</t>
  </si>
  <si>
    <t>五险一金 交通补贴 餐饮补贴 弹性工作 发挥空间大 出差补贴</t>
  </si>
  <si>
    <t>岗位职责： 1、与后台工程师、设计师密切合作，共同完成H5界面的开发； 2、参与产品设计到产品测试以及后期迭代的整个周期当中； 3、设计并开发高效可复用的 UI 组件； 4、参与改进产品架构，关注产品性能。  岗位要求： 1、大专以上学历，3年以上开发经验 2、熟练掌握 HTML、CSS、JavaScript，熟悉实现动态布局、数据调用，响应式、移动端等开发经验者优先； 3、熟练掌握至少一种前端开发框架， 比如 VueJS、ReactJS、AngularJS等; 4、熟悉至少一种MVC开发原理； 5、熟悉Git、Github、Webpack、Grunt、Gulp等敏捷开发基本方法； 6、有良好的编码习惯； 7、基础扎实，实战能力强，具有团队协助精神，善于与人沟通;</t>
  </si>
  <si>
    <t>Sharepoint软件开发工程师</t>
  </si>
  <si>
    <t>深圳市友兴邦科技有限公司</t>
  </si>
  <si>
    <t>带薪年假 节日福利 五险一金 员工旅游 绩效奖金 年终奖金 弹性工作 专业培训</t>
  </si>
  <si>
    <t>1. 参与基于微软Sharepoint和Sharepoint Online的软件项目和软件产品开发，承担相关设计和开发工作。 资质要求： 1. 大学本科毕业，计算机或相关专业，通过英语四级； 2. 4年以上工作经验； 3. 精通Sharepoint开发（SPS2010/2013/2016/O365）； 4. 精通.NET开发技术和C#，T-SQL，JavaScript，HTML/CSS等技术； 5. 熟悉微软服务器产品（IIS，Sql Sever）架构和使用； 6. 持续学习能力；  福利待遇： 1.薪酬面议； 2.因工作需要加班到8点以后的，公司提供晚餐补助； 3.上班时间（9：00-12：00，13：30-18：00），大小周轮休制； 4.试用期1-3个月（根据个人能力可提前转正）； 5.多样化福利：每周免费下午茶、年度旅游、节日福利、各种球类运动、便捷的交通环境、带薪年假等； 6.转正后即为员工购买社保。  上班地址：深圳龙华区民治大道展涛科技大厦B座 公司附近公交站台：油松工业区、万众城、松和小学 附近地铁站：民治地铁站 M262/312/336/621/B915/M152/M180/M244/M269/M39到油松工业区 324/333/336/339M152/M302等到万众城 324/620/M391等到松和小学</t>
  </si>
  <si>
    <t>PHP工程师（中国卫视）</t>
  </si>
  <si>
    <t>山竹商业运营（深圳）有限公司</t>
  </si>
  <si>
    <t>五险一金 员工旅游 绩效奖金 专业培训 出国机会 年终奖金 股票期权 定期体检</t>
  </si>
  <si>
    <t>岗位要求： 1、负责网站程序现有功能的维护与完善; 2、按照进度计划要求，完成新功能的设计，编码，测试，实施; 3、编写项目设计文档; 4、解决开发中遇到的关键问题和技术难题; 5、负责系统架构设计和性能优化; 6、协调和指导的部分开发人员的开发工作; 7、以及上级安排的其他工作。  任职要求： 1、熟悉PHP缓存、静态化技术，要求熟悉一种以上的常见PHP框架（ThinkPHP/Symfony/YiiPHP 等 ），并使用框架开发过程序，最好读过或分析过框架代码和结构； 2、熟悉使用svn，git等版本控制器； 3、5年PHP编程开发经验、能熟练运用面向对象思想进行开发，有大数据量处理的工作经验、大流量网站构架与编码经 验者优先； 4、熟悉Linux/Unix系统环境下开发，熟悉LNMP环境下系统调试与优化； 5、熟悉 MySQL 数据库的开发和调优； 6、掌握HTML、CSS、JS的技术细节，能够和前端开发人员有良好的沟通； 7、逻辑思维能力强，性格开朗，责任心强，工作积极主动，具备强烈的进取心和良好的团队合作精神。</t>
  </si>
  <si>
    <t>高薪急招HTML5开发工程师</t>
  </si>
  <si>
    <t>上海酷服信息科技有限公司</t>
  </si>
  <si>
    <t>1.1-1.4万/月</t>
  </si>
  <si>
    <t>岗位职责： 1、负责客户端HTML5跨平台混合开发框架实现 2、参与HTML5页面及移动互联网方面开发； 3、负责页面布局、样式适配； 4、负责机型适配调整； 岗位要求: 1、本科及以上学历，3年及以上 Web 前端实际开发经验，熟练掌握前端基础技术，包括 HTML、CSS、JavaScript 等； 2、熟练应用require.js bootstrap 3、熟练应用HTML5、CSS3；熟悉Web2.0标准； 4、熟练使用echarts 优先； 5、熟练WebSocket、Canvas等HTML5专有元素； 6、熟练html5 + css3 等新功能，擅长JS框架的使用,可以开发html5的js框架； 7、熟练使用至少一种流行 JS 框架，如 AngularJs、ReactJs、VueJs 等； 8、熟练使用至少一种前端工程自动化工具，如 Grunt、Gulp、Webpack 等； 9、参与过项目的架构选型/设计/优化工作，有项目重要模块负责人的经历优先考虑； 10、有独立开发html5 web app成功上架经验者优先； 11、有过Android、IOS应用内嵌WebView页面交互开发经验者优先；</t>
  </si>
  <si>
    <t>移动应用开发高级工程师</t>
  </si>
  <si>
    <t>特思豪（北京）科技有限公司</t>
  </si>
  <si>
    <t>1.1-1.6万/月</t>
  </si>
  <si>
    <t>五险一金 定期体检 出国机会 绩效奖金 员工旅游</t>
  </si>
  <si>
    <t>岗位职责： 1、负责手机、平板电脑的医疗管理移动应用软件的开发和实施 2、移动化的产品设计和研发 3、公司软件的维护，测试，缺陷修复及必要的技术支持 4、阅读与理解纯英语的软件开发需求和技术要求  岗位要求： 1、4年以上在软件开发经验 2、精通HTML和CSS 及JavaScript编程方法，熟悉Boostrap开发框架 3、 精通SQL Server及SQL语句开发经验者 4、 熟练掌握JavaScript进行Web开发, 掌握至少一种开发语言(java、jsp，C#) 5、 了解Selenium 自动测试开发经验优先考虑 6、 了解knockout跨平台移动应用中间件框架优先 7、 良好的职业素质和职业道德，为人真诚，做事认真、积极、耐心、踏实</t>
  </si>
  <si>
    <t>亚信科技（成都）有限公司</t>
  </si>
  <si>
    <t>1.1-2.1万/月</t>
  </si>
  <si>
    <t>五险一金 补充医疗保险 通讯补贴 定期体检 专业培训</t>
  </si>
  <si>
    <t xml:space="preserve">工作职责： 1. 参与电信数据产品开发和运营支撑； 2. 理解产品经理的业务需求分析，和团队一起进行需求分解、完成软件设计、代码编写、系统联调工作，并协助 QA 进行软件测试，负责解决软件 BUG； 3. 负责产品代码维护，和团队一起解决客户现场出现的系统故障； 4. 服从项目团队管理，按时完成产品和管理相关各项文档工作。  任职要求： 1. 本科学历，2 年以上 java 开发经验，计算机相关专业 ； 2. 精通 J2EE 架构，熟悉微服务架构，掌握 Spring、Mybatis 、double、Spring Cloud开发框架； 3. 熟悉至少一种较为常见的主流数据库及 SQL 语言，有数据库优化经验，熟悉 MongoDB、 Redis 等 NoSQL 数据； 4. 熟练掌握HTML、CSS、DIV、XML、JS语言，熟悉JS开发框架； 5. 具有出色的抽象设计能力，思路清晰，善于思考，能独立分析和解决问题 。  具备以下条件更优： 1. 有NFV相关工作经验，熟悉OpenStack、MANO； 2. 熟悉SOCKET网络编程，对大容量系统的设计与调优有丰富经验； 3. 熟悉hadoop、elasticsearch工作原理，有大数据开发经验。  工作地点：北京 </t>
  </si>
  <si>
    <t>广州乐摇摇信息科技有限公司</t>
  </si>
  <si>
    <t>五险一金 补充医疗保险 员工旅游 交通补贴 通讯补贴 绩效奖金 年终奖金 股票期权 弹性工作</t>
  </si>
  <si>
    <t>1.完成开发任务以及代码维护工作，优化代码质量，抽象组件，提取公共业务模块； 2.了解产品技术方案，清晰理解验收标准，配合项目需求，持续优化，编写高兼容性的代码，提升用户体验； 3.参与产品需求的评审，良好和规范的编码风格，参与公司各项目的功能设计、开发和实现； 4.协助系统功能的测试，及时修复对应的问题,保证功能的正确性，确保项目代码的安全性及可维护性； 5.查找出现问题的根源，修复出现问题的代码，同步处理信息.  岗位要求 1.全日制本科学历，计算机相关专业，2年以上前端开发经验； 2.有扎实的html5、css3、js等前端基础，能熟练运用vue、angular、jquery等框架者优先； 3.对PC及移动端浏览器兼容性有丰富的实战经验。熟悉前端性能优化，熟练使用前端自动化构建工具，比如webpack、gulp、fis等； 4.了解至少一门后端开发语言，并有一定的实战经验。熟悉前后端分离的开发模式，熟练使用git等协作工具； 5.良好的编码习惯，包括代码注释，文件及函数命名，模块解耦等；  福利待遇 1.无可挑剔的福利制度（年终奖金+带薪年休假+团建经费）； 2.人性化考勤制度，以结果为导向，上下班不打卡； 3.团建聚餐+生日礼物+周边游+国内外旅游； 4.吃不完的零食、咖啡、水果、牛奶、生日蛋糕；</t>
  </si>
  <si>
    <t>广州源为信息科技有限公司</t>
  </si>
  <si>
    <t>五险一金 员工旅游 专业培训 年终奖金 绩效奖金 周末双休 带薪年假</t>
  </si>
  <si>
    <t>岗位职责： 1、基于.NET平台B/S系统架构，根据需求设计文档完成项目的研发工作； 2、协助项目组解决技术难点； 3、负责完成项目的上线工作，对项目上线提供支持； 4、熟练掌握多层架构、深刻理解面向对象的核心编程思想，能撰写规范的技术文档。 岗位要求： 1、大专以上计算机相关专业，有3年以上实际.net开发经验； 2、熟练使用.NET框架、ASP.NET+MVC框架、三层架构、Visual Studio开发环境； 3、熟练编写SQL语句及SQL存储过程，熟练自定义控件编写，熟练使用多线程编程，熟悉LINQ、ADO.NET； 4、熟练运用HTML、JavaScript、Jquery、CSS、等WEB开发相关的技术，具有AJAX开发经验，熟练前端开发 5、具有良好的沟通表达能力，责任心强。 请选择最匹配自己的岗位投递简历，不要重复投递本公司多个岗位，谢谢！</t>
  </si>
  <si>
    <t>PHP高级开发工程师 (职位编号：20190424-1)</t>
  </si>
  <si>
    <t>浙江上士网络科技有限公司广州分公司</t>
  </si>
  <si>
    <t>1.1-1.5万/月</t>
  </si>
  <si>
    <t>五险一金 补充医疗保险 员工旅游 年终奖金 弹性工作 定期体检 包2餐 年底双薪 一年2调薪 交通补贴</t>
  </si>
  <si>
    <t>职位描述： 1、负责公司游戏发行平台（包括管理后台、模块接口）的功能开发和制作； 2、负责公司游戏sdk对接后端相关接口和模块开发、优化； 3、遵照开发规范，负责PHP项目相关功能模块的设计、编码、单元测试、维护，按时保质地完成所分配的工作任务； 4、参与服务端系统项目需求分析、功能可行性分析和技术可行性分析； 5、快速学习并掌握项目中使用的新技术，及时反馈开发中的问题，并根据实际情况提出改进建议或意见； 职位要求： 1、精通PHP+MySQL开发，熟悉PHP MVC框架，1年以上开发经验; 2、熟悉面向对象编程，具有良好的代码编程习惯； 3、熟悉jQuery, AJAX, Javascript, redis,CSS3及Html5, 有游戏行业经验优先； 4、了解MySQL性能优化等技能； 5、熟悉linux操作系统，掌握常用Linux管理命令； 6、 有APP接口开发、数据分析、高负载开发经验或有其他语言（Python/Java）开发经验者优先 7、富于团队精神和敬业精神，具有良好的自学能力和独立解决问题的能力。</t>
  </si>
  <si>
    <t>上海益玩网络科技有限公司广州分公司</t>
  </si>
  <si>
    <t>五险一金 补充医疗保险 员工旅游 年终奖金 绩效奖金 餐饮补贴 弹性工作 定期体检 专业培训</t>
  </si>
  <si>
    <t>工作职责：  1.负责前端代码的编写，包括移动端(H5)、PC端、微信小程序；  2.负责与设计师和后台沟通完善需求；  3.负责前端技术框架和组件的开发。  工作要求：  1.精通HTML�pCSS、JavaScript，精通W3C网页标准，精通页面布局及各种特效、各种交互功能；  2.精通前后端交互机制，精通AJAX、WebSocket等运作机制，熟悉常见JS开发框架（jQuery、AngularJS、Vue、React等）;  3.有前端架构和工程化实践经验，掌握 Webpack、Gulp等其中任意一项构建工具的使用和配置；  4.熟悉浏览器(Chrome、Safari、IE、Firefox等)之间的差异，熟悉移动端设备（PC端、Android、iOS）之间的差异，熟悉浏览器兼容问题解决;  5.对网页标准有成熟的理解，对互联网新产品新技术有着良好的敏感度，对交互体验有深入了解，有分享和总结的习惯；</t>
  </si>
  <si>
    <t>广州世安信息技术股份有限公司</t>
  </si>
  <si>
    <t>五险一金 周末双休 年终奖金 交通补贴 通讯补贴 员工旅游 补充医疗保险</t>
  </si>
  <si>
    <t>岗位职责： 1、主要负责产品核心的开发设计工作，并组织编写各种技术文档； 2、把握开发项目的技术细节、处理各种技术问题； 3、分析理解产品经理的需求，能根据产品需求进行功能设计，输出设计文档。  任职要求： 1、三年以上java开发经验, 具有独立承担模块分析，设计开发的能力； 2、精通Spring、Spring MVC、MyBatis等框架开发经验，深刻理解Sping MVC，理解软件系统的并发与并行，熟悉分布式系统构建； 3、熟悉RESTFUL框架开发流程，有充足RESTFUL API 开发经验； 4、精通Web页面开发，熟练运用HTML以及脚本语言JavaScript、ajax、css，精通JQuery; 5、了解Tomcat等主流J2EE应用服务。 6、熟练Linux的常用命令、操作，能独立编写shell脚本； 7、精通sql编写，有编写触发器、存储过程经验，有sql优化经验优先； 8、有安全产品软件开发经验优先； 9、有python编程经验优先； 10、有大数据hadoop,hive,hbase等框架开发经验优先。</t>
  </si>
  <si>
    <t>深圳市掌捷科技有限公司</t>
  </si>
  <si>
    <t>1、负责公司产品研发工作，对产品架构，开发，设计，系统，测试实施项目管理； 2、组织开发人员进行产品研发，并对技术难点攻关； 3、组织制定、优化部门软件开发流程、规范。  任职要求： 1、计算机相关专业，本科及以上学历；2年以上开发经验； 2、精通Java编程，熟悉Spring开发框架，具良好的编程习惯； 3、熟悉Linux系统、Shell脚本、Nginx软件，有高负载应用或分布式系统部部署、运维经验优先； 4、熟悉MySQL、Redis，有大数据量应用、优化经验优先；</t>
  </si>
  <si>
    <t>安徽绿舟科技有限公司</t>
  </si>
  <si>
    <t>1.1-2万/月</t>
  </si>
  <si>
    <t>五险一金 专业培训 年终奖金 定期体检 周末双休 节假日福利 股票期权 包吃 通讯补助 全勤奖</t>
  </si>
  <si>
    <t>岗位要求：务必确保简历内容真实性 1、2年以上前端开发经验，计算机及相关专业本科及以上学历； 2、精通JavaScript/HTML(5)/CSS(3)等前端技术，具有丰富的页面性能、浏览器兼容性实践经验； 3、熟练运用主流的JS开发框架，如：jQuery、Zepto、Angular、Vue、React等，VUE必须熟练运用； 4、技术视野广阔，有主导前端技术方案设计的能力和经验，能够独立承担项目开发工作； 5、良好的团队合作精神和积极主动的沟通意识，具有很强的学习能力和对新技术的追求精神，乐于分享； 岗位职责： 1、依据产品需求完成高质量的包括PC端和移动端的开发和维护； 2、利用HTML/CSS/JavaScript等各种Web技术进行产品的前端开发; 3、解决开发中遇到的各种前端技术问题,和实现产品,后台开发提出的前端需求.</t>
  </si>
  <si>
    <t>深圳东元集团</t>
  </si>
  <si>
    <t>周末双休 五险一金 全勤奖</t>
  </si>
  <si>
    <t>岗位职责： 1、负责项目的前端开发、维护，编写高质量、可维护的代码 2、根据需求与产品经理、设计师、工程师进行沟通合作 3、参与团队开发规范、基础技术、应用框架和工程化体系建设  岗位要求： 1、扎实的 HTML、CSS、JavaScript、HTTP 基础 2、熟悉至少一种主流的前端技术栈（如 React、Vue、Angular 等），并有实际项目经验 3、具备强烈的技术进取心，有良好的沟通与合作精神，拥有优秀的问题分析及解决能力，能够独立做事  加分项（非必须）： 1、熟悉 TypeScript 2、熟悉服务端渲染（SSR） 3、熟悉 H5 可视化系统搭建 4、熟悉常见跨端解决方案并了解各端常见特性（小程序、 H5） 5、对前端工程有一定的实践经验（如基础框架、构建工具、持续集成、系统测试、上线部署、性能优化、监控统计等）决能力，能够独立做事及把控迭代进度</t>
  </si>
  <si>
    <t>高级HTML5前端开发工程师</t>
  </si>
  <si>
    <t>盾钰（上海）互联网科技有限公司</t>
  </si>
  <si>
    <t>1.2-2万/月</t>
  </si>
  <si>
    <t>五险一金 员工旅游 专业培训 绩效奖金 年终奖金 弹性工作 交通补贴 餐饮补贴 通讯补贴</t>
  </si>
  <si>
    <t xml:space="preserve">任职资格： </t>
  </si>
  <si>
    <t>前端HTML5开发工程师</t>
  </si>
  <si>
    <t>上海蔚洁信息科技服务有限公司</t>
  </si>
  <si>
    <t>五险一金 定期体检 弹性工作 员工旅游 股票期权 专业培训 免费班车</t>
  </si>
  <si>
    <t>工作职责： 1、负责前端HTML/CSS/JavaScript代码的编写，实现界面效果、交互和功能； 2、按产品设计需求完成项目开发迭代，主动实现性能优化和提升用户体验； 3、深入分析和解决前端遇到的各种跨终端兼容问题，保证页面响应速度和执行效率； 4、完成前端核心业务代码及JS组件的封装； 5、能不断完善和优化前端技术开发规范和流程。  任职要求： 1、3年以上前端开发工作经验，本科以上学历； 2、精通HTML5/CSS3/Javascript/JQuery/Ajax等相关技术，有较强的代码功底； 3、熟悉W3C标准与Web语义化，精通页面架构和布局，能够解决各种浏览器兼容性问题，熟悉前端性能优化； 4、了解各类前端框架，至少熟悉其中的一种如vue/angular/react； 5、熟悉SASS或LESS，熟练使用Gulp、Webpack等前端构建工具，对前端工程化有一定的了解； 6、工作认真细致，有独立分析问题和解决问题的能力，能主动根据业务需求提出合理的方案。</t>
  </si>
  <si>
    <t>高级HTML5工程师（上海）</t>
  </si>
  <si>
    <t>深圳微品致远信息科技有限公司</t>
  </si>
  <si>
    <t>1.2-1.8万/月</t>
  </si>
  <si>
    <t>五险一金 员工旅游 交通补贴 弹性工作 定期体检</t>
  </si>
  <si>
    <t xml:space="preserve"> 岗位职责： 1.开发基于Html5的网页前端开发，适配多种浏览器。 2.负责公司移动端（app）的静态页面设计与美观优化；  任职要求： 1.本科以上学历；5年以上公微网站开发经验； 2.熟悉H5/CSS 3/Javascript等主流WEB前端技术 3.熟悉git、svn团队开发工具； 4.熟悉vue.js优先； 5.熟悉gulp、webpack工具最少一种； 6.熟悉ajax/xml/json等网络通信技术和数据交换格式； 7.有前端开发框架构建，前端开发团队工作组织、管理工作相关经验优先； 8、有大型系统、门户开发经验优先； 9、有责任心，善于沟通，能承受一定的压力，按时、按质完成工作任务。</t>
  </si>
  <si>
    <t>HTML5开发工程师(高级）</t>
  </si>
  <si>
    <t>北京开科唯识技术有限公司</t>
  </si>
  <si>
    <t>1.2-1.6万/月</t>
  </si>
  <si>
    <t>五险一金 员工旅游 餐饮补贴 年终奖金 股票期权 弹性工作 定期体检</t>
  </si>
  <si>
    <t>职位任职要求 1.计算机相关专业，4年及其以上工作经验，有1年及其以上金融相关经验； 2. 扎实的计算机专业基本功，强大的写码能力；具有较高的技术钻研能力、技术难点攻关能力，分析问题解决问题的能力； 3.能够解决各主流浏览器兼容问题，对响应式布局等有经验； 4.精通JavaScript语言，掌握ES6、7的新增特性； 5.精通HTML5和CSS3，能处理主流浏览器的兼容性问题； 6.精通主流流行前端组件和框架，AngularJS、react、node.Js、vue等； 7.了解前端动态，能快速掌握新技术并合理应用于生产环境中； 8.掌握web前端性能调优技术，能够分析解决web前端性能问题；  职位主要职责 1、负责公司移动端框架设计、架构升级、研发。 2、参与全新移动端H5框架研发、流程规范制定、持续交付等核心工作，提升工程效能和质量  其他补充 1、有银行及三方支付系统建设经验者优先且条件放宽； 2、金融行业软件开发经验者优先且条件放宽； 3、学历造假者概不录用。</t>
  </si>
  <si>
    <t>深圳前海橙色魔方信息技术有限公司</t>
  </si>
  <si>
    <t xml:space="preserve">  1、参与项目系统设计，完成软件项目的程序开发工作； 2、负责产品需求分析、设计和文档编写； 3、根据产品需求和设计进行软件开发； 4、完成上级交办的其他工作任务 任职要求： 1、 熟悉javascript，html5， css3等语言，熟悉http/https协议。 2、 熟悉常用移动端前端框架并至少精通一种，如angular，react，vue等 3、 熟练应用div+css重构页面 4、 熟悉各种浏览器手机端调试方法 5、 至少掌握一种web构建工具（webpack， grunt等） 6、 了解常用页面性能优化方法 7、 有完整的移动端前端项目经验 8、 有责任心，良好的学习能力，沟通能力以及团队协作能力 9、 能积极学习业界新技术 </t>
  </si>
  <si>
    <t>上海优景智能科技股份有限公司</t>
  </si>
  <si>
    <t>计算机服务(系统、数据服务、维修) 通信/电信/网络设备</t>
  </si>
  <si>
    <t>五险一金 通讯补贴 定期体检 专业培训 免费班车</t>
  </si>
  <si>
    <t>1、负责Web前端、移动端H5页面、小程序页面的制作与开发； 2、基于html5.0标准进行页面制作，编写可复用的用户页面界面组件； 3、根据产品设计需求，配合后台开发人员实现产品界面和功能，维护及优化前端页面性能； 4、参与新技术的研究与实现。  任职要求： 1、计算机相关专业，本科以上学历，至少3年以上前端开发工作经验； 2、熟悉web前端技术（HTML、XML、CSS、Javascript、Ajax等），及常用前端框架（JQuery、Bootstrap等）； 3、熟悉理解Web标准，了解各种常见的浏览器、设备兼容性问题； 4、熟悉各种前端调试工具和调试方法，有一定的JS性能调优经验； 5、 深入理解MMVM、MVC，熟练使用Vue、React、Angular其中一个或多个； 6、学习能力强，有较好的沟通能力，能迅速融入团队。</t>
  </si>
  <si>
    <t>北麦人工智能科技（上海）有限公司</t>
  </si>
  <si>
    <t>1.2-1.9万/月</t>
  </si>
  <si>
    <t>五险一金 补充公积金 餐饮补贴 绩效奖金</t>
  </si>
  <si>
    <t>1、负责产品开发和维护 2、负责前端HTML5/CSS代码的编写，实现界面效果、交互和功能 3、使用HTML5、CSS3、Vue等最新网络技术开发PC端应用 4、熟悉蓝牙协议，做过蓝牙通信调试 经验者优先考虑  岗位要求： 1、3-5年以上手机APP前端开发工作经验，本科学历以上。 2、独立完成前端开发。 3、熟悉掌握Web前端开发技术，包括HTML5/CSS/CSS3/Less/Sass/Javascript/ES6等 4、熟悉JS对象编程, 并能熟练使用jquery,React等一种或多种当下流行的前端框架进行动态网页开发 5、独立完成前端交互开发工作以及网站和app、微信小程序等的前端开发 6、页面制作和维护，配合后台开发人员实现页面、界面相关功能，前端交互的改进和优化； 7、具有良好的沟通能力，团队合作精神，有独立解决技术问题的能力</t>
  </si>
  <si>
    <t>上海玺越传媒科技有限公司</t>
  </si>
  <si>
    <t>1.2-2.4万/月</t>
  </si>
  <si>
    <t>专业培训 五险一金 绩效奖金 员工旅游 年终奖金</t>
  </si>
  <si>
    <t>1、有扎实的html、css、js语言基础，基础扎实，对JS的各种特性以及浏览器兼容性有丰富实战经验； 2、精通常用数据结构与算法；熟悉常见的前端框架和响应式页面设计，理解web产品工作方式，熟悉Restful； 3、熟悉es5,es6语法,精通vue以及其组件vuex,vue-router等； 4、熟悉网络通信机制、对Socket通信，TCP/IP和HTTP有较深刻理解和经验； 5、熟悉前后端分离,熟悉Restful架构； 6、熟悉微信前端开发流程； 任职要求：  1、技术社区活跃分子，有开源作品或技术博客； 2、有移动端web开发经验； 3、熟悉nodejs/webpack 4、有服务端开发经验(node/php/python..) 5、有前端管理经验人才优先</t>
  </si>
  <si>
    <t>Java开发经理</t>
  </si>
  <si>
    <t>上海保济金融信息服务有限公司</t>
  </si>
  <si>
    <t>1.2-1.5万/月</t>
  </si>
  <si>
    <t>【职责描述】 1.独立完成项目的编程、调试和模块测试工作； 2.根据项目要求，配合项目经理，参与开发项目的可行性与需求分析； 3.独自或者指导别人解决开发过程中遇见的各种问题；协作开发项目； 4.负责项目模块标准文档的编写。 【职位要求】 1.Java基础扎实，熟悉io、多线程、集合等基础框架，熟悉分布式、缓存、消息、搜索等机制； 2.具备良好的面向对象编程经验，深入理解OO、AOP思想，具有较强的分析设计能力，熟悉常用设计模式； 3.精通Spring-boot、Spring-Mvc、hibernate等框架，有丰富的项目开发经验； 4.熟悉HTML/CSS/Ajax,熟悉layUI、easyUI、ligerUI等主流JS框架； 5.了解Linux基本知识； 6.有激情，有责任心，勇于挑战，具有良好的沟通能力和团队协作能力；  7.2年以上相关工作经验。</t>
  </si>
  <si>
    <t>Web前端开发工程师（H5） (职位编号：DVO-002)</t>
  </si>
  <si>
    <t>上海迪维欧电子设备有限公司</t>
  </si>
  <si>
    <t>任职要求： 1、  3年以上移动端开发经验； 2、  大学本科以上计算机相关专业; 3、  精通HTML5、CSS3开发，精通JavaScript面向对象编程方法； 4、  熟悉JavaScript与Native APP交互； 5、  能提供完善的混合App（JS方向）技术方案； 6、  熟悉Ionic、 Angular 、React Native任一种框架； 7、  良好的团队合作精神，易于沟通，能够部门间协同工作;  岗位职责： 1、  利用HTML5相关技术与原生APP配合开发APP； 2、  应用JavaScript和相关技术与后台进行交互通信； 3、  完成移动端平台页面效果展示，并能解决兼容性问题； 4、  负责与产品设计、开发人员紧密配合，准时高效完成模块功能； 5、  探索与研究前沿技术，并应用到产品中，进行技术创新；</t>
  </si>
  <si>
    <t>上海相宜本草化妆品股份有限公司</t>
  </si>
  <si>
    <t>弹性工作 带薪年假 五险一金 绩效奖金 高温补贴 餐饮补贴 交通补贴</t>
  </si>
  <si>
    <t xml:space="preserve"> 岗位职责：   技能要求：   所属部门： 数据技术部 汇报对象： 系统管理部经理  </t>
  </si>
  <si>
    <t>上海和颢家网络科技有限公司</t>
  </si>
  <si>
    <t>1.2-2.5万/月</t>
  </si>
  <si>
    <t>计算机服务(系统、数据服务、维修) 家居/室内设计/装潢</t>
  </si>
  <si>
    <t>岗位职责： 1、负责产品的 Web （PC/手机/微信）前端功能开发和实现； 2、负责改进产品的用户体验，优化前端代码和性能； 3、负责Web 前沿技术研究和应用，持续优化前端体验和页面响应速度； 4、参与前端代码和架构标准规范的制定，优化和规范前端开发； 5、参与前端技术方案的选择与制定，交付高质量的前端层。  任职要求： 1、专科及以上学历，计算机等理工科专业，三年以上实际前端项目开发工作经验； 2、精通html5、div、css3、jquery、ajax、PS等前端技术，熟悉ES5/ES6特性，精通自适应布局； 3、精通vue2、vue-router、vuex、axios和vue-resource等vue全家桶，至少一年相关开发经验，必须附有真实在线项目，能独立完成项目； 4、熟悉git等工具；熟悉NodeJs，并有过相关开发经验； 5、精通各主流浏览器、各主流平台之间的差异性，能快速定位和解决各种兼容难题；熟悉前后端分离技术，熟悉后端服务器运行环境和数据通信协议； 6、熟悉一门服务器端语言（如Python、JSP、PHP、.NET），熟悉PHP优先； 7、有较强的逻辑思维能力、学习能力和理解能力，对用户体验要有一定的认识，有良好的代码风格，抗压能力强。 加分项： 1、有Nuxt.js或Vue SSR开发经验，并有在线项目； 2、熟练使用Angular或React，并有相应在线项目； 3、熟悉并使用过AntDesign、Element-UI； 4、能熟练开发微信小程序，并有在线项目。</t>
  </si>
  <si>
    <t>C#/.net软件开发工程师</t>
  </si>
  <si>
    <t>上海东立国际旅行社有限公司</t>
  </si>
  <si>
    <t>酒店/旅游 交通/运输/物流</t>
  </si>
  <si>
    <t>五险一金 年终奖金 出国机会 通讯补贴 周末双休</t>
  </si>
  <si>
    <t xml:space="preserve">我司为全国最大的从事国际机票分销业务的企业之一，拥有一支年轻有活力的开发团队，公司网址:www.twflight.com。   我司拥有全国最先进的机票B2B分销平台www.twflight.com，具体见公司简介。除分销平台之外，我司有一套自主研发的erp系统，IT部软件开发人员的工作，主要围绕公司销售平台及内部erp系统开展。包括：新产品（功能）需求分析、开发、实施、测试等。  </t>
  </si>
  <si>
    <t>前端开发工程师（VUE方向）</t>
  </si>
  <si>
    <t>上海中商网络股份有限公司</t>
  </si>
  <si>
    <t>五险一金 员工旅游 补充公积金 定期体检 绩效奖金</t>
  </si>
  <si>
    <t xml:space="preserve"> 岗位职责：  1、负责规范前端开发流程，对自身前端开发工程化问题进行探索，并提出建设性的解决方案，承接各产品提出的前端开发工作；  2、参与产品需求，将需求转化为稳定、可靠、安全、可扩展的web设计；  3、参与产品用户体验优化，在界面交互方面有自己独到的见解；  4、根据产品需求负责完成WEB前端界面设计、开发和调试工作；  5、与后台开发工程师协作，完成各种数据交互、动态信息展现。  任职要求：  1、精通ES5\ES6、HTML5、CSS3等Web前端开发技术，能手写符合W3C标准、兼容多种浏览器的前端页面代码；  2、精通VUE.JS，有实际项目开发经验，了解过框架实现原理；  3、熟悉小程序开发流程，有实际项目经验；  4、熟练掌握各种工具类库，如lodash、dayjs、momentjs；  5、了解前端工程化、组件化、模块化以及性能优化；  6、熟练掌握git，熟悉多人开发流程；  7、优秀的代码编写能力。思路清晰、分层明确，代码可读性强、复用性高；  8、有责任感、可承受多任务并行的工作压力，有复杂业务系统开发工作经验者优先；  </t>
  </si>
  <si>
    <t>前端开发工程师-上海（出差杭州）</t>
  </si>
  <si>
    <t>上海携宁计算机科技股份有限公司</t>
  </si>
  <si>
    <t>全栈工程师</t>
  </si>
  <si>
    <t>上海柯棣健康管理咨询有限公司</t>
  </si>
  <si>
    <t>五险一金 专业培训 绩效奖金 周末双休 带薪年假</t>
  </si>
  <si>
    <t>能力要求： 1、工作经验3年以上；熟练进行前台和后台一体化开发，有实际项目开发经验；有独立开发成型项目 2、负责公司Web产品的页面前端代码设计、前端特效实现。 2-1. 熟练掌握HTML、DIV+CSS、JS/jq/Ajax等前端技术，能快速的依据设计图写出前端页面； 2-2. 维护与优化产品性能、交互体验、提高产品的各端兼容性，优化开发模式和开发规范； 2-3.定期的开发网站专题页面。 2-4.能快速编写前端各类可复用组件； 3、熟练操作PHP编程语言、熟知php面向对象开发，熟悉主流PHP框架，能独立开发平台类网站。 4、熟练掌握MySql等关系型数据库的基础知识，并具备一定的数据库设计、管理、优化能力； 5、熟练掌握ThinkPHP，Laravel框架开发； 6、熟练服务器管理，掌握linux的基本操作命令，会源码编译安装搭建LNMP运行环境； 7、具备网站开发安全意识、应对基本的XSS、SQL注入攻击能力； 8、了解微信公众号、微信小程序，有相关开发经验的有限考虑。  任职要求： 1、本科以上学历，计算机相关专业，具有3年以上项目研发经验； 2、精通PHP，熟悉 MySql，能写出高性能 SQL 及分析性能瓶颈，有高性能数据库设计经验； 3、熟练运用Redis、Memcache、Mongodb 等 NoSql 技术，熟悉其优缺点及使用场景； 4、必须拥有良好的代码习惯，要求结构清晰、命名规范、可读性强、代码冗余率低； 5、熟练掌握前端开发，精通div+css+js，以及常用框架如：jq\vue\react等。按设计图纸能快速进行前后端开发。 6、有较强的分析问题、解决问题的能力，对技术有追求、有热情，能主动钻研、探索新技术，并结合实际落地； 7、有参与过中大型项目开发经验的优先考虑（并发超过1万、单表数据超过 1亿）。</t>
  </si>
  <si>
    <t>PHP开发主管</t>
  </si>
  <si>
    <t>上海生生物流有限公司</t>
  </si>
  <si>
    <t>岗位职责 1、负责公司系统的架构设计、功能模块设计、数据库设计、核心代码开发；
2、管理PHP开发团队，解决研发过程中的关键问题和技术难题，并能够指导开发人员高效完成项目任务； 3、根据需求不断修改完善系统，进行迭代开发，改善用户体验；  任职资格： 1、 本科以上学历，五年以上PHP开发经验，一年以上团队管理经验，有大型项目开发经验者优先； 2、 精通PHP开发，具备OOP编程思想，精通面向对象程序设计及设计模式，熟悉主流PHP开发框架（如 thinkphp、Yii、Laravel等）； 3、 精通数据库设计，熟练操作MySQL数据库，熟悉数据库配置和优化，对SQL性能优化有一定的了解； 4、 熟悉XML、HTML/XHTML、CSS、Javascript、jquery等Web页面技术； 5、 熟练使用Linux/Unix操作系统； 6、 熟练常见的缓存技术，如memcache/mongodb/redis； 7、 严谨的代码编程习惯及较强的文档编写能力，具备技术前瞻能力； 8、 具有较强的逻辑分析能力和学习能力，工作认真负责，有良好的沟通能力及团队合作精神；</t>
  </si>
  <si>
    <t>数据库工程师</t>
  </si>
  <si>
    <t>上海鑫宸医疗科技有限公司</t>
  </si>
  <si>
    <t>制药/生物工程 医疗/护理/卫生</t>
  </si>
  <si>
    <t>五险一金 员工旅游 绩效奖金 专业培训 年终奖金 股票期权 做五休二 餐饮补贴</t>
  </si>
  <si>
    <t>1.根据产品需求设计软件需求； 2.根据软件需求编写伪码； 3.根据伪码编写代码； 4.走读代码； 5.以可复用的软件开发理念完成设计和编码，遵循统一编码风格职责三职责表述：维护工作任务； 6.配合项目经理对项目进行软件维护。 岗位要求： 1.计算机相关专业，本科以上学历，2年及以上软件开发经验，有开发经验、移动开发经验者优先； 2.精通XML、HTML、CSS、JavaScript、AJAX,VUE语言;有ASP.NET Web应用开发经验；熟悉或擅长Jquery / Vue / AngularJS等前端框架中的一种或多种；熟悉使用泛型、Linq、Lambda、async /await、依赖注入、DTO映射；至少能简单使用一种ORM框架； 3.对照设计设计，还原度高; 4.熟悉具备Web系统安全方案能力优先考虑； 5，学习能力强、善于思考总结、工作认真、责任心强、能承担压力。</t>
  </si>
  <si>
    <t>上海聚水潭网络科技有限公司</t>
  </si>
  <si>
    <t>带薪年假 弹性工作 餐饮补贴 扁平化管理 领导nice</t>
  </si>
  <si>
    <t>工作职责： 1、 熟悉Java开发语言，熟练Java J2EE项目开发； 2、 熟悉Spring Boot、SpringMVC、Mybatis等框架； 3、 熟悉常用的开发工具Eclipse、Git、Maven等； 4、 熟悉至少一种主流的应用服务器、熟悉Tomcat； 5、 熟悉软件开发流程，代码规范性好，善于优化代码; 6、 熟悉HTML5、Vue、JQuery、CSS、JavaScript等前端主流的相关技术； 7、 熟练掌握主流数据库 MySql，根据业务逻辑可以编写对应的视图和存储过程，了解Mysql执行计划； 岗位要求： 8、三年以上Java开发工作经验，本科计算机相关专业优先； 9、 有较强的逻辑思维能力，善于分析、归纳、快速定位并解决问题，能够独立或带队进行项目开发和设计； 10、工作负责、态度端正、性格开朗，富有团队合作精神；</t>
  </si>
  <si>
    <t>上海未高科技有限公司</t>
  </si>
  <si>
    <t>五险一金 周末双休 弹性工作 节日福利 员工旅游 民营公司</t>
  </si>
  <si>
    <t xml:space="preserve"> 一、岗位要求  二、岗位职责  三、福利待遇 </t>
  </si>
  <si>
    <t>Web前端开发高级工程师</t>
  </si>
  <si>
    <t>上海容智信息技术有限公司</t>
  </si>
  <si>
    <t>五险一金 年终奖金 弹性工作 美式工作环境 领导nice 免费咖啡啤酒 晋升空间 节日福利</t>
  </si>
  <si>
    <t xml:space="preserve">【岗位职责】 1、负责公司相关系统的前端架构设计和开发； 2、负责与其它系统（微信等）进行对接，和后台开发人员协作完成微信小程序、微信公众号的开发； 3、进行新技术调研，持续对产品前端进行维护和升级。  【任职要求】 1、计算机或相关专业本科及以上学历；五年以上前端相关工作经验。 2、具有良好的系统分析能力，熟悉软件系统分析/设计的方法论，并有丰富的实践经验；精通Web前端开发，熟悉各种常用的设计模式； 3、精通Web及前端基础技术（包括 HTML/HTML5，CSS，JavaScript，AJAX，JSON)； 4、精通前端面向对象开发，具有主流前端框架开发经验，如React，jQuery，AngularJS、Angular、Vue等，了解前端架构设计理念，熟练使用前端构建体系； 5、至少熟悉一种服务器端开发语言，具有较强的代码走读能力；熟悉MySQL等关系数据库应用开发； 6、熟悉Git等常用版本管理软件； 7、良好的学习能力、沟通能力、适应能力，责任心强，能承受一定的工作压力，有责任心，上进心和自我驱动力； 8、有相应的作品，有过电子商务相关项目开发经验者优先，能够参与需求评审检查需求缺陷并提出合理设计方案； </t>
  </si>
  <si>
    <t>Web 前端开发工程师</t>
  </si>
  <si>
    <t>速珂智能科技（上海）有限公司</t>
  </si>
  <si>
    <t>汽车及零配件 新能源</t>
  </si>
  <si>
    <t>带薪年假 五险一金 餐饮补贴 绩效奖金 通讯补贴</t>
  </si>
  <si>
    <t xml:space="preserve"> 岗位职责 1、负责WEB、移动产品前端部分的设计、开发及维护工作； 2、定义和优化产品用户体验及交互效果，提升WEB界面的友好性和易用性； 3、持续的优化前端架构和页面响应速度，优化代码并保持良好的兼容性； 任职资格 1、本科及以上学历，计算机相关专业，3年以上互联网相关工作经验； 2、拥有多个前后端分离，项目构建以及调服务接口的项目经验； 3、熟练掌握HTML/CSS/JavaScript/AJAX等核心技术，能够独立完成页面设计及美化； 4、熟练运用主流前端开发框架，如React、Less、VUE、Angular等，并熟悉其基本原理； 5、具备前端架构设计能力，熟悉前后端分离架构，熟悉浏览器兼容性问题； 6、对实现高性能、高可用、优秀用户体验的WEB应用有实际的了解和实践经验； 7、良好的沟通和表达能力，可独立分析和解决问题，可承担工作压力，有团队精神； </t>
  </si>
  <si>
    <t>上海速连信息科技有限公司</t>
  </si>
  <si>
    <t>五险一金 交通补贴 餐饮补贴 通讯补贴 年终奖金</t>
  </si>
  <si>
    <t>任职要求： 1. 大学本科及以上学历，计算机及相关专业毕业，三年以上工作经验； 2. 熟悉Vue框架，熟悉HTML、CSS、JavaScript等前端相关技术； 3. 具有良好的沟通能力及团队意识。工作认真负责、踏实肯干、积极主动。  加分项： 1. 精通原生JavaScript优先； 2. 有Vue单页项目实现经验优先； 3. 了解Ajax，有项目经验优先； 4. 有电子政务项目经验者优先。</t>
  </si>
  <si>
    <t>Asp .Net软件工程师（高级）</t>
  </si>
  <si>
    <t>上海恒顺国际旅行社有限公司</t>
  </si>
  <si>
    <t>五险一金 餐饮补贴 专业培训 年终奖金 定期体检 做五休二</t>
  </si>
  <si>
    <t>一、岗位职责： 1、对公司网站及相关辅助应用系统进行软件开发工作； 2、承担并独立完成分配任务的项目开发，并有自己的见解和想法； 3、参与项目的需求与设计讨论。  二、岗位要求： 1、计算机相关专业本科及以上学历，2年以上.Net及其相关的开发经验； 2、熟悉三层、MVC架构（包括WebAPI），了解微服务模式； 3、熟练使用SQLServer，包括优化SQL脚本执行速度，存储过程、视图的应用； 4、熟练使用:JS、Jquery，包括异步同步处理，JS的封装；了解常用的控件使用：DatTables.js、Bootstrap常用的控件； 5、熟练调试HTML、CSS基本样式、布局； 6、熟练使用常用的ORM框架，如EF、Devart，并懂得ORM与SQL脚本的切换使用； 7、熟练使用缓存Redis，并清楚缓存的作用（懂得缓存使用场景）； 8、做事积极主动，执行力强，有较强的责任心和事业心，能够承受一定的工资压力，有团队精神； 9、有旅游行业开发经验者优先考虑；对自己开发的代码有要求，有轻度强迫症者优先考虑。  三、员工福利： 1、公司为所有员工缴纳社保公积金（五险一金）； 2、员工生日礼+独生子女补贴+其他节日福利； 3、每月发放油、米、杂粮等福利； 4、阶段性安排部门团建，增加团队凝聚力； 5、享受公司相关旅游产品员工价格； 6、入职满1年起，享受公司每年员工+父母免费体检福利； 7、公司并提供专业、系统的岗前培训以及后续岗位技能培训。</t>
  </si>
  <si>
    <t>上海数鸣人工智能科技有限公司</t>
  </si>
  <si>
    <t>五险一金 员工旅游 绩效奖金 弹性工作 定期体检 带薪年假 做五休二</t>
  </si>
  <si>
    <t xml:space="preserve">工作职责: 1、与产品、运营人员直接沟通，提炼需求，完成系统设计方案； 2、进行公司CRM系统的开发迭代与维护工作； 3、参与公司大数据系统的维护与开发工作； 4、负责完成领导交办的其他事宜。 任职要求： 1、具备3年以上java后台与服务端研发经验； 2、熟悉Java语言，熟悉spring等成熟框架的使用与原理，掌握io、多线程、多进程等基础知识，熟悉并发编程相关知识； 3、熟悉JavaScript语言，掌握基础的html与css能力，能独立完成CRM平台中前端页面的开发 4、熟悉常用存储与中间件原理，有成熟的选型方法论，如mysql、hbase、redis、kafka、zookeeper等； 5、熟悉Linux操作系统基本原理及常用命令，掌握一种脚本语言； 6、良好的沟通能力，善于理解业务，沟通需求，团队合作，并能承受一定工作压力； 7、掌握第2门服务端开发语言PHP者优先。 </t>
  </si>
  <si>
    <t>盟智软件（上海）有限公司</t>
  </si>
  <si>
    <t>1.2-2.2万/月</t>
  </si>
  <si>
    <t>五险一金 补充医疗保险 员工旅游 出国机会 弹性工作 定期体检</t>
  </si>
  <si>
    <t>1. 负责电商平台后端的技术架构与开发。 2. 参与核心业务的技术规划、系统设计及开发。 3. 深入理解业务需求，保障系统稳定性，可维护性，快速响应业务变化。 4. 完成项目经理分配的各项工作任务。 5. 参与日常产品经理沟通工作。  岗位要求： 1. 大学本科及以上学历，计算机相关专业。3年以上相关开发工作经验。 2. 精通Java/J2EE、Spring、Hibernate、Junit等框架。 3. 熟悉Redis/MongoDB等常用NoSQL框架，熟悉Mysql等关系型数据库。 4. 熟悉HTML、JSP、Javascript、Ajax、CSS、XML等前端相关技术。 5. 有Gradle及Github等管理工具使用经验。 6. 有Linux的开发或运行环境操作经验，熟悉Shell命令优先。 7. 具有大型网站架构设计经验，开发经验者优先。 8. 英语优秀的沟通能力佳者优先。</t>
  </si>
  <si>
    <t>江阴市传澄电子商务有限公司</t>
  </si>
  <si>
    <t xml:space="preserve">1. 有APP电商开发经验。  2、精通JavaScript语言与Html5、Css3、Ajax等技术，对前后端合作模式有深入理解，了解一种后端语言更佳。    3、了解Nodejs的开发，有前后端分离开发经验。    4、了解H5与APP的混合开发，熟悉VUE等一种或多种移动端和PC端常用的前端开发框架。    5、了解webpack、gulp等自动化构建工具。    6、对Web前端技术有强烈兴趣，有良好的学习能力和强烈的进取心，有小程序开发经验者优先。   </t>
  </si>
  <si>
    <t>vue开发工程师</t>
  </si>
  <si>
    <t>国信数道信息科技有限公司</t>
  </si>
  <si>
    <t>任职要求：</t>
  </si>
  <si>
    <t>上海博为峰软件技术有限公司</t>
  </si>
  <si>
    <t>五险一金 通讯补贴 定期体检 员工旅游 交通补贴 餐饮补贴 节假日福利 绩效奖金 年终奖金</t>
  </si>
  <si>
    <t>岗位职责： 1. 根据产品需求，进行项目代码开发工作 2. 能按照项目计划，按时提交高质量的代码，单元测试工作，完成开发任务； 3. 具有钻研精神，能够解决项目开发过程中的技术难点。 任职要求: 1. 计算机相关专业或者具有工程软件背景，本科及以上学历； 2. 3年以上Java设计和开发经历，熟悉Html/CSS/Javascript及Jquery、HTML编程； 3. 熟练掌握Struts 2.X/SpringMVC、Hibernate/MyBatis、Spring等主流框架； 5. 熟悉webservice、RMI等常用的远程调用技术； 6. 熟悉Tomcat等主流Web 应用服务器； 7. 熟悉Oracle或MySQL数据库的设计； 8.有责任心，沟通能力强，刻苦、敬业、有上进心，有良好的团队合作精神，有编写项目文档的经验；</t>
  </si>
  <si>
    <t>上海亘岩网络科技有限公司</t>
  </si>
  <si>
    <t>五险一金 弹性工作 定期体检 精美三餐</t>
  </si>
  <si>
    <t>职位描述 工作内容： 1. 开发公司产品PC端和移动端产品，实现业务功能和交互效果； 2. 优化产品性能和前端代码质量； 3. 持续改进产品的易用性与用户体验。 职位要求 1. 本科以上学历，两年以上WEB前端开发经验； 2. 精通JavaScript、HTML、CSS等WEB前端技术； 3. 熟练使用GIT，掌握React、Vue.JS、AngularJS框架至少一种； 4. 熟悉各种跨浏览器兼容性技术，熟悉响应式布局和屏幕适配技术； 5. 良好的编码习惯，注重细节，善于分析并改善产品的交互体验；  6. 积极上进，热爱学习，良好的团队协作能力与沟通能力。  该岗位将就职于泛微旗下孵化新产品业务： 我们是一个年轻的初创团队，最大的财富是热情以及对这个新行业的执着； 如果你是一个不甘于平凡，希望并相信通过自己的努力可以改变某个产品或某种应用模式的人；如果你是一个牛气的大拿，苦于没有发挥才华的空间；如果你向往创业的激情，苦于没有好的项目和合拍的伙伴； 那么，带着你的才华和激情，加入我们团队吧！因为这里有足够优秀的人懂你的想法，这里有足够的空间给你大展拳脚。。。 （最后偷偷告诉你，也许你觉得我们有点远，但真的很贴心，下地铁商务专车5分钟接送至公司门口，早午晚三餐加下午茶免费无间断！）</t>
  </si>
  <si>
    <t>上海飞科电器股份有限公司</t>
  </si>
  <si>
    <t>五险一金 免费班车 餐饮补贴 专业培训 绩效奖金</t>
  </si>
  <si>
    <t>岗位职责： 1、负责网站产品的前端开发和维护； 2、根据业务需求实现复杂的前端业务功能及优质用户体验效果； 3、参与研究、设计和实现基于JS和HTML5的跨平台应用，掌握前端应用的发展潮流； 4、优化网站的前端性能，维护网站的前端开发框架。 岗位要求： 1、 计算机相关专业,本科或以上学历，三年以上互联网Web开发经验； 2、 精通HTML、CSS、JavaScript, 熟悉PC Web、移动H5及微信开发； 3、 熟悉前沿前端技术和框架，如BootStrap、JQuery、Vue、AngularJS等； 4、 掌握响应式布局、单页面框架，熟悉各种跨浏览器兼容性技术； 5、 熟悉HTTP协议及RestfulAPI，了解NodeJS开发技术； 6、 PHP或JAVA开发经验者优先考虑； 7、 要求踏实、有责任心，具有良好的团队合作精神和沟通能力，并有很强的学习能力；逻辑思路清晰，较强的创新能力，有良好的计划和执行能力。</t>
  </si>
  <si>
    <t>Java</t>
  </si>
  <si>
    <t>天友（上海）科技有限公司</t>
  </si>
  <si>
    <t>金融/投资/证券 汽车及零配件</t>
  </si>
  <si>
    <t>带薪年假 绩效奖金 五险一金 节日福利 定期体检</t>
  </si>
  <si>
    <t>岗位职责：
1、负责公司资产管理平台功能开发
2、负责公司平台维护，升级，系统发布
任职要求：
1、本科及以上学历，具有2年以上Java开发经验
2、具有扎实的Java编程基础，良好的编程习惯。
3、熟悉常见的Java开发框架、数据结构、算法知识和并发编程中的基本概念与技巧
4、熟练使用SpringMVC、JPA、SpringBoot框架
5、熟悉vue前端框架的基础使用
6、能够对Java程序进行性能剖析并发现问题所在，能独立完成前后端项目开发
7、熟悉关系型数据库的基本概念和SQL，能够进行SQL优化
8、对http协议，Restful API以及前端知识(Html/Xml/Javascript/CSS)有所了解
9、熟练使用Linux系统的常用命令</t>
  </si>
  <si>
    <t>上海东泽国际物流有限公司</t>
  </si>
  <si>
    <t>五险一金 节日福利 绩效奖金 餐饮补贴 员工旅游 专业培训 年终奖金 定期体检</t>
  </si>
  <si>
    <t>岗位职责： 1. 负责产品PC端web开发，维护工作； 2. 能够根据产品需求,高度还原设计,与设计师、后端开发工程师紧密合作，负责产出兼容于目前主流浏览器的高质量前端页面； 3. 优化代码实现，提高产品性能； 职责要求： 1. 3年及以上Web前端开发经验； 2. 精通JavaScript（含es6）语言与HTML5、CSS3(含less,sass)等技术； 3. 精通React、bootstrap、jquery、Vue等前端框架； 4. 熟悉页面性能的优化，熟悉Firebug、Chrome等开发调试工具； 5. 熟悉nodejs语言经验者优先； 6. 用过gulp、webpack等构建工具以及git管理工具者优先； 7. 具有优秀的审美能力、具有一定的UI设计能力； 8. 具备责任心、较强的学习能力、善于和各种部门的人合作；</t>
  </si>
  <si>
    <t>北京智邦国际软件技术有限公司</t>
  </si>
  <si>
    <t>1.2-1.7万/月</t>
  </si>
  <si>
    <t>五险一金 员工旅游 交通补贴 餐饮补贴 专业培训 绩效奖金 年终奖金</t>
  </si>
  <si>
    <t xml:space="preserve">岗位职责：   </t>
  </si>
  <si>
    <t>HTML5开发主程工程师</t>
  </si>
  <si>
    <t>北京德和顺天科技有限公司</t>
  </si>
  <si>
    <t>汽车及零配件 互联网/电子商务</t>
  </si>
  <si>
    <t>定期体检 餐饮补贴 交通补贴 五险一金 带薪年假</t>
  </si>
  <si>
    <t>1、负责公司PC端产品、移动端产品、小程序等系统前端H5开发工作以及E-learning线上课程开发。； 2、与服务端开发工程师配合，完成前端项目的开发工作，并编写相关开发文档； 3、熟练使用前端调试工具，有较强的解决各类bug的能力； 4、 对完成的产品进行维护和对网站前端性能做相应的优化、对实现的产品追求极致； 5、 Web前沿技术研究和新技术调研。 任职条件： 1、能够和公司其他部门或客户进行业务对接，保证甲方对于交付物的满意度，负责E-learning课程IT开发工作环节，保证项目交付质量，且能够承受较大的工作压力，可以多任务并行； 2、 能够在专业技能上指导IT开发员工，以提升其工作质量与效率。具备团队管理经验，具备客户服务意识，有实际的客户对接服务经验，具备沟通与协调能力，可以处理多任务并行情况。； 3、精通HTML5、CSS3、Javascript、DOM、Ajax等前端开发技术，熟悉页面架构和布局，对表现与数据分离、Web语义化有深刻理解。熟悉各种常见跨浏览器、跨设备问题，对可用性、可访问性等相关知识有实际的了解和实践经验； 4、 熟悉模块化开发，熟悉react/vue框架，熟练使用react技术栈开发编程；具备良好的编程规范及学习能力，注重代码的简洁和可维护性； 5、 掌握多种E-learning课程开发语言，可以熟练应用，工作经验在5年以上。</t>
  </si>
  <si>
    <t>北京思普艾斯科技有限公司</t>
  </si>
  <si>
    <t>1.熟悉HTML5 . CSS. JSON . AJAX 等前台相关技术； 2.熟练使用Angular</t>
  </si>
  <si>
    <t>北京赛思天成科技有限责任公司</t>
  </si>
  <si>
    <t>五险一金 免费班车 交通补贴 通讯补贴 定期体检 提供早中饭 下班早 年终奖金 节假日福利</t>
  </si>
  <si>
    <t>1、计算机相关专业本科及以上学历； 2、工作习惯良好，代码清晰整洁； 3、三年以上Web前端经验开发经验； 4、精通HTML5/CSS3/前端技术； 5、精通JavaScript编程，对面向对象编程思想有深刻理解； 6、熟练运用JavaScript/jQuery/Ajax完成服务器交互及动态效果； 7、精通Angular.js/React.js/Vue.js/等前端框架实践经验； 8、熟悉NODE.JS的开发实践，如expressjs或koa框架等； 9、精通PC端及移动端的前端开发、多浏览器兼容及移动端机型适配方式； 10、了解java等服务器后台技术和拥有一定的java编程能力者优先； 11、熟悉软件开发流程和配置库的使用，拥有软件开发流程中的代码规范意识能力。</t>
  </si>
  <si>
    <t>北京同仁堂健康药业股份有限公司</t>
  </si>
  <si>
    <t>制药/生物工程 快速消费品(食品、饮料、化妆品)</t>
  </si>
  <si>
    <t>雅昌文化集团-艺术数据中心</t>
  </si>
  <si>
    <t>免费班车 包住宿 五险一金</t>
  </si>
  <si>
    <t>工作内容： 1、根据工作安排高效、高质地完成代码编写，确保符合规范的前端代码规范；
2、负责公司现有项目和新项目的前端修改调试和开发工作；
3、与设计团队紧密配合，能够实现实现设计师的设计想法；
4、与后端开发团队紧密配合，确保代码有效对接，优化网站前端性能；
5、页面通过标准校验，兼容各主流浏览器；
6、把控页面交互效果，能提出自己的见解。  任职要求： 1、至少熟悉JAVA/CGI/python/php/nodejs或一种其他类似后台技术；
2、对前后端联合开发的技术原理有全面认识；
3、熟悉JS/AS/AJAX/HTML5/CSS等前端开发技术；
4、对DNS/HTTP和相关的其他底层网络协议有比较全面的了解；
5、精通ES6、7、8最新规范，对函数式编程有深入了解；
6、精通React 、Vue、Angular等技术栈，3年以上实际使用经验；
7、掌握项目架构、数据通信、前端状态管理等前端工业化相关的知识；
8、热衷前端技术的研究和创新，有大型平台类项目开发经验者优先；
9、独立分析和解决问题，具备良好的团队沟通、合作能力。 公司提供班车和宿舍~</t>
  </si>
  <si>
    <t>中级研发工程师</t>
  </si>
  <si>
    <t>广州石竹计算机软件有限公司</t>
  </si>
  <si>
    <t>五险一金 补充医疗保险 通讯补贴 绩效奖金 年终奖金 定期体检</t>
  </si>
  <si>
    <t>1、负责产品平台的研发、维护和升级； 2、负责平台对外的接口设计与实现； 3、深入理解业务需求，完成模块设计、编码、编写技术文档，并对开发过程及代码进行持续改进； 任职要求： 1、正规大学本科以上学历，3年以上Java开发工作经验； 2、专业知识及技能：（1） 精通Java、熟练使用Spring、Spring MVC、MyBatis、Hibernate、struts等主流开源框架； （2）熟悉html、css、javascript、jQuery、bootstrap等前台技术； （3）熟练使用主流数据库（oracle、DB2、mysql）和中间件（tomcat、was、weblogic）中任意一种，以及maven、svn的配置及使用； （4）了解JBPM,ACTIVITY 中任意一种技术，了解Lucene 等开源技术者优先. 3、良好的学习能力和团队合作意识，热爱技术； 4、具有良好的表达和沟通能力，思路清晰，较强的责任心、团队精神以及动手能力，能承担较大工作压力； 5、对元数据、数据治理相关知识了解或有相关开发经验者优先； 6、有H5、安卓、ios app开发经验者优先。</t>
  </si>
  <si>
    <t>高级前端开发工程师（政务渠道） (MJ000230)</t>
  </si>
  <si>
    <t>广联达科技股份有限公司</t>
  </si>
  <si>
    <t>1.2-2.3万/月</t>
  </si>
  <si>
    <t>工作职责： 1.负责web端产品前端相关研发； 2.负责把设计稿转化为符合 W3C 标准的、兼容多种浏览器、移动设备的前端代码； 3.与后端研发、客户端等人员一起实现产品功能，优化产品用户体验。 4.配合项目组内其他工作，保持与其他成员的良好沟通，推进项目进度，保证产品质量 5.熟悉使用开源服务端框架，按照规范的软件开发流程,独立完成软件设计、编码。  任职资格; 1.具备5年以上web前端工作经验，熟练掌握HTML5、CSS3、JavaScript开发相关知识，实现产品所需的动画效果以及交互效果； 2.熟悉W3C标准与ES规范，熟悉Web语义化； 3.有较强的页面制作功底，并具有一定的页面审美意识； 4.熟练掌握盒模型、常用布局以及浏览器和移动设备兼容性； 5.熟练使用至少一种JS框架，掌握其原理，能独立开发常用组件，熟悉Vue优先； 6.良好的沟通与表达能力，思路清晰，有强烈的责任心和创新意识，业务逻辑理解与分析能力强。</t>
  </si>
  <si>
    <t>北京亿赛通科技发展有限责任公司</t>
  </si>
  <si>
    <t>五险一金 餐饮补贴 定期体检 通讯补贴 股票期权</t>
  </si>
  <si>
    <t>岗位职责： 1、负责公司产品后台系统架构的设计和优化、系统的架构改进，性能调优工作； 2、负责核心代码编写，解决技术上的疑难问题； 3、负责新技术的研究，为团队引入新的技术和创新的解决方案； 4、指导团队工作，提高团队技术水平和工作能力，营造团队积极向上的工作氛围。 任职要求： 1、对软件架构设计有实际经验，能够独立搭建软件开发框架、设计数据模型； 2、能熟练使用SpringMVC、MyBatis等框架进行项目开发；熟悉springboot更佳。 3、熟练使用前端技术 HTML、CSS、JavaScript、JQuery、easyUi或Vue 等前端技术； 4、有高并发、分布式架构设计及开发经验优先；熟悉restful开发技术优先； 5、熟练使用Oracle或Mysql数据库及相关工具，熟练掌握SQL。熟悉redis、elasticsearch等技术更佳。</t>
  </si>
  <si>
    <t>JAVA开发工程师（北京）</t>
  </si>
  <si>
    <t>广州西麦科技股份有限公司</t>
  </si>
  <si>
    <t>五险一金 员工旅游 餐饮补贴 通讯补贴 年终奖金 定期体检</t>
  </si>
  <si>
    <t>1. 在项目/产品经理带领下完成开发任务。 2. 参与项目部分需求分析和设计工作。 3. 根据设计规格书，按质、按量、按时的完成代码开发任务。 4. 根据项目需要，撰写及修改相应的文档。 5. 按照编码规范编程，并编制贯穿整个软件开发周期的文档资料。  任职要求： 1. 精通JavaEE技术， 3年以上的Java EE项目开发经验,对Java语言规范有深刻理解，熟练使用Eclipse/Maven/SVN等软件开发工具； 2. 熟悉J2EE架构，熟练Spring、SpringMVC、mybatis 等常用开发框架； 3. 熟练掌握SQL语句，熟练使用ORACLE，mysql等数据库； 4. 对当前广泛使用的tomcat、nginx等HTTP Server及Application Server有较丰富的应用经验； 5. 熟练使用EasyUI,bootstrap等其中至少一种前端框架，或者熟悉HTML/JAVASCRIPT/Jquery/CSS/Ajax 等页面技术； 6. 有较强的逻辑思维和业务理解能力，能独立解决技术与需求问题； 7. 性格开朗，沟通协调能力强，具有团队合作精神。</t>
  </si>
  <si>
    <t>北京才鼎通信息技术有限公司</t>
  </si>
  <si>
    <t xml:space="preserve">1、 具有三年以上JavaWeb项目开发经历，并有Web前端开发经验！ 2、 熟练使用前端框架JQuery/Bootstrap/Dojo/Require/Angular等二种以上，能独立开发常用组件； 3、 熟练使用Spring/SrpingBoot/SrpingMVC、Hibernate\MyBatis等主流框架，具有三年以上框架开发经验； 4、 熟悉Oracle、mysql等常用数据库，具备复杂SQL编写能力； 5、 具备扎实的Java基础和面向对象设计/设计模式，熟悉精通多线程编程、JAVA性能优化； 6、 熟悉HTML、JavaScript、XML、JSON、Ajax等Web编程语言和相关技术，熟悉DIV+CSS布局，熟悉了解AMD、CMD规范。   </t>
  </si>
  <si>
    <t>NAVER词典开发工程师</t>
  </si>
  <si>
    <t>北京世联互动网络有限公司大连分公司</t>
  </si>
  <si>
    <t>五险一金 补充医疗保险 餐饮补贴 绩效奖金</t>
  </si>
  <si>
    <t>岗位职责： 1、能够独立完成项目及系统的相关开发及管理； 2、大型WEB端开发及维护相关经验； 3、JAVA开发3年以上经验； 4、必须有javascript, jQuery经验，熟悉HTML/CSS； 5、熟悉Linux, Apache的WEB开发环境。  岗位要求： 1、熟悉NodeJS, NPM的开发环境； 2、熟悉Angular, React等的开发框架和数据库开发环境； 3、熟悉Build(Webpack, Gulp, Grunt)环境； 4、有模块化相关经验(AMD, CMD, COMMONJS) ； 5、有WEB标准，WEB兼容性，WEB性能改善，SEO及调试相关经验； 6、能熟练运用Github进行调试、性能分析和优化代码； 7、会韩语者优先。</t>
  </si>
  <si>
    <t>科学技术文献出版社</t>
  </si>
  <si>
    <t>文字媒体/出版 学术/科研</t>
  </si>
  <si>
    <t>岗位职责： 1. 根据产品设计，提供合理技术选型，熟练运用 HTML5、CSS、JS等前端开发技术，产出兼容于目前主流PC/手机浏览器的前端页面； 2. 参与项目的产品需求评审，负责前端架构设计、代码优化，按照项目计划，独立完成前端页面开发工作，提交高质量代码，按时交付工作任务； 3. 负责WEB端与服务器端接口调试，确保应用质量，保障系统的稳定性及可靠性，对产品进行维护升级； 4. 学习前沿的互联网技术，对公司产品进行创新；  5. 项目、日常运维文档的编写、维护，按照要求完成其他与项目、岗位相关工作。 任职资格： 1. 本科及以上学历，计算机相关专业，三年及以上开发经验； 2. 熟悉HTML5、CSS、JS、Ajax等技术，熟练使用开发框架进行PC、手机端页面开发；掌握丰富的css/JavaScript等前端性能优化经验，解决多浏览器、多屏幕尺寸的webview的兼容和适配问题； 3. 熟悉模块化、前端编译和构建工具 Webpack、Grunt等，熟练运用主流的JS库和Bootstrap，并深入理解其设计原理； 4. 有WEB、APP和微信公众号开发经验； 5. 熟练使用Gitlab，禅道，swagger，postman等工具； 6. 熟练使用相关工具进行单元测试及mock测试；  7. 对工作认真负责，执行力强，具有良好的沟通能力和团队合作精神，能够承受工作压力和挑战。</t>
  </si>
  <si>
    <t>Java研发工程师(001298) (职位编号：001298)</t>
  </si>
  <si>
    <t>空中网</t>
  </si>
  <si>
    <t>网络游戏 通信/电信运营、增值服务</t>
  </si>
  <si>
    <t>1.负责服务器后端运营平台相关程序设计、开发，技术和业务文档编写
2.负责根据产品需求制定技术方案，项目计划
3.负责分析业务领域比较复杂的问题，提出解决方案
4.负责对研发项目制定单元测试、压力测试方案并执行
5.负责对现有系统进行优化和重构 1.2年以上相关工作经验，至少1年以上Java编程经验，使用Java开发过大型平台经验者优先；
2.精通Java语言，熟悉Java多进程应用开发，熟练掌握至少一门JavaWeb开发框架；
3.熟悉设计模式，具有面向对象的分析和设计的能力；具有丰富的J2EE架构设计经验;
4.熟悉SpringBoot,Spring、Mybatis、Redis、MQ等常用框架, 熟悉HTML5、JSP、CSS、JavaScript/Ajax/Jquery开发;
5.熟练使用mysql，redis，有丰富的mysql，redis性能优化经验以及高可用、集群实战经验
6.拥有良好的代码习惯，结构清晰，命名规范，逻辑性强；工作态度端正，积极性高；具有较强的沟通能力及团队合作精神;
7.有独立分析和解决问题的能力，团队精神、责任心强、很好的沟通能力，能够承受工作压力；
8.熟悉Linux、golang、分布式、微服务、高性能Web服务开发、有一定的系统架构设计能力者优先。</t>
  </si>
  <si>
    <t>北京星球时空科技有限公司</t>
  </si>
  <si>
    <t>岗位职责： 1、基于Cesium引擎，从事数据可视化类相关GIS开发工作； 2、根据开发需求，进行相关软件开发工作； 3、维护现有web前端产品； 4、进行开发文档的编写工作。  任职要求： 1、熟练使用HTML5/CSS3，精通JAVASCRIPT语言、AJAX，至少使用过一种前端框架，如React、Angular、Vue 等； 2、精通Cesium引擎，2年以上使用经验优先； 3、GIS、计算机、数学相关专业，本科及以上学历，有三维WebGIS开发经验者优先； 4、熟练掌握、Git，具备扎实的编程基础、良好的编程习惯； 5、代码开发规范整洁，拥有严谨的工作态度，工作自主驱动，具备良好的问题定位分析能力；</t>
  </si>
  <si>
    <t>易视腾科技股份有限公司</t>
  </si>
  <si>
    <t>五险一金 补充医疗保险 通讯补贴 定期体检 绩效奖金 年终奖金</t>
  </si>
  <si>
    <t>职位描述： 1、公司产品web端页面的制作、开发和优化； 2、根据设计稿，编写静态页面和交互、特效等功能的脚本程序； 3、开发基于HTML5技术的可灵活定制、可扩展的前端UI组件； 4、优化前端架构，提高系统的灵活性和可扩展性； 5、开发、维护、扩展前端代码框架。 岗位要求： 1、负责Web前端页面开发，负责页面交互的技术设计、开发、代码优化等； 2、本科以上学历，5年以上工作经验； 3、精通DIV+CSS网页框架布局的HTML代码编写，熟悉W3C标准； 4、熟悉JavaScript、CSS、JQuery等各种Web前端开发技术，具备一定的跨浏览器开发经验； 5、精通各主流浏览器（IE6+、Firefox、Chrome、Safari）间的差异性，能快速定位和解决各种兼容难题； 6、熟悉HTML5和CSS3，有移动设备网页开发经验为佳； 7、有tv上H5应用开发者优先，有带团队经验者优先。</t>
  </si>
  <si>
    <t>高级JAVA工程师</t>
  </si>
  <si>
    <t>北京丹灵云科技股份公司</t>
  </si>
  <si>
    <t>五险一金 交通补贴 餐饮补贴 绩效奖金 年终奖金 定期体检</t>
  </si>
  <si>
    <t>岗位职责： 1、参与通用服务框架、组件、工具、项目核心代码的开发和维护； 2、参与核心技术攻关、解决系统中的关键问题和技术难题； 3、探索、研究业界云计算技术趋势和核心技术。 任职资格： 1、 2年以上工作经验，具有解决疑难问题的能力； 2、 精通Java语言、JVM虚拟机、深入理解设计模式、IOC、AOP、SOA等概念及技术； 3、 精通Linux操作系统，了解Docker、自动化部署运维相关技术； 4、 熟悉Struts、Spring、MyBatis、Maven等开发技术框架，熟悉dubbo，SpringCloud优先； 5、 具备分布式、缓存Redis、消息MQ、负载均衡、多线程、全文检索等机制和实现； 6、 熟悉kafka、zookeeper、spark、Hbase、Hive等大数据技术者优先； 7、 熟悉Oracle、Mysql等主流数据库，具备大数据量系统架构经验优先； 8、 熟悉前端技术及框架：html、css、js、jquery、bootstrap； 良好的沟通能力、团队合作精神；敢于承担、学习能力强；具备平台架构相关的项目经验者优先。</t>
  </si>
  <si>
    <t>中教畅享（北京）科技有限公司</t>
  </si>
  <si>
    <t>年终奖金 定期体检 五险一金 通讯补贴 员工旅游 节日福利 全勤奖 生日福利 超长春节假期</t>
  </si>
  <si>
    <t xml:space="preserve"> 1、参与前端界面的交互设计，负责前端界面的开发以及前端与业务层交互开发；   2、持续的优化前端体验和页面响应速度，保证良好兼容性，提升web界面的友好和易用； 3、有效地解决浏览器兼容问题，建立与监督实施浏览器兼容测试标准，保证页面兼容性；  4、搜集和分析当前互联网各种流行应用,在交互开发、用户体验等方面有自己的见解，支持交互方案提案。  任职要求：  1、计算机及相关专业本科以上学历，2年以上前端开发经验；  2、熟练掌握Html5、Css3，熟练运用 Web标准，能直接手写页面；  3、熟练掌握JavaScript和Jguery，理解其设计原理和应用特点；  4、具有丰富的浏览器兼容方面的工作经验；  5、具备良好的交流沟通能力和团队协作能力；  6、具有一定UI设计能力或产品设计经验者优先。  </t>
  </si>
  <si>
    <t>前端开发工程师/HTML5开发工程师</t>
  </si>
  <si>
    <t>广州际讯数码科技有限公司</t>
  </si>
  <si>
    <t>五险一金 绩效奖金 专业培训 定期体检 员工旅游 周末双休 商业保险</t>
  </si>
  <si>
    <t>岗位职责： 1、负责项目的前端构建及开发工作； 2、负责项目前端架构分析、前端技术解决方案整理； 3、JavaScript程序模块开发，通用类库、框架编写及优化； 4、优化项目性能，提高用户体验和交互效果，保证项目质量； 5、前端架构工作规范制定及优化； 6、与其他部门协作，提高产品体验和提出优化建议。  岗位要求： 1、本科以上学历，精通HTML和CSS及JavaScript面向对象编程方法，能够手写页面代码； 2、熟练应用HTML5、CSS3；熟悉Web2.0标准；了解DOM、XML、JSON等相关技术； 3、熟悉运用常见JS开发框架(如JQuery，Sencha Touch，iWebkit，Backbone，AngularJS)， 能快速高效实现各种交互效果； 4、追求用户体验，工作认真细致，有责任心，具备良好的团队沟通与协作能力； 5、熟悉算法思想，掌握至少一门服务端开发语言(如PHP，Node.js，Java，Python 等)。   完善福利： 1、周末双休，五天工作制； 2、社会保险+住房公积金 3、绩效奖金，年终奖，全勤奖、勤奋敬业奖、飞跃进步奖等； 4、员工假期：包括法定节假日、带薪年假、带薪病假、婚假、产假、丧假等； 5、其他福利：每日下午茶、节日福利、温馨的员工生日会、激情洋溢的年度旅游、震撼人心的拓展活动、充满欢乐的观影活动、形式多样的体育竞技比赛等；我们还为每位员工量身定制了具有个性化特色的弹性福利计划，包括家庭关怀福利计划等。</t>
  </si>
  <si>
    <t>HTML5高级培训讲师</t>
  </si>
  <si>
    <t>广州粤嵌通信科技股份有限公司</t>
  </si>
  <si>
    <t>教育/培训/院校 通信/电信/网络设备</t>
  </si>
  <si>
    <t>五险一金 通讯补贴 专业培训 绩效奖金 年终奖金 定期体检</t>
  </si>
  <si>
    <t>广东中标数据科技股份有限公司</t>
  </si>
  <si>
    <t>五险一金 补充医疗保险 补充公积金 员工旅游 年终奖金 项目奖金 节日福利 定期体检</t>
  </si>
  <si>
    <t>入职部门：大数据事业部。  岗位职责：  任职要求：</t>
  </si>
  <si>
    <t>广州参数信息科技有限公司</t>
  </si>
  <si>
    <t>五险一金 周末双休 补充医疗保险 定期体检</t>
  </si>
  <si>
    <t>岗位职责： 1、负责业务相关Mobile前端的设计、开发及上线。 2、带领前端团队进行敏捷开发，做到持续交付 3、负责前端同学的相关管理工作 4、负责前端的自动化流程和测试搭建，提高研发效率 5、与团队中的其他组成员沟通，完成业务的相关指标 6、负责app和web的质量相关工作  岗位要求: 1、统招本科及以上学历，3年以互联网公司前端开发经验； 2、精通各种前端技术（包括HTML/CSS/JavaScript等），熟悉ES6语法，具备跨终端（Mobile+PC）的前端开发能力 3、熟悉HTTP协议，了解前端常见安全问题和对策 4、熟悉前端工程化与模块化开发，并有实践经验（如gulp/webpack、Vue/React等） 5、对前端性能优化、解决不同浏览器兼容性问题有一定的经验 6、Vue全家桶或者React全家桶的开发经验 7、 对前端技术有持续的热情，有团队管理经验 8、有图像处理经验优先</t>
  </si>
  <si>
    <t>高级前端工程师 (职位编号：HR-2019-V-001)</t>
  </si>
  <si>
    <t>广东和讯创智智能科技股份有限公司</t>
  </si>
  <si>
    <t>周末双休 免费班车 绩效奖金 全勤奖 通讯补贴 加班补贴 交通补贴 带薪年假 五险一金 餐饮补贴</t>
  </si>
  <si>
    <t xml:space="preserve">岗位职责： 1、负责PC端、移动端网站，小程序的前端开发工作； 2、负责前端技术架构设计和搭建，研究最新前端技术，并能合理应用到项目中； 3、负责与产品、UI和后端做良好的沟通，对产品能够提供持续的体验优化； 4、优化代码并保持良好兼容性； 岗位要求： 1、3年以上前端工作经验，扎实的前端基础，有大型网站开发经验优先考虑 2、熟练掌握 JavaScript / HTML5 / CSS3等相关前端开发技术，掌握至少一种 JS（如 React.js / Vue.js ／AngularJS 等）框架；3、对前端工程化有较好的理解，对网络、安全、性能优化有较好的理解； 4、熟悉团队开发流程，熟练使用代码管理工具； 5、有至少1门后端（Node、Java等）经验者优先； 6、熟悉Linux者优先。  </t>
  </si>
  <si>
    <t>Java高级软件工程师（中科智城）</t>
  </si>
  <si>
    <t>广州中国科学院软件应用技术研究所</t>
  </si>
  <si>
    <t>五险一金 绩效奖金 年终奖金 免费班车 定期体检</t>
  </si>
  <si>
    <t>岗位职责： 1. 进行物联网项目的技术攻关和研发工作； 2. 能够根据开发规范独立完成模块的设计、编码、测试以及相关文档，并能够对其他同事提供指导； 3. 能够带领2~5人团队。  岗位任职要求： 1. 计算机及相关专业或相关领域拥有优秀技术者，本科（含）以上学历； 2. 三年以上工作经验，熟悉Spring、ActiveQ、ServiceMix等开源框架； 3. 具有物联网技术研究和实际项目经验； 4. 熟练掌握MySQL等数据库使用，熟悉hibernate或ibatis框架； 5. 熟练使用Javascript(jquery)、Html、CSS； 6. 熟悉GIS方面开发经验者优先； 7. 熟悉hadoop、hbase等分布式计算框架优先； 8. 熟悉CloudFoundry等云计算平台开发经验者优先； 9. 具有积极主动、认真踏实、有良好的沟通能力和团队合作精神。</t>
  </si>
  <si>
    <t>广州爱财在线互联网信息服务有限公司</t>
  </si>
  <si>
    <t>五险一金 绩效奖金 年终奖金 专业培训 员工旅游 周末双休 写字楼办公</t>
  </si>
  <si>
    <t>一、岗位职责： 1.负责公司消费金融板块的业务分析，模块设计； 2.负责公司消费金融板块的系统分层，接口设计； 3.负责小组代码评审，控制代码质量以及规范； 4.负责技术调研和技术攻关； 5.配合上级进行外部接口设计和主要代码的实现；   二、任职要求： 1.本科以上学历，计算机相关专业，具有3-5年以上java编程经验，可独立解决并发现技术问题； 2.精通Sping、iBatis/mybatis、SpingMvc框架，能够独立组建SSI框架，有JVM平台的并发、网络、安全等方面的开发经验优先； 3.熟悉算法、数据结构、多线程编程、I/O、网络编程等，有扎实的JAVA功底； 4.对缓存技术（redis/ehCache/Memcached等）有较深入的应用及研究，熟悉常用的消息组件（rocketmq，activemq）的API开发，有Restful开发经验； 5.熟悉SQL性能优化，系统性能优化； 6.精通HTML、javascript、CSS、AJAX等前端开发技术，精通mysql、Oracle数据库；</t>
  </si>
  <si>
    <t>高级PHP工程师</t>
  </si>
  <si>
    <t>广州市顶域科技有限公司</t>
  </si>
  <si>
    <t>弹性工作 带薪年假 节日福利 五险 员工旅游 定期体检 绩效奖金</t>
  </si>
  <si>
    <t>【岗位职责】 1、负责技术方案的制定，解决系统开发、运行中出现的各种疑难问题； 2、把握复杂系统的设计，提高整体代码质量，优化开发流程，提高开发效率； 3、推进团队在相关领域的前瞻性技术方案研究，保持公司技术领先并能够快速响应业务需要； 4、能独立完成后端相关业务，并配合前端与移动端进行测试。  【岗位要求】 1、本科及以上学历，计算机相关专业，5年以上相关工作经验； 2、对PHP有深入了解，精通PHP主流开发框架，使用过Yii2、Laravel优先； 3、熟悉Mysql数据库查询优化、MVC、面向对象程序设计及设计模式； 4、熟悉NoSQL，如Redis、Memcached、mongoDB等； 5、熟悉Html、Css、JavaScript、Ajax等前端技术； 6、具备LINUX操作系统的常用命令操作和应用系统部署、运行维护； 7、对高并发，高负载的架构有一定了解，具有分布式架构的代码开发能力； 8、有良好的编码习惯和技术文档编写能力； 9、能积极主动地思考问题，工作态度认真负责，有较强的抗压能力。  【工作时间】 周一至周五，早上9点00分-下午18点，午休2小时，周末双休。</t>
  </si>
  <si>
    <t>广州飞曙电子科技有限公司</t>
  </si>
  <si>
    <t>五险一金 员工旅游 交通补贴 通讯补贴 定期体检 年终奖金 节日福利 带薪年假 弹性工作 补充医疗保险</t>
  </si>
  <si>
    <t xml:space="preserve"> 岗位职责  </t>
  </si>
  <si>
    <t>广州泓展网络科技有限公司</t>
  </si>
  <si>
    <t>五险一金 餐饮补贴 绩效奖金 定期体检 年终奖金 交通补贴</t>
  </si>
  <si>
    <t>职位描述： 1、根据需求文档，完成PC端、移动端页面及交互的开发，并保证兼容性和确保产品具有优质的用户体验； 2、熟练使用 HTML 、 CSS 、 JS 、 Ajax 等技术，能解决各种浏览器兼容性问题，完成页面架构和布局； 3、熟练编写结构良好，语义化的HTML、和兼容的CSS，高保真输出界面； 4、理解Ajax技术原理，调用后端接口进行数据通信，与后端工程师配合，为项目提供最优化的技术解决方案； 5、负责公司产品Web前端的架构设计与研发； 6、负责钻研WEB前沿技术，协助其他同事解决项目中遇到的难题，持续优化页面架构和性能。  任职要求： 1、5年以上 HTML5 前端开发经验，具备 HTML5 架构搭建经验； 2、有较强的 AJAX 前后台数据交互经验， 且能配合后台写 JS 的业务逻辑的经验； 3、精通 HTML5 API 、本地存储、离线应用、 websocket 等技术，了解常规网络通信协议； 4、精通 CSS 、 JavaScript 、 jQuery 、 AngularJS 、Ajax 等 Web 前端编程技术； 5、精通各主流浏览器（IE6+、Firefox、Chrome、Safari）间的差异性，能快速定位和解决各种兼容难题； 6、熟悉前后端分离技术，熟悉后端服务器运行环境和数据通信协议 7、至少熟悉一门非Web前端脚本的语言（如Java、.Net、PHP）； 8、熟悉 Android 、iOS 等移动平台， Hybird 混合开发模式，具备多个混合开发项目经验者优先； 9、有较强的逻辑思维能力、学习能力和理解能力，对用户体验要有一定的认识，有良好的代码风格； 10、有良好的团队协调能力，充满工作热情，做事细心有耐心，能承受工作压力。</t>
  </si>
  <si>
    <t>PHP高级开发工程师（开发经理）</t>
  </si>
  <si>
    <t>广州极酷物联智能科技有限公司</t>
  </si>
  <si>
    <t>五险 住房补贴 周末双休 绩效奖金</t>
  </si>
  <si>
    <t>岗位职责： （1）参与公司项目的整体开发和计划实施； （2）负责后台需求分析、系统设计、核心模块编码并撰写相关开发文档； （3）分析改进系统，增强系统稳定性与安全性并提高其实际性能； （4）负责系统性能优化和技术难点攻关，维护相关系统，保证系统运行的稳定性； 要求: （1）专科及以上学历，计算机、电子、通信、自动化类等相关专业； （2）3年以上PHP开发经验，熟悉服务器部署优先； （3）精通PHP，HTML，JS，CSS，Ajax等技术，有丰富 restful API、Http(s)/TCP/Socket 开经验，良好的代码习惯和面向对象的编程思想； （4）扎实的SQL知识，熟练使用MySQL，熟悉MySQL的各种查询优化，熟悉Redis数据库，熟悉Linux，能够独立完成环境部署； （5）掌握svn或git版本管理工具；掌握基本的Linux命令； （6）有大并发量SaaS平台和分布式集群系统开发经验优先。</t>
  </si>
  <si>
    <t>美亚商旅集团</t>
  </si>
  <si>
    <t>航天/航空 酒店/旅游</t>
  </si>
  <si>
    <t>五险一金 员工旅游 绩效奖金 年底双薪 带薪年假 专业培训 定期体检</t>
  </si>
  <si>
    <t xml:space="preserve">1、基于APICloud独立完成移动端相关产品，架构设计及开发等工作； 2、负责移动端软件的功能，性能，交互优化和改进； 3、负责Web及APP中H5前端功能开发，设计、优化用户体验。  任职要求： 1、5年移动端HTML5+CSS3开发经验,熟悉各种移动端设备的页面适配； 2、精通(X)HTML、JavaScript、AJAX、JQuery、BootStrap、Angular等Web前端技术； 3、精通HTML/DIV/CSS/JSON，熟悉DIV+CSS布局； 4、能处理数据展示以及在各浏览器兼容和优化； 5、熟悉http、WebSocket协议、页面渲染原理、页面性能优化； 6、掌握市面上常用JavaScript控件，并能独立开发高质量的控件； 加分项： 1、熟悉混合开发(原生+H5)、有android/ios原生开发经验优先； 2、有项目管理或团队管理经验者优先。  【美亚提供】 1、薪酬：综合薪资12-18k（基本工资+岗位工资+绩效工资等），年终双薪； 2、专业培训：多元化的培训课程，为每位新入职员工提供系统的技能培训、职业培训、户外拓展； 3、福利待遇：五险一金/绩效奖金/全勤奖/年终奖/员工体检/企业文化活动/拓展培训/优秀团队活动经费/大型年会/员工旅游/节日礼物/下午茶等； 4、假期：带薪年假（5-10天）、国家法定节假日、婚假、产假、丧假等。   </t>
  </si>
  <si>
    <t>web前端主管</t>
  </si>
  <si>
    <t>广州云作科技有限公司</t>
  </si>
  <si>
    <t>五险一金 餐饮补贴 交通补贴 定期体检 商业险 周末双休</t>
  </si>
  <si>
    <t>1. 参与公司Web系统前端架构设计； 2. 负责前端核心模块设计与开发、公共模块设计、制定接口规范； 3. 参与需求定义、确定设计方案； 4. 负责前端页面开发与性能优化，解决浏览器的兼容性问题； 5. 培训、指导团队成员完成开发任务。  岗位要求： 1.5年及以上Web前端开发经验，2年以上管理经验，熟练掌握相关技术（HTML,CSS,JavaScript,jQuery）； 2.了解页面渲染过程及HTTP请求原理，熟悉前端网页性能优化，能够解决浏览器兼容性问题； 3.熟悉主流的前端框架，如 Bootstrap/Vue/React/Angular/JQuery/EXT，精通其中一种以上，有react开发经验优先； 4.善于与人沟通，良好的团队合作精神和高度的责任感，能够承受一定的工作压力，有创新精神，保证工作质量。</t>
  </si>
  <si>
    <t>广东顺心快运有限公司</t>
  </si>
  <si>
    <t>五险一金 免费班车 员工旅游 绩效奖金 带薪年假</t>
  </si>
  <si>
    <t>岗位职责: 6.完成领导交办的其他任务。 岗位要求： 11.工作认真负责、能够承受一定的工作压力、有良好的团队精神。</t>
  </si>
  <si>
    <t>深圳市闻迅数码科技有限公司</t>
  </si>
  <si>
    <t>五险一金 年终奖金 绩效奖金 定期体检 员工旅游 专业培训 节日福利</t>
  </si>
  <si>
    <t xml:space="preserve"> 岗位职责： 1、持续优化前端页面体验和性能，参与制定前端开发标准，搭建高性能、高可用和安全的前端技术架构。 2、参与公司产品Web前端功能设计、实现、技术评审。 3、与UI设计师配合 ，负责前端页面的效果设计，研究并改善用户体验。 4、与后端工程师协作，完成前后端数据交互。 任职要求： 1、计算机及相关专业本科或以上学历，3年以上前端开发经验，精通 HTML5/JavaScript/CSS3 等 WEB 开发技术，熟悉W3C标准。有丰富的相关工作经验者可放宽学历限制。  2、熟悉Echarts、Canvas 应用，熟练使用原生JS编程。 3、至少熟悉一种前端开发框架如 Vue、React、Angular等, 并有复杂应用场景的开发经验。 4、对 WEB 标准有良好的认识, 能够高保真还原设计稿, 代码风格严谨工整；对 WEB 前台的性能优化以及 WEB 常见漏洞有一定的理解和相关实践。 5、熟悉各种浏览器平台的特性，能够解决浏览器兼容性问题；对设计和用户体验有一定的鉴赏能力。 6、具备良好的分析解决问题的能力, 能独立承担任务, 有开发进度把控能力。 7、责任心强, 良好的对外沟通和团队协作能力, 主动, 好学, 抗压能力好。 8、有GIS相关、Node.js开发经验者优先。 </t>
  </si>
  <si>
    <t>广州智融云科技有限公司</t>
  </si>
  <si>
    <t xml:space="preserve">岗位描述： 1、与UI设计师、 产品，开发等多方协作，根据设计图和产品需求完成web端的前端技术设计、开发和实现。 2、产品线的web界面维护、易用性改造和性能的优化； 3、Web前沿技术研究和新技术调研。  岗位要求： 1、本科或以上学历；计算机科学类专业，有金融系统开发经验的优先考虑； 2、3年或以上web前端开发经验，有手机端开发经验者优先考虑； 3、熟悉html，CSS、JavaScript网页前端技术； 4、能够熟练应用css3和Html5，对浏览器适配问题有处理经验； 5、熟悉一门前端常见js框架，如jQuery、angular、reactjs； 6、熟悉各种主流浏览器（ie7+，chrome等）对CSS和JavaScript不同特性的兼容性，并有相关问题解决经验。 </t>
  </si>
  <si>
    <t>JAVA高级软件工程师</t>
  </si>
  <si>
    <t>广东港鑫科技有限公司</t>
  </si>
  <si>
    <t>五险一金 绩效奖金 定期体检 员工旅游 年终奖金 交通补贴 餐饮补贴</t>
  </si>
  <si>
    <t>1.负责相关产品线技术管理职能，完成负责产品的架构设计； 2.依据产品需求，进行技术编码、调试、单元测试，能够解决核心技术问题； 3.按照工作进度和编程规范，设计、编写和测试模块； 4.编写软件产品文档；  岗位要求： 1.计算机及相关专业毕业，专科以上学历； 2.5年以上JAVA开发经验； 3.精通JAVA语言，熟悉Spring、JSP、Servlet、SpringMVC、iBatis、Workflow等开发技术，熟悉MVC开发模式； 4.熟悉HTML/CSS/JavaScript/Ajax技术以及至少一种AJAX开发框架； 5.了解Webservices开发技术； 6.熟练配置和使用WebSphere、WebLogic、Tomcat及等主流应用服务器，具备2年以上的应用经验； 7.熟练使用SQL语言,有Sqlserver、Oracle等大型数据库使用及设计、开发经验； 8.有负责软件需求设计、数据库设计，编写软件设计文档、概要设计文档、数据库设计文档等具体经验； 9.可承受较大的工作压力，具备良好的沟通能力，有团队意识和钻研精神，独立工作能力强； 10.编码质量高，编码具有良好的规范性。</t>
  </si>
  <si>
    <t>广州霸图网络科技有限公司</t>
  </si>
  <si>
    <t>弹性工作 全勤奖 带薪年假 节日福利 专业培训 绩效奖金 五险一金 做五休二 员工旅游 年终奖金</t>
  </si>
  <si>
    <t>岗位职责 1、负责公司系统开发与维护，带领技术团队，负责公司项目管理； 2、能独立完成后台程序开发以及数据库的优化； 3、数据库设计及编写程序； 4、进行单元、功能测试，查出存在缺陷并保证其质量； 5、完成领导交代的其他事宜。  任职要求 1、大专以上学历，2年以上PHP开发经验，有项目管理经验，有外包项目工作经验优先考虑； 2、有良好的代码编程习惯,具有CSS, JavaScript, XML, HTML, DHTML, MySQL and MS SQL.基础 3、拥有良好的代码习惯，要求结构清晰，命名规范，逻辑性强，代码冗余率低； 4、责任心强，良好的对外沟通和团队协作能力，能承受工作压力，接受加班； 5、精通PHP编程；熟练使用Nginx、MySQL、PHP等进行后台环境的搭建；熟悉PHP主流开源框架（Yii、ThinkPH、laravel）； 6、熟悉MySQL，及其性能优化，能独立设计良好的数据结构 7、熟悉使用memcached,redis等缓存技术； 8、熟悉LINUX，NGINX，MYSQL，PHP服务器环境搭建及设置； 9、对分布式、高并发情况有经验者优先。  福利待遇 : 1、购买社保，每月不定时聚餐和生日会，年底旅游； 2、福利待遇：无责任底薪+绩效+每月一次生日会+不定时下午茶+每月不定时聚餐+年假 3、工作时间：上午9：00―12:00 下午13：00―18：00，单双休 法定节假日正常休息 。 4、上班地点：天河区东圃东泷商务中心C座 C136 近东圃BRT200米，车陂地铁站D出口690米</t>
  </si>
  <si>
    <t>web高级前端开发工程师</t>
  </si>
  <si>
    <t>广州市安发网络科技有限公司</t>
  </si>
  <si>
    <t>五险一金 绩效奖金 年终奖金 弹性工作 餐饮补贴 专业培训 员工旅游 交通补贴</t>
  </si>
  <si>
    <t xml:space="preserve"> 1. 负责web前端页面开发及前端交互，有前后端分离项目开发经验。 2. 参与产品前端架构开发、前端页面性能优化。 3. 熟悉模块化开发和WEB主流框架。 4. 按照产品需求完成既定功能组件的开发和测试。 5. 持续优化交互细节，提升用户体验，编写相关技术文档。 6. 解决不同浏览器及不同版本的兼容性问题。 任职要求： 1、精通JS、HTML5、CSS3，能够高质量，高标准，快捷搭建页面，实现动态效果。 2、熟练掌握nodejs、npm、webpack、gulp、bower、sass。 3、需要vue实际项目开发经验，有vue2.0经验者优先。 4、熟练使用Git工具。 5、有element-ui经验者优先。 6、大专以上学历，5年以上web前端开发经验。</t>
  </si>
  <si>
    <t>APP开发主管</t>
  </si>
  <si>
    <t>广州淦源智能科技有限公司</t>
  </si>
  <si>
    <t>五险一金 年终奖金 弹性工作 员工旅游 补充医疗保险</t>
  </si>
  <si>
    <t>岗位职责：
1、根据需求主导公司智能产品手机客户端的设计和开发，在苹果IOS移动端或Android移动端进行APP开发与维护；
2、参与项目的产品分析、开发以及维护；
3、能与UI设计、后台团队配合，改进用户体验；
4、完成开发工作，进行模块测试，确保代码的质量；
5、修正并验证测试中发现的问题；
6、参与APP的测试以及编写文档；
岗位要求：
1. 计算机相关专业，本科及以上学历；3年以上APP开发经验，精通IOS开发，了解Android手机平台的应用程序开发经验；
2. 精通Objective-C, Java或C++，熟悉面向对象程序设计方法以及常见的设计模式；
3. 基础扎实，精通常用数据结构与算法；
4. 有HTML/CSS/JavaScript等Web前端设计经验优先，有PC端或后台服务程序设计经验优先；
5. 了解有微信公众号、小程序开发优先；
6. 有3D开发经验优先。</t>
  </si>
  <si>
    <t>乐荐信息科技（北京）有限公司</t>
  </si>
  <si>
    <t>互联网/电子商务 保险</t>
  </si>
  <si>
    <t>做五休二 周末双休 弹性工作 带薪年假 五险一金 节日福利 绩效奖金 专业培训</t>
  </si>
  <si>
    <t xml:space="preserve">  工作职责: (1) 与团队协同工作， 致力于网站前端程序开发，构建高性能、高可用性的产品，服务以及支持系统； (2) 你将完成程序编制及单元测试，并确保开发过程遵循公司的相关开发规范； (3) 你将负责维护并升级完成的程序代码，因为需求会经常变更； (4) 与产品及测试团队或其他需要你支持的部门保持良好的沟通； (5) 我们可能需要你在压力下工作，以期保证产品服务的开发进度。  背景知识及技能要求:  1、计算机或相关专业本科及以上学历，两年以上开发经验； 2、熟悉交互产品的前端系统设计、开发与实现，深入了解CSS、HTML、javascript，浏览器兼容； 3、熟练运用JavaScript、jQuery、Ajax、Bootstrap等前端开发技术。； 4、熟练移动端 Web 开发经验，熟悉前端工程化和性能优化，有一定的实践经验； 5、熟悉Vue框架优先。    我们找的就是你，致力于网站前端程序开发，构建高性能、高可用性的产品，服务以及支持系统的你！加入乐荐，扶摇直上！</t>
  </si>
  <si>
    <t>浩鲸云计算科技股份有限公司</t>
  </si>
  <si>
    <t>五险一金 补充医疗保险 免费班车 员工旅游 专业培训 餐饮补贴 交通补贴 绩效奖金 弹性工作 定期体检</t>
  </si>
  <si>
    <t>工作职责: 1、负责公司web端系统和app端HTML页面制作，协助公司其他研发工程师完成前端开发工作、进行前后端联调； 2、快速响应产品迭代以及优化升级，持续优化前端体验，并保持良好的浏览器兼容性， 3、负责运用css、js等技术实现前端的交互效果，提供可供业务开发使用的封装组件； 任职资格： 负责带领前端团队完成代码编写，确保符合前端代码规范； 与后端开发团队紧密配合，确保代码有效对接，优化系统前端性能； 研究前沿的前端技术并参与维护前端框架和规范。 要求本科及以上学历，2年以上工作经验； 要求有react\vue\angularJs等前端框架的实战经验，熟悉react优先； 善于沟通，具有团队意识，技术攻克能力强</t>
  </si>
  <si>
    <t>高级空间设计师</t>
  </si>
  <si>
    <t>广州广电运通金融电子股份有限公司</t>
  </si>
  <si>
    <t>多元化业务集团公司 计算机服务(系统、数据服务、维修)</t>
  </si>
  <si>
    <t>五险一金 免费班车 员工旅游 绩效奖金 餐饮补贴 定期体检</t>
  </si>
  <si>
    <t>1、负责公司项目平面布置图、效果图的绘制以及预算方案制作并结合实际需求完成空间设计；
2、负责对项目方案阶段的跟踪和监督，主动与上级领导沟通设计方案，并及时进行修改和完善；
3、负责项目的创意方案设计工作，具有很好的空间概念及丰富想象力，并能有效的运用相关的设计概念和元素；
4、精准地通过图文和语言向客户阐述出设计理念。 任职要求： 1、全日制统招大专及以上学历，5年以上实际空间、效果设计相关工作经验
2、能够胜任平面端、网页端、移动端的工作需求，具备较高审美和视觉设计能力。并对当前设计流行趋势有灵敏的触觉和领悟能力。
2、熟悉移动端Android/iOS系统界面设计规范，对双系统下的设计异同有深刻的理解。能够熟练切图、对界面进行准确标注。能够独立完成移动端app整体视觉设计，有成功的UI设计/产品UI设计作品案例。
3、精通Adobe Photoshop、Adobe Illustrator、Axure等设计工具，擅长界面交互设计，可以自主设计产品原型优先。
4、理解能力强，并具有良好的沟通和设计表达能力，富有团队合作精神。
5、有金融类产品PC/移动端设计经验优先，熟悉HTML5+CSS3基本布局优先。
6、应聘生可带上个人相关作品演示。</t>
  </si>
  <si>
    <t>五险一金 餐饮补贴 专业培训 员工旅游 周末双休 法定节假日</t>
  </si>
  <si>
    <t>1、计算机、软件工程相关专业本科及以上学历； 2、精通Html5前端开发； 3、精通JavaScript、HTML5、CSS，熟悉React或AngularJS开发框架，有基于Ajax的应用开发经验，能够手写页面代码。 4、了解Web2.0标准；了解DOM、XML、JSON等相关技术 5、熟练掌握使用JavaScript进行Web开发，熟悉html5 + css3的新功能、canvas动画制作等。 6、有微信小程序和手机app开发经验和作品者优先。 7、熟悉GIS开发的优先。 备注：实际前端开发经验在4年左右</t>
  </si>
  <si>
    <t>深圳市九号科技有限公司</t>
  </si>
  <si>
    <t>五险一金 股票期权 15天年假 萌妹鼓励师 明星演唱会 员工旅游 绩效奖金 定期体检 弹性工作 通讯补贴</t>
  </si>
  <si>
    <t>1. 负责产品PC端、移动端、微信端的前端开发
2. 参与移动端页面布局及交互设计 任职要求： 1. 精通div＋css，能熟练运用html,css网页制作，能够熟练运用html5特征构建移动端的webapp，深刻了解各主流浏览器的兼容问题
2. 熟练掌握 Javascript、HTML/HTML5/XML、CSS/CSS3、Ajax、Canvas、SVG 等前端开发技术， 能快速高效实现各种交互效果
3. 熟悉页面性能的优化，善于使用前端的基本调试工具，对可用性、可访问性等用户体验 知识有相当的了解和实践经验
4. 熟悉至少一个主流前端框架(比如：vue、react、angular、bootstrap 等）</t>
  </si>
  <si>
    <t>信必优(深圳)信息技术有限公司</t>
  </si>
  <si>
    <t>五险一金 商业保险 十三薪 节日礼金 加班费</t>
  </si>
  <si>
    <t>1、熟练掌握 HTML, CSS, ES6；掌握 JS 面向对象的编程思想，继承，原型，闭包的使用； 2、精通JavaScript、Ajax，熟练使用jquery、zepto、easyUI库； 3、熟练使用前端开发工具及调试工具，会使用gulp、webpack等前端工具。</t>
  </si>
  <si>
    <t>深圳四方精创资讯股份有限公司</t>
  </si>
  <si>
    <t>五险一金 补充医疗保险 员工旅游 绩效奖金 年终奖金 定期体检</t>
  </si>
  <si>
    <t>1、HTML5、CSS3, Javascript基本功过硬； 2、熟悉三大主流框架中的一种或多种（angularjs、reactjs、vuejs）； 3、熟悉Bootstrap、echarts、mxgraph； 加分项： 1、熟悉mxgraph、Canvas、SVG，有实际的可视化拖曳案例；</t>
  </si>
  <si>
    <t>深圳市睿服科技有限公司</t>
  </si>
  <si>
    <t>五险一金 补充医疗保险 员工旅游 交通补贴 餐饮补贴 专业培训 绩效奖金 年终奖金 定期体检 员工体检</t>
  </si>
  <si>
    <t>1. 负责团金E，pc端以及app端的开发以及架构搭建和改进。构建高效可复用的代码架构； 2. app端以及pc端现有用户体验的优化，包括但不仅限于页面加载速度提升，页面执行渲染优化等； 3. 改进协作流程，创建技术标准和规范； 4. 参与前端代码code-review并对组内成员进行分享和指导； 5. 跟进行业内***的动态，并进行相关技术的预研以及攻关  任职资格： 1、熟练使用各种前端技术，JavaScript基础扎实，对浏览器机制，JavaScript运行机制等有较深刻的理解； 2. 对css有较好的理解，包括页面的渲染优化等； 3、熟悉HTTP的基本工作原理； 4、熟练掌握ES6语法，对主流框架有相关开发经验，例如：Vue； 5、对前端工程化有比较深的理解； 6、对前端项目性能优化有比较深的理解； 7. 熟悉一门或多门非前端语言（如：Node, python），并有相关实践优先考虑； 8、对WEB相关技术有浓厚的兴趣，有较好的学习能力和强烈的进取心。个性开朗乐观，逻辑性强，善于和各种背景的人进行合作； 9、具备优秀的团队协作精神，能利用自身的技术优势提升团队整体的研发效率，提高团队影响力；</t>
  </si>
  <si>
    <t>深圳市卓趣互娱科技有限公司</t>
  </si>
  <si>
    <t>五险一金 年终奖金 年底双薪 团建活动</t>
  </si>
  <si>
    <t>我们需要你： 1.负责公司H5游戏/ 微信小游戏前端的研发； 2.与团队配合，高质量完成H5游戏项目的开发、维护； 3.完成微信端项目迭代任务的开发与优化； 4.实现游戏逻辑、数据交互、优化内存与性能。  我们希望你： 1.一年以上游戏开发经验； 2.熟悉cocos-js,cocos-creator或白鹭(Egret)游戏开发引擎及相关开发工具； 3.熟悉移动端App内的H5交互游戏的前端开发工作； 4.具有良好的面向对象程序设计的思想，熟悉原声的H5代码开发（HTML 5/CSS 3/Javascripy）; 5.熟悉H5项目混淆和打包发布相关工具和技术；  此外，以下是加分项： 1. 对游戏资源优化和性能优化有一定研究； 2. 有开发微信小游戏，HTML5小游戏开发经验； 3. 有过较成功的上线项目。  我们的福利： 六险一金，项目奖金，年终奖金，年底双薪，团建活动</t>
  </si>
  <si>
    <t>Javascript 工程师</t>
  </si>
  <si>
    <t>印孚瑟斯技术（中国）有限公司</t>
  </si>
  <si>
    <t>五险一金 餐饮补贴 专业培训 出国机会 年终奖金 定期体检 补充医疗保险 带薪年假 补充医疗险 朝九晚六</t>
  </si>
  <si>
    <t xml:space="preserve">   Degree in a Computer Science related discipline or equivalent ？ Solid Knowledge of computer science, best coding practices, design patterns, performance optimizations ？ Should strive for personal technical excellence in his/her area of expertise and continuously work towards the improvement of his/her skills. ？ Written and verbal communication skills in English ？ A team player who considers overall delivery from team prior than individual solo. ？ 3+ years of hands on experience working on Web and UI technologies and developing successful products Recent experience working with React, Redux, Webpack, Node.js, and NPM ？ Hands on experience working with at least one JavaScript framework, such as Backbone, Ember, or Angular ？ Good knowledge of raw JavaScript (ES5 / ES6), CSS3, and HTML5 ？ Built single-page web applications that perform well in modern, mobile, and legacy browsers (responsive UI) ？ Expert in debugging JavaScript and CSS ？ Familiar with at least one unit testing framework, such as Mocha or Jasmine ？ Experience using, integrating, and optimizing front end build tools (Grunt / Gulp / Webpack </t>
  </si>
  <si>
    <t>五八优品控股集团</t>
  </si>
  <si>
    <t>五险一金 绩效奖金 年终奖金 专业培训 股票期权</t>
  </si>
  <si>
    <t xml:space="preserve">岗位职责： 1.负责公司微信/电商平台及Web端项目的设计和开发； 2.参与产品需求评审和需求分析，撰写相关技术文档； 3.参与前端系统框架的搭建，技术难题的解决； 4.优化前端界面性能及交互效果并提出具体可执行的优化方案； 5.参与制定部门前端开发标准流程及规范； 6.参与部门前端新技术、框架、工具的调研与尝试，并在部门内部推行；  任职要求： 1.三年以上前端开发经验，本科以上学历 2.熟悉html5、css3、javascript、less或者sass 3.熟悉requirejs、seajs至少一种 4.熟悉webpack、grunt、gulp至少一种 5.熟悉angularjs、vuejs、reactjs至少一种 6.熟悉nodejs 7.有移动端开发经验的优先  工作时间和福利待遇： 1、大小周，工作时间9:00-18:00，午休达2小时； 2、股权、分红、年终奖金、项目奖金、绩效奖金、旅游、节日福利； 提示：集团公司总部位于南山科技园大冲商务中心A座，办公场所达1200平米，环境优美，交通方便，地铁1号线高新园地铁站B出口即到。   五八优品控股集团，2018年12月18日成功在美国上市，公司英文名称为 WU BA Superior Products Holding Group lnc.，美股上市代码为 WBWB 。集团公司于2014 年在深圳成立，致力打造成为人人喜爱的生活服务平台。目前集团拥有70多个城市86家分公司，2018年开创了全球首个新零售+区块链应用的商业模式，通过区块链技术为实体经济赋能，集中解决消费场景中的信任和安全难题，搭建千万实体商家和区块链技术真正落地的应用场景，推动实体商家转型升级，推动中国家庭消费升级，构建一个去中心化的新零售、新消费的商业联盟生态圈。2019年公司战略结合中国市场情况及公司宏伟发展计划，实行裂变式发展模式，继续开拓多元化商业模式，通过集团业绩增长，带动企业股票市盈利率增高，从而实现公司股票价格增长。  使 命 ：让消费者更有价值！ 愿 景 ：成为人人喜爱的生活服务平台！  与此同时，集团同步推出“百千万工程”，即孵化 100+优质的新兴品牌，打造 1000+城市分公司，布局 10000+市场团队， 为一体两翼的战略发展保驾护航，在不久的将来，打造成为世界一流的互联网创新型上市公司！  公司大事记： 2014年6月，正式与广州有喜化妆品有限公司达成战略合作伙伴 2014年9月，正式与美美的天空品牌达成战略合作协议 2014年10月，正式与中国米友联盟达成战略协议 2014年12月，荣获“2014-2015年度深圳市中小企业创业创新奖” 2014年12月，正式与古驰、CK、泊美等大品牌达成合作 2015年1月，正式与美赞臣、惠氏、可瑞康等大品牌达成合作 2015年1月，荣获中国微商大会颁发“微商10佳品牌” 2015年6月，正式与中山大学共建创业实训基地，开启校企合作 2015年9月，召开万人大学生创业培训会，与云南经济管理学院深度合作 2015年11月，成为黑马会会员单位 2016年3月，荣获凤凰网颁发的“中国十大微电商平台” 2016年9月，助力《我是歌手》,盛典荣获功勋品牌 2016年10月，与京东正式战略合作，共享供应链、营销、金融等资源 2017年1月，58优品荣获2016岭创大赛“项目10强”及“***人气奖” 2017年3月，58优品与饿了么达成战略合作，进驻线上平台 2017年3月，加入CMEU组委会，共创移动零售新生态 2018年3月，成功召开全国“百城联动峰会”。 2018年12月，成功在美国上市，并成功举办了中国大陆上市庆典发布会。 合作媒体与单位 新华网、腾讯网、搜狐网、凤凰网、新浪网等；中央卫视、湖南卫视、浙江卫视、深圳卫视等、微商专业委员会、中国梦~微商会、中国微商俱乐部、中国微商大学、中国米友联盟等。 公司网址：http://www.licheepay.com     </t>
  </si>
  <si>
    <t>珂睿斯科技（深圳）有限公司</t>
  </si>
  <si>
    <t>五险一金 不定期旅游 下午茶充足 老板易相处 住宿补贴 年终奖金</t>
  </si>
  <si>
    <t xml:space="preserve">1.可以熟练使用HTML5/CSS3，javascript，Ajax，bootstrap等Web开发技术 ，根据需求实现页面的交互效果 2.了解浏览器兼容的处理 3.前端设计有自己独特的风格和理解 4.较强的逻辑推理能力，做事认真严谨，良好的沟通能力和团队合作精神 5.负责维护项目线上优化，问题处理，跟踪优化； 6.有shopify、wish、wordpress、opencart等CMS或平台开发经验优先； 7.熟悉PHP工作流程. 8.具有原生PHP的能力. 9.良好的代码编写习惯. 10.懂PHP的优先  公司福利： 1、带薪年假，婚假，国家规定的有薪假； 2、月度、年度优秀员工奖金；端午、中秋福利，年终奖金； 3、员工下午茶、零食、生日会； 4、公司旅游、聚会，工作之余体验生活的无限乐趣。  </t>
  </si>
  <si>
    <t>Java软件工程师 (职位编号：03)</t>
  </si>
  <si>
    <t>斯坦德机器人（深圳）有限公司</t>
  </si>
  <si>
    <t>仪器仪表/工业自动化 交通/运输/物流</t>
  </si>
  <si>
    <t>五险一金 餐饮补贴 年终奖金 绩效奖金 补充公积金 专业培训 股票期权</t>
  </si>
  <si>
    <t xml:space="preserve">工作职责：   1、负责机器人调度系统的框架选型和搭建； 2、负责与客户业务系统对接的接口开发； 3、仓储业务和机器人周边系统的需求分析、技术设计、开发与维护。     岗位要求   1、软件工程，计算机，相关专业大学本科以上学历； 2、精通Java及常用Java开发框架，熟练掌握Java网络编程； 3、熟练使用MySQL等数据库进行系统开发； 4、熟练使用Linux系统进行服务配置及维护； 5、了解前端设计, 熟悉HTML/JavaScript/CSS/Ajax 等前端技术； 5、熟练掌握软件工程知识，精通面向对象的设计方法，熟悉各种设计模式 6、具有较强的沟通能力，有较强的逻辑思维能力，思路清晰 7、有ERP或者WMS系统的开发经验者优先考虑   </t>
  </si>
  <si>
    <t>网管软件开发工程师</t>
  </si>
  <si>
    <t>深圳互由科技有限公司</t>
  </si>
  <si>
    <t>五险一金 交通补贴 餐饮补贴 通讯补贴 年终奖金 定期体检 专业培训</t>
  </si>
  <si>
    <t>岗位职责： 1、完成网管功能模块的设计与开发，验证； 2、配合测试人员完成版本测试，修正bug； 3、维护所负责的模块，对其他部门提供技术支持；  任职要求： 1.  计算机、电子及相关专业，3年以上软件设计、开发工作经验； 2. 精通Python开发，精通Django框架，熟悉Flask/Django/tornado等框架; 3.  精通Linux系统结构,并熟练使用各种linux操作系统命令, 熟练使用shell基本命令; 4.  熟悉NetJson数据交互技术， 了解HTML、CSS、javascript等前端技术； 5.  从事过AC或者网管软件开发优先； 6.  良好的编码习惯，熟悉软件开发流程，熟练使用SVN/Git代码管理工具；    7.  工作积极主动，具有强烈的责任心和团队合作精神,良好的沟通和学习能力。</t>
  </si>
  <si>
    <t>中级前端工程师(管理方向)(J10261)</t>
  </si>
  <si>
    <t>深圳昂楷科技有限公司</t>
  </si>
  <si>
    <t>弹性工作 定期体检 五险一金 员工旅游 绩效奖金 年终奖金 股票期权 餐饮补贴</t>
  </si>
  <si>
    <t>在这里，您可以： 1、 学习到最前沿的前端技术，不仅仅是单一的技术，还有项目工程技术； 2、 学习到做事的正确方法，不仅仅是技术； 3、 提出点子、形成立项，给与您施展和发挥的广阔舞台； 4、 得到更高空间的发展机会（项目经理-&gt;部门经理/产品经理）； 5、 学习到数据库安全相关的防护、渗透、攻防等相关知识； 我们需要您： 1、负责公司产品的web前端开发、优化、维护； 2、与后台开发工程师协作完成各种数据交互、动态信息展现和用户的交互； 3、完成代码编码、单元测试、集成测试工作，并编写相应的技术文档； 4、持续的优化前端体验和提升访问效率，优化代码并保持良好兼容性，提升web界面的友好和易用； 5、配合产品经理和UI设计师 ，研究并改善用户体验； 6、用30%的时间协助项目经理部分项目管理工作，比如计划的制定、跟进、协调、组织等； 我们期望您： 1、本科及以上学历，学历真实可查，计算机相关专业毕业, 3年以上前端跨浏览器开发经验； 2、理解JavaScript、HTML5、CSS3、JSON、Ajax、CSS布局等web前端技术； 3、理解VUE，至少1年的实际VUE项目经验； 4、具有自适应页面的开发经验，熟悉主流CSS框架，例如bootstrap等； 5、良好的代码习惯及工作习惯，有责任心和团队合作精神； 6、具备良好的沟通能力和主动学习的能力；</t>
  </si>
  <si>
    <t>北京昌硕信息技术有限公司</t>
  </si>
  <si>
    <t>五险一金 包吃包住 年底双薪 周末双休 出国旅游 餐饮补贴 房补</t>
  </si>
  <si>
    <t>工作内容： 1、计算机相关专业专科及以上学历，两年以上大型Web相关开发工作经验； 2、精通Javascript语言，熟练HTML5/CSS/Ajax等web前端技术，能熟练实现良好的页面结构和布局； 3、熟悉一种以上主流前端框架库，如vue、angular、react等；（vue熟练的优先考虑） 4、熟悉前端工程化，能够使用webpack、gulp、requireJS 等模块化、工程化工具；有nodejs后台开发经验。 5、其他要求：（满足其一或以上即可） A、有大型后台管理系统开发经验、复杂表单类开发经验，或可配置表单引擎的开发经验优先 B、有大型可视化系统开发经验，例如业务流程可视化展示、关键业务量可视化展示、网络拓扑可视化展示、业务健康度可视化展示等（可页面拖拉拽配置），熟悉echart.js、d3.js等框架并有二次开发经验优先。 C、有计算机图形学基础、3D建模基础或webgl开发经验，熟悉three.js、tween.js等框架优先</t>
  </si>
  <si>
    <t>深圳房讯通信息技术有限公司</t>
  </si>
  <si>
    <t>五险一金 年终奖金 绩效奖金 专业培训 周末双休 餐饮补贴 弹性工作</t>
  </si>
  <si>
    <t>岗位职责： 1、根据设计稿和规范文档完成web界面的开发； 2、解决多浏览器的兼容性，完成界面动画、跳转、弹出等功能开发； 3、配合服务端开发工程师完成整体开发； 4、与服务端开发工程师共同解决前端界面的性能问题； 5、保证开发出来的界面和交互设计稿、视觉设计稿相同。 技能要求： 1、3年以上Web开发工作经验，精通HTML/HTML5、css/CSS3、js、Jquery、bootstrap； 2、具有3个以上的完整Web前端开发经验； 3、熟练使用vueJS,Angular等MVC/MVVM框架； 4、熟练使用webpack,glup等构建工具； 5、熟练使用ajax，axios等实现前后端数据交互； 6、有移动端开发及响应式开发经验； 7、深刻理解Web标准，对可用性、可访问性等相关知识有实际的了解和实践经验； 8、了解服务端开发语言（如Java）者优先考虑。</t>
  </si>
  <si>
    <t>前端开发主管</t>
  </si>
  <si>
    <t>金千枝（深圳）珠宝管理服务有限公司</t>
  </si>
  <si>
    <t>五险一金 专业培训 年终奖金 绩效奖金 弹性工作 带薪年假 加班补贴 全勤奖 包住 节日福利</t>
  </si>
  <si>
    <t xml:space="preserve">岗位职责： 1.负责对公司提出微信小程序需求进行设计和开发工作，负责微信小程序上线后的优化和迭代工作。 2.负责移动前端应用产品的架构设计及交互功能开发； 3.参与产品功能的需求分析、评审； 4.具体功能的前端技术解决方案设计及实施； 5.承担前端项目管理，对任务评估、分解、安排、跟踪、交付； 6.负责前端组的日常工作管理以及人员管理、培养； 7.现有项目前端模块优化、技术难点攻关，制定前端开发规范。 8.解决Bug，并持续优化代码质量和用户体验； 任职资格： 1.计算机相关专业大专及以上学历，具备团队管理经验，至少5年Web研发经验，熟悉各种Web前端技术； 2.熟练掌握HTML、CSS、JavaScript等基础知识，熟悉H5、Css3及移动Web新特性； 3.熟悉HTTP协议并会使用常用工具分析调试web页面和请求； 4.熟悉微信小程序开发流程，有微信小程序整个项目周期的相关经验。 5.熟悉jquery、Bootstrap、angularJS等常用前端技术框架并有实际项目经验，对多客户端用户性能优化经验者优先； 6.熟悉Nodejs及基于node的常用工具和框架； 7.具备一定的设计、用户体验素养； 8.热爱技术，喜欢钻研，注重代码质量，工作认真细致，主动性强，执行力强，抗压能力强，有良好的协作意识。  公司福利： 1、五险一金+带薪休假+年终奖+节日福利+完善晋升机制和成长空间 ; 2、多假期：各项国家法定福利假，及带薪年假； 3、精培训：丰富多样的培训计划（包括新员工培训、职业技能培训、公司产品培训、自我提升培训..太多了我说不完）公司商学院拥有行业内资深培 训讲师，各阶段培训贯穿你在金千枝的职业生涯； 4、富文化：多姿多彩的企业文化活动，如年终盛典、工费旅游、集体运动会、生日活动、户外拓展活动等，活动多到你怕，你只管来吃吃喝喝玩玩自拍； 5、送贴心：每周一到周五提供下午茶吃到你怕（胖）^_^， 恐惧外卖料理包自己带饭，暖心的阿姨会帮你饭点前热好饭，交通距离的太远可以住宿舍，宿舍离公司超近哦！ 6、重人才：良好的晋升渠道及激励机制，只要你有能力，升职加薪不是问题！！ </t>
  </si>
  <si>
    <t>深圳秀火网络科技有限公司</t>
  </si>
  <si>
    <t>五险一金 员工旅游 出国机会 年终奖金 供应中晚餐 每日下午茶 绩效奖金</t>
  </si>
  <si>
    <t>岗位职责： 1、 负责游戏服务端逻辑/及后台页面的开发工作； 2、 处理与客户端数据交互，根据需求增加功能模块； 3、 具备快速查找并解决问题的能力； 4、 对服务器架构和功能进行优化。 技能要求： 1、大专以上学历，3年以上Python开发经验，2年及以上的html开发经验，有良好的编码规范和风格； 2、熟练掌握Python、熟练使用Python标准库和流行的第三方库，有Django、Flask等任一Web框架项目经验，能独立开发Web项目； 3、熟练掌握html,JS,css等前端页面开发技术； 4、熟悉Mysql、Redis数据库使用及开发； 5、可接受海外出差。 6、有游戏服务器开发经验者优先。</t>
  </si>
  <si>
    <t>深圳市三宝创新智能有限公司</t>
  </si>
  <si>
    <t>五险一金 定期体检 专业培训 年终奖金 包工作餐</t>
  </si>
  <si>
    <t>岗位职责： 1、负责三宝云官网开发工作，并需保证该网站的稳定运行； 2、负责web端jQuery特效的开发； 3、负责项目新技术的研发； 4、协助项目主管完成项目的开发，协助测试部门进行测试； 5、修改系统出现的问题； 任职资格： 1、计算机/软件工程专业本科及以上学历； 2、3-5年的php/web技术开发经验，熟练掌握php+mysql开发，熟悉thinkphp框架； 3、掌握HTML、CSS、JavaScript、AJAX、jQuery等技术，熟悉bootstrap等框架； 4、熟悉Apache, MariaDB, PHP及相关扩展（如：MySQL、Redis等）； 5、熟悉HTTP、TCP/IP等网络通讯协议，熟悉PHP接口、PHP请求接口的开发； 6、熟练掌握http协议，掌握https的配置和部署，熟悉使用SVN工具； 7、有成功主导大型网站开发，且网站运行稳定、访问性能优良者优先考虑。 基本福利： 1、入职即购买五险一金 2、双休，朝九晚六 3、免费工作餐 4、公司组织每年一次体检 5、AI智能行业领航者，良好的发展空间和平台 6、宽敞舒适现代智能的办公环境</t>
  </si>
  <si>
    <t>Java 开发工程师</t>
  </si>
  <si>
    <t>深圳劲嘉集团股份有限公司</t>
  </si>
  <si>
    <t>印刷/包装/造纸 互联网/电子商务</t>
  </si>
  <si>
    <t>五险一金 带薪年假 年终奖金 定期体检 周末双休 早午餐 全额公积金 免费停车 节日福利 团队建设</t>
  </si>
  <si>
    <t xml:space="preserve">1. 负责需求的设计开发，独立完成设计方案，可以独立人进行开发工作； 2. 参加或主持系统的需求调研和需求分析，完成系统框架和核心代码； 3. 负责领域内较新技术方向的研究，转化。 岗位要求： 1、本科及上学历，计算机相关专业； 2、2-5年工作经验，精通Java基础，对OOP、AOP思想有深入的了解； 3、对JavaWeb开发模式有深入的了解，熟练使用JS、JQuery、Ajax、JSON与后端进行数据交互； 4、熟悉HTML5、CSS3、JavaScript、JQuery、Angular JS、Bootstrap 、YUI等前端相关技术； 5、熟练使用J2EE各项相关的技术和主流框架，如Spring-boot、Spring、SpringMVC、MyBatis等； 6、熟悉MYSQL数据库、SQL语句，对存储过程、视图有深刻理解； 7、掌握使用常用开发工具Eclipse、Git、Maven、Tomcat等； 8、有分布式开发、大数据处理经验者优先； 9、责任心强，主动性强，细致认真，有良好的团队合作素养和服务意识，能够承受工作压力。 </t>
  </si>
  <si>
    <t>前端开发工程师（初中高级）</t>
  </si>
  <si>
    <t>卓望数码技术（深圳）有限公司</t>
  </si>
  <si>
    <t>五险一金 弹性工作 补充医疗保险 员工旅游 交通补贴 餐饮补贴 通讯补贴 定期体检 年终奖金</t>
  </si>
  <si>
    <t>岗位职责： 1、根据工作安排高效、高质地完成代码编写，确保符合规范的前端代码规范； 2、负责公司现有项目和新项目的前端修改调试和开发工作； 3、与产品、设计、研发、测试人员一道完成产品面向用户的终端呈现，确保代码有效对接，优化网站前端性能； 4、对前端页面的性能、体检、交互进行优化。  任职资格： 1、计算机及相关专业本科以上学历，3年以上前端开发经验； 2、有扎实的Javascript基础，熟悉并熟练运用ES6标准； 3、能够熟练使用jquery框架或其他js相关插件或组件技术，熟悉CSS、HTML、Ajax； 4、掌握Vue、React等框架中的一种或两种,熟悉vue(vue/vue-router/vuex)技术栈或者react(react/react-router/redux/mobx/immutable); 5、熟悉移动端开发、自适应布局和开发调试工具，掌握前端项目调试工具firebug, chrome开发者工具, 手机端调试fiddle4等； 6、熟悉浏览器兼容性及页面性能优化。了解各有浏览器渲染原理和差异、网络的传输过程的原理； 7、有良好的产品意识和团队合作意识，能够和产品、UI交互部门协作完成产品面向用户端的呈现。</t>
  </si>
  <si>
    <t>北京四维智联科技有限公司</t>
  </si>
  <si>
    <t>五险一金 补充医疗保险 员工旅游 专业培训 绩效奖金 年终奖金 弹性工作 定期体检</t>
  </si>
  <si>
    <t xml:space="preserve"> 技能要求： HTML5，node.js，Javascript，CSS3 岗位职责： 1、负责移动端APP前端页面开发； 2、负责网页H5端的页面开发； 3、负责整理优化前端基础组件，形成通用的前端组件库； 4、持续优化前端体验和页面响应速度，并保证兼容性和执行效率； 5、研究和探索创新的开发思路和前沿的前端技术，应用到团队产品中；  岗位要求: 1、本科以上学历，计算机相关专业； 2、熟悉HTTP/HTTPS，WebSocket，WebRTC； 3、熟悉掌握原生 JavaScript 开发，包括 ES6/7； 4、能高保真还原 UI 设计效果，深入了解 HTML + CSS 布局； 5、熟悉 HTML5、CSS3； 6、熟悉 Vue.js，熟悉组件化开发； 7、熟悉 Electron， Nodejs，Webpack； 8、对移动前端的性能优化、安全方面有相关实践； 9、 责任心强，自我驱动，有良好的学习能力、沟通能力、团队协作能力、解决问题能力；</t>
  </si>
  <si>
    <t>web 前端开发工程师</t>
  </si>
  <si>
    <t>深圳市零成本科技股份有限公司</t>
  </si>
  <si>
    <t>奢侈品/收藏品/工艺品/珠宝 计算机软件</t>
  </si>
  <si>
    <t xml:space="preserve">1、使用Vue进行Web应用程序开发； 2、配合产品经理、设计师实现产品需求和页面效果； 3、和前端、后端工程师一起研讨技术实现方案，进行应用及系统整合； 4、持续对产品开发流程进行改进与优化，提高开发能力和效率，并能通过技术提升用户体验和可用性。 任职要求： 1、 4年以上开发工作经验； 2、 熟练掌握html、css、JavaScript等Web前端开发技术； 3、 熟练掌握Vue.js前端技术框架，熟悉MVC、MVVM等前端开发模型； 4、 熟练掌握Flutter、React Native等任一移动开发技术者优先 5、 熟练掌握grunt、gulp、webpack等构建工具者优先； 6、 有React Native或Flutter实际项目经验者优先。 </t>
  </si>
  <si>
    <t>紫元元（深圳）国际融资租赁有限公司</t>
  </si>
  <si>
    <t>五险一金 通讯补贴 年终奖金 定期体检</t>
  </si>
  <si>
    <t>6、完成上级下达的其它任务。 岗位要求： 8、有做过软件项目测试和平面设计者优先。</t>
  </si>
  <si>
    <t>深圳市优加互联科技有限公司</t>
  </si>
  <si>
    <t>五险一金 下午茶 领导很nice 明星产品 发展空间大 绩效奖金 年终奖金</t>
  </si>
  <si>
    <t xml:space="preserve">1、负责前端的规划和架构；负责界面用户体验的改进和优化； 2、独立完成与后台人员配合完成所有页面静态及动态交互效果制作； 3、把控前端制作的进度，按时完成前端团队的工作任务，确保工作的效率、准度及质量。 4、负责Web前沿技术研究和新技术调研，为产品优化提供创新的解决方案。  职位要求： 1、精通HTML5、CSS3、JavaScript，熟练使用jQuery、Bootstrap等常见的前端工具库。 2、熟悉Vue前端框架，并了解底层原理，对MVC/MVVM模式、前端组件化开发有一定理解。 3、熟悉前端构建工具，如Webpack、Gulp等，有微信公众号或小程序开发经验者优先。 4、熟悉响应式设计实现方案，页面适配技巧及原理，各种浏览器手机端调试方法，浏览器渲染原理，移动端分辨率，Viewport，移动端自适应布局等。 5、熟悉Web前端的性能优化，并对Web安全有丰富的认识和经验 </t>
  </si>
  <si>
    <t>深圳奥哲网络科技有限公司</t>
  </si>
  <si>
    <t>五险一金 补充医疗保险 员工旅游 绩效奖金 年终奖金 股票期权 定期体检</t>
  </si>
  <si>
    <t>职责描述：  1、负责公司产品PC端和移动端前端架构、设计、开发；  2、主导前端代码优化、前端架构改进，提高团队前端开发水平；  3、保持对最新前端技术学习，团队内部分享培训，输出前端开发规范文档。  岗位要求：  1、统招本科以上学历，计算机相关专业本科；  2、至少3年以上前端开发经验；  3、精通html5/CSS3/Javascript，前端理论扎实，实战项目经验丰富；  4、使用过jquery、bootstrap等基本类库和框架，有一定的插件开发能力；  5、有React、Angular、Vuejs等类库或框架使用经验者优先；  6、熟悉前后端开发流程，有java的基本经验；  7、有较强的自学能力和钻研精神，逻辑思维严谨，热爱前端技术。  备注：此岗驻场开发</t>
  </si>
  <si>
    <t>全端网站开发工程师</t>
  </si>
  <si>
    <t>深圳市源泰实业有限公司</t>
  </si>
  <si>
    <t>弹性工作 五险一金 包吃</t>
  </si>
  <si>
    <t xml:space="preserve">公司集团在香港及深圳两地经营餐饮（香港一餐饮集团有限公司）、娱乐（香港兴盛娱乐有限公司）、商场物业（源泰实业有限公司）及持有牌照的本外币兑换业务。公司目前致力在两地拓展业务，寻求志同道合的精英加入我们大家庭，与我们共同拼搏！  1. 根据需求进行web 前端/后端开发以及维护 2. 后端API接口的功能开发实现 3. 分析并持续优化网站效能 4. 收集并分析用户使用数据， 与设计人员共同合作进行网站使用优化 5. 关注新技术、新趋势的信息及应用（前端及后端） 6. 工作踏实认真、责任心强， 能独立完成任务能力以及具备良好团队协作精神及沟通能力，  技能需求 1. 熟悉响应式网页设计以及制作 2. 熟悉HTML5/CSS3/Javascript/Bootstrap/Ajax 等前端开发技术. 有Angular, React, Vue 经验/能力的优先考虑 3. 熟悉至少一种后端开发语言，nodejs, php, python, go, .NET等 4. 精通数据库， 如Mysql的应用及性能优化。 熟悉NoSQL 如MongoDB 将优先考虑 5. 具备一些OAuth, JWT, RESTful, Graphql 经验优先考虑  薪酬、上班�r�g及福利： 1.5000-8000/月（视经验及能力） 2.周一-周六：9：00am-18:00pm 3.五险一金，餐补（暂时），后面会请厨师，包吃 4.优良的工作环境及亲密的工作同事，学历不是硬性条件  公司氛围：轻松，愉快，自由，和谐，尊重，积极，信任；很有爱的大集体，年龄也都偏年轻，老板人很好，也很幽默，欢迎有上进心，逻辑思维强的年轻人加入我们的团队，寻求志同道合的精英加入我们大家庭  </t>
  </si>
  <si>
    <t>深圳市鼎驰科技发展有限公司</t>
  </si>
  <si>
    <t>岗位职责： 3、保证系统的稳定性和高可用性； 4、提升系统的性能、安全。  任职资格： 1、3年以上互联网/软件行业工作经验； 2、精通 PHP开发语言，对主流的PHP框架（Laravel）有实战经验； 3、掌握Linux/Nginx/MySQL/Redis/Docker等的使用；对Web性能优化、高可用、Web安全等方面经验丰富； 4、熟悉微服务系统架构及REST API设计；了解主流的大数据分析、云计算方案； 5、熟悉HTML/CSS/JavaScript相关知识，对主流JavaScript框架(如Vue、ReactJs)有所了解。</t>
  </si>
  <si>
    <t>Web前端</t>
  </si>
  <si>
    <t>深圳市多元世纪信息技术股份有限公司</t>
  </si>
  <si>
    <t>五险一金 弹性工作 周末双休</t>
  </si>
  <si>
    <t>职责： 1. 负责公司前端web项目的开发和维护； 2. 负责与后端接口对接进行JS交互； 3. 负责前端web项目的系统的性能和优化。  要求： 1.熟练HTML/HTML5、CSS/CSS3等前端开发技术，熟悉Web标准，能解决各种平台和浏览器的兼容性问题； 2.熟悉JavaScript的运行机制，熟练掌握模块化，对象面向对象开发思想有较深入的理解； 3.熟练ES6，理解前端工程化、组件化、模块化开发思想； 4.熟练掌握前端主流框架Angular、React、Vue中的一种或多种，并且有实际项目开发经验； 5.熟练运用webpack、gulp等自动化构建工具，熟练使用sass、less、stylus等css预处理语言； 6.具备良好的沟通能力、问题分析能力、解决能力以及团队协作能力。</t>
  </si>
  <si>
    <t>前端开发工程师(深圳)</t>
  </si>
  <si>
    <t>南凌科技股份有限公司</t>
  </si>
  <si>
    <t>五险一金 餐饮补贴 绩效奖金 年终奖金 全勤奖 节日福利 弹性工作</t>
  </si>
  <si>
    <t>高级ASP.NET工程师</t>
  </si>
  <si>
    <t>深圳市德诚达物流有限公司</t>
  </si>
  <si>
    <t>五险一金 员工旅游 股票期权</t>
  </si>
  <si>
    <t xml:space="preserve"> 1. 参与制定和调整项目结构； 2. 参与项目需求分析和系统设计； 3. 完成核心模块的设计、编码、测试以及相关工作； 4. 参与代码设计、审核和检查； 5. 参与系统稳定性、性能和扩展性调试； 6. 负责物流信息化平台的开发。  任职资格： 1、全日制大专以上学历，3年以上B/S架构软件实际开发经验，在中、大型项目中承担主要开发角色； 2、精通net Framework，CS和B/S模式开发，熟练掌握.NET、C#、Asp.net、Asp.net MVC、Web Api、XML等开发技术； 3、熟悉常用框架MVC、IOC等，能够灵活运用在项目开发工作中； 4、了解JavaScript/Html5/CSS3，Angurlarjs，JQuery，等UI相关技术； 5、熟悉数据库MySQL或SQL Server，拥有优秀的数据库设计能力，能够熟练的使用存储过程，表索引的创建，有大规模数据处理与优化经验者优先； 6、了解Web应用的性能瓶颈和调优方式。了解数据库设计及性能调优技巧； 7、具有良好的编程习惯，团队合作能力，沟通表达能力，善于学习，勇于解决开发中遇到的任何问题。具有一定撰写设计文档的能力。</t>
  </si>
  <si>
    <t>深圳市捷视飞通科技股份有限公司</t>
  </si>
  <si>
    <t>1. 前端页面实现； 2. 产品易用性与用户体验的持续改进； 3. 前沿技术研究和新技术调研；  任职要求： 1、计算机相关专业，本科学历，3-5年前端开发经验； 2、良好的代码命名和书写习惯； 3、JavaScript等基础扎实，熟悉常用设计模式、闭包、原型等，有JavaScript模块化开发经验； 4、熟悉HTML5、CSS3、ES6等前端技术，了解AngularJS、Vue、JQuery、Axios等前端框架； 5、熟悉Node.js、Gulp、WebPack等前端构建工具； 6、具有自适应页面的开发经验，熟悉主流CSS框架，例如Bootstrap等； 7、了解主流浏览器的兼容性问题，并有妥善的处理方案； 8、熟练撑握前端页面调试工具，如F12开发工具、PostMan、Fiddler、SoapUI等； 9、有良好的沟通协调能力和表达能力；</t>
  </si>
  <si>
    <t>互联网产品经理</t>
  </si>
  <si>
    <t>深圳市樱吉尔国际教育咨询有限公司</t>
  </si>
  <si>
    <t>五险一金 绩效奖金 通讯补贴 年终奖金 节日福利 员工旅游</t>
  </si>
  <si>
    <t>您将从事： 1、研究来自市场、客户及公司内部的需求，完成需求分析，管理研发项目； 2、负责相应软件产品设计和规划，对项目进度进行管理、跟踪和监督，对产品体验和项目结果负责； 3、管理产品生命周期，制定产品规划、业务流程设计、功能设计及部分交互设计，完成产品需求说明书； 4、根据运营数据分析和用户反馈，持续改善用户体验和优化产品； 5、协同配合开发团队进行产品开发，配合与集团内部其他业务系列沟通合作项目需求。  您需具备： 1、本科以上学历，计算机相关专业； 2、三年以上互联网产品经理经验或产品策划经验，有成功案例优先； 3、熟悉软件开发整个流程，控制软件开发各流程进度； 4、熟悉产品经理相关工具软件，熟练掌握MindManager、Visio 等软件工具，能以视图方式向技术和管理团队清晰表达复杂、抽象的概念； 5、了解软件制作的各种技术，包括了解基本的html、CSS、数据库等； 6、具备较强的沟通协调能力和逻辑思维能力，工作认真细致，有责任心。  您将获得： 1、 环境：开放明亮的办公环境、和谐互助的团队； 2、 工资：优于市场行情的岗位薪酬，让您价有所值； 3、 奖金：根据员工绩效表现和团队业绩，提供丰厚的绩效奖金和年终奖金； 4、 五险一金：养、失、工伤、医疗、生育、公积金，一切为您保驾护航； 5、 节日：节日福利和免费旅游，让我们一起去看看世界到底有多大； 6、 活动：在这里除了工作，我们还有定期的娱乐和趣味活； 7、 培训：公司为员工提供多种培训，并提供资助选送部分员工参加外部培训，让您在知识的海洋畅游，一起与同事们共学习、共进步； 8、 晋升：公司将为有能力的你提供宽广的职业晋升通道，让你在企业中能得到个人价值的完美展现。  我们希望： 你是一个执着的人。。 你是一个有责任感的人。。 你是一个善良而有爱心的人。。   只要您有能力，欢迎您来谈您期望的薪资和奖金；我们提供开放分享的平台，来吧，提出您的计划和建议，来这里实现你的人身价值和目标！   联系邮箱: hr_yje1319@163.com QQ号码: 2279567378</t>
  </si>
  <si>
    <t>上海机器人产业技术研究院有限公司</t>
  </si>
  <si>
    <t>15-20万/年</t>
  </si>
  <si>
    <t>仪器仪表/工业自动化 检测，认证</t>
  </si>
  <si>
    <t>五险一金 补充公积金 专业培训 绩效奖金 定期体检</t>
  </si>
  <si>
    <t>岗位职责： 1. 根据产品设计需求，实现、维护及优化WEB前端页面和业务功能； 2. 负责公司移动端，pc端前端研发工作。 3．现有产品前端界面持续改进及参与Web前沿技术研究和新技术调研。 4. 具有5年以上相关工作经验；  技能要求： 1. 有扎实的javascript基础（作用域，继承，闭包，面向对象设计等）； 2. 熟悉H5、CSS3，vue.js   json  jQuery 等web开发技术； 3. 有webgl基础熟悉Three.js 熟悉IK 动画技术更佳 4. 有良好的的团队合作能力，主动性强，执行能力强，具备良好的问题定位分析能力</t>
  </si>
  <si>
    <t>大连东软思维科技发展有限公司</t>
  </si>
  <si>
    <t>1.3-1.8万/月</t>
  </si>
  <si>
    <t>五险一金 专业培训 周末双休 带薪年假 年终奖金</t>
  </si>
  <si>
    <t>工作内容 1、与交互、视觉设计师密切合作，参与完成产品线Web（移动）功能的设计、开发和实现； 2、参与Web（移动）产品功能、性能等方面的改进和优化；  职位要求 1、熟练掌握各种Web前端技术，包括HTML(5)/CSS(3)/Javascript(ES6+, Node.js)等，有实际项目开发经验者为优； 2、熟练掌握至少一种主流的前端开发框架(React)和编译打包工具(Webpack)，在自己的github仓库中有实际展示成果者为优； 3、深刻理解Web标准，对可访问性、可扩展性等相关知识以及组件化、工程化有实际的理解； 4、针对移动端：熟练掌握iOS或Android开发技术和测试工具的使用，有移动端H5开发经验，掌握至少一种Hybrid开发框架者为优； 5、学习能力、沟通能力和执行能力强，关注新事物、新技术，个性乐观开朗、喜欢挑战。</t>
  </si>
  <si>
    <t>中高级前端开发工程师-外派</t>
  </si>
  <si>
    <t>上海微创软件股份有限公司</t>
  </si>
  <si>
    <t>1.3-1.5万/月</t>
  </si>
  <si>
    <t>五险一金 补充医疗保险 免费班车 弹性工作 定期体检 绩效奖金 年终奖金 专业培训 员工旅游 节日福利</t>
  </si>
  <si>
    <t>职责描述： 1.能够设计用户友好，标准化的Web界面 2.能够Web前端表现层及与前后端交互的架构设计和开发； 3.配合后台开发人员实现产品界面和功能； 4.利用各种Web技术模拟开发产品原型，优化代码并保持良好兼容性； 5.精通HTML/XHTML、CSS，熟悉页面架构和布局，对Web标准和标签语义化有深入理解； 6.熟悉Ajax、JavaScript、DOM等前端技术，掌握面向对象编程思想 7.熟悉两到三种前端框架，如JQuery, RequireJS，Bootstrap, AngularJS等 8 熟悉至少一种前端绘图框架如D3，理解技术原理如SVG等。 任职要求： 1、3年开发经验 2、熟悉HTML5 CSS JS技术 3、熟悉React、Vue等框架</t>
  </si>
  <si>
    <t>上海灵娃智能科技有限公司</t>
  </si>
  <si>
    <t>五险一金 员工旅游 餐饮补贴 出国机会 年终奖金 股票期权 专业培训 生日聚餐</t>
  </si>
  <si>
    <t>1. 具备C#.net开发经验、熟悉B/S架构应用开发； 2. 熟悉HTML、JavaScript、CSS、JQuery、Ajax等Web前端技术，脚本与数据底层交互者优先； 3. 掌握SQL Server,Oracle, MySQL等主流数据库，会使用sql 对数据库进行数据操作 4. 熟悉面向对象编程，熟悉.Net Framework 运行环境及 C#编程，了解ORM编程 5. 熟练掌握.Net Framework、Asp.Net MVC、ASP.Net Core、Razor、WebApi、WebService、EF、WCF等开发技术； 6. 熟练掌握Linq、Json 的使用； 7. 熟悉LINQ，反射，特性高级开发的开发经验者优先； 8. 有.Net Core开发经验优先</t>
  </si>
  <si>
    <t>贤佳国际贸易（上海）有限公司</t>
  </si>
  <si>
    <t>1.3-2.5万/月</t>
  </si>
  <si>
    <t>任职条件： 1、有使用MVC框架web应用程序开发的经验 2、有PHP，PERL，Python等用Web应用软件的设计、开发经验等 3、MySQL数据库使用的开发经验 4、前段使用HTML，Javascript CSS等，用前面的开发经验 Linux环境基本操作  加分条件： 1、AWS基基础设施建设・运用经验 2、大型数据的构筑和运用经验论Rails 3、造型系统构筑・开发经验 4、API的处理经验，HttpRequest・SSL等相关的基础知识 5、UI / UX相关的知识和经验jQuery 6、在JavaScript的实务经验  必要条件： 1. 需要有独立开发经验（包括前后端） 2. python后端经验不得低于3年 3. 软件开发经验不得低于5年</t>
  </si>
  <si>
    <t>上海通铭信息科技股份有限公司</t>
  </si>
  <si>
    <t>五险一金 交通补贴 餐饮补贴 通讯补贴 员工旅游 年终奖金 定期体检 专业培训 绩效奖金 弹性工作</t>
  </si>
  <si>
    <t xml:space="preserve">1、负责公司软件产品的前端开发工作； 2、能够根据产品需求，熟练运用 HTML,CSS,JS 产出兼容于目前主流浏览器的前端页面； 3、配合后端接口，开发高质量前端页面（Web/移动端）； 任职要求: 1、精通HTML、DIV+CSS、JavaScript、Ajax等前端技术 2、 精通jQuery，angularjs等js开发框架 3、熟悉并了解HTML5, compass, Sass, CSS3和webapp等相关技术 4、至少熟悉一种高级语言，并有相关项目经验。熟悉JAVA优先考虑 5、熟悉掌握SVN, F12工具等软件开发工具和调试工具  期望项: 深刻理解web标准，了解不同浏览器之间的差异，做好各大主浏览器间的兼容性 有较强的责任感，具有程序员精神，主动、卓越、合作、敬业； 对可用性，可访问性等前端相关知识有深入的了解和实践经验 酿好的自我管理能力、团队协作能力和积极的工作态度 乐意分享知识，善于研究前沿技术，攻克技术难题   </t>
  </si>
  <si>
    <t>上海中企人力资源咨询有限公司</t>
  </si>
  <si>
    <t>1.3-2万/月</t>
  </si>
  <si>
    <t>专业服务(咨询、人力资源、财会) 中介服务</t>
  </si>
  <si>
    <t>五险一金 补充医疗保险 专业培训 年终奖金 定期体检</t>
  </si>
  <si>
    <t>上海移宇科技股份有限公司</t>
  </si>
  <si>
    <t>15-30万/年</t>
  </si>
  <si>
    <t>五险一金 餐饮补贴 定期体检 年终奖金 员工旅游 绩效奖金 交通补贴 股票期权</t>
  </si>
  <si>
    <t xml:space="preserve"> 1. 负责PC端和移动端前端页面的开发。 2. 编写可复用，可扩展，易维护的前端代码。 3. 负责前端性能的优化，改进用户体验。 3. 与UI设计师，产品工程师，后端工程师紧密合作，共同实现符合项目需求的软件产品。  要求： 1. 本科以上学历。 2. 精通前端基础技术， Html5, CSS3, JavaScript，JQuery，扎实的JavaScript基础知识，有使用原生JavaScript的编程经验， 熟  悉DOM操作，页面事件处理，丰富的Div+CSS页面布局经验。 3. 熟悉主流浏览器差异及兼容方法，熟悉响应式开发，不同屏幕适配及移动端开发。 4. 熟悉AngularJS/ReactJS/VueJS, 其中一种开发框架（是Vue最好）， 并有基于此框架的实际项目的开发经验。 5. 熟悉前端调试工具的调试方法。 6. 熟悉前端构建工具webpack 及前端工程化，自动化，组件化的思想和方法。 7. 熟悉Node.js及npm 项目管理工具， 熟悉ES5/ES6语法差异。 8. 熟悉canvas绘图接口和echarts绘图库。 9. 学习Web前端前沿知识和技术，并合理运用到项目实践。 10. 善于分析问题和解决问题，思路清晰，热爱编程，良好的学习能力和沟通技能，团队合作精神和创新意识。  </t>
  </si>
  <si>
    <t>前端工程师-微创外派平安城科</t>
  </si>
  <si>
    <t>SHCP直通车项目组1</t>
  </si>
  <si>
    <t xml:space="preserve">1、基于node-webkit、Electron(Atom Shell) 等开发框架，利用web技术构建跨平台文档管理桌面应用程序（Hybrid App）。 2、完成相应的调试和测试工作。 3、Web前沿技术研究和新技术调研。  必备项（技能） ： 1、全日制本科以上学历，计算机相关专业，3年以上前端工作经验。学信网可查。 2、掌握基础Web前端技术（HTML/CSS/Javascript等），能够跨浏览器、跨平台独立完成页面构建。 3、熟悉 Node 开发环境，能够熟练使用 Webpack 等构建工具 4、有当前流行常见的框架的使用经验，例如 Reactjs / Vuejs。 5、热爱前端工作，工作认真负责；重视团队协作，能够跨部门协同配合高效完成工作。 6、有网盘/云盘桌面客户端开发经验者优先。 7．没有JS+Electron相关经验请不要推送。 </t>
  </si>
  <si>
    <t>Java软件项目组长</t>
  </si>
  <si>
    <t>希亚思（上海）信息技术有限公司</t>
  </si>
  <si>
    <t>五险一金 补充医疗保险 定期体检 员工旅游 交通补贴 弹性工作 年终奖金</t>
  </si>
  <si>
    <t xml:space="preserve">岗位职责： 1、负责解决项目中所有技术问题； 2、独立设计、制作系统的架构、共通、Sample； 3、完成部分编码、测试及文档工作； 4、协助PM执行并推进项目实施、能够管理部分PG人员。  任职要求： 1、大专以上学历，计算机或者理工类相关专业；
2、5年以上Java实际项目开发经验，3年以上微信项目开发经验；
3、掌握主流开源应用框架，如Spring、iBatis、Hibernate、Velocity、XML、JSON、Maven等开发技术；
4、具备数据库MySQL/Oracle/SqlServer等开发经验，以及相应数据库调优、SQL优化；
5、熟悉HTML5、Vue.js、JavaScript、Ajax、CSS、JQuery、 Extjs、Dojo、node.js等Web前端技术；
6、熟悉分布式系统的设计和应用，熟悉分布式、缓存、消息、负载均衡等机制；
7、具备一定的文档写作能力、沟通表达能力；
8、做事认真踏实，能和团队成员建立良好的沟通，并具备良好的职业道德。  </t>
  </si>
  <si>
    <t>上海答派体育文化发展有限公司</t>
  </si>
  <si>
    <t>互联网/电子商务 娱乐/休闲/体育</t>
  </si>
  <si>
    <t>1、核心组件代码编写； 2、高度还原 UI 设计稿与交互实现，处理各种浏览器兼容问题； 3、根据工作安排高效、高质地完成代码编写，确保符合前端代码规范； 4、日常的 bug 修复，性能调优等工作；  5、参与产品评审，能提出可行的技术方案。  任职要求: 1、本科及以上学历，计算机相关专业； 2、有丰富的前端开发经验；精通 HTML、HTML5，理解JavaScript运行机制，能够运用面向对象编程思想进行JavaScript编程； 3、能够使用 DIV+CSS+JS 准确进行代码构建，实现产品所需的交互效果。熟练掌握JavaScrip、JQuery、Dom等前端技术 4、熟练使用 vue 框架，对生命周期，计算属性，vue 指令，组件通信有深入了解； 5、熟练应用 vue 的生态链， Node、NPM、Webpack、VueRouter、axios、Vuex、Bootstrap ElementUI、Stylus等； 6、有自定义组件开发经验，有过带队经验；  7、性格开朗，善于沟通，自我学习，自我推动，较强的责任心。</t>
  </si>
  <si>
    <t>数据中心经理（U8经验）</t>
  </si>
  <si>
    <t>上海爱阅家教育科技有限公司</t>
  </si>
  <si>
    <t xml:space="preserve">1. 根据公司发展战略，逐步拓展信息系统管理规范和深度，充分发挥信息化在企业管理中的积极作用； 2. 负责公司IT资源基础设施（弱点工程、IT机房设施等）建设与运维保障； 3. 负责公司信息化项目的系统建设，ERP/OA/EDOC等(U8和钉钉） 4. 面向公司内部，提供标准化IT服务（桌面服务、技术咨询、会议支持等）； 5. 公司IT类资产、资源的采购、维护与调配，日常管理；   任职资格： 1.大专及以上学历，25-32岁，有大中型及创业型企业从业背景； 2.具备java 编程基础扎实，熟悉 spring 、mybatis/hibernate 等主流框架，深入了解其原理和实现机制; 3.熟悉掌握 HTTP/HTML5/CSS/JS/Jquery/AJAX 等 Web 技术和工具; 4. 熟悉 oracle,mqsql,sqlserver 数据库至少一种，熟悉数据库表设计，精通 sql。 </t>
  </si>
  <si>
    <t>学慧帮（上海）企业管理咨询有限公司</t>
  </si>
  <si>
    <t>You’ll work within our R&amp;D Lab in Shanghai on our Digital Learning platform (web application) and in charge of the development of our new features and its integration within the platform.  DUTIES - Innovation according the roadmap on the new platform functionalities (backend coding) - Support on operational project for advanced technical development - Documentation of the development via Wiki  SKILLS  - Strong knowledge in Python - Able to use Django framework - Knowledge expected in Git, Github, HTML/CSS - Knowledge expected in MySQL (MongoDB a plus) - Able to communicate in English  QUALIFICATIONS  - 2/3 years’ professional experience in back-end development - Bachelor/Master degree in Computer Science  - International studies experience would be a plus - English workable</t>
  </si>
  <si>
    <t>诚泰融资租赁（上海）有限公司</t>
  </si>
  <si>
    <t>金融/投资/证券 租赁服务</t>
  </si>
  <si>
    <t>五险一金 补充医疗保险 补充公积金 交通补贴 通讯补贴 年终奖金 定期体检</t>
  </si>
  <si>
    <t>1.根据项目要求，完成软件项目的开发； 2.进行系统设计，参与项目的编程、调试和模块测试工作。  任职要求： 1. 2年以上Java工作开发经验。 2. JAVA基础扎实，集合等基础框架。 3. 熟练运用Spring ,Spring MVC， Mybaits，Apache Shiro，SpringSecurity等主流的开发框架。 4. 熟练数据库Mysql技术，MySql主从，能够熟练的编写sql语句，具备一定的数据库设计能力。 5. 熟练Javascript ，CSS，HTML，JSON，AJAX，等相关WEB技术。 6. 熟悉tomcat， nginx等服务器。 7. 熟悉SVN 版本控制管理，maven管理项目构建、Eclipse/idea等开发工具。 8. 熟悉使用Linux系统，能在Linux系统下完成常用软件安装、应用部署。 9. 熟悉React.js，Redis，Dubbo， Zookeeeper，Nginx优先考虑。 10. 对技术有强烈的兴趣，喜欢钻研，具有较强的学习能力，抗压能力，沟通技能，团队合作能力。</t>
  </si>
  <si>
    <t>软件开发工程师（社招）</t>
  </si>
  <si>
    <t>华域视觉科技（上海）有限公司</t>
  </si>
  <si>
    <t>五险一金 餐饮补贴 周末双休 带薪年假 岗位晋升 加班补贴 出差补贴 免费班车</t>
  </si>
  <si>
    <t xml:space="preserve">工作职责: 1、负责公司网站产品及移动端网站相关产品的前后端的开发 2、负责为公司网站项目提供项目管理支持 3、为网站提供必要的支持，包括Linux系统运维、网站发布等 4、按需求编写技术文档以及框架图 任职资格: 1. 熟悉网站开发流程，具有网站开发经验； 2. 了解网络安全方面的技术，有网站的负载均衡、高并发等的具体实施经验； 3. 精通至少一种网站后台开发语言，如php、java、.net、asp等，熟悉其相应的运行环境，并且不局限于某种语言； 4. 精通网站前台开发技术，包括html、java"script"、css、ajax、xml等； 5. 熟悉MYSQL数据库开发，配置、维护、性能优化； 6. 熟悉Linux环境及相关服务，对Web程序性能优化有丰富的经验。" </t>
  </si>
  <si>
    <t>上海柏维信息技术有限公司</t>
  </si>
  <si>
    <t>五险一金 补充医疗保险 定期体检 年终奖金 带薪年假 节日福利 人才推荐奖 司龄礼物 生日礼物 季度团建</t>
  </si>
  <si>
    <t>岗位职责： 1、负责在线思维导图应用开发； 2、负责与后端协作定义API接口，确定Web开发方式，对于Web页面进行性能优化； 3、通过技术提升用户体验和可用性；  任职要求： 1、3年以上业内工作经验（经验丰富者不限）； 2、精通javascript、CSS、HTML；熟悉Bootstrap架构 3、了解模块化开发的思想，熟悉Requirejs/Seajs/CommonJS等规范； 4、掌握一种以上的MVC/MVVM框架（Backbone,Angular,Vue,React等）；有完整SPA单页面开发经验的优先； 5、熟悉HTML5，有Websocket、Canvas、Audio、WebRtc、Worker等开发经验者优先； 6、熟悉nodejs，Grunt/Gulp/Webpack等有完整的前端自动化经验者优先；</t>
  </si>
  <si>
    <t>web高级开发工程师（C#） (职位编号：000846)</t>
  </si>
  <si>
    <t>华硕电脑（上海）有限公司上海分公司</t>
  </si>
  <si>
    <t>五险一金 免费班车 年终奖金 定期体检</t>
  </si>
  <si>
    <t>1.负责系统服务端的设计、开发和性能优化；
2.维护和升级现有的产品和系统，快速定位并修复现有软件缺陷；
3.撰写开发文档和技术文档，并对普通开发人员进行有效辅导；
4.学习和研究新技术以满足产品的需求； 1.本科或以上学历，计算机软件或相关专业，3年以上.NET开发经验；
2.精通.NET Framework、.NET Core;
3.精通ASP.NET（C#）；
4.精通Microsoft SQL Server 2016，包括视图、存储过程、触发器、事务、大数据量优化，有一定的数据库设计能力；
5.熟练掌握HTML（DIV+CSS）、JavaScript、AJAX、Bootstrap、JQuery等前端技术；
6.熟悉Visual Studio 2015开发环境；
7.熟练使用Git管理代码；
8.熟悉WebService、Linq、Entity Framework、WCF、多线程开发、WebAPI；
9.精通MVC5、EF框架；
10.有规范化、标准化的代码编写习惯；
11.有强烈的责任心和团队合作精神及认真的工作态度，沟通能力、学习能力强，良好的执行能力，能够很好的完成预定任务，能承担较大的工作压力。</t>
  </si>
  <si>
    <t>WEB前端研发工程师</t>
  </si>
  <si>
    <t>上海电科智能系统股份有限公司</t>
  </si>
  <si>
    <t>五险一金 补充医疗保险 补充公积金 交通补贴 餐饮补贴 通讯补贴 专业培训 绩效奖金 年终奖金 定期体检</t>
  </si>
  <si>
    <t>南京海翊数据技术有限公司</t>
  </si>
  <si>
    <t>1.3-1.6万/月</t>
  </si>
  <si>
    <t>参与阿里云城市大脑行业智能引擎产品的前端技术开发；  任职条件： 1、精通JavaScript语言核心内容,有React技术栈使用经验； 2、熟悉各种Web前端技术,包括HTML/XML/CSS等,有SPA应用开发经验； 3、熟悉软件工程思想，良好的前端编程能力和编程习惯，对前端工程化与模块化开发有一定经验； 4、对前端技术有持续的热情,个性乐观开朗,逻辑性强,善于和各种背景的人合作； 5、有数据类产品、工具类产品研发经验，加分（类似于数据分析、BI报表、ETL工具、BI工具的开发经验等等）； 6、至少精通一门非Web前端脚本的语言(如Java/Ruby/PHP/C++),并有项目经验，加分； 7、github社区活跃，有开源项目经验，加分； 8、有大型网站程序开发经验者，优先考虑。 9、2年以上互联网产品前端开发经验，有数据可视化产品前端开发经验。</t>
  </si>
  <si>
    <t>高级GIS开发工程师</t>
  </si>
  <si>
    <t>北京尚水信息技术股份有限公司</t>
  </si>
  <si>
    <t>电气/电力/水利 计算机软件</t>
  </si>
  <si>
    <t>五险一金 补充医疗保险 交通补贴 餐饮补贴 通讯补贴 专业培训 绩效奖金 年终奖金 弹性工作 定期体检</t>
  </si>
  <si>
    <t>高级VC++、MFC研发工程师</t>
  </si>
  <si>
    <t>北京多维视通技术有限公司</t>
  </si>
  <si>
    <t>五险一金 餐饮补贴 专业培训 绩效奖金 年终奖金 员工旅游</t>
  </si>
  <si>
    <t xml:space="preserve">1．负责windows客户端程序的开发，完成项目经理指派的任务； 2．结合设计文档编写优质的代码实现、注释等； 3．辅助进行系统的功能定义，程序设计； 任职要求： 1．有良好的分析和解决问题能力，逻辑思维清晰严谨； 2．能够灵活运用面向对象思想进行程序设计； 3．熟练Windows程序开发，熟练Visual C++，能熟练使用Windows SDK、MFC、STL进行开发； 4．扎实的C/C++语言基础，熟悉常用数据结构及算法； 5．熟练使用GDI、GDI+进行界面程序开发； 6．对windows线程、消息机制有深度了解； 7．熟悉duilib编程； 8．作为主要负责人员使用VC++开发过大型项目开发；  另：具备以下一项或多项者优先。 1. 有图像处理、视频解码相关开发经验； 2. 有Libcef开发经验； 3. 有js/html/css开发经验； 4. Openoffice; 5. Osg; </t>
  </si>
  <si>
    <t>融捷教育科技有限公司</t>
  </si>
  <si>
    <t>高级Web前端软件开发工程师</t>
  </si>
  <si>
    <t>广州德捷科技有限公司</t>
  </si>
  <si>
    <t>15-25万/年</t>
  </si>
  <si>
    <t>五险一金 员工旅游 餐饮补贴 专业培训 出国机会 年终奖金 定期体检</t>
  </si>
  <si>
    <t>广州用友政务软件有限公司</t>
  </si>
  <si>
    <t>五险一金 员工旅游 通讯补贴 电脑补助 专业培训 年终奖金 餐饮补贴 绩效奖金</t>
  </si>
  <si>
    <t xml:space="preserve">  3、根据项目要求完成项目交付及问题支持解决；  岗位要求： 1、熟练掌握EasyUI、JQuery、Spring、MyBatis、Hibernate、Spring MVC等开源技术框架； 2、熟悉java web编程，掌握SSH框架及HTML、jsp、Css、bootstrap、JavaScript，redis等开发技术； 3、熟练使用Tomcat、weblogic、websphere等应用服务器； 4、熟悉并发环境下的性能优化，能够快速解决开发过程中的技术问题、及系统的质量保证 具有一定的webservice、 socket、多线程开发经验； 5、熟练掌握数据库设计，熟悉ORACLE数据库的使用和配置及SQL优化； 6、具有较强的学习、问题分析处理能力，具有较强的沟通能力，能快速解决各项目技术问题和需求； 7、熟悉财政相关业务优先。  </t>
  </si>
  <si>
    <t>广州富米科技有限公司</t>
  </si>
  <si>
    <t>五险一金 餐饮补贴 弹性工作 绩效奖金 股票期权</t>
  </si>
  <si>
    <t>前端开发工程师
岗位职责：
1、负责公司产品业务在WEB端、移动端H5以及小程序的开发
2、负责前端项目的需求分析、设计、开发、上线
3、负责建设和完善前端技术体系
任职要求：
1、计算机相关专业大专及以上学历
2、具有3年及以上前端开发经验，有一定的移动端开发经验
3、熟悉主流前端开发框架，了解前后端交互流程，理解前后端分离开发模式
3、熟悉HTTP协议，了解W3C标准规范，具备扎实的Html, JavaScript，Css，Ajax等基础
4、熟悉用户体验和交互设计，对界面交互、实现设计效果有高度热情。
5、良好的学习与沟通能力，热爱技术，富有激情，并能承受工作压力</t>
  </si>
  <si>
    <t>高级WEB前端工程师（五险一金+双休）</t>
  </si>
  <si>
    <t>广州锐新软件科技有限公司</t>
  </si>
  <si>
    <t>五险一金 员工旅游 绩效奖金 周末双休</t>
  </si>
  <si>
    <t>职位描述 1、负责公司各产品线Web前端研发； 2、解决不同浏览器及不同版本的兼容性问题； 3、根据要求，用Javascript、Jquery编写出各种特殊交互效果； 4、与后台开发人员进行沟通以完成前后台的对接工作。  任职要求  1、3年及以上经验，了解互联网产品开发相关流程和工作模式； 2、扎实的前端基础知识：HTML5，CSS3，JavaScript和jQuery(Zepto)等基础扎实，有较强的web界面制作和交互脚本编写能力；  3、了解和掌握HTTP协议，能从实际角度出发提升Web性能； 4、了解熟悉常见的前端框架、库、工具，例如：jQuery、Angular(AngularJS)、Vue.js、React、Grunt、Gulp、webpack等； 5、有良好的编程习惯，包括良好的代码风格，单元测试，代码审查，具有比较强的责任心； 6、学习能力强，对技术有钻研精神，具有良好的自学能力和独立解决问题的能力； 7、熟悉Linux/Unix，在其上有丰富的开发经验。</t>
  </si>
  <si>
    <t>广州市万表科技股份有限公司</t>
  </si>
  <si>
    <t>五险一金 绩效奖金 周末双休 包工作餐 专业培训 节日福利 生日会 带薪年假</t>
  </si>
  <si>
    <t>岗位职责： 1、负责参与部门web前端框架的设计与开发； 2、负责参与框架技术文档的编写与组件开发，负责公共模块的开发； 3、对初中级工程师进行技术培训和代码评审工作； 4、根据产品需求进行开发，探索并优化前端效果，保证开发效率和代码质量； 4、技术攻坚，疑难问题解决。  岗位要求： 1、软件工程、计算机本科以上学历，从事前端开发工作3年以上； 2、精通 HTML/CSS/JavaScript 等Web前端开发技术，熟练PS切图，对于兼容性，响应式，PC端开发具有实战经验； 3、对微信公众号开发与小程序开发有一定熟练度； 4、有Vue组件研发经验，具备对业务进行宏观思考，有抽象成UI组件的能力，对Nuxt框架有一定了解； 5、对Koa等服务器框架有一定使用经验者优先； 6、有Git等代码版本工具使用经验，并了解git-flow； 7、良好的英文阅读能力。</t>
  </si>
  <si>
    <t>广东机场白云信息科技有限公司</t>
  </si>
  <si>
    <t>五险二金 补充医疗保险 免费班车 交通补贴 餐饮补贴 专业培训 年终奖金 定期体检 节日福利</t>
  </si>
  <si>
    <t>岗位要求： a.熟练运用常用的HTML5开发语言及开源框架并能熟练编写高质量的计算机程序； b.精通HTML5/CSS3， 开发符合W3C标准的前端程序； c.掌握常用前端技术，能进行兼容主流浏览器的编码； d.精通JavaScript ，熟练掌握并应用前端编码规范； e.熟悉前端开发常用工具nodejs、 npm、 webpack 等 f.熟悉运用webstorm、 sublime、 Visual Studio等编辑器软件 岗位职责： a.负责页面制作及维护，根据设计图完成页面html5应用的编码； b.根据产品需求，分析并给出最优的页面前端结构解决方案； c.根据产品设计，利用HTML5相关技术开发网站、手机、平板电脑等多平台上的前端应用，实现多屏幕兼容显示效果； d.编写可复用的用户界面组件； e.协助后台程序员完成功能镶嵌和调试。  工作经验：2-5年相关工作经验</t>
  </si>
  <si>
    <t>广州嘉目数码科技有限公司</t>
  </si>
  <si>
    <t>职位描述： 1. 前端相关需求的评审和开发，技术难点攻关。 2. 持续改善用户体验和性能。 3. 前沿技术的探索和研究。  职位要求： 1. 本科或以上学历，2年以上前端开发经验；熟悉前端的基本机制及其原理。 2. 必须熟悉小程序开发，至少有2个以上小程序开发和上架经验 3. 有扎实的HTML5和CSS3功底，熟悉流式布局、弹性盒子布局，能处理PC和移动端各主流浏览器的兼容问题。 4. 熟悉JavaScript（ES6）、AJAX、jQuery，必须有Vue.js、React或Angular实际项目经验。 5. 熟悉Node.js，掌握异步流程控制以及常见模块的使用。 6. 有良好的学习能力、沟通能力和强烈的责任感，对新技术充满好奇，乐于分享。  完善福利： 1、周末双休，五天工作制； 2、社会保险+住房公积金（五险一金）； 3、员工假期：包括法定节假日、带薪年假、带薪病假、婚假、产假、丧假等； 4、旅游补助，可随心选择旅游景点。 5、其他福利：节日福利、温馨的员工生日会、激情洋溢的年度旅游、震撼人心的拓展活动、充满欢乐的观影活动、形式多样的体育竞技比赛等。  联系方式：32056289-唐小姐 欢迎来电咨询！ 投简历请附上作品链接！ 广州市天河区车陂大岗路6号4栋嘉目数码（沣宏大厦前50米）  交通路线： 乘坐地铁4号线【黄村方向】至【车陂站】，D出口，地铁站对面沣宏大厦前50米即是。。  关于我们： 在这里，你会有牛气冲冲的队友，明朗的上升空间，良好的工作氛围，五险一金、周末双休、节日福利、假日旅游等一应俱全应有尽有； 但同时，我们要求你有上进的雄心；希望你能承受压力，不懈努力；把本职工作做到好，很好，非常好。 我们立志成为中国影视制作及三维动漫制作的领先者，我们不仅关注团队的责任感和创业精神，更关注团队成员的协作与成长。我们愿与您一道成长，努力开创属于自己的品牌！</t>
  </si>
  <si>
    <t>深圳华云信息系统有限公司</t>
  </si>
  <si>
    <t>周末双休 五险一金 节日福利 绩效奖金</t>
  </si>
  <si>
    <t>1、参与券商业务相关的WEB的研发工作； 2、负责PC端现有产品线和管理后台维护和开发。  任职资格： 1、本科及以上学历，计算机、软件、电子信息等相关专业优先； 2、3年以上前端开发经验； 3、具备良好的团队精神、沟通能力、自我驱动力、学习能力； 4、熟练使用HTML5、CSS3、原生JavaScript、ES6； 5、掌握Angular/React/Vue中至少1个框架，且有实际项目开发经验； 6、熟悉小程序开发； 7、熟练使用git等版本控制工具。  加分项 1、有Hybrid App开发经验； 2、熟悉React Native或者React开发； 3、熟悉JavaScript 3D开发</t>
  </si>
  <si>
    <t>PHP工程师/PHP架构师/html5开发工程师</t>
  </si>
  <si>
    <t>深圳华秋电子有限公司</t>
  </si>
  <si>
    <t>五险一金 员工旅游 年终奖金 绩效奖金 股票期权 弹性工作 定期体检</t>
  </si>
  <si>
    <t xml:space="preserve">1、根据项目进度安排及时沟通协调，按时按质完成工作； 2、提出项目建设的改进意见和需求。  岗位要求： 1、熟练使用 PHP+MYSQL 进行 WEB 开发，熟悉MVC开发模式，有使用Zend Framework开发经验优先； 2、熟悉JavaScript、Ajax、Css、HTML等，熟悉JQuery、ThinkPHP框架技术； 3、熟悉LNMP开发，有相关开发经验优先； 4、有良好的团队协作和沟通能力， 做事积极主动、认真踏实，有强烈的责任心和良好的编程习惯； 5、五年以上相关工作经验。  薪酬福利： 1、极具竞争力的薪酬，每年至少一次调薪机会和年终奖； 2、月度评选优秀员工，优秀员工荣获丰厚的绩效奖金和优秀员工荣誉称号； 3、透明的晋升通道、广阔的职业发展空间； 4、入职后购买五险一金，享有年度体检； 5、享有国家法定假期如年假、婚假、产假等； 6、生育礼金、节日礼品和红包、生日礼品等； 7、部门聚会、生日party、年会、打羽毛球、篮球、跑步等丰富多彩的文体活动； </t>
  </si>
  <si>
    <t>Java开发-IT运维团队B</t>
  </si>
  <si>
    <t>同方鼎欣科技股份有限公司</t>
  </si>
  <si>
    <t>外派到深圳中兴长期驻场 岗位职责： 1、根据需求完成设计和编码开发； 2、根据测试用例完成自动化开发和测试验收； 3、负责处理一些疑难问题攻关和系统性能优化工作等； 4、负责处理上级授权与交办的其它工作等。  岗位要求： 1.3年以上JAVA开发经验，精通JAVA语言，对多线程、网络编程有深入了解； 2.精通运维自动化、运维监控架构设计，熟悉开源自动化及监控产品：SaltStack、Ansible，Prometheus、OpenFalcon、Zabbix等，具有GO语言设计开发经验； 3.熟练掌握php、java、python中任意一种语言 4.熟练掌握HTML5/CSS3，具有对跨浏览器、多终端开发经验者优先； 5.熟悉WebSphere、Tomcat、Nginx、IIS等主流应用中间件，并懂得优化方法； 6.熟悉消息中间件及缓存技术：Kafka、Redis等； 7.熟悉Mysql、Oracle等主流数据库管理系统、相关技术及工具，并懂得优化方法； 8.熟悉Linux、Unix、Windows操作系统，并懂得优化方法； 9.熟悉DevOps，熟悉Docker、Maven、Git、Jenkins常规使用； 10.善于思考，主动积极，沟通能力强，有良好的团队精神，能够承担压力</t>
  </si>
  <si>
    <t>深圳市数聚能源科技有限公司</t>
  </si>
  <si>
    <t>五险一金 年终奖金 股票期权 定期体检 弹性工作</t>
  </si>
  <si>
    <t>岗位职责： 前端UI与交互开发，确保在不同平台、设备、浏览器上均拥有优质的用户体验。  招聘要求： 1.计算机或相关专业本科及以上学历，具有较强的逻辑思维能力； 2.三年或以上 JS 开发工作经验，熟悉HTML5、CSS3、JSON、XML等开发技术，有响应式页面开发经验； 3.熟练掌握一门或多门web开发框架，如vue、angular、react等； 4.做过可视化相关项目，对图表绘制框架（d3、echarts）或地图框架（openlayers、mapbox）有一定实际工作经验，有webgl开发经验优先； 5.对用户体验、交互设计、数据可视化有深刻的认识。</t>
  </si>
  <si>
    <t>.Net高级软件开发工程师</t>
  </si>
  <si>
    <t>深圳赛盒科技有限公司</t>
  </si>
  <si>
    <t>五险一金 员工旅游 绩效奖金 年终奖金 定期体检 带薪年假 节日福利 补充医疗保险 专业培训 全勤奖</t>
  </si>
  <si>
    <t>1、 参与软件工程系统的设计、开发、测试等过程； 2、 负责项目中主要功能的代码实现； 3、 解决项目中的关键问题和技术难题； 4、 协助项目管理人保证项目的质量； 5、 改进现有软件系统的框架包括基础构架，提升软件系统产品质量； 6、 对项目组的软件开发工程师工作进行指导，并及时协调各软件工程师的工作；  任职要求： 1、全日制本科以上学历，具有3-5年软件开发或者网站开发项目经验，有项目管理经验优先； 2、具备较强的文档撰写能力，包括需求分析、总体方案设计、概要设计等软件文档编写能力； 3、熟悉B/S架构、Web Form、MVC架构； 4、熟悉.Net体系框架，熟悉.Net开发环境、C#编程，熟悉ASP.Net技术、Ajax技术； 5、熟悉jQuery 框架编写脚本，Javascript、ExtJS,HTML、div+CSS, 语言等的使用； 6、掌握MSSQL 数据库的开发和应用，能熟练的使用各种SQL 语句及视图、存储过程等； 7、对网站开发流程、设计模式、体系结构等知识熟练，代码编写规范； 8、有OA及电子商务软件或有大型网站系统，物流对接API开发经验者优先考虑； 9、具有良好的沟通协调能力，具备创业精神。  薪资待遇：包括五险一金、带薪年假、全勤奖、年终双薪、节日福利、员工旅游、员工生日聚会，员工除了享有国家规定的婚、产、丧假等全面福利等等之外，还将为每位员工提供广阔的职场发展空间。</t>
  </si>
  <si>
    <t>前端高级工程师</t>
  </si>
  <si>
    <t>深圳市华宇讯科技有限公司</t>
  </si>
  <si>
    <t>周末双休 带薪年假 五险一金 节日福利 专业培训 绩效奖金 员工旅游 年终奖金 弹性工作 定期体检</t>
  </si>
  <si>
    <t>岗位职责： 1、负责公司商城产品核心业务的设计和开发； 2、负责优化项目页面性能和用户体验； 3、负责开发工具提高团队工作效率，优化工作流程； 4、参与制定前后端业务流程、接口协议、文档输出，提供最优解决方案； 5、参与项目研发、部署及日常运维工作； 任职要求： 1、计算机相关专业，有至少三年web 前端开发工作经验； 2、精通JavaScript、CSS、HTML 语义化标签，熟悉页面架构和布局，有比较扎实的Javascript 基础和解决问题能力； 3、熟练掌握jQuery、lodash、Ramda 等常用辅助库； 4、熟练掌握Grunt、gulp、Webpack 其中任意一项构建工具的使用和配置； 5、熟练掌握Chrome 开发者工具，至少掌握一种抓包工具如Fiddler 或Charles 检测web 服务的性能和定位瓶颈; 6、熟练掌握Vue、React 类框架; 7、至少掌握一门后端语言，如 Nodejs、Java、Golang、Python、Ruby，了解服务端编程； 8、对互联网产品和Web技术有浓厚兴趣，，热衷于开发优秀的基于Web 的电子商务产品； 9、有较好的学习能力和强烈的进取心，乐观、主动、积极，抗压能力强； 10、对可用性、可访问性、用户体验优化、前端页面加载和渲染速度优化等相关知识有实际的了解和实践经验； 11、具备良好的学习能力和问题分析能力，关注社区动态及技术发展趋势，参与开源项目维护者优先； 加分项： 1、熟练使用ES6/7 以及TypeScript 技术特性； 2、熟悉Go 语言以及Docker、kubernetes 等后台运维相关技术； 3、对前端工程化有深刻见解； 4、对主流框架源码有过深入学习和研究； 5、有独立个人博客或者github 账号活跃者；</t>
  </si>
  <si>
    <t>深圳市开步电子有限公司</t>
  </si>
  <si>
    <t>五险一金 员工旅游 年终奖金 定期体检 18天带薪年假</t>
  </si>
  <si>
    <t>PHP研发工程师</t>
  </si>
  <si>
    <t>深圳市云盾科技有限公司</t>
  </si>
  <si>
    <t>五险一金 员工旅游 餐饮补贴 专业培训 定期体检 弹性工作 年终奖金</t>
  </si>
  <si>
    <t>1、具有3年以上PHP研发工作经验，30岁以下，有大型、高访问量网站项目研发经验优先； 2、熟悉HTML、CSS、JavaScript、Ajax、Jquery等前端UI开发； 3、对OOP，MVC 有较为深入的认识、能熟练使用常用的设计模式； 4、熟悉Mysql优化、能创建高效的索引； 5、熟悉perl、python语言优先； 6、熟悉Linux，能编写简单的Shell 脚本优先； 7、了解常用数据结构和算法，设计模式。  8、有良好的团队合作能力，善于沟通，自我驱动，具备良好的问题定位分析能力。</t>
  </si>
  <si>
    <t>php高级开发工程师</t>
  </si>
  <si>
    <t>深圳市鹏城汇科技有限公司</t>
  </si>
  <si>
    <t>五险一金 餐饮补贴 通讯补贴 专业培训 绩效奖金 员工旅游 年终奖金 股票期权 弹性工作 交通补贴</t>
  </si>
  <si>
    <t>岗位职责： 1、 适当参与产品设计，与运营部进行有效沟通，保证准确无误理解对方需求； 2、 根据要求完成网站前端以及后台的功能开发； 3、 负责网站的日常维护，改版等。 4、有大型旅游平台后台开发经验优先考虑； 5、能够独立开发功能模块，比如抢购、优惠券、商家管理、商城订单等优先考虑。 6、负责旅游微信后台和官网后台的开发与维护。  任职资格： 1、4年以上的PHP项目开发经验，有Java开发经验优先； 2、精通PHP，熟悉MYSQL, 具有大型网站开发经验优先； 3, 熟悉传输协议以及加密解密技术，对web安全有认识和经验； 4、能够熟练使用php,html,CSS,Ajax,Javascript，有一定的跨浏览器开发经验，具备 优化Web应用程序性能经验； 5, 熟悉Linux命令，熟悉主流操作系统和常用工具； 6、较强的学习能力和较强的团队沟通能力；</t>
  </si>
  <si>
    <t>星河控股集团有限公司</t>
  </si>
  <si>
    <t>做五休二 周末双休 带薪年假 五险一金 包吃 全勤奖 节日福利 专业培训 高温补贴 餐饮补贴</t>
  </si>
  <si>
    <t>工作内容包括但不限于：
系统功能需求调研；
系统功能、流程表单开发；
流程修改、测试； 后期维护更新；
技能要求：
精通html5/CSS3/Javascript，前端理论扎实，实战项目经验丰富；
使用过jquery、bootstrap等基本类库和框架，有一定的插件开发能力；
有React、Angular、Vuejs等类库或框架使用经验；
熟悉前后端开发流程，有java的基本经验、熟悉使用数据库Sql语句 ；
有较强的自学能力和钻研精神，逻辑思维严谨，热爱WEB开发技术。
学历要求：
统招本科以上学历，计算机相关专业；
有相关相关项目开发测试维护经验；
3年以上工作经验。</t>
  </si>
  <si>
    <t>深圳市慧创恒通科技有限公司</t>
  </si>
  <si>
    <t>岗位职责： 1.负责网站数据库.栏目.程序模块的设计与开发； 2.负责根据公司要求进行项目开发； 3.按时按质完成公司下达的程序开发.系统评测等工作任务； 4.定期维护网站程序，处理反馈回来的系统bug； 5.网站程序开发文档的编写。 任职要求： 1.三年或三年以上的PHP项目开发经验； 2.精通PHP面向对象编程，熟悉至少一种PHP开发框架； 3.精通SQL语句编写，熟练触发器，存储过程，事务处理开发，熟练MySQL主从库配置，熟悉MYSQL读写优化； 4.精通linux操作及日常维护，能维护linux环境下的PHP.Nginx.MySQL.Memcached.rSync.vsftpd； 5.精通Memcache或Redis数据操作； 6.能熟练使用HTML.XML.JSON.CSS.Javascript.Jquery框架，熟练HTMl5.CSS3者优先考虑； 7.有处理过大流量网站的经验，有大型网站设计衍化.优化和系统运维经验或金融行业项目经验优先； 8.有良好的代码编写习惯及较强的文档编写能力； 9.有团队合作开发精神，有责任心。</t>
  </si>
  <si>
    <t>上海晓筑教育科技有限公司</t>
  </si>
  <si>
    <t>1.4-2万/月</t>
  </si>
  <si>
    <t>弹性工作 五险一金 绩效奖金 全勤奖 专业培训</t>
  </si>
  <si>
    <t>岗位职责： 1.根据需求实现页面交互效果； 2.参与公司的微信小程序端，PC端，微信公众号，H5端的页面开发工作； 3.与后端配合完成数据对接工作； 4.持续优化页面和页面的响应速度。 任职要求： 1. 本科及以上学历，计算机相关专业； 2. 4年以上前端开发经验； 3.熟练使用html5,css3,sass,javascript,es6等开发语言； 4.熟练使用vue和react框架，会taro优先考虑； 5.有微信小程序开发工作经验。</t>
  </si>
  <si>
    <t>上海分尚网络科技有限公司</t>
  </si>
  <si>
    <t>1.4-1.8万/月</t>
  </si>
  <si>
    <t>五险一金 通讯补贴 绩效奖金 餐饮补贴 交通补贴</t>
  </si>
  <si>
    <t>岗位职责：
1. 根据公司产品发展方向，负责/参与公司新项目/产品开发；
2. 负责产品的页面制作及维护，根据设计图完成页面html5应用的编码；
3. 根据产品需求，分析并给出最优的页面前端结构解决方案；
4. 根据产品设计，利用HTML5相关技术开发网站、手机、平板电脑等多平台上的前端应用，熟悉编写能够自动适应HTML5界面，能让网页格式自动适应各款各大小的手机；
5. 编写可复用的用户界面组件；
6. 协助后台程序员完成功能镶嵌和调试；
任职要求：
1. 精通javascript程序模块开发，通用类库、框架编写；
2. 精通web前端开发技术，其中包括：CSS,HTML,DOM,BOM,Ajax,JavaScript等；
3. 清楚地了解不同浏览器上的兼容情况、渲染原理和存在的Bug；
4. 熟悉业界知名的JS库，诸如Jquery等并有开发经验；
5. 有配合后台开发人员实现产品界面和功能实现的项目经验；
6. 熟悉HTML5、CSS3的新功能特性，有项目开发经验；
7. 有跨浏览器开发经验，具备独立开发javascript经验；
8. 能独立html、css的页面制作、具备良好的css功底；
9. 具有良好的注释和文档编写习惯。</t>
  </si>
  <si>
    <t>高级前端工程师-旅游项目 (MJ000367)</t>
  </si>
  <si>
    <t>上海锦江国际电子商务有限公司</t>
  </si>
  <si>
    <t>1.4-2.8万/月</t>
  </si>
  <si>
    <t>五险一金 年终奖金 绩效奖金 弹性工作 定期体检 员工旅游 专业培训</t>
  </si>
  <si>
    <t>岗位职责： 1.     负责前端架构设计，技术选型； 2.     负责公司产品web前端的设计开发工作，配合后端开发人员实现产品界面和功能；负责公司产品持续优化前端页面性能和提升前端用户交互体验； 3.     关注及研究相关领域前沿技术，并提出系统建设建议。 任职要求： 1.      熟悉HTML5、CSS3，了解至少一种CSS预编译，至少三年工作经验；； 2.      精通Javascript/jQuery，了解Javascript面向对象编程方法； 3.      熟悉前端自动化和工程化，有良好的代码习惯； 4.      熟悉Vue全家桶，能独立开发常用组件； 5.      有hybrid应用、多段适配和性能优化项目经验者优先； 6.      至少熟练使用一门非前端脚本语言（如：NodeJS /Python/PHP等）； 7.      学习能力强，热衷技术，喜欢钻研, 有github或个人技术blog者优先 ；</t>
  </si>
  <si>
    <t>北京携程太美国际旅行社有限公司</t>
  </si>
  <si>
    <t>周末双休 带薪年假 五险一金 绩效奖金 节日福利 餐饮补贴 带薪病假</t>
  </si>
  <si>
    <t xml:space="preserve">工作职责：  1. 负责前端界面的前端实现，各类交互设计与实现；  2. 前端样式和脚本的模块设计及优化；  3. 配合设计人员和后台开发人员完成前端开发项目；    职位要求：  1. 本科科及以上学历，1年以上前端重构与脚本开发经验，计算机或相关专业者优先；  2. 精通XHTML/XML、CSS，熟悉页面架构和布局，对表现与数据分离、Web语义化等有深刻理解，对HTML5/CSS3等技术有一定了解，熟练使用less或sass进行前端开发、了解nodejs者优先；  3. 精通JavaScript、Ajax、DOM等前端技术，掌握面向对象编程思想，对js框架应用（如prototype/jQuery/YUI/Ext等）有一定的经验；  4. 对css/JavaScript性能优化、解决多浏览器兼容性问题有一定的经验；  5. 对用户体验、交互操作流程、及用户需求有深入理解；  6. 有强烈的上进心和求知欲，善于学习和运用新知识，善于沟通和逻辑表达，有强烈的团队意识和执行力；  </t>
  </si>
  <si>
    <t>鸿鹄逸游（携程旅游集团）</t>
  </si>
  <si>
    <t>五险一金 餐饮补贴 年终奖金 定期体检 带薪病假 额外年假</t>
  </si>
  <si>
    <t xml:space="preserve">工作职责： 1. 负责前端界面的前端实现，各类交互设计与实现；  2. 前端样式和脚本的模块设计及优化；  3. 配合设计人员和后台开发人员完成前端开发项目；    职位要求：  1. 本科科及以上学历，1年以上前端重构与脚本开发经验，计算机或相关专业者优先；  2. 精通XHTML/XML、CSS，熟悉页面架构和布局，对表现与数据分离、Web语义化等有深刻理解，对HTML5/CSS3等技术有一定了解，熟练使用less或sass进行前端开发、了解nodejs者优先；  3. 精通JavaScript、Ajax、DOM等前端技术，掌握面向对象编程思想，对js框架应用（如prototype/jQuery/YUI/Ext等）有一定的经验；  4. 对css/JavaScript性能优化、解决多浏览器兼容性问题有一定的经验；  5. 对用户体验、交互操作流程、及用户需求有深入理解；  6. 有强烈的上进心和求知欲，善于学习和运用新知识，善于沟通和逻辑表达，有强烈的团队意识和执行力；  </t>
  </si>
  <si>
    <t>JAVA开发工程师（初中级）</t>
  </si>
  <si>
    <t>上海美市科技有限公司</t>
  </si>
  <si>
    <t>1.4-2.5万/月</t>
  </si>
  <si>
    <t>五险一金 补充医疗保险 员工旅游 交通补贴 餐饮补贴 通讯补贴 定期体检 弹性工作 专业培训 年终奖金</t>
  </si>
  <si>
    <t xml:space="preserve">  岗位职责: 1、能够独立实现功能模块设计规划和开发任务，具备一定抗压能力； 2、及时处理和解决开发过程中出现的技术问题，并向主管提供技术维护和解决方案； 3、能与其它部门间密切配合，具备较强的沟通交流能力；   任职资格: 1、985,211知名本科院校，计算机或相关专业, 优秀者学历可放宽至一本院校； 2、2-3年+ Java项目开发经验，有大型互联网项目的开发经验者优先； 3、掌握扎实的java基础，熟练掌握spring &amp;spring mvc &amp; mybati &amp;spring-boot使用;有中间件（dubbo\redis\mongodb\mq等）开发和维护经验优先； 4、掌握数据库基本原理，掌握MySQL等数据库操作，具备表设计能力；nosql精通优先； 5、掌握maven、git、svn、eclipse、webstorm、intellij idea操作；熟练掌握linux； 6、掌握javascript\css\html\backbone等，具备前端vue&amp;react开发能力优先； 7、热爱技术工作，具有自我学习能力，具备优秀的逻辑分析能力； 8、以上，只要你够优秀，技术过硬，这些都小问题；   薪资福利： (1) 固定月薪14-25K,年终奖金等另计。 (2) 福利包括但不限于：五险一金，补充医疗保险，定期体检，年度旅游，通讯补贴，交通补贴，出差补贴，加班餐，零食免费供应等，依岗位不同有所区别。      </t>
  </si>
  <si>
    <t>Web高级前端开发工程师C</t>
  </si>
  <si>
    <t>太平洋房屋</t>
  </si>
  <si>
    <t>五险一金 员工旅游 专业培训 做五休二</t>
  </si>
  <si>
    <t>1. 负责公司企业系统前端页面开发和优化 2. 配合后端开发人员进行系统整合 3. 按照UI设计完成前端页面的实现及交互效果 任职要求： 1. 计算机或相关专业大专及以上学历，3年及以上前端开发经验； 2. 精通HTML、CSS、Javascript语言； 3. 熟悉浏览器之间的兼容性问题； 4. 熟练使用Jquery、Bootstrap； 5. 熟悉 Vue.js前端技术者优先； 6. 学习能力强，具有良好的沟通能力和团队合作精神。优秀的分析问题和解决问题的能力； 7. 有房地产开发经验者优先；</t>
  </si>
  <si>
    <t>广州市汇尚网络科技有限公司</t>
  </si>
  <si>
    <t>五险一金 员工旅游 餐饮补贴 绩效奖金 年终奖金 弹性工作 定期体检</t>
  </si>
  <si>
    <t>岗位职责： 1、负责公司开发管理； 2、参与公司系统核心模块的程序编码工作； 3、负责指导初中级开发工程师解决开发过程中遇到的技术问题； 4、带领团队，完成公司内部信息系统的建设； 5、参与IT部门其他项目的开发和工作。  岗位要求： 1） 本科以上学历，计算机相关专业毕业，5年以上JAVA开发经验，2年以上项目管理经验； 2) 熟悉主流应用框架，如：struts, spring等，熟悉基于WEB架构设计及开发流程，至少有3个以上基于JAVA语言的B/S开发项目经验； 3) 具备系统需求分析与架构设计的能力，熟悉软件开发模式（Scrum、Xp等）； 4) 精通JAVA及MariaDB、MYSQL等常用关系数据库； 5) 熟悉WebService、JSON、XML等开发技术，熟悉HTML、CSS、DIV、Jquery等表现层开发技术； 6）熟悉Linux/Windows环境，熟悉Tomcat, Weblogic, WebSphere等应用服务器系统的操作和配置； 7) 对技术架构、业务架构都有较深入的理解，能够根据需求完成设计及数据架构的设计； 8) 有电商应用系统开发经验优先，譬如OMS、CRM、BI等； 9) 有Dubbo经验或分布式开发经验者优先； 10) 具有较强的敬业精神和团队合作精神；较强的自学能力，认同公司文化。</t>
  </si>
  <si>
    <t>锦师乐伯（北京）管理顾问有限公司</t>
  </si>
  <si>
    <t>岗位职责： 1、承担软件项目框架搭建及部分核心功能的开发工作； 2、负责项目的详细设计、概要设计、 数据库结构设计及对外接口的设计工作及设计文档编写工作； 3、参与攻克技术难题，持续提升系统性能；  岗位要求： 1、计算机或相关专业本科以上学历，从事java后端开发4年及以上； 2、具有根据业务需求进行独立设计的能力 ； 3、精通SSM及spring boot 和spring cloud等，精通JAVA技术原理和面向对象编程思想； 4、理解并能编写html、XML、CSS、javascript、jQuery等，熟练使用EasyUI、Bootstrap等开发框架； 5、熟练使用MyEclipse、SVN、Maven、Tomcat等开发工具2年以上； 6、熟练使用大型关系数据库，如Oracle，SQLServer、MySQL等，掌握DDL语句，理解数据表设计范式； 7、熟练使用redis 、memcache 等缓存中的一种； 8、熟练使用Linux系统命令，能进行一些常用的操作； 9、有大型金融系统项目经验的优先考虑。</t>
  </si>
  <si>
    <t>广东中建普联科技股份有限公司</t>
  </si>
  <si>
    <t>1.4-1.6万/月</t>
  </si>
  <si>
    <t>五险一金 节日福利 周末双休 项目奖金 带薪年假 团建活动</t>
  </si>
  <si>
    <t>岗位职责： 1.负责系统分析、设计和及相关技术文档编写； 2.带领中级开发工程师承担项目任务的开发； 3.负责项目的核心功能开发及技术难点功克。  任职要求： 1.大专及以上学历，计算机专业； 2.5年以上相关工作经验，具有J2EE开发经验,了解软件开发流程和规范； 3.具有系统分析、设计和项目实施的能力，并对主流的设计分析工具能熟练使用； 4.有扎实的JAVA基础； 5.对软件架构尤其是B/S架构有深入的理解和丰富的应用实践 ； 6.熟练掌握springMvc、Spring、mybatis等框架和XML、HTML、JSP的规范； 7.熟悉JQuery, EasyUI，HTML等框架，熟悉CSS； 8.熟练使用Mysql/Oracle数据库,有较强的数据库设计、优化与开发能力； 9.熟悉dubbo、redis等开源框架； 10.有领域驱动设计经验者优先。</t>
  </si>
  <si>
    <t>深圳乐通信息技术有限公司</t>
  </si>
  <si>
    <t>五险一金 定期体检 年终奖金</t>
  </si>
  <si>
    <t>广州盈聚科技有限公司</t>
  </si>
  <si>
    <t>绩效奖金 年终奖金 五险一金 员工旅游</t>
  </si>
  <si>
    <t>岗位要求： 1、计算机或相关专业，本科及以上学历，4年以上工作经验。 2、熟悉php语言，具备扎实的基础，良好的编程习惯。 3、熟悉html css版面布局，熟悉javascript。 4、熟悉mysql，熟练掌握sql语句与存储过程的编写。 5、熟悉原生开发。 6、良好的合作精神和团队协作能力，能适应一定强度的工作，负有挑战精神和强烈的进取心。</t>
  </si>
  <si>
    <t>深圳市鑫河区块链技术开发有限公司</t>
  </si>
  <si>
    <t>1、负责公司软件产品的前端类相关开发工作； 2、根据产品计划及开发经理的工作安排完成日常开发工作； 3、参与项目需求讲解、UI讲解、代码评审的工作； 4、完成在开发过程中最基本的功能测试工作； 5、完成在开发过程中包含但不限于接口、开发日志、发版记录等技术类文档的编写； 6、对具体的产品进行性能优化，实现极致的页面加载、执行和渲染时间 7、在理解产品业务的基础上，提升产品的用户体验，技术驱动业务的发展 8、协助领导完成其他技术类工作； 任职要求： 1、熟悉 react+redux+react-router全栈，了解 ios 或 android 语言以及对应平台 UI 框架基础 2、熟悉 ecmascript/css/html 最新规范；熟悉 jquery/vue/angular/react 等常用前端类库、框架的设计原理 3、具备良好的工作计划、进度控制能力；</t>
  </si>
  <si>
    <t>Java高级开发工程师 (职位编号：006)</t>
  </si>
  <si>
    <t>深圳朗牧泽信息技术有限公司</t>
  </si>
  <si>
    <t>五险一金 股票期权 员工旅游 绩效奖金 专业培训 定期体检 年终奖金</t>
  </si>
  <si>
    <t>岗位职责： 1、负责后端的代码编写; 2、按照项目进度，根据项目需求和设计文档完成项目的代码开发; 3、结合测试工程师的要求对程序进行优化和调整; 4、编写和维护相关文档; 任职要求： 1、计算机相关专业全日制统招本科及以上学历;3年以上工作经验； 2、性格开朗，具有良好的团队合作及沟通能力，能够承受较大的工作压力，有责任心，有奋斗准备; 3、有良好的编码风格，敏锐的技术洞察力，熟悉设计模式，并具有较强的综合分析设计能力; 4、熟悉掌握流行的开源Java框架，有cxf、Spring、Spring MVC、mybatis使用经验; 5、熟练掌握XML、HTML/XHTML、CSS、Javascript、AJAX、JSON等技术; 6、熟练使用MySQL数据库； 7、熟悉微信生态开发，熟悉多线程开发优先;   欢迎有意本岗位的朋友在简历中附带上薪资要求，如果您符合我们的要求，我们将最快通知您面试</t>
  </si>
  <si>
    <t>PHP开发</t>
  </si>
  <si>
    <t>深圳爱布丁梦想科技有限公司</t>
  </si>
  <si>
    <t>1、负责点点租相关产品的开发和维护工作； 2、负责编写与前端联调代码，并负责部分web前端页面开发； 3、负责产品日常运维工作；  任职要求 1、大学本科及以上学历； 2、有2年或以上php开发经验，熟悉Laravel、ThinkPHP框架，熟悉HTML、CSS、JavaScript； 3、熟悉LNMPA网站架构，精通PHP+MySQL程序设计及开发，有memcache，redis等nosql使用经验；； 4、对web性能优化、常见漏洞有深入的理解，有数据库优化经验； 5、精通面向对象，具有良好的代码风格、接口设计与程序架构意识，对代码质量有追求； 6、工作积极主动，责任心强，具备良好的沟通能力和团队协作能力，较强的学习能力和逻辑分析能力； 7、有小程序、公众号开发经验者优先；熟悉VUE、React等前端框架者优先。</t>
  </si>
  <si>
    <t>广东合惠金服科技有限公司</t>
  </si>
  <si>
    <t>1.5-2.5万/月</t>
  </si>
  <si>
    <t>五险一金 补充公积金 员工旅游 定期体检 年终奖金 绩效奖金</t>
  </si>
  <si>
    <t>1、参与HTML5网站及移动端Web APP，Hybrid APP的开发；  2、参与移动端的微信公众号、微网站、小程序的开发；  3、持续优化前端体验和页面响应速度，优化代码并保持良好兼容性，提升web界面的友好性和易用性；  4、跟进做好产品研发过程中的技术文档并持续有效迭代； 完成上级交办的其他工作事项。  任职资格： 1、 3 年以上前端开发经验，熟悉前端性能优化和常用构建工具，git 等代码仓库及工作流程； 2、 熟练使用 BootStrap，精通 JavaScript、HTML、CSS，至少熟练使用一种 Angular、React、Vue 等前端框架，熟悉 ES6，ES7 特性； 3、 熟悉前端自动化工作流和项目构建工具，熟悉 gulp 或 webpack 配置； 4、 精通 Ajax 原理，XML、JSON 等数据通讯； 5、 具备互联网交互设计能力，熟悉前端后端数据通信协议； 6、 熟悉 IE，Chrome 等浏览器调试； 7、 熟悉盒模型，主流浏览器事件机制（冒泡、捕获）； 8、 学习能力强，具备良好的团队协作能力与沟通能力； 9、 有 nodejs 开发经验；深入研究过框架源码优先； 10、责任心强，富有创新精神，思维活跃，充满热情，逻辑思考能力强，擅长调研分析解读。</t>
  </si>
  <si>
    <t>北京摩卡软件有限公司</t>
  </si>
  <si>
    <t>1.5-2万/月</t>
  </si>
  <si>
    <t>五险一金 员工旅游 定期体检 专业培训 年终奖金</t>
  </si>
  <si>
    <t>1、3年以上HTML5开发经验 2、使用过一些html5特性，如canvas、file api、web socket等; 3、掌握CSS3的用法，会使用CSS3做动画; 4、熟悉响应式设计; 5、熟悉vue、angular、backbone、knockout等前端MVC框架; 6、用过underscore\fastclick\iScroll等库或插件; 7、知晓闭包、原型链，知晓一些JS优化的手段; 8、知晓一两种设计模式； 9、了解常用的算法, 熟悉数据结构更佳; 10、知晓加解密、签名摘要等安全概念和简单实现; 11、了解h5和native交互的方式; 岗位职责： 1.完成面向 H5/PC 项目的开发工作 2.制作效率改善工具，提升团队工作效率 3.为公司开源项目贡献代码</t>
  </si>
  <si>
    <t>HTML5开发工程师-上海-01316</t>
  </si>
  <si>
    <t>京北方信息技术股份有限公司</t>
  </si>
  <si>
    <t>1.5-1.9万/月</t>
  </si>
  <si>
    <t>1、本科及以上学历，计算机或相关专业； 2、2年以上前端开发经验，精通H5、HTML、JAVASCRIPT、CSS等Web开发技术，至少熟悉一种前端框架：如Angular、REACT、vue等框架； 3、能解决常见浏览器的兼容性问题，熟悉IE、Firefox、Chome等主流浏览器兼容性问题，并有可行的解决办法； 4、熟练使用MY SQL数据库，熟悉Tomcat等服务器的配置和使用经验； 5、善于沟通、有责任心，抗压能力强</t>
  </si>
  <si>
    <t>房驿站（上海）电子商务有限公司</t>
  </si>
  <si>
    <t>岗位职责 1、参与公司项目和产品的HTML5页面、小程序方面开发； 2、负责完成HTML5与APP的对接工作； 3、熟练使用vue.js、webpack技术； 4、熟悉HTML5及CSS3特性，熟悉jquery/bootstrap等流行框架； 5、有跟APP对接的经验，优先考虑； 6、熟悉angular.js、使用过百度地图api优先考虑； 7、良好的代码习惯，要求结构清晰，命名规范，逻辑性强； 8、学习能力强，能快速接受新知识，敢于创新； 9、有良好的人际沟通和交流能力，有较强的团队意识。</t>
  </si>
  <si>
    <t>上海巧盒智能科技有限公司</t>
  </si>
  <si>
    <t>做五休二 节日福利 五险一金 带薪年假 交通补贴 定期体检 补充公积金 餐饮补贴 弹性工作 绩效奖金</t>
  </si>
  <si>
    <t>岗位职责： 1、能够独立负责平台微信小程序、WEBAPP等前端程序设计和开发； 2、能按产品需求开发高性能、高兼容性的前端代码。 3、能够配合服务器端开发人员进行应用及系统整合。 4、关注前端前沿技术，善于钻研，能独立攻克前端开发的技术难题。  任职要求： 1、统招本科及以上学历，4年以上前端应用程序开发经验； 2、熟练掌握Javascript原生JS代码，精通各种前端调试工具，并能够熟练的进行JS各项性能优化； 3、熟悉常见前端类库(jQuery/Zepto等)，熟悉前端框架(Native/Vue等)； 4、熟练掌握HTML5及CSS3特性； 5、需有微信小程序、支付宝小程序、微信公众号相关开发经验； 工作时间： 9:00―17:30 做五休二 弹性上下班</t>
  </si>
  <si>
    <t>上海兆殷特科技有限公司</t>
  </si>
  <si>
    <t>职位描述： 1、熟悉DIV+CSS、HTML/XHTML，熟悉页面架构和布局，对Web标准和标签语义化有深入理解，熟悉bootstrap； 2、熟悉JavaScript，能熟练应用AJAX、HTML5等技术； 3、对CSSJS性能优化、解决多浏览器兼容性问题有一定经验； 4、对PC端、手机端的WEB产品开发有一定经验； 5、熟悉一种前端框架如angular、react、vuejs等k； 6、熟练掌握使用JavaScript进行Web App开发,能快速高效实现交互效果； 7、3年以上工作经验</t>
  </si>
  <si>
    <t>HTML5 开发工程师（AS3）</t>
  </si>
  <si>
    <t>上海东桓文化传播有限公司</t>
  </si>
  <si>
    <t>五险一金 绩效奖金 年终奖金 员工旅游</t>
  </si>
  <si>
    <t>工作职责： 1.基于Adobe Animate 中的动画进行 HTML5 网站开发； 2.对于动画文件嵌入HTML5网站中做效率优化处理； 3.可与后端充分协作，完成网站中必要的数据传输逻辑与显示需求。  任职要求： 1.拥有三年以上的AS3项目经验，三年以上HTML5网站项目经验，熟悉基于Adobe Animate软件中对于动画文件在HTML5网站中的各种AS3与JS的功能调用与处理； 2.精通JS/TS、HTML/HTML5/XML、CSS/CSS3、Ajax、html5 Canvas 等； 3.熟悉W3C和HTML5标准，熟悉各种浏览器和移动设备的兼容性； 4.至少完成过10个以上从Adobe Animate中导出动画的HTML5网站，面试时需要提供案例预览； 5.有Layabox/Egret项目经验优先。</t>
  </si>
  <si>
    <t>年终奖金 员工旅游 生日福利 节假日福利 六险一金</t>
  </si>
  <si>
    <t>1.参与汽车后市场电商平台WebApp产品设计和开发工作； 2.负责系统运行的日常维护，响应业务需求变化，迭代产品，确保产品按时按质量交付； 工作要求： 1.精通Html5, CSS3, Javascript , 2年及以上前端开发经验, 完整参与大型Web系统的交付；全日制本科及以上学历或优秀专科。 2.有Reactjs, Webpack实践经验者优先； 3.有github开源项目以及有个人博客及作品优先； 4.熟悉前端设计模式，有定制前端框架经验者优先； 5.有汽修汽配行业WebApp，汽配电子商务平台WebApp研发经验者优先； 6.良好的工程思维，重视软件质量和代码可维护性； 7.富有责任心和抗压能力，有较强逻辑思维能力，有优秀的沟通能力，以及创业激情；</t>
  </si>
  <si>
    <t>H5开发工程师/HTML5开发工程师</t>
  </si>
  <si>
    <t>驴妈妈旅游网</t>
  </si>
  <si>
    <t>岗位职责： 1.   负责项目评审及技术方案制定（20%）；  2.   负责服务号、小程序前后端架构工作（10%）； 3.    承接开发任务，确保按时按质按量完成任务（70%）； 任职资格： 1.   3年以上移动互联网应用开发经验；  2.   1年以上大型互联网公司小程序开发经验；  3.   深入理解Javascript、HTML、CSS核心技术，熟悉浏览器运行机制；  4.   掌握MVVM等设计模式，能熟练使用vuejs；  5.   成功开发过中大型Web前端应用，良好的UI交互实现能力； 掌握nodejs开发者优先；</t>
  </si>
  <si>
    <t>.Net/JS/CSS/SQL Programmer 软件开发/程序员</t>
  </si>
  <si>
    <t>五人易软件（上海）有限公司</t>
  </si>
  <si>
    <t>五险一金 补充医疗保险 年终奖金 餐饮补贴 带薪年假 带薪病假 专业培训</t>
  </si>
  <si>
    <t>岗位职责： 1. 网页版应用软件的开发。 2. 主要功能升级和新功能的开发， 设计和开发现有产品的主要功能和性能增强，或者开发新功能。 3. 产品质量和性能的保证，需求审查，说明书的设计，开发和实现预定计划，测试产品的安全及性能。 4. 能写出优秀的文档和高效的代码（包括源代码）以满足组织标准。 5. 团队合作，技术信息共享。 技能要求： 1. 大专以上学历，计算机或者相关学科专业。 2.5年以上应用软件开发经验，尤其是在人事薪资和财务软件方面为佳 3. 优秀的沟通和人际交往能力。 4. 良好的解决问题能力。 5. 积极的工作态度。 6.理解cmmi流程。 7.精通ASP.NET (BS/CS), MSSQL (T-SQL, Procedure, View, Index) ； 8.熟练使用VS2005-2015, MSSQL2005-2016, SVN, VSS等开发语言； 9.熟悉C#, SQL, WCF, XML, HTML 5(Bootsrap, Backnone, AngularJs), CSS 3, Ajax, JS, Jquery, Json, Mvc, MvcApi, HighCharts, amCharts, 水晶报表等；  Programmer Location: Shanghai Job Responsibility: 1. Participate in web application software development. 2. Major enhancement and new functional design. Designs and develops major functional or performance enhancements for existing products, or produces new functions or tools. 3. Quality and performance assurance. Reviews requirements, specifications and designs to assure product quality; develops and implements plans and tests for product quality or performance assurance. 4. Write well documented &amp; high performing code including source code documentation that meets organizational standards. 5. Share technical information with the team and to a wider audience when appropriate.  Requirements: 1. College degree or above, major in computer science or relevant subjects 2. 5 years experience in application software development, particularly in HR payroll and Finance software 3. Web development experience in C#, ASP.Net, HTML, XML, Ajax, Javascript, JQuery 4. Strong communication, consulting and interpersonal skills 5. Good problem solving and reasoning skills 6. Pro-active attitude 7. Strong team worker 8. Proficient oral and written Chinese and English communication skills. 9. Understanding of CMMI process is a must</t>
  </si>
  <si>
    <t>上海商有网络科技有限公司</t>
  </si>
  <si>
    <t>互联网/电子商务 餐饮业</t>
  </si>
  <si>
    <t>员工旅游 绩效奖金 弹性工作 专业培训 年终奖金 免费公寓 社保 节日福利</t>
  </si>
  <si>
    <t>重要岗位，请仔细阅读岗位职责和要求，慎重投递 1、根据产品设计完成前端页面开发，实现前端展示效果和交互功能。 2、参与产品的需求分析、prd 评审。 3、根据服务端接口实现数据渲染与交互。 4、实现纯 h5 页面和 APP 内嵌 H5 搭建与研发。 5、实现PC页面的重构与研发。 6、解决不同设备／浏览器的兼容性问题。 7、优化用户体验。 任职要求： 1、3 年以上工作经验，本科及以上学历； 2、熟练使用 HTML5, CSS3； 3、熟练使用 JavaScript ,熟练使用NodeJs； 4、熟悉掌握VUE，React 前端框架，有实际的开发经验；或者有前端开发流程自我架构经验 5、熟悉前端常用的构建工具；熟悉使用 Git 工具 6、在前端性能优化，安全等方面有实践经验；在前端模块化开发上有自己的见解； 7、有移动端 html5 开发经验，具有解决移动端不同移动设备不同版本的兼容问题的能力； 8、具有良好的沟通能力、分析和解决问题的能力；</t>
  </si>
  <si>
    <t>上海拥升富恒行房地产经纪有限公司</t>
  </si>
  <si>
    <t>房地产 中介服务</t>
  </si>
  <si>
    <t>做五休二 弹性工作 带薪年假 五险一金 绩效奖金 专业培训 餐饮补贴 通讯补贴</t>
  </si>
  <si>
    <t>1、利用web相关技术开发系统应用； 2、实现产品经理提出的交互需求； 3、提出前端技术解决方案，规范页面代码，优化页面加载性能； 4、协同其他技术部门，做前端开发技术支持，精通JS，会切图。 任职资格： 1、计算机或相关专业专科以上学历，3年以上前端开发经验，有同时处理PC及移动端前端页面的能力，从事过交互设计岗位的优先考虑； 2、熟悉HTML、JavaScript、JQUERY、CSS3、JS，vue可以独立完成页面的动态交互和布局美化； 3、对前端性能优化、解决多浏览器兼容性问题有丰富的经验和案例； 4、对WEB前端开发经验，有网站开发经验优先； 5、对用户体验、交互操作流程、及用户需求有一定了解，有独立的审美观。</t>
  </si>
  <si>
    <t>资深Java开发工程师</t>
  </si>
  <si>
    <t>上海慧龙计算机系统有限公司</t>
  </si>
  <si>
    <t>五险一金 员工旅游 餐饮补贴 年终奖金 交通补贴</t>
  </si>
  <si>
    <t>（0704） 岗位要求： 1.有3年以上Java开发经验； 2.理解IO、多线程、集合等基础框架，了解常见的设计模式，熟悉分布式、缓存、消息等机制； 3.熟练掌握Spring、Spring Boot、MyBatis等框架熟悉RESTful接口规范， 熟悉Git及maven工具(这个条件一定要满足); 4.熟悉MySQL等主流数据库，熟悉MongoDB, Redis等NoSQL技术； 5.熟悉高并发、高负载、高可用性系统的设计、开发及调优； 6.熟悉html、css、javascript； 7.具有良好的沟通能力和团队协作精神，较强的主动性和责任心，能够自我驱动，不断学习； 8.熟悉并在实际项目中使用过Spark\Storm\Hive等大数据技术的优先； 9.熟悉并在实际项目中使用过react、vue优先  岗位职责： 1.参与系统需求分析与设计，负责完成核心代码编写，接口规范制定，架构设计； 2.参与后台服务架构及核心模块的开发及优化； 3.负责所属模块的代码开发、调试与维护工作； 4.能独立解决开发中遇到的难点问题。</t>
  </si>
  <si>
    <t>上海艾融软件股份有限公司</t>
  </si>
  <si>
    <t>五险一金 餐饮补贴 定期体检 专业培训 绩效奖金</t>
  </si>
  <si>
    <t>岗位职责： 1.分析客户需求，在与客户充分沟通基础上，可以根据以往项目经验向客户提出合适的方案及建议； 2.根据客户要求，进行软件项目的设计与开发，其成果满足客户需求； 3.能独立完成子系统或模块的设计与开发，包括用户接口、业务逻辑定义、数据模型的设计与开发等； 4.能够与开发团队中其它成员共同开发有效沟通，包括项目经理、技术经理、其它工程师，设计出高性能、可扩展而且符合用户需求的方案；  任职资格 1.计算机或相关专业，本科或以上学历，具有3年以上java开发经验。 2.精通Java应用系统技术，包括服务器，中间件，数据库，缓存，存储解决方案，线上运维等。 3.熟练掌握JAVA流行开源框架(springmvc ibatis dubbo 或者restful)，并且对其中一两个的核心思想、实现原理有一定认知。 4.熟悉主流SQL数据库系统（MySql），NoSQL存储系统（redis）。 5.具备优秀的文档能力，使用文字、图示清楚地表达架构意图，能够熟练编写各类技术文档。 6.熟悉前端（包括但不限于html5、css、Angularjs、ajax、jquery等）开发技术优先。 7.有金融或支付行业或者电商平台开发经验者优先</t>
  </si>
  <si>
    <t>高级测试工程师</t>
  </si>
  <si>
    <t>众安在线财产保险股份有限公司</t>
  </si>
  <si>
    <t>1.5-2.3万/月</t>
  </si>
  <si>
    <t>五险一金 补充医疗保险 员工旅游 餐饮补贴 通讯补贴 出国机会 弹性工作 年终奖金</t>
  </si>
  <si>
    <t>职责描述： 1、主要负责Web产品的功能、兼容性、压力及自动化方面的测试工作； 2、根据项目需求和开发进度，撰写测试用例，根据测试用例进行测试； 3、分析测试中遇到的问题，配合开发工程师找出解决方案； 4、维护自动化测试框架；进行web自动化脚本编写和维护； 5、建立产品自动化测试过程规范，并能对测试过程进行优化改进； 6、组织编写测试用例，执行系统测试，确保产品上线质量；  任职要求： 1、三年以上Web项目测试经验，一年以上自动化测试经验； 2、熟悉Web开发流程，能快速独立构建测试环境总结测试提交测试分析报告； 3、能够独立分析与定位产品缺陷，具有较强的问题分析、处理能力，良好的沟通和表达能力，要求做事细心，有责任心，能承受较大工作压力； 4、了解HTML、CSS、Javascript等web技术； 5、具有产品测试相关知识：主流操作系统知识(UnixLinuxWindows)、网络技术基础知识、编程知识(HTML、JSP、JAVA)、数据库知识(oracle、sybase、DB2、MySql)； 6、熟悉selenium、testng、jmeter搭建配置工作优先。</t>
  </si>
  <si>
    <t>上海傲梦网络科技有限公司</t>
  </si>
  <si>
    <t>五险一金 专业培训 弹性工作 年终奖金 绩效奖金 员工旅游 通讯补贴</t>
  </si>
  <si>
    <t>岗位职责：
1.   负责官网ERP系统维护
2.   完成上级交付的前端开发任务
3.   修复官网ERP存在的前端问题
4.   保证官网ERP系统的正常使用
任职要求：
1.   3年以上前端重构与脚本开发经验，计算机或相关专业者优先；
2.  精通XHTML/XML、CSS，熟悉页面架构和布局，对表现与数据分离、Web语义化等有深刻理解，对HTML5/CSS3熟练掌握。   3.  精通Vue全家桶、element-UI、ES6语法
4.   精通JavaScript、Ajax、DOM等前端技术，掌握面向对象编程思想，对js框架应用有一定的经验；
5.   对css/JavaScript性能优化、解决多浏览器兼容性问题有一定的经验；
6.   对用户体验、交互操作流程、及用户需求有深入理解；
7.   有强烈的上进心和求知欲，善于学习和运用新知识，善于沟通和逻辑表达，有强烈的团队意识和执行力；</t>
  </si>
  <si>
    <t>上海飞未信息技术有限公司</t>
  </si>
  <si>
    <t>五险一金 年终奖金 弹性工作 节日福利 周末双休</t>
  </si>
  <si>
    <t xml:space="preserve">1、 参与软件系统的需求调研、分析及架构设计工作； 2、 参与系统核心模块的程序编码工作； 3、 负责按照公司的软件开发规范编写相关项目技术文档； 4、 配合项目经理或开发经理执行开发过程的技术管理工作（有能力者可以直接当项目经理）。 理想的你： 1、 统招本科及以上学历，计算机或地理信息系统相关专业； 2、 精通Java语言。熟悉多线程、JVM调优 熟练掌握Spring、Spring Boot、Spring Cloud等框架（必须有Spring Cloud项目经验）； 3、 精通B/S架构项目开发，精通HTML、CSS、JavaScript、JQuery、vue.js等前端技术； 4、 熟悉缓存、消息队列等中间件的使用 5、 熟悉Oracle、SQL Server 、MySQL数据库，具有较好的SQL语言编写及优化能力，掌握存储过程的开发； 6、良好的主动性和责任感； 7、良好的逻辑思维、沟通能力、学习能力。  </t>
  </si>
  <si>
    <t>Java高级开发工程师（上海）</t>
  </si>
  <si>
    <t>上海平欣电子科技有限公司</t>
  </si>
  <si>
    <t>岗位职责及任职要求： 1. 全日制本科以上学历，计算机相关专业（硬性要求）， 精通Java语言开发，至少3年或以上Java Web开发经验； 2. 熟练使用JQuery、Ajax、CSS/CSS3等WEB流行技术； 3. 熟悉HTML5规范和开发标准； 4. 熟练掌握JAVA主流开发框架，如：SSH、Spring MVC、Mybatis等； 5. 熟悉oracle、mysql等关系型数据库基本操作，熟练掌握SQL编写； 6. 熟练掌握WebSphere/WebLogic/JBoss/Tomact等主流J2EE应用服务器的一种； 7. 有金融行业系统开发经验优先考虑，待遇从优。</t>
  </si>
  <si>
    <t>上海心本商贸有限公司</t>
  </si>
  <si>
    <t>服装/纺织/皮革 贸易/进出口</t>
  </si>
  <si>
    <t>做五休二 五险一金 加班补贴 带薪年假</t>
  </si>
  <si>
    <t>1. 精通html/css/javascript，掌握基础算法，有web性能分析与调优能力； 2. 熟悉但不依赖框架； 3. 熟悉react相关工具和技术栈（Redux,webpack,babel等）； 4. 熟悉mobile web开发的注意事项，了解跨设备与浏览器的兼容问题； 5. 有大中型web app项目的实践经验。  **如果有以下习惯就更好啦**  1. 主动学习前端新技术及相关内容，并在项目中尝试； 2. 有jslint, eslint使用习惯，工作中保持良好的代码风格； 3. 有任意语言的后端开发经验； 4. 有 iOS或者Android开发经验；  5. 熟悉mac与 git。</t>
  </si>
  <si>
    <t>高级网页设计师/主管</t>
  </si>
  <si>
    <t>美乐家（中国）日用品有限公司</t>
  </si>
  <si>
    <t>做五休二 带薪年假 五险一金 绩效奖金 节日福利 专业培训 公司产品福利 定期体检 交通补贴 补充公积金</t>
  </si>
  <si>
    <t xml:space="preserve">Duties and Responsibilities Essential ・ Degree in graphic design, industrial design, web design, or applied-creative degree.  ・ Work with a cross functional team on every stage of design and development from concept to completion.  ・ Create visual design solutions that address business, brand, market, and user requirements.  ・ Create consumer and conversion solutions based on evaluation of web analytic data.  ・ Work directly with the Director of Web Marketing, Art Director, other Designers, Project managers, IT and QA groups.  ・ Create innovative user experiences for current and future sites grounded in an understanding of customer needs while adhering to corporate branding guidelines.  ・ Use segmentation data to create online differentiated experiences through new interfaces and concepts.  ・ Work with a cross functional team on every stage of design and development from concept to completion.  ・ Be imaginative and detailed oriented.  ・ Ability to create simple, effective designs while solving complex problems.  ・ A leader in creating storyboards, user interaction models, wireframes, prototypes, design briefs, specs and guidelines.  ・ Influence team members and leaders to always seek user-centric solutions.    Additional Requirements  ・ Expert in using industry standard design tools (Photoshop, Illustrator, InDesign)  ・ 8 �C 10 years of experience in web design  ・ Web development experience is a plus (HTML5, CSS3, JavaScript, jQuery)  ・ Developing cross-browser and cross-platform compatible solutions  ・ Comprehensive understanding of interactivity on the web, strengths and limitations  ・ Ability to multi-task and work efficiently under pressure with careful attention to detail  ・ Ability to articulate and present conceptual design ideas while adhering to the Melaleuca brand  ・ Experience and understanding of site architecture, user experience, color theory and color management on the web, proper file formats, compression methods and techniques, etc.  ・ Self-motivated, organized, and accountable  ・ In depth knowledge of current web trends, coding techniques, and best practices  ・ Collaborates effectively with creative team and web designers during the creative process  ・ Mentor less experienced team members  ・ Communicate with individuals in person and by phone in a tactful and courteous manner  ・ Good written and spoken English </t>
  </si>
  <si>
    <t>上海航数智能科技有限公司</t>
  </si>
  <si>
    <t>1.5-3万/月</t>
  </si>
  <si>
    <t>五险一金 弹性工作 绩效奖金 股票期权 花样福利</t>
  </si>
  <si>
    <t xml:space="preserve">1. 根据公司产品发展方向，负责参与新产品开发；  2. 优化代码、根据要求重构架构。  3. 负责需求的设计开发，独立完成设计方案，指导他人进行开发工作；  4. 编写可复用的用户界面组件；  5. 负责相关技术文档编写；  6. 新技术方向调研、技术难点攻克 、性能优化、构架设计；  7. 关注业界前端动态，持续迭代技术方案。    岗位描述：  1. 计算机或相关专业本科及以上学历，5年及以上前端开发经验，具有良好的编程习惯；  2. 精通HTML、CSS、JS，熟悉主流工具框架的开发，如React、Vue等；  3. 能够优化代码，根据要求重构代码，将CSS、JS、Html进行解耦；  4. 有开发手端、PC端、PAD端、大屏经验甚至定制屏经验；  5. 有微信小程序、微信公众号经验；  6. 熟悉模块化、前端编译和构建工具，熟悉nodejs、webpack；  7. 熟练使用web前端开发调试工具，能够快速定位及解决问题；  8. 良好的编码与注释习惯，具备敏捷开发经验和思路，较强的独立工作能力和团队合作能力，能同时胜任多个任务；  9. 熟悉浏览器工作原理，了解主流浏览器引擎；  10. 掌握主流前端框架的源码实现，理解框架背后的思想，可以持续改进完善业务框架；  11. 有大型网站的前端架构部署和实践经验；  12. 熟悉常见的网络协议；  13. 能进行基础库、框架和关键模块的开发和改进；  14. 有前端适配、国际化经验者优先。 </t>
  </si>
  <si>
    <t>江苏欧美斯国际贸易有限公司</t>
  </si>
  <si>
    <t>五险一金 绩效奖金 全勤奖 节日福利 专业培训 餐饮补贴 加班补贴 通讯补贴 团建旅游 工龄工资</t>
  </si>
  <si>
    <t>岗位职责： 1、参与公司的软件产品或软件项目的研发工作 2、公司现使用的ERP及OA系统的二次开发工作； 3、按照要求负责编写指定功能模块并进行测试； 4、对公司的软件产品或项目进行维护工作。 岗位要求： 1、大专及以上学历，计算机相关专业，实际工作经验两年及以上。 java基础扎实，熟悉B/S或C/S架构应用系统的开发，掌握Spring系列框架（spring、spring MVC 、spring Data等） ,Hibernat/jpa等常用java框架及原理，熟悉Web开发技术。； 熟悉微服务、spring cloud ，并能够快速在基于微服务的框架中开发。 掌握Html, Javascript, Css等HTML5前端技术、jquery、bootstrap等常用前端框架。 熟练掌握Oracle、SQL Server、MySQL至少一种数据库的设计、使用和开发以及各个服务器客户端的使用。 4、有良好的编程规范，能独立发现和解决问题，具有一定的文档编写能力； 5、有良好的自我约束能力，以及适当的自我职业规划，善于表达和沟通，自学能力强，有较强的团队、协作精神。</t>
  </si>
  <si>
    <t>美术设计师（视觉/UI设计）</t>
  </si>
  <si>
    <t>上海宽带技术及应用工程研究中心</t>
  </si>
  <si>
    <t>五险一金 员工旅游 餐饮补贴 出国机会 绩效奖金 年终奖金 定期体检</t>
  </si>
  <si>
    <t>工作职责： 1. 负责项目产品Web与App用户界面的视觉设计与优化工作； 2. 负责将客户需要整理成设计稿和绘制用户界面及功能元素； 3. 负责相关产品的宣传页面的视觉创意及表达。  岗位要求： 1. 具有大专及以上学历，正规美术类院校等相关设计专业背景； 2. 具备1-2年专业的美术设计经验，有独立完成项目设计的能力和自身作品风格； 3. 具备较强的美术功底和手绘技能，可以准备把握界面整体风格和视觉表现； 4. 精通Photoshop、Illustrator等制图软件和SAI等手绘软件； 5. 熟悉掌握HTML、CSS、JavaScript等相关技术之一； 6. 具备良好的团队合作意识、工作责任心、良好的沟通表达和协作能力； 7. 在国外P站发表过作品集的优先考虑。  团队及项目简介：  团队现在全部复旦大学数学系出身，主要致力于用数学模型解决现实生活中的难题。但受术业专攻所限，现在需要一个设计人员来设计一个和我们后台炫酷技术般配的前端。我们一直以来对团队成员的要求有且仅有3条：第一，做正确的事；第二，创造价值；第三，有主人翁精神。我们希望能找到对生活有热情、对设计有脑洞、对人有温度的小伙伴。</t>
  </si>
  <si>
    <t>上海肯耐珂萨人力资源科技股份有限公司</t>
  </si>
  <si>
    <t>五险一金 员工旅游 专业培训 定期体检</t>
  </si>
  <si>
    <t xml:space="preserve">主要职责： 1.参与制定前端框架标准化的工作，为公司H5团队制定前端编码规范与标准； 2.利用HTML5、CSS3等相关技术开发手机等多平台上的WEB/WAP前端应用； 3. 利用JavaScript实现WebApp中的交互效果； 4. 负责前端代码开发，可选重构方向或交互方向； 5. 配合产品经理和UI设计师 ，研究并改善用户体验；  职位要求和相关经验： 1. 拥有 2年以上JavaScript开发和工作经验； 2. 精通HTML5、CSS3等开发技术经验，了解JavaScript面向对象编程方法； 3. 熟练使用Javascript,jQuery实现页面交互，具有AngrularJS2+、VueJS2.0、KnockoutJS其中一项开发经验； 4. 了解IOS、Android等操作系统中的一种系统开发经验； 5. 熟悉PhoneGap, H5+等 hybrid 相关开发经验； 6. 深刻理解Web标准，对可用性、可访问性等相关知识有实际的了解和实践经验； 7. 熟悉各种常见跨浏览器、跨设备问题， 有旧项目重构，性能优化项目经验者优先。 8. 拥有良好的代码书写习惯，代码整洁规范，并符合W3C标准；  </t>
  </si>
  <si>
    <t>后端开发程序员</t>
  </si>
  <si>
    <t>CD卡多利亚</t>
  </si>
  <si>
    <t>美容/保健 医疗/护理/卫生</t>
  </si>
  <si>
    <t>职位信息 1. 2年以上相关经验，至少参加过一个完整的iOS/Android APP应用开发项目； 2. 熟悉iOS/Android应用开发框架，能独立开发高性能的iOS/Android应用； 3. 精通网站开发的基础技术（PHP、HTML、CSS、HTML5、CSS3等）；  岗位职责： 1、负责公司互联网及移动端研发和维护； 2、负责产品架构的改进及性能优化； 3、负责新技术的学习、研究和应用。 职能类别：手机应用开发工程师 互联网软件开发工程师 公司福利： 五险一金，五天年假，专业培训，员工聚餐，不定时旅游，丰富多彩的员工学习日，周末双休。</t>
  </si>
  <si>
    <t>项目经理</t>
  </si>
  <si>
    <t>上海卓建网络科技有限公司</t>
  </si>
  <si>
    <t>做五休二 五险一金 绩效奖金 交通补贴 餐饮补贴</t>
  </si>
  <si>
    <t>1、负责项目整个交付过程，有效控制项目范围、成本、质量、进度、风险； 2、制定项目开发、实施主计划，定期更新汇报项目交付情况； 3、界定多项目并行的合理安排和人员调配，确保实施工作按既定计划完成，顺利实施和收款； 4、负责项目过程人员的合理安排与管理，与客户方进行充分的沟通协调、关系维护； 5、能够快速熟悉客户业务，深入挖掘客户对软件的业务需求，巩固客户关系， 提高客户满意度； 6、负责项目实施过程中的关键成果物的编写与审核，以促进项目实施标准化流程的建设； 7、项目相关文档的编写及管理。 任职要求 ： 1、计算机、管理或相关专业本科毕业； 2、有两年及以上软件开发经验，精通java、HTML、CSS、JS等技术，熟练掌握Oracle数据库开发，有一定的系统技术架构设计能力  ； 3、有2年及以上中大型软件工程项目实施和管理经验； 4、有良好的文档编写能力； 5、具有较好的沟通、协作和学习能力，思维敏捷,具备良好的团队合作精神和抗压能力，能够独立承担的项目的运作。</t>
  </si>
  <si>
    <t>软件开发经理</t>
  </si>
  <si>
    <t>上海能誉科技股份有限公司</t>
  </si>
  <si>
    <t>仪器仪表/工业自动化 建筑/建材/工程</t>
  </si>
  <si>
    <t>补充医疗保险 员工旅游 交通补贴 通讯补贴 专业培训 出国机会 绩效奖金 年终奖金 定期体检 五险一金</t>
  </si>
  <si>
    <t>1、负责公司软件产品的技术方向和总体规划，公司研发内容的课题申报，整体架构设计，评估产品风险和管理；  2、理解公司的业务需求，制定系统优化与调整方案，带领团队完成软件设计、开发、重构工作；执行研发进度，保证项目按时高质量的实施；  3、完成软件性能测试工作，进行软件版本更新迭代，解决核心系统问题；产品标准化、设计文档撰写、源代码归档管理；  4、研发团队建设，部门内部及部门之间进行有效沟通和团队合作；   任职资格: 1、985/211高校计算机、软件工程、通信工程等相关专业本科以上学历；  2、5年以上相关软件开发经验（Java、C#），有物联网、智能化控制、云服务，工业软件, Scada系统开发或MES系统开发经验者优先;  3、扎实的编程基础： (1) 对于Java基础技术体系（包括JVM、类装载机制、多线程并发、IO、网络）掌握和应用经验； (2) 熟悉Spring、Spring Boot、Spring MVC、MyBatis等开源框架和其理念，熟悉常见的一些设计模式； (3) 熟悉Javascript、jquery、HTML、AJAX、CSS等前台UI技术； (4) 熟悉Sql Server、MySQL、Oracle数据库中的一种或多种，熟悉SQL性能优化； (5) 熟悉缓存Redis、Memcache等常用缓存设计和模式及其应用； (6) 熟悉Node.js及Angular JS等常用开发技术，有相关经验者优先；  4、对Hadoop生态有一定了解和经验者优先；  5、有控制算法，数据分析、机器学习相关经验者优先；  6、扎实的书面文字功底和表达能力，应聘者简历须提供不少于三个以上项目研发案例</t>
  </si>
  <si>
    <t>杉德支付网络服务发展有限公司</t>
  </si>
  <si>
    <t xml:space="preserve">职责描述： 1、大专及以上学历，3年及以上web前端开发经验； 2、能根据产品需求与UI原型独立、按时保质保量完成前端Web的开发工作； 3、负责PC端和移动端的前端系统功能实现和模块设计； 4、根据公司软件开发规范要求，编制软件开发设计文档，保证开发过程的透明度与可控性； 任职要求： 1、熟练掌握Javascript，有面向对象，模块化开发的设计思想； 2、熟练掌握HTML5、CSS3、AJAX、jQuery、ES6等相关技术； 3、熟练掌握React、AngularJs、Vue等框架中的一种或几种，了解MVC、MVVM等前端开发思想； 4、熟悉Webpack、gulp等常用构建工具； 5、对前端工程化有一定的理解 6、对NodeJS有一定的掌握，做过项目优先 7、良好的沟通表达能力，具备很好的团队协作精神。 8、有较强的学习力，对业界最新的前端技术或者实现有浓厚的兴趣及见解。 9、具有第三方支付行业、互联网或金融行业相关开发经验优先； </t>
  </si>
  <si>
    <t>丰车（上海）信息技术有限公司</t>
  </si>
  <si>
    <t xml:space="preserve">岗位职责： 应具有较清晰、灵活的思维。 2、能够及时和同事或上级进行沟通，良好的沟通能力和团队协作精神。 3、有ERP项目开发经验者优先。 4、掌握.net原理，熟练asp.net，熟练使用C#语言，HTML,DIV+CSS。 5、 熟练掌握 js,jQuery 等两种以上前端技术，熟悉AJAX。 6、具有web项目（基于.net）开发经验，能够熟练使用.net技术进行web项目来发工作。 7、熟悉SqlServer数据库（2005,2008），熟练使用Sql语句和存储过程。 8、精通基于Microsoft Visual Studio的开发。 9、能够使用Photoshop图形处理工具进行简单的图片处理。  任职要求： 1、计算机相关专业毕业，本科以上学历（能力较强可适当放宽学历要求）； 2、3年以上从事基于.Net的B/S模式开发工作经验； 3、熟练使用C#编程语言，熟悉ASP.Net三层架构 ； 4、精通SQLServer、存储过程、触发器等原理； 5、精通HTML、JavaScript、CSS，熟练使用jQuery； 6、具有独立解决问题的能力和良好的团队协作精神。对待工作认真负责，诚实守信。  </t>
  </si>
  <si>
    <t>上海亲快信息科技有限公司</t>
  </si>
  <si>
    <t>岗位要求： 1、精通HTML5/CSS3/JavaScript ES5、ES6； 2、精通ES6模块、CommonJS模块的原理； 3、精通Webpack、Gulp等打包工具； 4、精通Vue或React； 5、拥有团队合作精神，深知团队合作的重要性； 6、对前端设计极度热爱，喜欢研究前瞻性技术  职位描述： 1、前端整体架构设计； 2、基于Vue.js和React的SSR（后端渲染）技术的框架实现和性能优化； 3、配合产品经理和设计师，亲自参与产品的开发和业务实现； 4、和后台工程师深度交流合作，一起研讨技术实现方案； 5、指导、分享前端技术经验，帮助团队共同成长。</t>
  </si>
  <si>
    <t>i-Shanghai</t>
  </si>
  <si>
    <t>岗位描述： 1、根据工作安排完成代码编写，确保前端代码的规范性； 2、负责网页界面前端构建工作，利用各种web技术将设计稿转换成最终web页面 3、负责整体页面结构及样式层结构设计、优化 4、配合后端程序工程师完成前端修改调试和开发工作，确保代码有效对接 5、优化网站前端性能，对代码质量负责，按照要求实现前端页面的各种特效效果 6、与后台程序配合，负责Web前端系统和功能的开发、调试和维护  任职要求： 1、本科及以上学历，计算机及相关专业本科学历，具有扎实的计算机基础知识； 2、3年以上相关工作经验，熟悉web开发流程项目； 3、理解web标准和兼容性，对可用性相关知识有实际的了解和实践经验； 4、精通HTML/HTML5/CSS/Javascript等前端技术，有能力手写符合W3C标准、兼容多种浏览器的前端页面代码； 5、有较好的审美观，可用最少的HTML语言将效果图完美的实现； 6、精通HTML(5)、JavaScript 、Ajax、Json、DIV+CSS(3)等页面相关技术，能够独立完成网站设计和页面制作，具有手写代码的能力 7、有至少使用 gulp、grunt、webpack 其中一种，并有完成的开发项目； 8、有至少使用react、vue、angular之一，并有完成的开发项目； 9、使用过less 或者 sass，对前端工程化与模块化有实际的了解和实践经验； 10、熟悉svn、git等代码仓库及工作流程； 11、对网站性能有自己的见解，对ES6有一定了解并有部分使用经验； 12、熟悉或者了解NodeJS、java等服务器端，有一定技术实践经验者优。</t>
  </si>
  <si>
    <t>中全（上海）科技发展有限公司</t>
  </si>
  <si>
    <t>1.5-1.8万/月</t>
  </si>
  <si>
    <t>Java开发工程师(医疗器械）</t>
  </si>
  <si>
    <t>上海金盏企业管理有限公司</t>
  </si>
  <si>
    <t xml:space="preserve"> Job Description:  Basic Qualifications Include: ・ Bachelor’s degree in Computer Science or Computer Engineering. ・ 3+ years sound experience in software design and implementation. </t>
  </si>
  <si>
    <t>APP BA (MJ000136)</t>
  </si>
  <si>
    <t>汉堡王（中国）投资有限公司</t>
  </si>
  <si>
    <t>1.5-2.4万/月</t>
  </si>
  <si>
    <t>带薪年假 五险一金 通讯补贴 绩效奖金 餐饮补贴 年底双薪 补充医疗保险 定期体检 专业培训</t>
  </si>
  <si>
    <t>The developer will involve in software and relative projects include but not limite in coding, testing,SIT,UAT, documentation. 软件开发（高级）工程师需要参与公司的软件开发等相关的项目, 包括但不限于代码编写，代码调试，代码测试，集成调试/测试，文档编写等。  You are involved with the following: Response for business analysis with business team and project team l Designing and develop program and documentation l Following up software principle and rule to manage software be finish in time and keep all main document for further review and checking l Response for SIT ,UAT testing make sure software will go live successfully 及时与产品经理/项目经理沟通需求 设计并编写相关的代码和必要的文档 严格遵守相关的开发流程 及时完成必要的单元测试，集成测试  Technical Requirements: l University of computer and engineer majors l Familiar with APP development process, well known Adriond and IOS, known UML l 2+ years experience on Java/XML/Object-C/Xcode, HTML5/Java/CSS/Jquery/Ajax/PHP/C++/ASP l Well known HTTP/HTPS/FTP/UDP and web protocals l Well known APP publish process l Good English /Chinese communication skills l Team work and hard work, selfmotivation  资格要求： 本科及以上学历，计算机、软件工程等相关专业 熟悉面向对象等设计理念，熟悉设计模式， 熟悉UML建模 熟悉手机移动端的开发流程，熟悉Android 手机APP 开发环境 两年及以上的 Java/XML/Object-C/Xcode / HTML5/Javascript/CSS/JQuery/Ajax/PHP/C#/C++/ASP.Net等手机APP 的开发经验 熟悉手机等移动设备App 的发布流程 最好也能熟悉HTTP/HTTPS/FTP/UDP 等Web编程相关的协议 能看懂英文资料，最好能用英语流利的与人交流 有良好的沟通能力，具有团队合作的精神 自学能力强，工作态度好，积极向上 ,积极帮助同事，具有团队合作精神</t>
  </si>
  <si>
    <t>华建数创（上海）科技有限公司</t>
  </si>
  <si>
    <t>五险一金 餐饮补贴 带薪年假</t>
  </si>
  <si>
    <t xml:space="preserve"> 工作职责：
1.根据公司产品设计、业务需求，负责前端开发工作，完成前端架构设计与功能实现，解决前端的技术难点与性能优化，提升产品的用户体验
2.参与“BIM+FM”产品、技术、方案、平台与系统等的不断优化工作，根据产品的缺陷报告，快速响应并予以修复
3.参与需求分析、方案编制、技术攻关、项目实施、质量测试、科研项目等
4.配合完成开发源码、技术文档以及相关知识产权等相关管理要求
5.参与发掘、分析市场需求，负责前端业务模型的建立，及时掌握行业、市场、竞争对手和客户的发展变化，协助确立公司产品与技术的核心竞争力、优势竞争力、差异化竞争力等
6.完成上级领导交办的其它工作任务
任职资格：
1.计算机等相关专业，2年以上前端开发经验，有“BIM+FM”产品或项目经验者优先
2.精通前端开发技术，熟悉Angular、React、Vue等前端开发框架，精通HTML5、JavaScript、CSS， DOM/BOM、AJAX等前端技术，熟悉XML、JSON等数据封装，熟悉WebSocket、WebService等数据接口，熟悉W3C，CommonJS等标准，具有良好的编程习惯与代码质量意识
3.深刻理解前端开发流程，熟悉用户交互设计理论，有UI、美工基础者优先，有移动APP或后端开发经验者优先，具有面向智慧应用场景的产品与系统开发经验者优先
4.具有优秀的职业素养，敬业、勤奋、合作、抗压，具有较强的需求分析、协调沟通、方案编制等能力  注：此岗位是华建数创子公司-华建盛裕招聘岗位（中新合资企业）  </t>
  </si>
  <si>
    <t>Java高级开发工程师（金融科技）</t>
  </si>
  <si>
    <t>上海指旺信息科技有限公司</t>
  </si>
  <si>
    <t>五险一金 补充医疗保险 员工旅游 交通补贴 餐饮补贴 专业培训 绩效奖金 年终奖金 定期体检</t>
  </si>
  <si>
    <t xml:space="preserve">工作内容 1.根据架构完成软件系统代码的实现，编写良好的代码注释和开发文档； 2.辅助架构进行系统的功能定义,承担核心模块的实现； 3.根据设计文档或需求说明完成代码编写，调试，测试和维护； 4.分析并解决软件开发过程中的问题，并能提出独到的见解将问题扼杀在萌芽状态； 5.协助测试工程师制定测试计划，定位发现的问题； 6.配合项目经理完成相关任务目标; 7.对技术有一定的好奇心，能对系统的改进以及架构的提出合理建议;  岗位要求： 1.本科以上学历计算机相关专业，5年以上同等职位工作经验优先; 2.熟悉Jquery、Css、Jsp、Servlet、HTML、Javascript、XML等; 3.熟悉互联网常用技术以及框架比如Spring,mybatis,SpringMVC以及J2EE体系的技术应用架构及流行架构，J2EE相关开发技术; 4.熟练使用Tomcat、Weblogic、Websphere中的一种或多种Web/Application Server; 5.熟悉UML；深刻理解MVC设计模式，熟悉B/S结构的应用开发; 6.熟练掌握常见的设计模式，并能够完美的运用到项目中保持程序的可扩展可维护； 7.熟悉LINUX操作系统，精通Java多线程，Socket通信编程; 8.熟悉soa架构模式 ，对微服务有一定的见解； 9.对重大的或批量的质量问题进行技术攻关，与团队其他成员一起及时解决项目开发过程中的关键问题和技术难题； 10.对编码的热爱，会不定期关注,学习新出的技术框架; 11.有过大型数据优化，及性能调优经验者优先; 12.具有扎实的基本功，严谨的逻辑思维，独立思考和开发能力，良好的协作意识及团队精神; 13.具有互联网相关行业开发经验者优先; </t>
  </si>
  <si>
    <t>web前端开发工程师 (MJ000111)</t>
  </si>
  <si>
    <t>上海商米科技有限公司</t>
  </si>
  <si>
    <t>五险一金 员工旅游 专业培训 出国机会 绩效奖金 股票期权 弹性工作 定期体检</t>
  </si>
  <si>
    <t>岗位职责： 1、根据原型或高保真设计开发pc端和移动端的前端页面； 2、独立完成新功能模块的开发，并负责各功能模块接口设计工作； 3、负责产品及相关支撑系统的开发及维护工作，不断的优化升级，提高用户体验； 4、持续优化前端性能，研究前端新技术，推广并应用到团队与产品中； 5、优化前端开发模式，完善前端开发规范，管控前端代码质量。  岗位要求： 1、本科及以上学历，2 年以上web开发经验，且有2个以上的成功项目案例； 2、精通html5、css3，了解bootstrap，熟练使用流式布局、flex布局、响应式布局； 3、精通前端性能优化、浏览器兼容、屏幕适配、响应式开发； 4、能对高保真设计做到精准还原； 5、具有扎实的javascript基础，熟练使用es5、es6编程，了解使用typescript； 6、对前端mv*框架有深刻理解，react、vue、angular 至少有1个以上的项目经验（react经验者优先）； 7、对前端工程化有较好的认识，熟悉webpack等构建工具； 8、熟悉git工作流； 9、对开发规范有较好的理解。</t>
  </si>
  <si>
    <t>Software Engineer (JAVA)</t>
  </si>
  <si>
    <t>英谛捷医药科技咨询（上海）有限公司</t>
  </si>
  <si>
    <t>医疗/护理/卫生 学术/科研</t>
  </si>
  <si>
    <t>五险一金 补充医疗保险 员工旅游 出国机会 年终奖金 定期体检</t>
  </si>
  <si>
    <t>As a Software developer - Products (JAVA) ？？You would be part of the core team of an innovative, software product. ？？You will work on analysing designing, developing and testing new features on the product. ？？Develop high quality code in accordance with coding standards Desired profile: Behavioral: ？？Ability to hit the ground running is a self-starter who can take the initiative and drive the development process with strong communication. ？？Must possess a high level of enthusiasm and be a strong team player. Technical: ？？3 years of experience in software industry with in JEE stack ？？Experience working in ‘Agile product development methodology’. ？？Solid OO-based development experience on Web technologies for the JEE stack�C Java, JSP servlets, JavaScript, SQL, AJAX, JQuery,AngularJS and HTML/CSS ？？3 years of experience in Spring MVC, Core and AOP. ？？3 years of experience in an ORM like Hibernate/iBatis/JPA</t>
  </si>
  <si>
    <t>上海时茵昔文化传播有限公司</t>
  </si>
  <si>
    <t>前端开发工程师-有WebGL经验</t>
  </si>
  <si>
    <t>上海容易网电子商务股份有限公司</t>
  </si>
  <si>
    <t>五险一金 股票期权 年终奖金 绩效奖金 出国机会 专业培训 做五休二 带薪年假 周末双休</t>
  </si>
  <si>
    <t xml:space="preserve"> 岗位职责:  1、参与公司相关项目的前端研发；按照产品和视觉设计实现相关功能；  2. 遵照公司技术开发与实现规范进行开发，参与编写项目相关技术实现文档；  3. 参与技术研讨，分析和解决技术问题；持续对责任项目和模块功能进行改进和优化；  4、与后台工程师深度交流合作，研讨技术实现方案，并落实为具体的开发工作；  5. 富有团队精神，善于沟通，快速接受新技术新思维，优秀的学习能力。  岗位要求：  1、熟练掌握HTML5、CSS3，深入理解 Web 标准，关注前端技术发展动向；  2、熟练掌握React/Vue/Angular等主流框架中的一种；  3、熟练使用npm/yarn/bower、webpack/gulp/grunt等前端自动化构建工具；  4、对模块化，组件化，前端工程化有深刻的理解和丰富的经验；  5、对前后端分离开发模式有深刻的理解和丰富的经验；  6、逻辑清楚，思维清晰，代码规范，具备良好的分析、理解、解决问题的能力；  7、熟练掌握WebGL和Three.js等框架，有地图渲染等项目经验的优先。  </t>
  </si>
  <si>
    <t>上海云信留客信息科技有限公司</t>
  </si>
  <si>
    <t>五险一金 专业培训 通讯补贴 年终奖金 员工旅游 带薪年假 节日福利</t>
  </si>
  <si>
    <t xml:space="preserve">岗位职责： 1、能独立负责项目模块的技术开发； 2、与产品人员共同确定产品的可行性，技术实施方案，并具体实施开发工作和测试工作； 3、按照项目经理分配的工作，独立、高效的完成编码； 4、完成领导交待的其他事项；  任职资格： 1、本科及以上学历，计算机相关专业（英语过四级），3年以上相关工作经验； 2、精通Java技术，熟悉J2EE相关知识，熟练使用Spring、MyBatis、SpringMVC等开源框架并了解工作原理； 3、熟悉JavaScript编写及JQuery的使用，熟悉Html,  CSS的相关知识； 4、熟悉SVN、Maven、Junit等研发相关工具； 5、熟悉Oracle、MySql数据库的SQL编写； 6、熟悉Liunx操作系统，能在Liunx环境下部署安装软件。  </t>
  </si>
  <si>
    <t>移动前端开发工程师</t>
  </si>
  <si>
    <t>上海方略门口教育培训有限公司</t>
  </si>
  <si>
    <t>五险一金 通讯补贴 交通补贴 年终奖金 专业培训 弹性工作</t>
  </si>
  <si>
    <t xml:space="preserve">2019年下半年公司将搬迁至南汇上海智城沪南公路8666号，班车早上9：00张江地铁站发车，下午17:30到达张江地铁站。公司可提供宿舍。   岗位职责      任职要求：    </t>
  </si>
  <si>
    <t>高级前端研发工程师</t>
  </si>
  <si>
    <t>上海丙晟科技有限公司</t>
  </si>
  <si>
    <t>硕士  </t>
  </si>
  <si>
    <t>节日福利 带薪年假 五险一金 餐饮补贴 员工旅游 定期体检</t>
  </si>
  <si>
    <t>1、与项目需求分析，承担项目的概要设计和详细设计； 2、根据软件开发进度安排及工作任务分配，按流程完成指定模块的编码及调试工作； 3、时反馈开发中遇到的难点问题，沟通并寻求解决方案，按阶段有计划地完成开发任务； 4、现有系统的设计代码进行复核，根据上级或其他业务部门的需求对现有系统进行调整、优化、功能扩展； 5、按文档管理规范提交文挡； 6、对系统进行单元测试，并根据部门测试流程，配合测试人员进行产品测试和验收工作，并审核测试用例等。  任职资格： 1、熟练掌握HTML5/CSS/ES6/Nodejs/Webpack等web主流技术，对技术有强烈的好奇心和追求，乐于接受并尝试新技术。 2、希望你至少实际运用过一种前端框架，例如：angular / vue / react，精通Vue尤佳 3、具备移动前端开发、微信公共号、微信小程序等前端开发经验者优先。 4、如果你有中大型互联网公司的前端项目工作经验，则更更佳。 5、具有良好的沟通协调能力和团队精神，工作认真负责，目标导向</t>
  </si>
  <si>
    <t>上海赋拓物联网技术有限公司</t>
  </si>
  <si>
    <t>员工旅游 专业培训 出差补贴 五险一金 带薪年假</t>
  </si>
  <si>
    <t xml:space="preserve">工作职责：  1、参与公司的软件产品或软件项目的调研、需求分析、系统设计工作；  2、独立完成系统的部分核心模块开发；  3、对公司的软件产品或项目进行维护工作；  4、接受公司技能培训，作为团队技术主管储备人才。  任职要求：  1、大专及以上学历，至少3年以上系统设计和开发经验；  2、熟练掌握Oracle、SQL Server、DB2至少一种数据库的设计、使用和开发；  3、熟练掌握Java或.NET基础知识和开发技术，熟悉B/S或C/S架构应用系统的开发；  4、熟悉Html, Javascript, Css等HTML5前端技术或Android前端开发技术；  5、有良好的编程习惯，能独立发现和解决问题，具有一定的文档编写能力；  6、有自我职业规划，善于表达和沟通，自学能力强，有较强的团队、协作精神；  7、有医疗行业（SCM、WMS、HIS接口等）项目经验优先；  8、能够适应短期出差优先；  薪金范围：15-25K    </t>
  </si>
  <si>
    <t>上海拿去加信息科技有限公司</t>
  </si>
  <si>
    <t>金融/投资/证券 石油/化工/矿产/地质</t>
  </si>
  <si>
    <t>五险一金 交通补贴 餐饮补贴 股票期权 定期体检</t>
  </si>
  <si>
    <t>任职要求： 1、5年及以上工作经验，精通PHP开发，具备快速学习能力，思维逻辑清晰； 2、至少熟悉Laravel和Yii其中一种类型的框架，对ORM数据库关系映射、MVC模式有深刻的认识； 3、对常用软件设计模式深入了解； 4、熟练使用和优化MySQL数据库以及各种缓存服务（Redis/Memcache/MongoDB）； 5、熟悉Linux系统中常用软件的安装和管理维护； 6、熟悉App接口开发、第三方接口开发（微信/支付宝） 7、熟悉Html、Css、JS等前端开发与后端交互技术； 岗位职责： 1、负责公司后台项目开发和C端小程序接口的开发工作； 2、与产品组和测试组良好沟通，积极解决遇到的实际问题。</t>
  </si>
  <si>
    <t>上海霖承环保科技有限公司</t>
  </si>
  <si>
    <t>节日福利 五险一金 绩效奖金 弹性工作 年终奖金</t>
  </si>
  <si>
    <t>岗位描述: 1、基于.NET平台B/S系统框架开发设计，有移动端和微信公众号、小程序开发经验的优先； 2、参与公司项目的分析设计、开发测试； 3、根据设计或需求文档按时完成代码编写、调用、测试； 4、完善和修正现有系统故障和缺陷。  任职要求: 1、计算机及相关专业（专科以上）学历，2年以上工作经验； 2、精通C#.NET开发，有H5移动端开发、微信公众号、小程序、WebApI开发经验优先； 3、精通HTML、CSS、JQ、WebService、AJAX、XML等开发技术； 4、精通SQL，能熟练使用SQL Server数据库； 5、熟悉.NET平台下的C/S、B/S体系结构，能熟练使用C#进行多层结构、分布式应用程序开发工作; 6、熟悉MVC架构和BootStrap框架开发的优先； 7、具备良好的学习能力,思维敏捷,善于沟通和团队协作。</t>
  </si>
  <si>
    <t>软件开发项目经理</t>
  </si>
  <si>
    <t>上海有为信息技术有限公司</t>
  </si>
  <si>
    <t>五险一金 员工旅游 交通补贴 餐饮补贴 绩效奖金 年终奖金 定期体检 通讯补贴 专业培训</t>
  </si>
  <si>
    <t>岗位职责： 1、参与项目及产品开发相关的决策以及开发过程中的项目管理； 2、主导系统的需求调研和需求分析，参与撰写相关技术文档； 3、制定项目计划，管理研发工作进度及质量，组织开发团队、协调项目组成员之间的合作，完成开发任务，指导系统上线工作； 4、负责设计文档、源代码等开发资料和文档的管理，同时负责整合、组织、协调各种内外部开发资源； 5、增强技术团队之间的关系，对团队进行技术培训，确保沟通的流畅、高效，管理和追踪会议上做出的开发承诺和业务预期； 6、作为在项目中承担项目的技术负责人，能够对系统的性能和安全提供全面的考虑，能够有效地对整个项目团队的质量起到关键性的作用，保证系统的安全、稳定、高效运行； 7、负责核心技术问题的攻关，并主导功能模块设计、数据结构设计、对外接口设计、系统优化，协助解决项目开发过程中的技术难题； 8、负责公用组件和基础系统的开发、升级与维护，提供使用规范和指导。配合其他组员进行系统功能模块的设计以及开发。   任职资格： 1、大专及以上学历，计算类相关专业；5年以上.net开发经验，2年以上团队管理经验； 2、对.Net技术有深入研究，熟练掌握ASP.NET、Azure、MVC、WebAPI、WCF、Web Service、ORM IOC等技术及主流开发框架； 3、精通.net framework 与.net core 技术开发框架； 4、熟悉Web前端开发技术，HTML5、Js、CSS、Jquery、Vue、React； 5、精通SQL Server，对视图、存储过程、锁、数据库的性能优化有深入的了解； 6、熟悉.net多线程的开发，熟悉Redis、Memcache、Mongodb等主流关系型和NoSql数据库； 7、熟练使用Visual Studio等开发工具，熟悉分布式架构（应用程序、数据库层），系统集群方案； 8、具有较强的面向对象的分析、设计、开发能力，熟悉多种设计模式； 9、热爱技术，追求卓越，有良好的自学能力，对新技术有钻研精神，技术狂热型优先；  10、良好的职业素质、团队合作精神和团队沟通能力；执行力强，有很好的适应能力和解决问题的能力。</t>
  </si>
  <si>
    <t>上海威派格智慧水务股份有限公司</t>
  </si>
  <si>
    <t>五险一金 免费班车 员工旅游 专业培训 年终奖金 定期体检 提供三餐 住房补贴 节日福利</t>
  </si>
  <si>
    <t>岗位职责： 1、负责公司所有WEB项目的前端开发； 2、负责开发公司Mobile WEB App； 3、负责开发公司WEB App；  任职要求： 1、本科及以上学历，计算机、通讯或相关专业； 2、有react native使用开发经验优先； 3、精通DIV+CSS+JS，善于使用前端的基本调试工具，熟练手写代码，同时会UI设计优先考虑； 4、3年以上的WEB前端开发经验，熟练掌握HTML5/Ajax/Json/XML/http等Web前端技术，熟悉当前流行的前端技术框架如bootstrap, EasyUI, AngularJS，node.JS， vue.JS等框架，以及常规的统计图表中间件，如HighChart, EChart等； 5、熟练掌握JQuery框架，能够熟练使用Javascript实现动画效果以及交互效果，熟悉多线程开发； 6、良好的编程习惯，乐于分享，了解代码重构及单元测试等一些常用的敏捷开发方式； 7、较强的自学能力、优秀的逻辑思维能力和良好的敬业精神； 8、有使用API Cloud开发APP经验的可优先考虑。</t>
  </si>
  <si>
    <t>上海金大师互联网金融信息服务有限公司</t>
  </si>
  <si>
    <t>做五休二 周末双休 带薪年假 五险一金 节日福利 结婚生育福利 生日福利 商业保险</t>
  </si>
  <si>
    <t xml:space="preserve">1. 参与企业开发部项目的系统分析及架构设计 2. 根据业务需求独立完成详细设计、编码任务及相关文档的编写，确保项目的进度及质量； 2. 维护和升级现有平台系统，快速定位并修复现有程序缺陷； 3. 协助完成项目的测试、系统交付工作，对项目实施提供支持； 任职要求： 1、三年以上基于Java语言开发经验； 2、精通J2EE架构，精通常用的设计模式，精通数据持久化、缓存、消息、通讯等的相关开源框架，对大容量、高并发系统的设计与调优有丰富经验尤佳； 3、熟悉TCP/IP协议,熟悉java网络编程，熟悉NIO，熟练使用相关框架，如Netty、Mina等；深入理解序列化与反序列化机制； 4、熟练使用redis 、memcache 等缓存中的一种； 5、熟悉至少一种Web开发框架（Spring+Mybatis），对JS、CSS、HTML能熟练的运用； 6、熟悉Linux操作系统，熟悉Tomcat等主流web服务器； 7、至少熟悉一种关系数据库如mysql，并能根据业务需求设计数据库结构，有NoSQL经验者优先； 8、诚信正直，积极主动，有较强的责任心，并具备良好的沟通能力、理解能力和较强的学习能力，具备团队合作精神；  有以下经验者优先考虑：分布式Socket通讯、分布式队列、分布式任务分发框架、全文检索、海量数据存储与分布式存储技术 </t>
  </si>
  <si>
    <t>高级运维开发工程师</t>
  </si>
  <si>
    <t>钛信（上海）信息科技有限公司</t>
  </si>
  <si>
    <t>弹性工作 年终奖金 绩效奖金 餐饮补贴 交通补贴 通讯补贴 专业培训 员工旅游 补充医疗保险 五险一金</t>
  </si>
  <si>
    <t xml:space="preserve">职位描述：  1.     负责蓝鲸自动化运维开发；  2.     负责其他运维相关系统（如CMDB等）的开发工作。  职位要求：  1.     计算机相关专业，3年以上运维开发或运维经历；  2.     熟悉Python开发，熟悉Django Web开发框架，熟悉设计模式、开发规范；  3.     热爱软件研发工作，有强烈的创新精神并能付诸实施，能积极学习业界新技术；  4.     有良好的逻辑思维能力和想象力，善于抽象简化复杂问题，善于系统性思考并使用创新性思维解决问题，学习能力强；  5.     有责任心，优秀的团队合作精神，良好的沟通表达，积极主动，自我驱动，乐观，诚实，勤奋，严谨；  6.     有工作抗压能力，富有激情；  7.     熟悉HTML、CSS、JavaScript等前端开发技术者优先；  8.     有运维自动化、监控系统、应用发布系统、CMDB配置管理系统等运维开发或者维护经验优先；  9.     熟悉Docker容器技术者优先；  10.   熟悉自动化运维实施配置管理工具（Puppet/Ansible/Saltstack/Chef）一种或以上优先；  11.   熟悉开源监控软件Nagios/Zabbix/Cacti/Prometheus一种或以上的部署和应用经验优先；  12.   熟悉多种开源组件：Nginx、Tomcat、Git、RabbitMq、Celery、Elasticsearch、Redis、MySQL、MongoDB等。 </t>
  </si>
  <si>
    <t>嵌入式系统软件研发工程师</t>
  </si>
  <si>
    <t>上海阳灵智能科技有限公司</t>
  </si>
  <si>
    <t xml:space="preserve"> 1)   负责公司产品或项目的需求分析和设计； 2)   负责软件架构设计、代码编写、测试程序设计开发、相关文档归档； 3)   负责软件模块设计； 4)   负责系同软件联调； 5)   能够组织及参与团队按计划进度完成任务  任职资格： 1)   计算机相关专业本科以上学历 2)   3年及以上软件产品开发经验，有敏捷开发经验； 3)   熟悉FreeRTOS，LWIP，fatFS开发； 4)   熟悉C，HTML, Css, JavaScript等语言开发； 5)   熟悉嵌入式系统软件架构设计； 6)   精通TCP/IP协议，web设计； 7)   熟悉测试系统开发； 8)   有linux开发经验优先； 9)   有Python开发经验优先；  10) 英语四级或以上，具有良好的英文材料阅读能力； 11）口语要求：能与美国人无障碍沟通者； 12) 有scrum经验者优先</t>
  </si>
  <si>
    <t>上海万允信息科技有限公司</t>
  </si>
  <si>
    <t>五险一金 员工旅游 专业培训 绩效奖金 年终奖金 定期体检 节日福利 周末双休</t>
  </si>
  <si>
    <t>职位描述： 1.参与项目实施规划及具体项目实施方案制定； 2.根据开发进度和任务分配，完成相应模块软件的设计、开发、编程任务； 3.与客户沟通，参与软件系统的需求分析和设计； 4.参与负责软件开发技术和规范及标准流程的改进，按计划形成各类项目文档并归档； 岗位要求： 1.大学本科以上学历，计算机及相关专业毕业，至少5年以上软件开发工作经验； 2.精通.Net FrameWork，C#， ASP.NET，ADO.NET， SOAP/Web Service； 3.精通Bootstrap、Extjs、EasyUI、MiniUI中至少一种前端框架； 4.熟悉SQL Server或者 Oracle/MySql，熟练应用SQL存储过程； 5.熟悉Web应用开发技术：HTML，HTML5，JavaScript, Jquery，CSS，DHTML，AJAX，XML, Boostrap前端框架等; 6.精通ASP.NET MVC4、ADO.NET Entity Framework (EF) 、RESTful Web 服务 / WEB API; 7.具有良好的表达与沟通能力，能与客户进行需求沟通与分析，具有一定英文水平； 8.良好的职业素养，责任心强，学习能力和团队合作精神强，能够承受较强的工作压力； 9.有大型项目实施经验者优先考虑；</t>
  </si>
  <si>
    <t>上海北塔软件股份有限公司</t>
  </si>
  <si>
    <t>岗位职责： 1、能够根据概要设计编写系统详细设计文档； 2、根据详细设计文档完成代码编写，调试，测试和维护； 3、分析并解决软件开发过程中的问题； 任职要求： 1、计算机或相关专业本科以上学历； 2、5年以上专业软件设计和开发经验； 3、具备良好的JAVA基础知识，熟练掌握各种常见数据结构，并且能够合理选择； 4、掌握常见的Web编程框架，容器和语言，比如Spring MVC, FreeMarker, Jetty,Tomcat, Ajax, JQuery, HTML5, CSS； 5、熟练应用Java集成开发环境，能熟练使用SVN、IntelliJ, MAVEN等工具； 6、熟练掌握面向对象的软件分析、设计方法以及OOA、OOD思想和设计模式； 7、思维严谨，工作主动，有良好的沟通能力和团队合作意识，能承受一定的工作压力。</t>
  </si>
  <si>
    <t>前端高级软件工程师</t>
  </si>
  <si>
    <t>上海外滩科浦工程管理有限公司</t>
  </si>
  <si>
    <t>物业管理/商业中心 建筑/建材/工程</t>
  </si>
  <si>
    <t>岗位要求： 1)？大专以上学历，计算机相关专业， 工作经验2年以上； 2)？ 熟练使用HTML5+Javascript+CSS3编程，至少精通一门编程语言（JavaScript）； 熟悉,JQuery、Angular JS库及BootStrap前端组件库； 对前端MVVM框架有较深理解，Vue.js，AngularJS，React等前端框架至少有一种项目开发使用经验者优先考虑。  3)、 良好的沟通技巧，积极、踏实的工作态度，心理素质好，能适应一定强度和压力下的工作环境，具备良好的团队协作精神。</t>
  </si>
  <si>
    <t>.NET开发工程师/开发工程师</t>
  </si>
  <si>
    <t>上海盛巨信息技术有限公司</t>
  </si>
  <si>
    <t>五险一金 员工旅游 餐饮补贴 年终奖金 弹性工作 定期体检 专业培训</t>
  </si>
  <si>
    <t>岗位职责: 1、根据项目具体要求，承担开发任务，按计划完成任务目标； 2、独立/协作完成软件系统及模块的编码； 3、独立/协助测试人员完成软件系统及模块的测试； 4、负责编制与项目相关的技术文档。 任职资格： 1：大学本科及以上，计算机软件相关专业。 2：3年以上.net网站开发经历，并担任主要开发人员。 3：熟练使用visual Studio 2013/2015、SQL 2012+，版本控制工具（如：TFS、SVN）等相关开发工具。 4：熟练掌握HTML、JS框架 如：Jquery任意一种 ，CSS框架，如:Bootstrap 5：熟悉医疗行业，拥有医院信息化经验值优先。 6：熟练掌握MVC，Webapi的开发；掌握JSON交互格式。 7：良好的团队合作精神，细腻的逻辑思维及沟通及语言表达能力 8：工作态度积极，具有较强的承受压力能力。</t>
  </si>
  <si>
    <t>普天轨道交通技术（上海）有限公司</t>
  </si>
  <si>
    <t>五险一金 餐饮补贴 年终奖金 定期体检 专业培训 通讯补贴</t>
  </si>
  <si>
    <t>职位描述 1、主要负责公司跨终端产品的前端开发、优化、维护工作。 2、参与项目需求评审、规划、排期，理解业务需求，保证项目开发质量与效率。 3、负责最新前端技术调研及落地应用，并有自由发挥的空间。 任职要求 1、3年及以上Web前端开发经验，基础扎实，精通原生JavaScript。 2、精通Vue工作原理及优化，并对其他主流框架有一定的了解。 3、熟悉 Node.js Web 应用开发，有Koa/Express项目开发经验。 4、熟练使用SVN/Git进行代码和版本控制，并有良好的编码习惯。 5、熟练使用 Grunt/Gulp/Webpack。 6、熟悉Html5，CSS技术。 7、熟练掌握 HTTP 及相关网络协议，熟悉跨终端、跨浏览器的开发模式和平台特性。 8、关注用户体验，熟悉用户交互设计理论，热衷分析并改善产品的交互及视觉效果。 9、关注前端新技术发展状况，热衷研究，喜欢做各技术方向的尝试，能独立完成工作。 10、善于沟通，有团队合作意识和责任感。</t>
  </si>
  <si>
    <t>上海凯融信息科技有限公司</t>
  </si>
  <si>
    <t>计算机软件 贸易/进出口</t>
  </si>
  <si>
    <t>五险一金 弹性工作 定期体检 员工旅游 专业培训 年终奖金</t>
  </si>
  <si>
    <t>岗位职责： 1、与后台程序配合，负责Web前端系统和功能的开发、调试和维护； 2、开发通用的前端基础组件，优化前端开发流程，统一交互体验； 3、参与运维管理平台前端架构设计； 4、根据需求，分析并给出最优的前台技术解决方案； 5、能够配合技术人员共同对移动端界面进行设计和开发； 6、对PC和智能终端页面进行适配； 7、完善并遵守团队编码规范，编写高质量、结构清晰、易读、易维护的代码。  岗位要求： 1、本科及以上学历，至少3年以上网页设计经验； 2、熟练Web标准化设计/交互设计，有移动端界面开发经验优先； 3、精通HTML(5)、JavaScript 、Ajax、Json、Xml、DIV+CSS(3)等页面相关技术，能够独立完成网站设计和页面制作，具有手写代码的能力； 4、精通各种前端框架: Bootstrap、Jquery、jQueryUI、AngularJS、Backbone等； 5、熟悉响应式布局框架、前端缓存、CDN技术及前端优化技术，能够做好各种浏览器兼容； 6、具有较强的设计和审美能力，能够准确高效的把握页面的整体风格及细节表现 ； 7、具备一定的美工能力，如熟练操作PhotoShop、Firework、Dreamweaver 等网页设计工具； 8、具备较好的学习能力、问题分析能力，可以独立调试解决问题； 9、 细致耐心，充满责任心、服务和敬业精神。  关于公司： 公司成立于2005年，现有120余名员工，其中软件团队30余人，公司有浓郁的创新气氛，业务发展稳健，流程正规，唯才是举，除了高薪外还提供慷慨的股权激励。  地址：普陀区云岭东路609号汇银铭尊1号楼6层605室 (近2号线威宁路站、13号线真北路站；附近公交74路、74路B线、551路、莘北专线、202路、44路、766路、长征2路、739路等)</t>
  </si>
  <si>
    <t>系统工程师（SE）</t>
  </si>
  <si>
    <t>上海翔明信息技术有限公司</t>
  </si>
  <si>
    <t xml:space="preserve">  1、  本科(含本科)以上学历，计算机、软件、数学等相关专业毕业。  2、  4年以上软件系统开发和实施经验，熟悉互联网应用系统/ERP系统/物流系统/仓库管理等系统的需求分析、设计和开发工作，有项目管理经验。  3、  精通Java或.Net开发平台中的一种。  4、  精通Struts2、Spring、SpringMVC和Hibernate等框架下的WEB开发，熟练使用Eclipse/Maven/SVN等软件开发工具。  5、  熟练使用B/S项目开发所需各项综合技术，包括Html5、JSP、PHP、JavaScript、CSS、XML、Ajax、JQuery等。  6、  精通.Net平台框架、熟练使用C#、VB.Net、ASP.Net等开发技术。  7、  熟悉Oracle、SQL Server、DB2、MySQL等一种或多种数据库，熟练编写SQL语句和存储过程，对复杂查询、SQL优化等有深入了解。  8、  具有良好的代码书写规范，善于沟通、作风严谨，富有责任心和团队协作精神。  9、  有对日开发经验者优先，懂日语者优先。  </t>
  </si>
  <si>
    <t>上海联泰科技股份有限公司</t>
  </si>
  <si>
    <t>机械/设备/重工 计算机软件</t>
  </si>
  <si>
    <t>做五休二 交通补贴 带薪年假 五险一金 节日福利 专业培训 通讯补贴 餐饮补贴 绩效奖金 年终奖金</t>
  </si>
  <si>
    <t xml:space="preserve">1、负责前端技术方案的架构设计和实现； 2、根据产品需求和设计完成前端页面代码，实现交互效果； 3、与后台工程师协作，完成数据交互、动态信息展现； 4、页面在各主流浏览器中的兼容性调整,性能优化。  岗位要求： 1、精通 HTML5/CSS3/JavaScript 等 Web 前端开发技术，掌握 Ajax、DOM、BOM、XML、JSON 等相关技术； 2、熟悉ReactJs/Vue.js等技术框架以及实现原理； 3、精通移动 Web 开发技术，能完成跨浏览器和跨设备的网页开发工作； 4、掌握一定的后台开发技术的（Java，Node.js）等有项目经验者优先； 5、具备良好的团队合作能力，有较强的责任心和自学能力； 6、本科及以上学历，计算机相关专业，相关工作经验3年以上。   </t>
  </si>
  <si>
    <t>后端开发工程师</t>
  </si>
  <si>
    <t>上海盛大网络发展有限公司</t>
  </si>
  <si>
    <t xml:space="preserve">  岗位职责：  1．负责业务系统前端接口设计、开发和文档编写；  2、负责服务端功能模块编写；  3、编写出阅读性好，维护性强，清晰的代码;  4、思路清晰，具有较强的表达能力、沟通能力和学习能力，能够独立解决未知问题。    任职要求：  1、1年以上Node.js开发经验，熟悉异步编程、闭包原则、熟练使用异步流程控制；  2、熟练掌握常用的VUE等Web前端框架，熟悉HTML5，Div+CSS，Javascript；  3、熟练使用至少MongoDB、Redis、MySql等其中之一，有数据库分布式经验的优先;  4、熟练使用express/koa2，理解Web框架工作原理优先；  5、熟练掌握RESTful API开发规则，并协助其他人员进行api接口开发；  6、有类似平台或.Net平台开发经验的优先。  </t>
  </si>
  <si>
    <t>高级前端软件工程师</t>
  </si>
  <si>
    <t>上海东方低碳科技产业股份有限公司</t>
  </si>
  <si>
    <t>建筑/建材/工程 环保</t>
  </si>
  <si>
    <t>负责前端系统的规划构建，产品设计及编码测试工作 任职要求： 1.本科或研究生毕业，计算机软件等相关专业，3年以上软件开发工作经验 2.熟悉网站设计功能和规范，了解Javascript网站编程相关语言和工具，有编程经验； 3.熟练使用ReactJS/Redux框架，HTML/CSS等，有Linux/Mac环境下工作的经验 4.熟悉数据库系统，有云配置与部署工作经历优先  5.对新环境有较强的适应能力，并且具备较强的学习新知识的能力，抗压能力强</t>
  </si>
  <si>
    <t>.net Application Developer</t>
  </si>
  <si>
    <t>Walmart Global Sourcing</t>
  </si>
  <si>
    <t>web前端工程师-上海</t>
  </si>
  <si>
    <t>云从科技</t>
  </si>
  <si>
    <t>五险一金 员工旅游 餐饮补贴 专业培训 出国机会 绩效奖金 年终奖金 股票期权 弹性工作 定期体检</t>
  </si>
  <si>
    <t>工作职责： 1，与后端工程师和UI设计师合作，负责应用系统的页面开发、实现用户交互的效果 2，按照UI设计标准高精度交付页面 3，独立完成前端框架的封装，开发可复用的界面组件 4，代码的调试、bug修复、浏览器兼容性调优 5，从视觉和易用性角度，为网站设计提供改进建议  任职要求： 1，2年以上Web前端开发经验 2， 精通HTML5/CSS/JavaScript，熟悉各种前端框架（jQuery/React/VUE）并有相关使用经验 3， 对Web响应式设计和网格布局有深刻理解和实战经验 4，了解Web标准和兼容性和可用性相关知识 5，有基本的后端开发语言经验，如Java、PHP、Node.js 6，对数据库、数据传输和缓存技术有相关经验，如JSON、Web Service、Ajax、Redis 7，良好的编码风格及测试习惯 8，能抗压、有责任心，具备良好的合作精神 9，计算机相关专业的本科学历或以上</t>
  </si>
  <si>
    <t>高级Java软件工程师</t>
  </si>
  <si>
    <t>上海海鼎信息工程股份有限公司</t>
  </si>
  <si>
    <t>五险一金 补充公积金 定期体检 绩效奖金 年终奖金</t>
  </si>
  <si>
    <t>1、 参与到零售行业信息化系统的设计与研发，如供应链管理、SaaS化ERP服务、会员营销、支付收银等提升零售行业经营管理能力的产品。 2、 参与系统的需求分析，概要设计和详细设计，根据设计文档，进行产品编码 3、 对新技术预研，完成项目的选型和设计，难点公关。 4、 接受开发组长分配的任务，负责软件模块的详细设计、编码和单元测试、按时完成任务，对自己所开发的软件的质量负责、对可能的技术风险，及时向组长汇报 5、 严格遵守公司的技术规范 6、 与测试人员配合，帮助定位问题，及时修复缺陷 7、 建设内部知识库体系 8、 持续改进商业系统平台的服务架构、核心算法或者核心技术等，保证系统高性能、高可用性和高可扩展性 9、 发展方向：开发经理、分析设计师、高级开发经理  任职要求： 1、本科及以上学历，计算机或相关专业，有扎实的软件基础知识 2、技术栈： Java/Servlet/Spring/RESTful/MySQL/JDBC/JavaScript/ExtJS/HTML/CSS/Maven/Docker 3、具有3年以上相关工作经验，在系统架构上，有开发管理经验</t>
  </si>
  <si>
    <t>互联网产品总监（程序开发）</t>
  </si>
  <si>
    <t>上海中致远凯迪汽车销售服务有限公司</t>
  </si>
  <si>
    <t xml:space="preserve">岗位描述： 1. 能有效地制定研发计划，根据公司所需，研发符合市场要求的互联网产品，或将公司原有的产品不断更新，已达到市场所需标准； 2. 能把握产品功能、交互、用户体验以及后台产品设计，与设计、技术配合，把握产品研发进度跟踪以确保产品功能和开发进度协调追踪； 3. 以产品需求为核心驱动，能有条理地推动和协调UI、技术、测试等部门紧密合作，以确保产品配合运营部门运营手段准时上线； 4. 有主动精神，自己所负责的产品上线后的改进，BUG跟踪、收集改进意见、提供改进方案； 5. 产品的迭代更新工作，对产品运营数据进行监控、统计和分析，多方面分析并最终制定产品的迭代计划。   任职要求： 1. 有互联网产品实际经验，有一定的程序开发相关技术，熟悉ios, android 系统内部基本运行原理； 2. 了解互联网产品实现过程，需求分析、产品功能设计、业务流程设计、界面设计、用户研究和可用性测试等； 3. 能熟练使用互联网APP类型的办公软件与工具，对javascript, html5, css3, ajax, jquery, AngularJS有一定掌握更佳； 4. 良好的沟通能力、推动能力、自我驱动力、抗压能力，拥有强烈的责任心和主动工作精神。 5. 有大众点评、美团、滴滴，饿了么，摩拜，阿里巴巴等有过工作经验，会优先录用。 </t>
  </si>
  <si>
    <t>高级WEB前端工程师</t>
  </si>
  <si>
    <t>上海大域信息科技有限公司</t>
  </si>
  <si>
    <t>五险一金 餐饮补贴 带薪年假 年终奖金</t>
  </si>
  <si>
    <t>1.制定前端团队的技术规范，把关项目的技术方案，协商制定项目开发计划； 2.根据产品设计文档和视觉文件，利用HTML5相关技术开发Web、H5、小程序页面； 3.持续的优化前端体验和页面响应速度，并保证兼容性和执行效率； 4.配合后台工程师一起研讨技术实现方案，进行应用及系统整合 任职资格： 1.精通HTML、CSS、W3C标准、常见协议、浏览器兼容性，熟练掌握HTML5、CSS3和ES6； 2.熟练掌握VUE.js、ElementUI开发框架； 3.前端MVC，移动Web，自动化构建等有丰富的实践积累； 4.具备团队管理能力、较强的学习能力、团队沟通与协作能力；</t>
  </si>
  <si>
    <t>上海谨拍电子商务有限公司</t>
  </si>
  <si>
    <t>1.5-2.7万/月</t>
  </si>
  <si>
    <t>五险一金 定期体检 绩效奖金 年终奖金 带薪年假 带薪事假病假 弹性工作 免费班车</t>
  </si>
  <si>
    <t>岗位职责：
1. 根据产品经理和UI团队需求，还原UI设计稿和相应的需求；
2. 负责PC端、Web移动端、微信端、app端等的页面制作，实现网站用户的交互效果，确保各平台游览器兼容性；
3. 保持高效的前端性能，有效地解决浏览器兼容问题；
4. 与设计人员、研发人员保持良好沟通，能快速理解、消化各方需求，并落实为具体的开发工作；
5. 严格遵守团队的代码格式、结构的规定，编写易读、易维护、高质量、高效率的代码；
任职要求：
1. 本科或以上学历，计算机相关专业毕业，4年或以上前端开发经验；
2. 精通 XHTML / XML、HTML5、CSS/CSS3(LESS/SESS/PostCSS) 等技术，熟悉页面架构和布局（Flex / Grid），对表现与数据分离、Web语义化等有深刻理解，能够跨浏览器、跨终端的前端开发；
3. 精通 ECMAScript 5/6，Fetch、Storage、IndexedDB、Web SQL、Web Worker等前端技术，掌握面向对象编程思想，并有实战经验；
4. 熟练掌握 React、Redux、Mobx、React-Router、Ant Design等一些主流的React框架，并有实战经验；
5. 熟练使用和配置 gulp、fis、webpack 等一些常用构件工具；
6. 熟悉HTTP(S)协议，了解网络七层协议；
7. 熟练使用 Git / SVN 等代码管理工具协同开发，能独立解决合并冲突，熟悉命令行操作；
8. 有 Nodejs、webscoket、ReactNative、WeChatApp、QuickApp 相关实战经验者优先；
9. 了解业界形势，熟悉各个厂商PC端和移动端浏览器特点，广泛关注各种前端技术发展；
10. 具有良好的沟通协调能力，个性乐观开朗，积极向上。能吃苦耐劳，善于学习，逻辑思维强。善于团队合作，有较强的责任心；</t>
  </si>
  <si>
    <t>华人运通（江苏）技术有限公司</t>
  </si>
  <si>
    <t>职位描述： 1、负责前端项目架构设计和通用组建封装，配合产品经理和设计师，参与产品的开发和业务实现； 2、基于Vue.js等前端框架完成公司前端项目，进行性能优化； 3、通过各种前端技术手段，提高用户体验并满足性能要求； 4、与后端平台工程师深度交流合作，一起研讨技术实现方案，并落实为具体的开发工作； 5、配合团队整体建设，协助构建优秀的团队开发环境和基础设施，指导、分享前端技术经验，帮助团队共同成长。  职位要求： 1、3年以上前端开发经验； 2、精通vue.js 框架，熟悉Angular.js、React等框架； 3、精通HTML5、CSS3、Javascript，有过丰富的开发经验； 4、有ES6webpack的实践经验； 5、熟悉组件间的通信和数据的管理； 6、对模块化，组件化，前端工程化有所认识； 7、具备较好的沟通、理解、表达、逻辑能力、学习能力和执行力； 8、熟悉NodeJs开发； 9、有github开源项目和个人博客优先。</t>
  </si>
  <si>
    <t>技术经理</t>
  </si>
  <si>
    <t>上海盟轩展览服务有限公司</t>
  </si>
  <si>
    <t>公关/市场推广/会展 酒店/旅游</t>
  </si>
  <si>
    <t>做五休二 周末双休 带薪年假 专业培训 全勤奖 绩效奖金 五险一金 员工旅游</t>
  </si>
  <si>
    <t>1、本岗位主要进行公司酒店订单管理系统（CRM，酒店管理，订单管理、财务管理等）等项目的设计，开发。 2、根据公司业务管理系统及网站的功能模块设计，参与或领导项目团队完成软件开发、编码实现各模块功能，确保开发质量。 3、解决系统开发过程中的主要问题并攻克各种技术难题。 4、参与或负责公司业务管理系统及网站的日常运维及持续优化 。 5、完成领导交付的其他工作。 任职要求： 1.三年以上.NET Web开发经验 2.熟练掌握C#/ASP.net MVC/.NET 4.0/EF/Visual Studio等.NET技术和工具 3.熟练掌握HTTP/HTML/CSS/JavaScript/jQuery/AJAX/Dojo/Bootstrap等Web技术和工具 4.精通SQL语言，熟练掌握MSSQL、Oracle中的一种 5.有第三方平台对接开发经验 6.有在线支付及财务管理功能开发经验 7.需大专及以上学历，计算机相关专业 8.有独立项目开发经验者优先考虑 9.有CRM系统、ERP系统开发经验者优先考虑</t>
  </si>
  <si>
    <t>全栈工程师/软件开发工程师/.NET开发</t>
  </si>
  <si>
    <t>劳购氏（上海）贸易有限公司(Lowe's Global Sourcing Shanghai)</t>
  </si>
  <si>
    <t>五险一金 专业培训 年终奖金 定期体检</t>
  </si>
  <si>
    <t xml:space="preserve">Job Responsibility: The MIS ( Management Information System) Engineer is primarily responsible for working with the team to develop, test, implement the QA Management Information System with the leadership of QA program manager and the support of Data Analyst, QA operation team, Production Engineering team, IT team, etc. The Management Information System should support operation team daily business transaction, use the QA internal as well as external data to do the data summary and analysis, and ensure the analytic information can be clearly delivered to high management for decision making, to QA internal users/cross function team for controlling and to vendors/3rd parties for improvement.  The MIS Engineer is also responsible for maintaining and improving the existing QA databases and automatic information transition to ensure the success of daily QA operation and improve the work efficiency.  To accomplish this, the MIS Engineer must have knowledge of Management Information Systems, comprehensive QA operation procedures, web application and database management skills.  Required Minimum Qualifications: </t>
  </si>
  <si>
    <t>上海习游文化传播有限公司</t>
  </si>
  <si>
    <t>工作职责 1、负责服务端软件的产品开发和维护； 2、独立完成服务端软件需求的整理和软件设计； 3、按照项目计划，按时提交高质量代码，完成开发任务； 4、规范文档的编写、维护，以及其他与项目相关工作； 5、按时按需完成服务端软件的维护及更新； 6、负责优化服务端的质量、性能。 任职资格 1、本科以上学历，计算机、软件、通讯等相关专业； 2、四年以上java开发经验； 3、精通面向对象分析与设计； 4、精通spring Boot、Spring Cloud、mybatis、等常用框架，对微服务有深入了解； 5、熟悉mysql、redis、elasticsearch； 6、熟练掌握linux基本操作； 7、了解html、css、javascript等前端技术； 8、有商城服务端开发经验优先； 9、了解微服务架构、有微服务实践经验者优先；</t>
  </si>
  <si>
    <t>珑讯电竞</t>
  </si>
  <si>
    <t>房地产 计算机软件</t>
  </si>
  <si>
    <t xml:space="preserve"> 工作职责：  1、负责系统的web前端开发工作，要求开发的系统具有高性能和高可靠性；  2、负责与后端协作定义API接口，确定Web开发方式，对于Web页面进行性能优化；  3、通过技术提升用户体验和可用性；  任职要求：  1、3年以上业内工作经验（经验丰富者不限）；  2、精通javascript、CSS、HTML；熟悉TCP/IP、HTTP的基本工作原理；  3、了解模块化开发的思想，熟悉Requirejs/Seajs/CommonJS等规范；  4、掌握一种以上的MVC/MVVM框架（Backbone,Angular,Vue,React等）；有完整SPA单页面开发经验的优先；  5、熟悉HTML5，有Websocket、Canvas、Audio、WebRtc、Worker等开发经验者优先；  6、熟悉nodejs，Grunt/Gulp/Webpack等有完整的前端自动化经验者优先；  7、熟悉桌面软件开发，有node-webkit（nwjs）、Electron 开发经验者优先；  8、有nodejs原生扩展开发(C++ V8)经验者优先；  </t>
  </si>
  <si>
    <t>宇培供应链管理有限公司</t>
  </si>
  <si>
    <t>五险一金 餐饮补贴 通讯补贴 员工旅游 交通补贴 年终奖金 绩效奖金</t>
  </si>
  <si>
    <t xml:space="preserve"> 1、使用PHP语言进行电商系统开发和二次开发。 2、根据产品需求，分析并给出最优的解决方案并完成技术实现； 3、与产品及其它人员沟通，提供产品的技术支持和客户服务； 4、记录研发工作，撰写软件相关文档； 任职要求： 1，3年及以上PHP相关的系统研发经验，深入互联网或B/S程序的开发； 2，精通PHP相关的开发框架，具备独立研发工作能力。 3、熟悉电商流程，熟悉ShopStore产品，能熟练进行ShopStore二次开发； 4、熟练掌握MySQL数据库，了解Html、CSS、Javascript等前端技术； 5、有较强的团队协作意识及独立解决技术问题的能力； </t>
  </si>
  <si>
    <t>华泰万象科技（大连）有限公司</t>
  </si>
  <si>
    <t xml:space="preserve">前端： 1、4年以上前端开发经验；完成过至少1套以上移动端产品开发有电商项目经验优先； 2、熟练使用Html、Css、Javascript等前端web开发技术； 3、熟悉Http，Tcp， Udp，Socket的协议； 4、精通React/Vue等开发框架，React为必要技能； 5、属性mobx/Vue等状态管理； 6、属性Webpack/Rollup等构建工具； 7、熟悉Saas/Less等预编译样式； 8、能够提炼公共库/组件； 9、了解服务器渲染构架，如Next/Nuxt（或者Express）；  任职要求：  1. 具有良好的沟通及合作精神，逻辑清晰，有独立分析及解决问题的能力； 2. 拥有良好的代码习惯，对前端技术有强烈的兴趣； 3.本科以上学历，学信网可查； </t>
  </si>
  <si>
    <t>湾流国际青年社区</t>
  </si>
  <si>
    <t>做五休二 弹性工作 五险一金 工作氛围open 领导nice</t>
  </si>
  <si>
    <t>1、负责根据业务需求进行WEB前端开发 2、参与WEB前端UI设计工作 3、负责跟踪WEB前端相关新技术并运用到程序开发中  任职要求： 教育：全日制大学本科及以上学历； 知识：软件工程、计算机编程、WEB前端相关知识； 技能：精通HTML5、CSS3、XML、javascript、AJAX等技术；熟悉Java语言、J2EE相关技术和框架；熟悉常用的Java Web服务器；熟悉SQL语言开发；精通Dreamweaver等前端工具。 经验： 2~3年的JAVA WEB开发经验，熟悉互联网\手机互联网，有Web门户开发团队任职经历者优先；熟悉Web性能优化，浏览器兼容性优化，有移动Web开发经验者优先；</t>
  </si>
  <si>
    <t>易居（中国）社区增值服务集团</t>
  </si>
  <si>
    <t>五险一金 带薪年假 节日福利 季度奖金 年底奖金 定期体检 专业培训 员工旅游 团队氛围好 作息时间固定</t>
  </si>
  <si>
    <t>岗位职责： 1、参与产品需求讨论和产品实现的方案的研究，参与和负责产品的前端开发工作； 2、负责具体的组件、代码编写，按时按要求完成相应的开发任务。 任职要求： 1、具有良好的执行能力和团队合作精神，追求完美的用户体验； 2、三年以上 Web 前端开发经验，扎实的 HTML5 、 JavaScript 、 CSS3、ES6 基本功； 3、熟练使用React、Vue、微信小程序进行项目开发，有两年以上相关项目经验； 4、有前端代码构建工具Webpack等使用经验，熟悉Git工作流程； 5、熟悉Hybird开发优先，有参与开源项目开发经验的优先； 6、良好的编码能力和习惯，代码易于维护和扩展。</t>
  </si>
  <si>
    <t>上海轻轻信息科技有限公司</t>
  </si>
  <si>
    <t>五险一金 员工旅游 专业培训 绩效奖金 年终奖金 弹性工作 周末双休 大牛</t>
  </si>
  <si>
    <t>岗位职责： 1、负责Web前端开发，包括移动端H5和PC端； 2、与UI设计师、后端开发人员等配合，参与项目技术方案的制定。 3、独立完成软件的开发、验证和修正测试中发现的问题； 4、持续优化前端体验和页面响应速度，并保证兼容性和执行效率； 5、技术分享，和团队共同进步；  任职条件： 1、全日制本科及以上学历，三年以上开发经验，有大型项目开发经验者优先； 2、熟悉HTML5/CSS3/JavaScript标准并对跨浏览器和平台的兼容有经验； 3、熟悉任意MV*框架(如：Vue/React/AngularJS/Backbone等)； 4、熟悉任意自动化构建工具(如：Webpack/Grunt/Gulp等)； 5、对网站页面性能优化有一定认识和经验； 6、强烈的责任心和团队精神，善于合作，热衷于新技术的探索和研究；</t>
  </si>
  <si>
    <t>Java web工程师</t>
  </si>
  <si>
    <t>上海聚鹏科技有限公司</t>
  </si>
  <si>
    <t>五险一金 弹性工作 定期体检 年终奖金 绩效奖金 周末双休 下午茶</t>
  </si>
  <si>
    <t>1、负责WEB端界面开发，有良好的兼容性； 2、负责hybrid app Web端界面开发； 3、已有java web项目维护，负责web端及后台java接口的修改； 4、善于思考和沟通，能独立调研和解决开发中遇到的难点问题。   任职要求: 1、本科及以上学历，计算机相关专业，具有两年以上web前端开发经验，精通web的各项技能； 2、熟练掌握熟悉JavaScript、HTML5、CSS3、JQuery 、JSON、XML、CSS等相关技术；熟悉MVCMVVM，组件模块化等开发思想； 3、精通如下一种或多种web前端框架：Vue、Bootstrap、EasyUi等。 4、精通Java/J2EE编程，精通spring,struts,hibernate,ibatis/mybatis，能够了解其原理，能够完成简单java接口的开发，熟练使用Eclipse等开发工具； 5、熟悉一种或者多种前端打包工具：webpack、gulp等； 6、熟悉Java中间件开发和面向服务编程； 7、熟练使用MySQL数据库； 8、有良好的代码书写、注释和单元测试习惯；   9、具备良好的沟通合作技巧，较强的责任心及团队合作精神，工作积极主动，认真踏实，能承担一定工作压力。</t>
  </si>
  <si>
    <t>前端工程师 - 初级（Front End Engineer - Junior）</t>
  </si>
  <si>
    <t>上海先烁信息科技有限公司</t>
  </si>
  <si>
    <t>五险一金 补充医疗保险 员工旅游 绩效奖金 定期体检</t>
  </si>
  <si>
    <t>汇报对象：项目主管  职务描述：  负责Web产品前端部分的开发，确保产品具有一流的用户体验 根据UX的页面设计稿实现前端Web UI的界面 配合后端工程师完成数据接口的开发和调试 负责编写和项目相关的公共UI组件 负责解决Web产品测试过程中发现的问题 负责Web产品性能和代码优化的实施 负责Web产品前端方面文档建设   任职要求：  大学本科及以上学历，计算机、通信、电子、自动化、数学等相关专业 0-3年Web Application开发经验 精通CSS&amp;HTML，能够熟练使用HTML5 &amp; CSS3 来编写复杂交互操作的UI页面 能够根据设计文档利用Javascript，HTML5 &amp; CSS3良好的实现Web UI及页面效果，并解决不同浏览器及其不同版本之间的兼容性问题 有响应式布局的开发经验， 能够编写在不同设备（电脑，手机，平板）的浏览器上自适应展示的Web UI页面 掌握sass/less/stylus任意一种CSS预处理器的基本语法，熟悉Bootstrap 熟悉Javascript，能够使用Javascript或相关框架编写业务逻辑代码 熟悉AJAX原理 有ReactJs经验者优先 了解Javascript的ES6(ECMAScript 6）标准者优先 有Web设计经验或美术基础者优先 了解AMD规范，有使用nodejs、requirejs、webpack经验者优先 良好的英语读写能力 有较强的独立工作能力和解决问题的能力，具备优秀的文档写作能力和沟通表达能力 有参与过敏捷开发流程项目者优先 学习能力强，积极主动，且具备良好的沟通协调能力和强烈的责任心</t>
  </si>
  <si>
    <t>React/Node.js开发</t>
  </si>
  <si>
    <t>神话科技传媒（深圳）有限公司合肥分公司</t>
  </si>
  <si>
    <t>五险一金 弹性工作 年终奖金 绩效奖金 餐饮补贴</t>
  </si>
  <si>
    <t>1、本科或以上学历； 2、熟悉React／JavaScript、Node.js、HTML/XHTML、CSS、AJAX、JSON、XML、html5等技术； 3、本着以用户为核心的设计理念，对页面进行优化，使用户操作更趋于人性化； 4、具有良好的英语读写能力，有良好的编码习惯； 5、工作踏实认真、仔细、责任心强，具备良好的学习能力、自我管理能力、热情、敬业； 6、有react/nodejs开发经验者优先。 岗位职责： 1、负责前后端的JS开发工作； 2、与UI设计、前端制作及后台开发人员协作，高效优质完成产品界面和功能的实现； 3、持续优化web前端呈现，提升用户体验。 其它要求： 1 对互联网有高度的兴趣和研究探索精神；乐于学习新技术，新事物; 2 逻辑思维能力强，具有很强的责任心和上进心； 上班时间：9:00-18:00，双休，五险一金，节假日正常放假。 地址：闵行区虹桥新地中心</t>
  </si>
  <si>
    <t>PHP高级开发工程师/PHP工程师（CTYF003）</t>
  </si>
  <si>
    <t>上海晁图网络科技有限公司</t>
  </si>
  <si>
    <t>五险一金 员工旅游 定期体检 年终奖金 节日福利 带薪年假</t>
  </si>
  <si>
    <t>岗位职责： 1、负责公司游戏平台的数据后台主导开发； 2、参与各游戏官网、日常活动页的制作； 3、支持H5项目渠道游戏对接； 4、负责公司PHP相关产品或项目的技术需求的整理和分析开发。 6. 对技术有强烈的进取心，具有良好的沟通能力和团队合作精神；优秀的分析问题和解决问题的能力。</t>
  </si>
  <si>
    <t>上海维恩孛特信息技术有限公司</t>
  </si>
  <si>
    <t>五险一金 年终奖金 餐饮补贴 员工旅游 定期体检</t>
  </si>
  <si>
    <t>1、参与软件工程系统的需求、设计、开发、测试等过程； 2、负责工程中主要功能的代码实现和单元测试，设计文档编写； 3、协助工程管理人员保证项目的质量； 4、解决工程中的关键问题和技术难题； 5、维护和升级现有软件产品，快速定位并修复现有软件缺陷； 任职要求： 1、全日制本科及以上学历（学信网可查）； 2、3年及以上Java软件开发经验；熟悉银行业务，有信用卡、信贷业务系统相关开发经验优先 ； 3、精通Eclipse, Intellij Idea开发工具下的代码开发、调试和测试； 4、精通Spring, Spring MVC，有过Spring Boot 或Spring Cloud开发经验； 5、熟悉HTML/CSS/Javascript等前端技术，对JavaScript有深入了解及使用经验； 6、熟悉Linux，有一定的Shell编写能力，有过Git, Tomcat, Nginx使用经验； 7、熟悉基于Oracle/Mysql等关系数据库的设计和开发，； 8、拥有很好的沟通和理解能力，强烈的学习意识、团队合作意识以及技术更新的敏感性； 9、具有微服务开发，分库分表开发经验者优先</t>
  </si>
  <si>
    <t>.NET高级工程师</t>
  </si>
  <si>
    <t>常州力天投资合伙企业（有限合伙）</t>
  </si>
  <si>
    <t>五险一金 绩效奖金 节日福利 通讯补贴 专业培训 年终奖金</t>
  </si>
  <si>
    <t>1. 计算机相关专业本科以上学历，5年以上工作经验； 2. 精通C#语言及相关开发工具； 3. 精通ASP.NET，ADO.NET；熟悉ASP.NET MVC框架；具备ASP.NET MVC项目经验。 4. 精通SQL语言，至少了解Oracle、SqlServer、MySQL中一款数据库产品； 5. 熟悉HTML5，CSS3，JavaScript，XML等技术，熟悉jQuery等JS框架； 6. 具备良好的学习能力、编程习惯和文档编写能力； 7. 善于沟通表达，具备良好的团队协作能力；性格乐观开朗，富于激情和创造力。</t>
  </si>
  <si>
    <t>信息技术主管</t>
  </si>
  <si>
    <t>上海鸣啸信息科技股份有限公司</t>
  </si>
  <si>
    <t>自动化测试工程师G00706</t>
  </si>
  <si>
    <t>上海诺亚金融服务有限公司</t>
  </si>
  <si>
    <t>五险一金 员工旅游 年终奖金 弹性工作 绩效奖金</t>
  </si>
  <si>
    <t>职位描述：  1.负责带领团队独立完成项目测试，组织团队完成项目的测试管理工作；  2.根据产品需求编写测试计划，设计测试数据和测试用例；  3.完成对公司互联网金融产品（网站、APP 等）的集成测试与系统测试，对产品的功能、性 能、安全性及其他方面的测试负责；  4.结合项目测试需求，完成自动化脚本、工具开发；  5.负责项目自动化相关系统的设计和开发。  任职要求：  1．三年到五年测试开发经验；  2．掌握MySQL数据库使用，能协助开发定位问题；  3．熟练使用linux操作系统，具有基本shell脚本编写能力；  4．掌握Java、Go、Python等其中一种编程语言，熟悉相关语言下的常用技术框架；  5．掌握JS、HTML、CSS等技术；  6．了解nodejs，了解nginx等web服务器配置；  7．有性能测试及接口自动化测试或UI自动化测试框架或质量平台开发和维护经验；  8．工作主动，求知欲强，具有较强的沟通能力及团队合作精神。  薪酬福利：  1、具备市场竞争优势的基本薪酬、年终奖、补贴等；  2、足额缴纳社保、公积金等，办理积分居住证、落户等，额外购买员工商业保险；  3、弹性工作制，公司内部餐厅、免费下午茶，内部免费健身房；  4、丰富的专业培训课程，羽毛球社、篮球社、足球社、瑜伽社、英语社、中医社等各种兴趣爱好社团；  5、停车优惠、旅游、团建、节日福利等多项福利；  6、工作氛围轻松自由，领导平等和蔼可亲，同事年轻友善热情；</t>
  </si>
  <si>
    <t>上海益邦智能技术股份有限公司</t>
  </si>
  <si>
    <t>建筑/建材/工程 电子技术/半导体/集成电路</t>
  </si>
  <si>
    <t>五险一金 免费班车 上市公司 节假日福利 交通补贴</t>
  </si>
  <si>
    <t>1、负责产品Web端、移动端等前端页面的开发 2、与UI设计师、后端开发工程师协作，完成前端开发工作 3、负责解决产品前端跨平台与浏览器兼容性问题  任职要求： 1、计算机相关专业，2年以上前端开发经验 2、熟练掌握Javascript、Jquery、Ajax、CSS/CSS3、HTML/HTML5等web前端开发技术 3、熟悉bootstrap、AngularJS、Vue...前端开发框架 4、熟悉MVVM框架前端开发模式，熟悉响应式页面开发 5、具有良好的沟通能力和团队合作精神、优秀的分析问题和解决问题的能力</t>
  </si>
  <si>
    <t>上海脉豪商务信息咨询有限公司</t>
  </si>
  <si>
    <t>做五休二 周末双休 弹性工作 五险一金 节日福利 绩效奖金</t>
  </si>
  <si>
    <t xml:space="preserve"> 我们需要您:  1、负责网站及移动应用前端部分的开发，并可以对于用户交互体验提出优化建议者优先；  2、了解后端技术实现，提供对应的前端解决方案，并配合后端工程师完成数据接口的开发和调试；  3、负责产品前端技术体验和页面响应速度及代码优化；  4、项目重构，代码review，性能优化，质量把控  5、新技术方向调研，技术难点攻克，新员工培养  6、具备辅导他人的能力和技能，有良好的分享习惯  对您的期望：  1、全日制本科及以上学历，有开源开发经验值优先,小程序开发优先  2、3年以上Web前端开发经验，熟练使用React、React-Router、redux、框架并有实际项目经验，加分项：小程序开发项目经验  3、精通各种web前端技术，包括HTML5/CSS/Javascript等，编码习惯良好，熟悉JAVA或者Node JS服务端开发优先考虑，  4、有强大的代码驾驭能力与技术设计能力，有成功商用产品开发经验  5、精通前端工具链 Webpack、 ESLint、 Grunt 、 Gulp 、 LESS 、 SASS 等的一个或多个;  6、有自动化测试，TDD等经验  7、精通REST, MVC, MVVM, W3C</t>
  </si>
  <si>
    <t>全栈工程师（偏前端）</t>
  </si>
  <si>
    <t>遨游酒店信息技术（深圳）有限责任公司</t>
  </si>
  <si>
    <t>岗位职责： 基于react与阿里的antd组件搭建界面与交互  任职要求： 1.具有扎实的javascript基础，熟悉es6 2.有基本的网络基础，熟悉RESTful风格接口 3.熟悉html与css3前端技术，能够写出语义化结构的代码 4.熟悉react框架，有react项目经验 5.三年以上移动开发经验，熟悉React Native在IOS/Android平台上的配适、调试和打包 6.精通JavaScript（ES5/ES6/ES7)异步程序的设计的方法及原理，熟悉IOS/Android开发环境，原生开发流程，熟悉掌握Git</t>
  </si>
  <si>
    <t>电商高级平面设计师</t>
  </si>
  <si>
    <t>上海俊造进出口有限公司</t>
  </si>
  <si>
    <t>带薪年假 五险一金 绩效奖金 补充医疗保险</t>
  </si>
  <si>
    <t xml:space="preserve">  任职要求：   </t>
  </si>
  <si>
    <t>Windchill高级实施顾问/系统架构师</t>
  </si>
  <si>
    <t>上海毕迪信息技术有限公司</t>
  </si>
  <si>
    <t>1.5-3.5万/月</t>
  </si>
  <si>
    <t>做五休二 周末双休 餐饮补贴 通讯补贴 专业培训 绩效奖金 节日福利 五险一金 收入无上限</t>
  </si>
  <si>
    <t xml:space="preserve"> 工作职责： 1、 同业务分析师沟通，把握用户需求，编写技术实现方案； 2、 进行技术调研、可行性分析相关工作； 3、 核心代码编写及开发人员指导，参与代码评审； 4、 持续发现系统中存在的性能、架构等问题并提出改进方案； 5、 外包开发项目进度跟踪和技术指导。  任职要求： 1、 全日制本科及以上学历； 2、 有扎实的Java基础，有3年以上Windchill二次开发经验；精通 Windchill的PDMLink、MPMLink模块，熟悉PartsLink模块； 3、熟悉Linux操作，能够熟练使用和进行系统设置； 4、 熟悉应用各种Web开发技术(HTML、CSS、JS、JSP、Servlet、XML)，熟悉JQuery、ExtJS主流JS框架； 5、 精通Oracle数据库，熟练编写SQL和存储过程，具有SQL调优能力； 6、 熟悉Spring、MyBatis等开源框架，熟练使用IDEA开发工具；具有良好的沟通表达能力和文档编写能力； 7、具有较强的团队意识，高度的责任感，对工作积极严谨，勇于承担压力，有较强的学习能力及快速解决问题能力； 8、能适应出差。 </t>
  </si>
  <si>
    <t>上海铠寻信息科技有限公司</t>
  </si>
  <si>
    <t>1、 完成APP、H5、PC的前端页面开发工作，编写可复用的用户界面组件； 2、 根据产品原型及UI设计完成前端UI及功能逻辑； 3、 持续优化前端体验和页面响应速度，并保证兼容性和执行效率； 4、 和后台工程师紧密配合，保证产品的用户体验及稳定性； 5、负责公司web产品的前端开发实现和维护。 任职要求： 1、计算机或相关专业，大专以上学历, 2年以上JS开发经验； 2、精通javascript，熟练使用html5,css3，了解前端开发基础知识.对前端页面在各种浏览器的兼容有深入了解； 3、熟悉Vue.js、React等框架，对模块化，组件化，前端工程化有所认识；熟悉微信小程序、公众号的开发； 4、具有强烈的进取心，对web开发拥有浓厚的兴趣，能够积极主动跟进业界的步伐； 5、追求***用户体验，工作细致，有激情，良好协作; 6、对nodejs有使用经验者优先。</t>
  </si>
  <si>
    <t>上海贝瑟环保科技有限公司</t>
  </si>
  <si>
    <t>环保 批发/零售</t>
  </si>
  <si>
    <t>五险一金 年终奖金 弹性工作 餐饮补贴</t>
  </si>
  <si>
    <t>高级软件开发工程师</t>
  </si>
  <si>
    <t>上海思澄智能科技有限公司</t>
  </si>
  <si>
    <t>计算机服务(系统、数据服务、维修) 服装/纺织/皮革</t>
  </si>
  <si>
    <t>五险一金 弹性工作 定期体检</t>
  </si>
  <si>
    <t>上海能资信息科技有限公司</t>
  </si>
  <si>
    <t>1、主要负责公司Web项目中PC端网站前端以及后期H5版移动端UI的开发； 2、持续的优化前端体验和页面响应速度，并保证兼容性和执行效率； 3、配合主管及后台工程师一起研讨技术实现方案，进行前后台分离、应用及系统整合。 岗位要求： 1.熟练使用javascript，html5，css3，对响应式布局有丰富的实际开发经验； 2.熟练使用vue、react等mvvm框架，在实际项目中使用过react或者vue全家桶，vue（vue+vue-router+vuex+element），react（react+redux-router+redux+antd）并且能够自己搭建react全家桶或者vue全家桶的前端架构；熟练使用Vue框架者优先。 3.熟练使用前端自动化构建工具（gulp、webpack），并且对前端模块化，自动化开发流程有深入的认识； 4.有丰富的前端性能优化经验； 5.有移动端开发以及移动端适配经验和混合 app开发经验者优先； 6.熟练使用SVN、GIT等版本管理工具，能�蚨懒⒔饩隹�发中常见的问题，如代码冲突，代码回滚等； 7.性格开朗乐观，责任心强，积极主动，善于沟通，具有团队精神； 8.逻辑能力强、思维活跃，敢于接受压力和挑战、能够独立完成任务攻关； 9.热爱技术，对web前端技术发展有强烈的兴趣，有良好的自学能力和强烈的责任心；</t>
  </si>
  <si>
    <t>高级PHP开发工程师</t>
  </si>
  <si>
    <t>上海晋展网络科技有限公司</t>
  </si>
  <si>
    <t>五险一金 员工旅游 交通补贴 年终奖金 绩效奖金 定期体检 餐饮补贴 节日福利 定期加薪</t>
  </si>
  <si>
    <t>系统架构师</t>
  </si>
  <si>
    <t>上海悦为网络科技有限公司</t>
  </si>
  <si>
    <t>五险一金 定期体检 员工旅游 绩效奖金 年终奖金</t>
  </si>
  <si>
    <t>岗位职责： 1、主导公司产品架构设计或对现有技术架构的优化； 2、将合适的新开发技术、框架引入到产品研发； 3、参与或主导项目中遇到的问题，给出解决方案； 4、深度参与到各个开发团队中并参与问题解决、方案优化、设计评审等； 5、参与核心代码的开发,指导研发工程师的产品开发和技术研究工作； 6、各类技术疑难问题，形成良好的研发氛围，提升团队整体技术水平。 7，能独立带领研发团队。  任职要求： 1、计算机相关专业统招本科及以上学历，3年以上同岗位工作经历，完整参与过多个互联网产品开发； 2、 熟悉项目管理流程、系统分析设计、设计模式； 3、具备2年及以上团队管理经验，用人、识人及有效授权； 4、在产品架构设计、系统平台搭建、平台数据分析等方面有较深刻造诣； 5、精通Java/J2EE框架，熟练使用Struts、Spring、Hibernate/Ibatis等开发框架； 6、精通常用的数据库服务器，如MySQL, Oracle, SqlServer, DB2等中的一种或几种，精通基于MySQL数据库的设计和开发； 7、精通Web开发相关技术，如HTML5 ,CSS3, JavaScript ,Ajax等； 8、具备良好的职业道德，抗压力较强。 9，电商行业ERP，供应链系统，OMS系统研发经验优先考虑。</t>
  </si>
  <si>
    <t>维书信息科技（上海）有限公司</t>
  </si>
  <si>
    <t>1.5-2.2万/月</t>
  </si>
  <si>
    <t>做五休二 周末双休 弹性工作 带薪年假 五险一金 绩效奖金</t>
  </si>
  <si>
    <t xml:space="preserve">岗位职责： 1、负责前端项目架构设计，完成产品的前端实现； 2、对性能、兼容性进行持续优化，提高用户体验并满足性能要求； 3、与后台工程师深度交流合作，一起研讨技术实现方案，并落实为具体的开发工作； 4、配合团队整体建设，协助构建优秀的团队开发环境和基础设施，指导、分享前端技术经验。  职位要求： 1、5年以上前端开发经验； 2、精通Angular.js框架； 3、有扎实的前端技术基础，熟练掌握DOM、CSS3、HTML5，精通JS； 4、有微信公众号，小程序开发等相关经验实践经验； 5、熟悉组件间的通信和数据的管理,了解flux/redux； 6、对模块化，组件化，前端工程化有深刻认识； 7、有B2C开发经验者优先。 </t>
  </si>
  <si>
    <t>Web全栈开发工程师</t>
  </si>
  <si>
    <t>上海汇隽企业管理咨询有限公司</t>
  </si>
  <si>
    <t>五险一金 绩效奖金 员工旅游 交通补贴 通讯补贴 专业培训 年终奖金 出国机会</t>
  </si>
  <si>
    <t>岗位职责: 1、负责Web项目开发、管理协调工作； 2、负责前端基础项目设计架构，公共组件的设计开发； 3、与设计师、产品经理、外包团队等对接共同协作完成项目； 4、收集用户需求，并转化为web功能。  任职资格： 1、3-5年以上Web应用开发经验，其中具有大型项目经验者优先； 2、熟悉 php、golang、nodejs等后台开发语言，并独立完成Web项目的开发； 3、熟悉 Mysql、Postgresql、Redis 等数据库并有实际操作经验； 4、熟练掌握HTML5、CSS3、JavaScript、ES6等; 5、熟悉Vue、微信小程序等技术栈, 掌握其原理, 能独立开发常用组件; 6、熟悉Web前后端优化, 并能快速定位问题并解决问题； 7、对工作有激情有责任心，良好的沟通表达能力和团队协作能力。  工作地址 上海</t>
  </si>
  <si>
    <t>高级java开发工程师</t>
  </si>
  <si>
    <t>上海客佳信息科技有限公司</t>
  </si>
  <si>
    <t>五险一金 免费班车 子女教育津贴 年度拓展 年终奖金 弹性工作 餐饮补贴</t>
  </si>
  <si>
    <t xml:space="preserve">1、参与公司产品需求分析、设计、技术方案实现； 2、负责基于spring cloud 框架下的大大云后台、大大养车、大大汽修、大大汽配后端开发工作； 3、负责信息技术部的架构设计和基础系统的研发工作； 4、维护线上产品、保障产品持续稳定的运行，快速解决出现的bug； 5、规划信息技术部的系统架构、应用监控以及支付交易平台的研发； 任职要求： 1、全日制本科及以上学历、计算机相关专业，3年以上Java开发经验； 2、Java基础扎实，熟悉io、多线程、集合、反射、动态代理等基础知识； 3、熟悉spring、springMVC、spring cloud框架及组件、mybatis； 4、熟悉mysql、mongodb、redis，数据库基础知识扎实、有数据库调优经验； 5、了解WEB前端技术HTML、JS、JQuery、Ajax、CSS等； 6、良好的团队协作精神和学习能力、善于沟通和分享、强烈的责任心、工作积极主动 </t>
  </si>
  <si>
    <t>网页创意设计师</t>
  </si>
  <si>
    <t>西安微聚信息技术有限公司</t>
  </si>
  <si>
    <t>五险一金 员工旅游 绩效奖金 专业培训 节日福利 周末双休</t>
  </si>
  <si>
    <t>我们是著名的美国Indiegogo众筹平台的华东中心，目前最有效的中国创新产品出海通路。作为我们的伙伴，你将有机会接触到那些在孵化中的黑科技卖点的创新产品，并成为第一批使用者进行体验，相信这能引爆你的朋友圈。 岗位职责：</t>
  </si>
  <si>
    <t>IMG泡米文化科技</t>
  </si>
  <si>
    <t>金融/投资/证券 影视/媒体/艺术/文化传播</t>
  </si>
  <si>
    <t>五险一金 员工旅游 专业培训 补充医疗保险 绩效奖金</t>
  </si>
  <si>
    <t>岗位职责： 1、参与项目系统设计，完成软件项目的程序开发工作(web，H5,小程序)； 2、根据产品需求和设计进行软件开发； 3、重构搭建seo性能良好的框架；（项目用原生开发）;  任职要求： 1、 熟悉javascript，html5， css3等语言，熟悉http/https协议。 2. 根据项目需求封装的原生js框架,功能模块封装. 3、 熟练应用div+css重构页面; 4、 熟悉各种浏览器,手机端调试方法 5、 至少掌握一种web构建工具（webpack， grunt等） 6、 了解常用页面性能优化方法seo; 7、 有完整的web,移动端,小程序前端项目经验; 8、 有责任心，良好的学习能力，沟通能力以及团队协作能力; 9、 能积极学习业界新技术;</t>
  </si>
  <si>
    <t>宝付网络科技（上海）有限公司</t>
  </si>
  <si>
    <t>五险一金 员工旅游 餐饮补贴 股票期权 年终奖金 绩效奖金 专业培训 定期体检</t>
  </si>
  <si>
    <t>1.依据产品需求完成Web前端开发和维护； 2.对具体的产品进行前端性能优化 ； 3.在理解前端开发流程的基础上，结合前端实际建立或优化提升工作效率的工具； 4.在理解产品业务的基础上，结合前端技术建立或优化Web的交互方式。 任职资格: 1. 4年以上工作经验，本科及以上学历；精通各种Web前端技术（HTML/CSS/Javascript等)； 2  丰富的Vue.js开发经验，基于 Vue.js 的 UI 组件库能熟练使用（IVIEW，Vux,Mint UI,Element UI）构建移动端，中后台的应用 3  基于传统Jquery,LAYUI,css快速的构建开发项目 4. 熟练跨浏览器、跨终端的开发，有HTML5/CSS3等移动端Web页面开发经验和案例； 5. 有良好的审美观和用户体验意识，良好的沟通能力与团队合作意识，能够承担一定工作压力。 6  熟悉nodejs，Grunt/Gulp/Webpack等,有完整的前端自动化经验者优先；</t>
  </si>
  <si>
    <t>上海乐雅健康科技有限公司</t>
  </si>
  <si>
    <t>1. 根据设计文档完成相关模块及核心模块的编码，并能高效率、高质量完成。 2. 完成一般系统的性能优化方案或技术改进方案。 3. 参与部分系统的需求和设计评审会议，并提出合理化建议。 4. 根据情况参与相关系统的需求设计评审。 5. 代码Review 6. 编写以及执行单元测试计划; 7. 配合测试组完成项目测试及问题修改 8. 熟悉公司开发流程和规范，并严格和高效执行  任职要求： 1.本科及以上学历，3年及以上相关工作经验； 2. 熟练掌握HTML、CSS, JavaScript操作DOM,以及ajax技术； 3. 熟练掌握Java语言开发，精通,Java集合类,IO/NIO,多线程以及线程池,反射编程 4. 能用Java语言开发Restful Webservice接口 5. 掌握主流的JavaEE开源框架,如Spring, Struts, ibatis freemarker等; tomcat容器的配置和管理 6. 熟练编写高效Sql 7. 熟悉Linux操作命令 8. 能使用memcache, redis, 或者JavaEE ehcache等缓存技术中的一种 9. 相对简单的技术POC 10. 积极主动，乐于分享，责任感强，有良好的团队精神</t>
  </si>
  <si>
    <t>巽畅华瑞物联科技有限公司</t>
  </si>
  <si>
    <t>五险一金 员工旅游 交通补贴 餐饮补贴 绩效奖金 年终奖金 股票期权 弹性工作</t>
  </si>
  <si>
    <t xml:space="preserve"> 1. 负责公司产品WEB前端架构设计及核心代码的开发；  2. 参与移动APP的设计与开发；  3. 负责优化产品前端性能及用户体验；  4. 负责前端前沿技术研究，承担前端团队的技术培训工作。  任职要求：  1. 计算机相关专业，本科以上学历，3年以上的工作经验；  2. 精通HTML5、CSS3、Javascript(Typescript)等前端技术；  3. 至少掌握react/vue/angular主流框架中一种，理解框架背后的思想；  4. 熟悉前端工程化，对代码构建与优化(Webpack/Babel) 、项目发布与部署(Nginx/Shell)有实践经验；  5. 熟悉node.js技术栈，有node.js开发经验；  6. 有andorid、iOS开发经验，且对hybrid APP开发有深入理解者优先。</t>
  </si>
  <si>
    <t>HTML5开发工程师（驻场宝马）</t>
  </si>
  <si>
    <t>飞驰镁物（北京）信息服务有限公司上海分公司</t>
  </si>
  <si>
    <t>五险一金 补充医疗保险 补充公积金 定期体检 年终奖金</t>
  </si>
  <si>
    <t>「站在科技与人文的十字路口」、「车联网」、「互联网思维」、「智能汽车」等等，这些耳熟能详的词语想必已经耳边出茧。 你是否羡慕过扎克伯格构建的《社交网络》世界？又是否推崇乔布斯的「stay hungry, stay foolish」？还是艳羡谷歌实验室的 Google Glass 和无人驾驶汽车？ 那么，你又是否想过，自己也有可能打造出一款改变世界的产品？ 别犹豫了，加入飞驰镁物吧，让我们一起来颠覆老旧传统的汽车，创造属于互联网的未来汽车吧！  我们需要你做这些事： 1、负责项目Web前端的设计、开发、维护、扩展前端代码框架，完成单元测试、完成代码提交； 2、根据项目需求，分析并给出最优的页面前端结构解决方案； 3、持续的优化前端体验和页面响应速度，优化代码并保持良好兼容性，提升页面的友好度和易用性； 4、关注前端前沿技术研究。  我们希望你有这些能力： 1、计算机及相关专业本科及以上学历，三年以上的Web前端开发工作经历，两年以上移动Web前端开发经验； 2、精通HTML/CSS/Javascript/Ajax等，熟悉原生js开发，有基于原型和对象模式开发经验； 3、熟悉H5/CSS3，ES6，Hybrid等相关技术，至少使用过一种前端框架，如React、Angular2、Backbone、Vue等，了解前端模块化开发, 前端工程化； 4、熟练掌握git，熟悉多人开发流程，有Node.js经验优先； 5、熟练掌握photoshop等软件，熟悉页面架构和布局； 6、有车联网Web产品经验优先，深刻理解以用户为中心的产品设计理念； 7、逻辑分析能力强，善于沟通，较强的学习能力，具备良好的沟通能力和团队协作精神。  工作地点：北京市朝阳区霞光里18号  项目简介 宝马作为享誉世界的高端汽车品牌，其产品在设计美学、动感和动力性能、技术含量和整体品质等方面都具有丰富的产品内涵。随着技术的不断发展和对驾乘体验的更高要求，宝马提出了数字化就是未来的预测和展望，在创新的数字化科技应用的方向上，构架于业界领先的云物大智技术平台之上(云计算、物联网、大数据、人工智能)，扩大人、车辆服务之间的数字化连接，不断推动BMW和新技术新体验的高度融合。而飞驰镁物则正在与BMW宝马合作进行车联网相关的数字应用和前瞻性创新项目。  飞驰镁物介绍 飞驰镁物（北京）信息服务有限公司成立于2015年4月，是一家专注于提供汽车联网数字化产品和服务的高科技企业，公司总部位于充满艺术与创新气息的北京竞园艺术园区。在上海、成都、南昌等地设有分支机构。从成立之初，飞驰镁物就开创性地提出了&amp;ldquo;智能汽车即服务&amp;rdquo; （SMART X Vehicle as a Service）的理念和愿景，坚持汽车联网数字化和移动出行服务提供商（Digital &amp; Mobility Service Provider）的战略定位，帮助客户提高汽车产品和移动出行服务的智能化、数字化、便捷化，为用户打造更加完美的移动出行服务体验。飞驰镁物是业内为数不多的能够聚焦汽车前装市场提供完整的端到端汽车联网数字化产品和解决方案的创新科技公司。业务版块围绕汽车数字化和出行服务，涵盖汽车云平台及软件服务、车载智能网联终端、数字化运营、移动出行服务四大专业领域。拥有自主知识产权的核心产品包括汽车网联终端ConnectedEngine、汽车云平台CLOUDMove、物联网接入平台ActiveLink和汽车在线升级平台ActiveOTA等。在短短两年多时间里，飞驰镁物已经成为下一代车联网的引领者，是业内拥有豪华汽车品牌车企客户数量最多的汽车科技公司。截至到目前，飞驰镁物已经与包括多家跨国豪华车企在内的20多个品牌共计166个车型达成合作，为他们提供一流的汽车数字化和共享出行解决方案。</t>
  </si>
  <si>
    <t>移动端（HTML5）开发工程师</t>
  </si>
  <si>
    <t>北京德信易税网络技术有限公司</t>
  </si>
  <si>
    <t>周末双休 带薪年假 五险一金 加班补贴 定期体检</t>
  </si>
  <si>
    <t xml:space="preserve">1、独立完成移动端HTML5应用的设计与开发； 2、根据产品需求，与后台研发人员对接，实现产品界面和功能； 3、持续维护并优化移动端产品，并保证各手机浏览器兼容性和执行效率； 4、参与公司Web前端的设计与开发。 </t>
  </si>
  <si>
    <t>高级前端开发工程师（HTML5）</t>
  </si>
  <si>
    <t>北京中创信测科技股份有限公司</t>
  </si>
  <si>
    <t>五险一金 补充医疗保险 餐饮补贴 年终奖金 定期体检 周末双休 节日福利</t>
  </si>
  <si>
    <t>岗位职责： 1、根据产品需求，完成产品功能的设计、编码、测试和发布； 2、根据产品和技术发展要求，完成系统开发所需平台的设计、开发和支持维护工作。  岗位职责： 1、本科及以上学历，计算机、软件工程类相关专业； 2、在与业务相关的技术领域内工作时间至少3 年，通过独立工作而做出贡献。 3、精通HTML5、CSS3、JavaScript，掌握jQuery，Angular，VEU等一种或多种框架 4、熟悉页面架构和布局，能对页面整体结构及样式层结构进行设计、优化，能够解决浏览器兼容性问题； 5、有GIS开发经验优先。</t>
  </si>
  <si>
    <t>震坤行工业超市（上海）有限公司</t>
  </si>
  <si>
    <t>五险一金 补充医疗保险 员工旅游 交通补贴 绩效奖金 定期体检 餐饮补贴 通讯补贴</t>
  </si>
  <si>
    <t xml:space="preserve"> 岗位职责： 1、负责移动端H5，微信小程序的接口设计、开发和维护. 2、参与官网的页面维护 任职要求： 1、本科及以上学历，计算机及相关专业，至少4年以上相关工作经验 2、依据产品需求完成高质量的跨终端H5页面的前端开发和维护； 3、精通JavaScript，CSS，html,，熟悉web前后端开发流程； 4、熟练掌握React、Vue框架，至少独立负责过2个以上基于该技术栈的项目； 5、具有独立微信的项目开发设计经验和项目移植经验，熟悉微信小程序框架和微信提供的api 6、有处理过浏览器兼容性，对JS进行过性能调优的优先考虑 </t>
  </si>
  <si>
    <t>前端开发工程师 (职位编号：18262)</t>
  </si>
  <si>
    <t>奇虎360科技有限公司</t>
  </si>
  <si>
    <t>Web前端开发工程师（HTML5、H5）</t>
  </si>
  <si>
    <t>中科星图股份有限公司</t>
  </si>
  <si>
    <t>计算机软件 航天/航空</t>
  </si>
  <si>
    <t>五险一金 补充医疗保险 员工旅游 交通补贴 餐饮补贴 专业培训 绩效奖金 股票期权 弹性工作 定期体检</t>
  </si>
  <si>
    <t>岗位职责： 1.负责数字地球平台的Web前端开发工作 2.负责Web前端系统的分析与优化工作 3.跟踪业界新技术的发展趋势，持续进行前端架构的改进工作 任职要求： 1. 3年以上Web前端开发经验，本科及以上学历 2. 精通HTML/HTML5/JavaScript/Ajax/CSS/CSS3/Bootstrap等Web开发技术 3. 精通Angular，有实际相关项目开发经验，熟悉前端MVC开发框架（Vue/React） 4. 深刻理解Web标准，能高保真还原设计稿，对主流浏览器兼容性有比较清晰的了解 5. 熟练掌握JS模块化开发方法，掌握Web前端的性能优化方法并有相关实践 6. 工作敬业、学习能力强、善于沟通和协作，自主驱动型 特别福利： 入职后公司可提供两室一厅公寓，不住公寓公司可每月给予1500元交通住房补贴。</t>
  </si>
  <si>
    <t>Web前端工程师（上市企业）</t>
  </si>
  <si>
    <t>北京长久物流股份有限公司</t>
  </si>
  <si>
    <t>交通/运输/物流 汽车及零配件</t>
  </si>
  <si>
    <t>包三餐 节日福利 五险一金 带薪年假 高温补贴 年终奖 年度调薪</t>
  </si>
  <si>
    <t>岗位职责： 1、参与前端架构设计和模块架构设计，参与制定系统相关技术接口和规范； 2、负责Web前端页面开发，包括页面排版、布局和样式以及编写JS脚本； 3、参与前端开发过程中的关键问题和难点问题的攻关，提升用户体验和页面响应速度，保证兼容性和执行效率； 4、根据项目管理流程和要求，编写相关技术文档，配合项目的测试和部署。 任职要求： 1、计算机相关专业，本科及以上学历，2年以上的前端领域开发经验，能独立完成前端开发工作； 2、精通HTML、CSS、JavaScript、Ajax等Web开发技术，熟悉当前流行的 JavaScript 类库； 3、掌握VUE/Bootstrap/JQuery/AngularJS/React等开发框架，熟悉常用数据结构和算法，熟练掌握移动端H5开发优先； 4、对用户体验、交互操作流程和用户需求有一定理解，能够实现各种交互效果； 5、对Web开发有浓厚兴趣，有不断提升自己的学习意识，逻辑思维能力强； 6、工作责任心强，有良好的沟通能力、团队合作精神。</t>
  </si>
  <si>
    <t>北京盛德信联科技有限公司</t>
  </si>
  <si>
    <t>五险一金 交通补贴 餐饮补贴 通讯补贴 绩效奖金 年终奖金 弹性工作</t>
  </si>
  <si>
    <t>岗位职责： 1. 参与网站产品前期的规划构思，完善产品概念，参与原型策划与设计； 2. 与UI合作实现网站页面前端特效； 3. 负责网站页面制作及维护，按照设计图完成页面html5开发； 4. 按照业务功能需求，编写js和css3代码，协助后端工程师完成代码镶嵌和调试； 5. 执行并优化前端技术标准、规范。  任职要求： 1、 本科以上学历，计算机，通信等相关专业； 2、 具有3-5年以上前端开发工作经验者 3、 精通DIV+CSS网页布局，并且对模板化、模块化有一定理解； 4、 能够独立完成切图及HTML页面制作、以及相关js开发，习惯于手写符合W3C标准、兼容多种浏览器的代码； 5、 理解WEB标准和兼容性，对表现与数据分离、Web语义化、提升用户体验有独特的见解和实践经验； 6、 熟悉vue、react、angular或者其他开源框架的使用，有模块化开发经验者优先； 7、 具备html5/css3及手机浏览器上的开发经验者优先； 良好的学习能力、沟通能力，追求完美，有工作激情，能在较大强度下工作,有良好的团队合作精神；</t>
  </si>
  <si>
    <t>前端工程师（小程序开发） (职位编号：110)</t>
  </si>
  <si>
    <t>北京咸赢文化科技有限公司</t>
  </si>
  <si>
    <t>五险一金 交通补贴 餐饮补贴 通讯补贴 专业培训 绩效奖金</t>
  </si>
  <si>
    <t>岗位职责： 1、可以独立完成微信小程序项目的预研与开发； 2、参与完成微信端项目迭代任务的开发与优化； 3、参与各个项目后端admin PC前端页面的开发与优化； 5、学习并参与完成移动及PC前端涉及到的Node.js端相关模块开发工作； 6、持续关注微信小程序的动态，及时实践微信公布的新的小程序更新并提出应用建议。  任职资格： 1、本科及以上学历，2年以上前端开发经验； 2、基本功扎实，能够熟练的编写兼容主流浏览器的代码，精通熟悉HTML5，CSS3，ES5,ES6等； 3、理解JavaScript运行机制，能够编写高质量原生JavaScript代码； 4、对前端MVVM框架有深刻理解，Vuejs精通为佳； 5、熟练使用前端调试工具，有较强的解决各类bug的能力。</t>
  </si>
  <si>
    <t>高级Java开发工程师（仿真方向）</t>
  </si>
  <si>
    <t>奔讯电子科技（北京）有限公司</t>
  </si>
  <si>
    <t>计算机软件 多元化业务集团公司</t>
  </si>
  <si>
    <t>五险一金 定期体检 出国机会 员工旅游</t>
  </si>
  <si>
    <t>【您的职责】 【我们的要求】 【我们的优势】 1.合理优厚的薪金,更有赴新加坡总部工作学习的机会； 2.企业的地位，我们是外商独资企业，总部位于花园城市新加坡，轨道交通控制行业的领导者，处于行业领先的地位，产品应用遍及亚洲6个国家及地区，如北京、深圳、青岛、西安、新加坡、广州、台北、高雄、曼谷等地，现负责控制北京整体地铁线路的系统运营，当你成为我们的合作伙伴时，你会为自己的选择而自豪； 3.优美舒适的办公环境，我们位于北四环的北京市交通轨道指挥中心，在宽松明朗的办公环境，工作、学习并提供免费的休闲零食、水果、咖啡等； 4.丰富多彩的员工活动； 5.多元化培训课程，带薪岗前培训，在职个人提升计划及系统的内外部培训； 6.开放的个人晋升空间，内部转职（横向发展）、纵向提升； 7.完善的福利制度，我们提供养老保险、医疗保险、生育保险、工伤保险、失业保险、补充医疗保险、住房公积金等； 8.完整的个人发展计划、节日礼金、带薪年假、带薪病假及法定假期、团队建设、年度体检等； 9.专业的技术团队，在这里你可以无缝对接各个模块的同事，学习交流，在个人的职业素养提升上我们尽可能创造更多的条件。</t>
  </si>
  <si>
    <t>现代财产保险（中国）有限公司</t>
  </si>
  <si>
    <t>五险一金 补充医疗保险 交通补贴 餐饮补贴 通讯补贴 专业培训 出国机会 年终奖金 提供宿舍</t>
  </si>
  <si>
    <t>1. 系统的日常分析与处理；排查和处理生产环境出现的问题并进行后续的跟踪处理； 2. 负责与业务部门的沟通与协调；收集、记录并处理业务部门的需求； 3. 对业务需求进行系统分析，独立完成设计、开发； 4. 负责核心模块的代码开发、调试、维护工作，并协助其他开发人员解决技术问题； 5. 参与运维流程优化，持续改进日常运维操作； 6. 具备高度的责任感、团队合作精神，能够承受工作压力；  岗位要求: 1． 正规院校全日制大学毕业，计算机相关专业毕业，保险或银行系统开发经验者优先； 2． 精通Java开发，3年以上Java设计开发经验，熟练掌握主流的MVP、MVC等架构； 3． 熟悉jQuery；熟悉掌握Oracle、SQL Server等数据库的开发；熟悉缓存架构； 4． 熟悉WEB相关技术（如HTML、JavaScript、CSS等）；熟悉Apache, Tomcat和Weblogic； 5． 有大型项目开发及实施经验； 6． 熟悉常用开发、设计工具及软件技术文档编写方式，具备良好的文档编制习惯和代码书写规范； 7． 积极上进，良好的沟通能力及团队协作精神，责任心强； 8 . 熟悉财产保险业务的开发经验者</t>
  </si>
  <si>
    <t>今目标</t>
  </si>
  <si>
    <t>五险一金 补充医疗保险 员工旅游 专业培训 绩效奖金 年终奖金 弹性工作 定期体检 餐饮补贴</t>
  </si>
  <si>
    <t>你要做的――  1. 负责前端应用的开发和维护； 2. 负责优化产品的质量、性能、用户体验； 3. 参与团队技术交流和分享活动，促进团队共同进步。  理想中的你――  1. 计算机或相关专业本科以上学历，3年以上前端开发经验； 2. 精通javascript、html5、css3开发与调试技术，精通jquery、zepto、webpack、react、redux框架，了解html5最新规范，能够熟练运用html5特性构建移动端h5应用，有android/ios开发经验者优先； 3. 熟悉cordova/phonegap跨平台移动应用中间件框架，有移动端webview容器开发经验者优先； 4. 熟悉tcp/ip、http网络协议，熟悉数据库原理，熟悉sql语句； 5. 能熟练阅读英文技术资料； 6. 工作积极，有责任心，有良好的沟通能力和团队精神，具备较强解决问题的能力</t>
  </si>
  <si>
    <t>汽车之家</t>
  </si>
  <si>
    <t>上市公司 零食水果 周末双休 八险一金 出国团建</t>
  </si>
  <si>
    <t>职位描述： 1、负责公司产品的B/S架构设计、核心代码的编写及后台服务程序的研发和编写； 2、参与平台产品的规划设计、核心代码的编写及开发支持工作； 3、参与项目的需求分析、设计、评审、编码等开发工作； 4、负责团队技术指导及培训；  岗位要求： 1、精通Java，有5年JAVA开发经验，有3年网站前台开发经验； 2、掌握J2EE、Spring体系结构，熟悉分布式、缓存、消息、多线程、搜索等机制，能对应用常用分布式技术； 3、掌握Spring、SpringBoot、SpringMVC、MyBatis、Redis、RabbitMQ等主流研发框架，具备大型项目的研发应用经验； 4、对jQuery、HTML5、CSS3、JavaScript、Ajax等Web前端开发技术有深入了解； 5、掌握MySql数据库，熟悉数据库原理，具备一定的SQL优化能力和经验； 6、具有面向对象、面向服务的分析设计能力，具有微服务架构设计能力，熟练掌握设计模式、领域设计等； 7、掌握Linux操作系统及常用命令，熟悉Ngnix、Tomcat、Mysql等集群部署调优； 8、有较强的分析设计能力和问题解决能力，有开发团队领导经验优先； 9、工作积极主动，具备较强的责任感且有良好的沟通和团队协作能力； 10、有电商类系统开发经验者的优先。</t>
  </si>
  <si>
    <t>北京聚海微蓝网络科技有限公司</t>
  </si>
  <si>
    <t>岗位职责： §  使用H5游戏引擎进行游戏产品前端开发工作，负责基础的游戏框架开发和整体的设计，保证模块的可行性、游戏性和稳定性； §  精通H5游戏性能优化，负责解决跨浏览器和移动设备兼容性问题； §  协调与服务端、策划、美术相关部门之间的配合； 岗位要求： §  熟悉至少一种H5游戏引擎（Egret、Cocos2dx等）, 擅长H5的游戏开发，精通各种动画实现方式，了解骨骼动画和物理引擎。对游戏引擎有较深刻的理解，熟悉 WebGL，熟悉Canvas，了解渲染的原理优先，有微信小游戏开发经验； §  熟悉H5游戏在手机浏览器，WebView中的适配和性能优化； §  精通HTML、CSS和JavaScript、TypeScript，ES6 、通信协议、WebSocket、网络等知识。具备良好的前端架构分析能力与设计能力； §  熟悉vue/react等前端主流框架，具有良好的面向对象编程的思想，熟悉 HTML5 及 CSS3等； §  对前端工程化有良好认知，熟悉Webpack、Git，具有良好的编码规范能力；  §  具备良好的沟通合作技巧，较强的责任心及团队合作精神。有创业精神，有比较强的抗压能力。有过高并发压力测试经验优先，良好的沟通能力及逻辑分析能力</t>
  </si>
  <si>
    <t>北京中贸远大信用管理有限公司</t>
  </si>
  <si>
    <t>五险一金 餐饮补贴 绩效奖金 交通补贴 员工旅游 年终奖金 定期体检</t>
  </si>
  <si>
    <t xml:space="preserve">岗位职责：  1、负责产品PC、移动端前端开发工作；  2、能够根据产品需求，快速产出兼容于目前主流浏览器的前端页面；  3、提供合理的前端架构，实现前后端分离。   任职资格：  1.1-3年前端开发经验，大专以上学历；  2.熟练使用React、HTML、CSS等网页制作技术，熟悉页面架构和布局  3.深入理解JavaScript、jQuery、Ajax等Web开发技术  4.具备H5等移动端开发经验优先  5.有微信小程序开发经验优先  6.有较强的学习能力和较高的学习热情，具备成熟的团队协作意识  7.了解前后端分离开发模式 </t>
  </si>
  <si>
    <t>嵌入式软件工程师（上位机）</t>
  </si>
  <si>
    <t>北京谊安医疗系统股份有限公司</t>
  </si>
  <si>
    <t>五险一金 免费班车 定期体检 餐饮补贴 通讯补贴 年终奖金 绩效奖金</t>
  </si>
  <si>
    <t xml:space="preserve">岗位职责： 1. 负责按产品需求制定软件需求,设计总体方案，开展产品软件开发、单元测试大纲编制和单元测试实施； 2. 负责具体项目软件的系统方案设计、实施和调试工作； 3. 负责产品软件持续改进和维护； 4. 负责软件的文档设计； 5. 配合部门经理完成软件设计规范和软件工程师手册的编写和维护； 6. 配合项目经理完成项目相关任务。 任职资格： 7. 电子、计算机、通信、软件或相关专业本科以上学历；接受过软件编程规范，软件测试等方面的培训的优先； 8. 2年以上具有linux，Wince，串口屏等项目经验；8/16/32位单片机、或DSP、ARM、工控板等嵌入式软件产品开发经验；超过1万行的实际编码经验和3人以上的项目开发经验；有过同时参加两个以上项目的经验；熟悉UCOS-II或WinCE等嵌入式操作系统； 9. 精通C、C++、C#编程编程语言之一，熟悉汇编语言，熟悉基本的算法编程； 10. 掌握QT或GDI+图形界面开发结束，至少1年的GUI软件开发经验，可熟练使用多线程、CSS、html等技术。 11. 具有串口通讯和网络通讯的编程经验。 12. 了解产品开发流程，有医疗电子产品开发经验的优先； 13. 英语CET4以上； 14. 能使用photoshop绘图软件 </t>
  </si>
  <si>
    <t>北京华信瑞诚科技有限公司</t>
  </si>
  <si>
    <t xml:space="preserve">前端开发工程师人数：1  职位信息： 1. 进行企业级的Web开发，致力于通过技术改善用户体验； 2. 独立完成前端WEB页面的架构设计、实现和调试； 3. 与后端工程师对接，完成页面展现和交互工作； 4. 解决PC端和移动端的适配、浏览器兼容性、性能等问题；  任职要求： 1. 计算机应用、软件工程等相关专业本科以上学历，2年以上前端相关工作经验。 2. 掌握HTML、javascript、CSS，熟悉页面架构和布局，对表现与数据分离、Web语义化等有一定的理解。 3. 深度掌握Vue/React/AngularJS中的一种，扎实的JS功底，熟练使用web前端相关工具和框架。  4. 掌握Java语言，有JAVA代码编写工作经验者优先。  公司简介：  北京华信瑞诚科技有限公司，位于海淀五路居恩济西园，是一家新成立的高新技术企业。公司创始人及核心成员均拥有多年互联网及电子政务系统研发、商务经验。公司致力于电子政务相关的软硬件研发和销售，为政府部门和企业提供专业的系统开发，系统集成，信息安全综合解决方案。公司愿为员工提供有竞争力的薪资待遇和福利，以及良好的发展平台，热情欢迎有志之士加盟！  公司位置：北京市海淀区玲珑路168号恩济西园10号楼238（地铁6号线海淀五路居站）  </t>
  </si>
  <si>
    <t>北京云测信息技术有限公司</t>
  </si>
  <si>
    <t>工作职责： 1、参与WebGL相关项目研发； 2、参与自动驾驶相关服务前端的3D可视化模块； 3、参与设计系统架构及方案评审，技术难点攻坚。  任职资格： 1、相关工作经验3年及以上； 2、熟练掌握HTML/CSS/JavaScript/Canvas，至少熟悉Vue/React/Angular一种； 3、熟悉WebGL（ThreeJS/BabylonJS/PlaycanvasJS/CesiumJS其中一种）图形化开发相关工具，掌握计算机图形学基础知识 4、具有良好的学习能力、解决问题能力，善于与同事沟通、合作，有团队意识。</t>
  </si>
  <si>
    <t>北京鸿特卓博咨询服务有限公司</t>
  </si>
  <si>
    <t>专业培训 绩效奖金 弹性工作 做五休二 周末双休 带薪年假 五险一金</t>
  </si>
  <si>
    <t>服务器开发工程师</t>
  </si>
  <si>
    <t>北京朗兴达网络科技有限公司</t>
  </si>
  <si>
    <t>五险一金 年终奖金 餐饮补贴 员工旅游 带薪年假</t>
  </si>
  <si>
    <t xml:space="preserve">1，负责服务器端功能开发、数据库维护；  职位要求： 1，计算机相关专业本科及以上学历，3年以上服务器端开发经验 2，精通PHP，Go，或者python，具备OOP思想，熟练使用MySQL进行Web系统开发； 3，熟练掌握使用H5、CSS、HTML、XML、JavaScript、Ajax、JSON等相关技术； 4，熟悉linux常用命令，基本的Shell编程，web服务器后端性能优化，有高负载，高并发大型WEB服务经验者优先； 5，具有良好的代码编写能力；程序代码规范，能撰写相关的开发技术文档； 6，对微信API接口有相关经验，熟悉微信公众平台操作，有微信公众平台应用开发经验优先。 </t>
  </si>
  <si>
    <t>web前端工程师 (MJ000060)</t>
  </si>
  <si>
    <t>优奈柯恩（北京）科技有限公司</t>
  </si>
  <si>
    <t>五险一金 补充医疗保险 餐饮补贴 年终奖金 绩效奖金 员工旅游 定期体检</t>
  </si>
  <si>
    <t>岗位职责： 1、负责nreal官方网站的开发，更新和维护，与第三方团队对接开发并管理进程。网站功能包括但不限于产品展示（图片视频及3D），网站内容管理，账户注册，程序包下载，网上商店等； 2、独立负责开发者文档网站的搭建及维护，配合其他相关技术人员完成文档的编辑及更新； 3、可以使用简单的3D框架（例如threejs），更新和维护网页端的3D内容 4、负责开发者论坛的开发、更新和维护 5、与产品经理、设计师、后端工程师一起，提升产品的用户体验，打造卓越的互联网产品； 6、关注前端前沿技术发展，能够将新知识传递给团队，并且转化到潜在项目中。  任职要求： 1、本科及以上学历，3年相关工作经验，参与过大型互联网产品的设计研发工作 ； 2、精通JavaScript，CSS，HTML，DOM、协议、安全、性能等前端技术； 3、熟悉W3C，ECMAScript，ES2015等相关技术标准 ； 4、了解React，Vue等新式前端框架和相关技术栈；熟练掌握webpack、gulp或grunt进行前端项目配置，能独立完成复杂前端系统或大型框架。 5、掌握threejs及readthedocs者优先 6、熟悉交互设计理论，能够将优秀的交互设计落地到产品中 7、良好的设计和编码风格，关注国内外各大开源社区和技术论坛；优秀的团队合作能力，较强的责任感，沟通顺畅，追求卓越，乐于创新，敢于尝试。</t>
  </si>
  <si>
    <t>易大宗（北京）供应链管理有限公司</t>
  </si>
  <si>
    <t>贸易/进出口 原材料和加工</t>
  </si>
  <si>
    <t>五险一金 定期体检 节日福利 弹性工作 通讯补贴 餐饮补贴 员工旅游 年终奖金</t>
  </si>
  <si>
    <t>中关村科技软件股份有限公司</t>
  </si>
  <si>
    <t>五险一金 补充医疗保险 员工旅游 餐饮补贴 弹性工作 定期体检 节日福利</t>
  </si>
  <si>
    <t>岗位职责： 1、负责项目/产品的前端设计、开发，与后端数据的交互，提高用户视觉与用户体验；
2、前端组件的设计与实现，相关框架的定制与修改；
3、项目前端架构完善，前沿技术、工具的调研；
4、持续的优化相关的产品的质量、性能、用户体验。 岗位要求： 1、 精通使用Echarts、D3js、GIS、openlayer等数据可视化工具，有大数据可视化开发经验者优先； 2、 有Unity3d的使用及性能优化经验的优先； 3、 熟练使用Firebug，Chrome等浏览器工具进行页面分析和调试，熟悉目前主流浏览器的适配和常见浏览器的特点和限制，精通解决IE不同版本、firefox、chrome等主流浏览器的兼容性问题； 4、 熟悉W3C规范，精通html/js/css/ajax，熟练运用各种web前端技术，包括H5、React 、vue 、Angular、javascript、Ajax、BootStrap熟悉JSP脚本语言。对表现与数据分离、前端设计、用户体验等具有深入的思考、实践和理解； 5、 有android iso 等方面的开发经验； 6、 对用户体验、交互操作流程、及用户需求有一定了解； 7、 具备良好的服务意识、责任心、较强的学习能力、优秀的团队沟通与协作能力。</t>
  </si>
  <si>
    <t>高级Java应用开发（前端开发）</t>
  </si>
  <si>
    <t>阿依瓦（北京）技术有限公司</t>
  </si>
  <si>
    <t>五险一金 弹性工作 绩效奖金 专业培训 餐饮补贴 定期体检 年终奖金</t>
  </si>
  <si>
    <t>1. Java应用开发，web前端开发； 2. 信息系统开发与维护。  任职资格： 6. 善于自己主动学习。</t>
  </si>
  <si>
    <t>前端开发工程师（小米生态链企业）</t>
  </si>
  <si>
    <t>北京智米科技有限公司</t>
  </si>
  <si>
    <t>家具/家电/玩具/礼品 计算机软件</t>
  </si>
  <si>
    <t>五险一金 补充医疗保险 餐饮补贴 绩效奖金 弹性工作</t>
  </si>
  <si>
    <t>岗位描述： 1、负责公司官网、产品站、微信公众号及内部系统等的前端开发工作； 2、数据可视化探索与产品化； 3、不断优化前端产品，解决浏览器兼容性问题，提高用户体验； 4、持续学习和研究前端新技术以满足产品需求。  任职资格： 1、大学本科或以上学历，计算机相关专业，5年以上开发经验； 2、精通HTML、CSS及JavaScript等Web前端技术； 3、熟悉Vue, React 等前端框架，有相关工作经验； 4、了解至少一种服务端语言（Node.js/PHP/Python/Java等）； 5、具备扎实的计算机基础，对数据结构和算法设计有充分理解； 6、良好的学习能力和团队合作精神，逻辑思维强。</t>
  </si>
  <si>
    <t>高级PHP开发工程师-基卫云01</t>
  </si>
  <si>
    <t>微医集团</t>
  </si>
  <si>
    <t>互联网/电子商务 医疗设备/器械</t>
  </si>
  <si>
    <t>五险一金 餐饮补贴 定期体检 弹性工作 年终奖金 专业培训 绩效奖金</t>
  </si>
  <si>
    <t xml:space="preserve">工作职责： 1、负责后台设计和开发，参与需求定义，确定设计方案并最终实现； 2、承担平台主力研发职责，开发好用强大的功能，提升同事的工作效率； 3、负责解决开发过程中的技术问题，包括但不限于生产服务环境、数据库等问题； 4、有良好的工程思想，开发中注重代码的灵活性和可复用性，代码结构清晰，命名规范，逻辑性强，冗余率低； 5、责任感强，工作上有主动性，具有团队合作精神，有较好的沟通能力。  任职资格： 1、4年以上PHP研发经验，精通PHP语言，框架原理及搭建、服务化、安全异常问题、了解底层原理； 2、可熟练使用HTML/CSS/JavaScript，在必要时可进行Web前端方面的开发工作； 3、熟练掌握MySQL数据库设计与优化； 4、对常见网络协议(TCP/IP，HTTP，WebSocket)等，拥有较深刻的认识，并有WebSocket开发能力； 5、熟练使用Redis、Memcached、MongoDb，并对典型使用场景有一定的认识，对其性能调优有独到的见解； 6、熟悉常用算法及设计模式，并在工作中有实际使用； 7、拥有LANMP平台搭建能力，并可进行环境的常见维护和调优设置； 8、熟练使用Git做版本控制者优先考虑； 9、长期将Linux平台作为开发环境环境或有Laravel、Swoole、Yaf开发经验者优先考虑。    高薪！周末双休！五险一金（入职后立即提供）！节日福利！生日福利！定期体检！丰厚餐补！年终奖！即将上市！  </t>
  </si>
  <si>
    <t>WEB前端高级开发工程师</t>
  </si>
  <si>
    <t>北京棣南新宇科技有限公司</t>
  </si>
  <si>
    <t>五险一金 补充医疗保险 专业培训 绩效奖金 年终奖金 定期体检</t>
  </si>
  <si>
    <t>北京时代凌宇科技股份有限公司</t>
  </si>
  <si>
    <t>五险一金 定期体检 餐饮补贴 交通补贴 年终奖金 补充医疗保险 员工旅游</t>
  </si>
  <si>
    <t>岗位职责：
1. 根据项目及产品需求完成前端展示效果和交互功能等开发；
2. 负责产品的web\移动前端开发，创造新颖，体验良好的产品；
3. 与后端Web Service接口交互，协助进行系统设计，实现安全、稳定、易维护、易用性好的功能操作；
2. 独立完成软件系统及模块的编码，开发可复用的功能和业务型组件；
6. 与产品、设计、后端、测试等人员紧密配合，高效完成工作；
基本要求：
1. 3-5年Web前端工作经验，具有pc，app，微信端等h5开发经验；
2. 熟练掌握基本的Web前端开发技术，包括：CSS、HTML、DOM、Ajax、JavaScript等；
3. 精通html5、css3等前端技术，能轻松写出符合W3C标准、兼容主流浏览器的代码；
4. 熟练使用至少一种当前主流JS（jQuery，Bootstrap、vue、AngularJS等）框架，掌握其原理；
5. 熟悉前端自动化工程，掌握 Grunt、Gulp、Webpack、FIS 其中任意一项构建工具的使用和配置；
6. 对用户体验和前端交互有自己的理解，有较强的产品理解力，能从技术角度推动产品优化；
7. 责任心强，积极主动，热爱学习，善于团队协作；敢于挑战自我，解决各种未知问题；
加分项：
1. 有丰富的前端系统架构建设与优化经验，成功开发过中大型 Web 应用程序
2. 熟悉nodejs
3. 熟悉服务器端，对有前后端分离开发经验者
3. 熟练使用echarts等数据可视化工具
4. 有成功指导初级工程师的经验</t>
  </si>
  <si>
    <t>北京博影世纪文化传播有限公司</t>
  </si>
  <si>
    <t>五险一金 员工旅游 周末双休 员工福利</t>
  </si>
  <si>
    <t>1、对现有项目电商/在线订票系统开发维护。 2、根据公司需求，负责需求分析、业务流程优化、方案设计、系统测试和上线使用。 3、协助公司相关部门进行配置管理，并提供优化改进建议。  任职要求： 1、四年以上电子商务网站开发经验，精通PHP程序开发。 2、精通MYSQL数据库开发、性能优化等。 3、熟悉linux环境，精通LAMP环境。 4、熟练HTML、JavaScript/Ajax以及CSS的编写。 5、熟悉OOP思想，具有规范的编程习惯与文档编写能力，积极配合公司各项规范化建设工作。 6、具备较好的学习能力、问题分析能力，可以独立调试解决问题。 7、能承受压力，有良好的团队协作及沟通能力。  优先考虑： 1、有ShopEx、ECshop等电商系统和其他大型的开源系统二次开发经验者优先。 2、有大流量web应用开发、优化经验者优先。</t>
  </si>
  <si>
    <t>java软件开发工程师</t>
  </si>
  <si>
    <t>中安华邦安全生产技术研究院</t>
  </si>
  <si>
    <t>五险一金 员工旅游 年终奖金 绩效奖金 专业培训 股票期权</t>
  </si>
  <si>
    <t>岗位职责： 1.参与拟定本人月度工作计划，并确保本人月度工作目标的实现； 2.贯彻执行公司各项管理制度； 3.负责公司Java软件的需求分析、设计、编码、测试、维护工作； 4.负责开展互联网软件技术研究工作； 5.负责开展在线教育及企业级应用软件技术开发工作； 6.完成领导交办的其他工作。  任职要求： 1.3年以上Java开发经验，计算机相关专业，熟悉在线教育产品或互联网产品开发技术； 2.熟练掌握Java、SSM等J2EE相关开发技术； 3.熟悉Dubbo、zookeeper、SpringMVC、Spring，MyBatis,Hibernate，等开源框架；精通mysql、oracle、等数据库中的至少一种；掌握JSP、html、css、Javascript, Ajax等界面开发技术； 4.精通Sql语句，了解Sql语句的执行方式，对Sql语句进行优化； 5.熟悉linux系统，精通常用命令使用； 6.熟悉设计模式，能够独立进行模块设计、解决实际问题； 7.熟悉TCP/IP协议，HTTP协议和网络编程； 8.具备较强的计划能力、自学能力、分析能力、创新能力、逻辑思维能力； 9.有一定抗压能力，具有很强的职业操守，责任心强，执行力强，富于团队合作精神。</t>
  </si>
  <si>
    <t>前端工程师 (职位编号：hybj004)</t>
  </si>
  <si>
    <t>成都华跃科技有限公司</t>
  </si>
  <si>
    <t>五险一金 绩效奖金 年终奖金 专业培训</t>
  </si>
  <si>
    <t>岗位职责： 1. 参与需求分析，负责产品前端部分的设计和开发，实现各种UI组件，提升用户体验和可用性； 2. 负责了解产品后端技术实现，提供对应的前端解决方案，并配合后端工程师完成数据接口的开发和调试； 3.对页面有像素级的追求和通盘的视野； 4. 负责技术难点攻克、产品性能提升和代码优化； 5. 负责网站产品使用文档建设等工作。 任职要求： 1.大专及以上学历； 2.具有WEB前端开发经验； 3.熟练掌握HTML5、css3、JavaScript、Ajax、jQuery等前端开发技术，能够精准还原视觉设计稿以及交互动效； 4.熟练使用AngularJS、Vue、React中的一种或多种； 5.有过dashboard，大屏，数据展示各种开发经验，熟悉echarts/highcharts等统计报表插件； 6.熟悉Java、Python 等语言者优先。 注：聘用后劳务派遣至中科院工作</t>
  </si>
  <si>
    <t>高级Java工程师（算法后端方向）</t>
  </si>
  <si>
    <t>北京富通东方科技有限公司</t>
  </si>
  <si>
    <t>五险一金 补充医疗保险 定期体检 餐饮补贴 节日福利</t>
  </si>
  <si>
    <t>工作职责： 1、负责搭建算法的代码平台； 2、负责提炼优化算法工程师的代码或逻辑，开发算法引擎； 3、负责接口的封装与设计。  任职要求： 1.本科及以上学历，计算机、通信相关专业，5年以上相关工作经验； 2.拥有扎实的前后端开发技术，熟练掌握前后端开发技术（JAVA/NodeJs/Python/GO/HTML/Javascript/CSS/JSP）及主流应用框架（SSM、Spring Boot、Jquery、Bootstrap、Vue.js、React.js） 3.熟练掌握PostgreSQL、Greenplum、Oracle、MySQL等数据库中的至少2种 4.熟悉TCPIPHTTP协议，有网络通信Socket编程经验； 5.熟练掌握Linux操作，熟练掌握maven、git开发工具使用 6.熟悉常用的web服务器如Nginx，Apache的配置和优化； 7.积极乐观，责任心强，工作认真细致，具有良好的团队沟通与协作能力</t>
  </si>
  <si>
    <t>广州鼎盛互动网络科技有限公司</t>
  </si>
  <si>
    <t>五险一金 员工旅游 弹性工作 出国机会 自主点餐 津贴丰厚 加班打车 项目奖金 绩效奖金 年终奖金</t>
  </si>
  <si>
    <t xml:space="preserve"> 岗位职责： 1、负责视频App项目开发、维护； 2、负责项目的架构设计、方案的制定，编写软件工程文档。 3、根据开发进度和任务分配，完成相应模块软件的设计、开发、编程任务。  任职要求： 1、 专科科及以上学历，计算机相关专业优先,三年以上相关工作经验； 2、 有H5 播放器音视频或直播等影视项目优先考虑； 3、熟悉 html5、js、jquery、css、等基本技术，熟悉使用网页前端各常用框架，各种浏览器的兼容性问题解决方案； 4、熟练使用JavaScript语言，能根据要求撰写高性能的JavaScript代码，熟悉ajax技术原理，熟练使用各种JavaScript调试工具； 5、良好的沟通能力和团队协作能力；较强的学习能力、责任心、主动性和抗压能力。  </t>
  </si>
  <si>
    <t>HTML前端主程</t>
  </si>
  <si>
    <t>上海游雁网络科技有限公司广州分公司</t>
  </si>
  <si>
    <t>五险一金 员工旅游 绩效奖金 年终奖金 专业培训 弹性工作 定期体检</t>
  </si>
  <si>
    <t>岗位职责： 1、带领HTML5相关项目，对项目HTML5开发进度负责； 2、主导解决HTML开发中的技术难题； 3、与策划、后端人员沟通，完成游戏逻辑和交互设计。  任职要求： 1、计算机相关专业本科以上学历，3年以上从事前端开发经验； 2、前端知识扎实，熟悉HTML/HTML5/XML、CSS/CSS3、Javascript等前端开发技术，能手写原生JS代码优先； 3、熟悉掌握前端面向对象开发，具有主流前端框架开发经验，如JQuery，AngularJS等；熟悉layabox/Egret等H5游戏引擎； 4、有带团队经验，热衷技术专研，工作踏实，有良好的抗压能力； 5、至少2款游戏开发经验，有丰富手机端、微信端H5开发项目经验者优先。</t>
  </si>
  <si>
    <t>广州聚拓软件科技有限公司</t>
  </si>
  <si>
    <t>五险一金 员工旅游 年终奖金 股票期权 绩效奖金</t>
  </si>
  <si>
    <t>CSS3, Sass, Less JS/ES6 ReactJS NodeJS, NPM, Gulp Scrum/SAFE Agile Jira Git  Nice to have AEM Sketch Zeplin 英文要能读写</t>
  </si>
  <si>
    <t>广州趣丸网络科技有限公司</t>
  </si>
  <si>
    <t>五险一金 绩效奖金 员工旅游 餐饮补贴 周末双休 带薪年假 弹性工作 年终奖 定期体检 包三餐</t>
  </si>
  <si>
    <t>岗位职责
1. 参与TT移动端和PC端web项?（活动）的开发和维护；
2.完成分配的项?开发任务，参与项?联调，编写测试?例；  岗位要求： 1. 熟练掌握Web前端基础技术，包括HTML5、 CSS2/3、 Javascript（ES6/7） ,掌握?向
对象编程，了解JS函数式编程；
2. 熟练使?前端?动化技术，熟悉nodeJs，能使?webpack， gulp等构建?具；
3. 熟练应?浏览器与服务器数据传输技术（ajax, jsonp, websocket），熟悉http协议；
4. 熟练使?IDE(Webstorm,HBuilder等）进?开发，熟练使?开发者?具进?调试和性
能分析；
5. 有移动端web开发经验，能处理webkit内核下的兼容性问题和性能优化问题的优先；
6. ?少有?种MVVM前端框架应?经验和项?开发经验优先；
7. 有持续不断学习的热情，探索如何将web体验最优化者，优先考虑。</t>
  </si>
  <si>
    <t>广州绿创信息科技有限公司</t>
  </si>
  <si>
    <t>五险一金 交通补贴 通讯补贴 餐饮补贴 年终奖金 员工旅游 定期体检 补充医疗保险 绩效奖金</t>
  </si>
  <si>
    <t xml:space="preserve">岗位职责：   员工福利： 1、五天七小时工作制，节假日休息； 2、有竞争力薪资、绩效奖金、年终奖金； 3、 完善保障制度： 公司为员工购买六险一金、商业险； 4、带薪年假：满一年有7天带薪年假，每增加一年多一天； 5、其他福利：补贴午餐、春秋游、年度体检、生日礼品、节日礼品等一大波福利。 </t>
  </si>
  <si>
    <t>广东云能计算机科技有限公司</t>
  </si>
  <si>
    <t>五险 专业培训 绩效奖金 年终奖金 员工旅游 弹性工作 生日福利</t>
  </si>
  <si>
    <t>岗位职责： 1.负责各产品线JAVA服务器端核心服务功能开发、架构设计； 2.负责推动产品性能和架构优化，不断创新； 3.进行技术难点的攻关； 4.推动完成产品相关的其他工作。  任职要求： 1. 大专以上学历，计算机及相关专业毕业，5年及以上工作经验，有较强的业务理解和分析设计能力。 2. 有2年以上项目管理经验，责任心强，良好的计划、沟通、组织协调能力、语言表达能力； 3. 参与过大型项目开发，或主导过中型项目开发，有编写技术文档，制定技术规范，优化开发流程经验。有大型电商项目经验优先。 4. 熟练使用一种或多种数据库，有数据库设计经验,有mysql数据库优化经验，能熟练编写/调试存储过程、函数等。 5. 熟练掌握各种开发框架。精通hibernate、MyBatis优先。 6. 熟悉XML、HTML、CSS、Javascript的使用和应用开发。 7. 熟悉中间件、分布式技术，包括缓存、消息系统等。  加入我们，我们将为您提供完善的福利待遇和良好的工作环境： 1、工作环境：公司地址位于广州市高新技术产业开发区科学城科研路 3 号A4栋4305，工作环境舒适。 2、上班时间：5天7.5小时工作制，员工享受国家法定节假日。 3、薪酬绩效：有竞争力的薪酬体系及完善的绩效制度，包括基本工资、绩效考核奖金、年度绩效考核奖金、专项奖励。 4、福利制度：经正式录用后，将为员工提供社保、医保等福利。 5、员工活动：定期举行员工聚餐聚会。 6、其他福利：员工庆生活动，员工生日当天享受一天带薪假期。</t>
  </si>
  <si>
    <t>数据库系统开发工程师</t>
  </si>
  <si>
    <t>广州市韩迅服饰有限公司</t>
  </si>
  <si>
    <t>全勤奖 餐饮补贴 节日福利 五险一金</t>
  </si>
  <si>
    <t>岗位职责：   1.完成平台系统新功能模块的开发，维护现有产品，独立地设计、开发实现和测试关键系统； 2.负责公司项目核心代码的编写； 3.根据产品需求进行业务功能的开发和设计工作； 4.学习应用新技术，优化产品和系统实现； 5.研究项目技术细节，编写相应的说明书；   任职要求：   1.5年以上项目开发经验，熟悉B/S开发模式 2.5年以上sqlserver数据库系统开发经验，能对数据库进行分析优化；熟悉mysql优先； 3、熟练掌握NetFramework、ASP.NET、ASP.NETMVC、AJAX、EntityFramework、WCF等语言或Web技术； 4.对面向对象有较深入的理解，对于注入，重构和优化性能有独特的见解； 5.具有良好的沟通能力、理解能力及团队精神，责任心强，能承受较大的工作压力； 6.精通HTML5、CSS3、Javascript；熟练使用前端组件jQuery,Bootstrap等； 7.熟练使用redis、memcahced等缓存技术； 8.有大数据并发或多线程处理等相关经验者优先； 9.985、211优先。</t>
  </si>
  <si>
    <t>广东红橙云大数据有限公司</t>
  </si>
  <si>
    <t>职位职责 1. 负责PC和手机端的浏览器前端架构和研发; 2. 负责用户体验和前端性能优化; 3. 配合产品经理设计合理的交互方案; 4. 参与制定开发规范; 5. 熟练掌握微信小程序开发并了解相关特性与问题  任职要求 1、本科以上学历，计算机相关专业，具备3年以上的互联网Web前端开发经验； 2、精通HTML5、CSS和JavaScript，精通VueJS、Angular，React任意一种MVVM框架； 3、理解并掌握JavaScript语言核心技术Dom、Bom、Ajax、JSON等，深刻理解W3C标准，掌握HTTP及相关网络协议，熟悉ECMAScript6。 4、熟悉Web应用的性能瓶颈和调优方式，对JavaScript性能、多浏览器兼容性、面对组件开发有独到的解决方案； 5、熟练使用NodeJS/NPM/Gulp/WebPack前端工具链，熟练使用多种Web调试工具。 6、良好的沟通协调能力，团队合作精神和执行力，思路开阔，积极上进，不断学习； 7、具备Web大型项目架构设计或企业级应用设计开发经验者优先。</t>
  </si>
  <si>
    <t>前端架构师</t>
  </si>
  <si>
    <t>广州酷旅旅行社有限公司</t>
  </si>
  <si>
    <t>五险一金 员工旅游 周末双休</t>
  </si>
  <si>
    <t>工作职责： 1、负责产品前端的技术方案框架设计及核心模块、组件、框架的方案设计与开发； 2、参与开发和完善前端开发库，建立完整前端技术体系和基础库；建立架构与组织文档； 3、建立与管理项目架构的更新和维护，评审技术方案对架构的影响，并提出解决方案 4、优化改进现有前端技术体系，保证系统的稳定、易扩展性；满足各业务线快速、稳定、高效的运作 5、优化产品的优化用户体验和前端性能问题； 6、关注前沿技术，并能通过技术创新帮助业务达成目标； 任职资格： 1、大学本科以上学历，3年以上前端架构设计、开发经验；参与过大型互联网系统前端开发优先； 2、精通各种Web前端技术和标准(Javascript/ES6、HTML/HTML5、CSS/CSS3、Vue / Node / React / ES6 ...)，对表现与数据分离、Web语义化等有深刻理解； 3、精通常见开源前端框架，理解源码，可对其扩展和优化，自己开发过公共基础库、框架优先； 4、熟练使用web前端相关工具和框架（webpack / Gulp /...） 5、有丰富的前端开发经验，精通各种组件实现原理和设计理念，不断提高组件复用性和前端研发效率； 6、能够合理利用设计模式和模块化的组织方式对代码进行架构 7、具有大型项目前端构建架构、移动端前端构建经验者优先。 8、具有良好的沟通能力和团队协作、项目管理能力，能够协同相关成员推进项目发展。</t>
  </si>
  <si>
    <t>Java中/高级开发工程师</t>
  </si>
  <si>
    <t>广州工博计算机科技有限公司</t>
  </si>
  <si>
    <t>五险一金 绩效奖金 员工旅游</t>
  </si>
  <si>
    <t>职责描述： 1、4-6年JAVA开发经验。按照详细的设计，完成基础性的代码设计、代码编写； 2、对自行编制完成的寄出性代码进行调试及测试； 3、修复测试发现代码缺陷，确保质量； 4、按照详细设计流程、几乎、定时完成工作；  任职资格： 1. 大学本科以上学历，计算机或软件工程相关专业毕业； 2. 熟练使用JAVA后台技术，熟练掌握HTML5、CSS等前端技术； 3. 熟悉SQL语音；熟悉Spring MVC、SSH等Web框架； 4. 有相应的2年以上的相关工作经验； 5. 对待工作认真负责，有团队精神； 6. 具备较强的自学能力，工作细致，有耐心；</t>
  </si>
  <si>
    <t>广州市利迪网络科技有限公司</t>
  </si>
  <si>
    <t>五险一金 绩效奖金 员工旅游 交通补贴 餐饮补贴 专业培训 年终奖金 股票期权 通讯补贴 全勤奖</t>
  </si>
  <si>
    <t>岗位职责 ： 1.负责解决、处理项目中的技术难题，并且能够带领、指导和培训开发工程师的开发工作； 2.通过项目实施，深入理解分析业务需求，为公司产品开发和运行环境要求等提供架构设计、模型设计； 3.负责项目技术方案的设计与评审，配合项目经理进行技术决策，进行技术风险评估； 4.主持并参与制定设计及实现规范，指导设计、实现及部署工作； 5.主持和参与系统逻辑模型和物理模型设计并实现原型； 6.负责系统的接口设计、控制和管理。  任职资格: 1.本科及以上学历；、计算机、通信、电子商务等相关专业毕业； 2.五年及以上软件开发或架构或管理的工作经验；五年以上J2EE开发经验，至少三年以上项目管理经验或大型项目经验，具有企业信息门户集成经验优先； 3. 具有规范的需求调研文档写作能力； 4. 具备售前经验，有一定的企业信息化咨询能力； 5.能够独立完成中、大型系统的需求分析、系统设计、编码的关键任务，并在项目中担任关键角色，要求在两个中型以上系统或一个大型系统开发中担任主要角色； 6.精通Web编程，五年以上使用Java语言进行Web开发的经验，熟悉Html，Javascript，Css，Jquery等前端技术。对前端UI框架（如bootstrap、extJs等）有深入了解，以及对layui、dojo等UI框架有一定的了解； 7.精通Jsp,Servlet,Java bean,Jdbc,Ajax,Json开发，熟悉J2EE规范，熟悉常用设计模式； 8.精通Struts2/Spring/Hibernate/mybatis/SpringMvc/Jfinal等开发框架,并对其底层实现技术有一定的了解； 9.精通Oracle,MSSQL,MySQL等至少一种关系型数据库的应用； 10.精通Tomcat，Apache，weblogic等Web相关容器； 11.熟悉使用web接口，如restful、webservice等接口的开发以及调用； 12.熟悉使用freemarker等模板语言； 13.熟悉使用shiro权限管理框架、Ehcache缓存框架、log4j日志框架； 14.熟悉使用maven/svn等团队协作开发工具； 15.熟悉java网络和并发等方面编程； 16.深入了解redis/dubbo/activeMQ/spring-boot/spring-cloud/ hadoop/zookeeper 等技术或者有相关技术的使用经验； 17.了解SSO单点登录等技术实现原理,或者使用过相关的框架如:CAS； 18.了解Oauth等联合认证技术； 19.了解Groovy、Ruby等敏捷开发语言； 20.优秀的沟通协调能力、书面表达能力、逻辑思维能力；乐于与同事一起分享、交流自己在技术方面的优势，虚心向其他同事请教；热爱软件开发，积极进取，有良好的团队合作精神；</t>
  </si>
  <si>
    <t>广州众连易达科技有限公司</t>
  </si>
  <si>
    <t>五险一金 餐饮补贴 专业培训 绩效奖金 年终奖金 弹性工作 周末双休</t>
  </si>
  <si>
    <t>1. 负责PC及移动端页面的前端制作/产品代码开发工作； 2. 负责视频软件开发相关的H5功能开发； 3. 与后台工程师协作，完成数据交互、动态信息展现和用户的互动； 4. 结合业务研究H5的展示效果，输出良好的动态交互效果。 岗位要求： 1、统招本科以上学历，计算机科学与应用或相关专业。 2、5年或以上前端经验，至少2年以上的angular/react/react native相关项目经验。 3、熟悉Angular（React）, HTML5, CSS, JQuery, JSON等前端技术 4、细心、高效，抗压能力强，能主动独立开展工作。 5、熟练掌握盒模型、常用布局以及浏览器和移动设备兼容性； 6、熟练使用各种调试、抓包工具，能独立分析、解决和归纳问题。</t>
  </si>
  <si>
    <t>广州网融信息技术有限公司</t>
  </si>
  <si>
    <t>午餐补贴 专业培训 免费下午茶 定期体检</t>
  </si>
  <si>
    <t>一、岗位职责： 1、 参与公司核心技术平台研发项目，负责公司级前端框架研发。 2、 参与项目的前端架构设计、技术选型、技术难题攻关、核心功能设计和实现、性能调优等工作。 3、 根据业务及技术发展持续优化前端架构，做前瞻性的技术分析、研究及应用。 二、任职要求： 1、 专科及以上学历，美术、设计、计算机或相关专业。 2、 具有5年或以上Web前端开发相关工作经验，具有主流互联网平台Web前端开发经验者优先。 3、 精通HTML/CSS/JS等基本的Web开发技术，对Web标准有深刻理解；熟悉常用浏览器兼容方案，有实战经验者优先。 4、 熟练掌握jQuery、AngularJS、Vue.JS、React、Bootstrap等框架，熟悉MVC、MVVM等前端开发模型。 5、 有良好的工作及编码习惯，熟练使用Git、Webpack等工具。  6、 有良好的沟通与表达能力、思路清晰，能够指导他人，有较强的主动性和责任心，有较好的团队协作能力，具有较强的分析和解决问题的能力，技术视野广泛者优先。</t>
  </si>
  <si>
    <t>广州智品网络科技有限公司</t>
  </si>
  <si>
    <t>员工旅游 五险一金 年终奖金 专业培训 餐饮补贴 弹性工作</t>
  </si>
  <si>
    <t>岗位职责 1. 负责互联网产品前端代码的编写，按照设计效果图、需求实现功能和用户体验； 2. 与产品设计师、开发工程师紧密工作在一起，负责产出高质量的产品前端层，确保产品具有优质的用户使用体验和高性能； 3. 搭建公司产品前端架构，规范前端代码，跟踪前端技术发展方向，研究和掌握最新前端开发技术，帮助团队成员成长。  任职要求 1. 2年以上相关工作经验，精通各种Web前端技术，包括HTML/CSS/DOM、JavaScript，熟悉 DIV CSS布局、jQuery和bootstrap等主流框架和html5； 2. 对各种web前端技术（如JavaScript、CSS、语义化标签等）有深刻理解； 3. 熟练使用各种脚本调试器、DOM查看器等定位问题，熟练使用各种工具检测web服务的性能和定位瓶颈； 4. 精通JS以及主流JS框架，熟悉React JS等，熟悉SASS, gulp 等工具，有 TypeScript 经验者优先考虑； 5. 有使用服务器端开发语言Go开发Web应用的经验优先考虑； 6. 逻辑清楚，思维清晰，代码规范，沟通良好，具备良好的分析、理解、解决问题的能力； 7. 富有团队精神，愿意接受新技术新思维，学习能力良好以上。 加分项：在github或者其他技术社区有自己的开源</t>
  </si>
  <si>
    <t>广州致景信息科技有限公司</t>
  </si>
  <si>
    <t>互联网/电子商务 服装/纺织/皮革</t>
  </si>
  <si>
    <t>带薪年假 五险一金 专业培训 节日福利 绩效奖金 团建费用 股票期权</t>
  </si>
  <si>
    <t xml:space="preserve">工作职责：  1、负责手机客户端iOS客户端的相关产品的架构设计，新功能研发；  2、负责手机客户端软件的功能，性能，交互优化和改进；  3、根据业务需求进行相关产品的开发、撰写开发文档；  4、参与与其他团队的沟通，保质保量按时完成开发任务；    岗位要求：  1、大专以上学历，计算机相关专业，5年以上iOS开发经验 2、熟悉Objective-C或Swift开发语言，iOS体系架构及常用框架； 3、熟悉iOS开发常用设计模式、多线程编程、数据持久化、网络通信、动画效果实现、界面布局设计、XML/JSON解析、封装自定义控件等方面知识，有主流开源组件使用经验； 4、对runtime，GCD，KVO，Block等有一定程度上了解，熟悉iOS内存管理机制，对程序性能优化，内存优化有一定的经验； 5、了解一种以上混合App开发技术，了解html、css、js； 6、能够正确理解产品需求，独立完成IOS平台应用开发； 7、对移动开发有热情和激情，具有基本的移动程序开发的概念，能够胜任钻研新技术的挑战 。    优于同行的福利待遇：  1、工作时间：9:00-12:00&amp;14:00-18:00，五天7小时工作制  2、入职即购买五险一金+国家法定节假日、婚假、产育假等法定假期+长达15天春节假期  3、具有竞争力的待遇  4、各种节日活动&amp;福利+员工特定慰问金+每月部门吃喝玩乐+专业培训+旅游团建  5、扁平化管理+年轻化团队+老板nice+宽松的工作环境+轻松的工作氛围  6、完善的晋升机制，充裕的发展空间，你有能力，我有平台 </t>
  </si>
  <si>
    <t>广州恒龙信息技术有限公司</t>
  </si>
  <si>
    <t>五险一金 补充医疗保险 员工旅游 餐饮补贴 专业培训 年终奖金 弹性工作 定期体检 绩效奖金</t>
  </si>
  <si>
    <t xml:space="preserve">1、负责公司产品PC端和移动端前端架构、设计、开发； 2、主导前端代码优化、前端架构改进，提高团队前端开发水平； 3、保持对最新前端技术学习，团队内部分享培训，输出前端开发规范文档。  岗位要求： 1、统招本科以上学历，计算机相关专业本科； 2、至少3年以上前端开发经验； 3、精通html5/CSS3/Javascript，前端理论扎实，实战项目经验丰富； 4、使用过jquery、bootstrap等基本类库和框架，有一定的插件开发能力； 5、有React、Angular、Vuejs等类库或框架使用经验者优先； 6、熟悉前后端开发流程，有java的基本经验； 7、熟悉至少一门后端语言（Java/PHP/Python/…）,要求能和后端协同； 8、物联网、AI、边缘计算、生物识别、金融等领域工作经验者优先； 9、有较强的自学能力和钻研精神，逻辑思维严谨，热爱前端技术。  员工福利 1.按照国家规定为员工购买五险一金； 2.额外购买人身意外保险，增加双重人身保障； 3.依法享有带薪假期（如婚假、产假、年假、陪产假等）； 4.公司有着完善的培训（内、外部培训）、晋升机制，对于每个员工，公司都提供其学习、发展、升华的空间； 5.公司每年不定期选派优秀人员； 6.每逢佳节，公司都会赠送礼品或节令食品； 7.公司不定期的组织团队活动，一年一次的年度旅游； </t>
  </si>
  <si>
    <t>月薪13K java 开发(前端）</t>
  </si>
  <si>
    <t>迪昆集团</t>
  </si>
  <si>
    <t>做五休二 带薪年假 弹性工作 绩效奖金 加班补贴 五险一金 专业培训 节日福利 全勤奖 餐饮补贴</t>
  </si>
  <si>
    <t>职位要求： 1、计算机或相关专业，3年以上JAVA开发经验； 2、熟悉面向对象思想，精通编程，调试和相关技术；扎实的JAVA基础； 3、熟悉Servlet、Spring、Struts2、MyBatis等开源框架； 4、熟悉CSS、JS、HTML5等前端技术； 5、熟悉MySql，Oracle数据库，能编写较复杂的SQL； 6、具备需求分析和系统设计能力，以及较强的逻辑分析和独立解决问题能力； 7、良好的沟通、表达、分析能力，责任心和执行力强，团队合作精神，优秀的学习能力。  公司介绍： 广州云趣信息科技有限公司，前身是上市公司佳都新太科技股份有限公司（股票代码：600728）通讯增值事业部，随着业务迅猛发展，于2017年成为独立法人公司。 公司总部位于广州，在全国二十多个省会城市设有分公司或办事处。云趣科技汇聚了各类智慧创新人才，拥有业界有经验的研发团队。团队技术沉淀超过20年，掌握云通讯平台、智能AI应用、大数据、自主化业务开发平台等核心技术，并已广泛落地于中国的通讯领域。 云趣科技专注于通讯技术的产品研发，依托自身多年的技术积累，凭借在行业信息化领域的技术实力和产品方案，持续为行业客户提供更加专业的通讯服务。未来，云趣科技将致力于成为持久卓越的世界级智慧通讯科技领先企业，不断探索及整合通讯技术及应用的无限可能性，用技术改变世界，让生活更美好。</t>
  </si>
  <si>
    <t>react开发web前端开发</t>
  </si>
  <si>
    <t>深圳极联信息技术股份有限公司</t>
  </si>
  <si>
    <t>五险一金 员工旅游 交通补贴 通讯补贴 年终奖金 弹性工作</t>
  </si>
  <si>
    <t>职责描述： 1.3年开发大规模应用和服务的专业经验、对使用现代语言、MVC框架、性能数据库查询和开源软件构建服务器端Web应用程序和服务的详细理解和经验； 2.详细了解并体验使用现代JavaScript框架、Web标准和开源软件构建客户端Web界面和应用程序的过程。 对持续交付、持续集成测试和云平台的详细理解和经验； 3.利用GitHub帮助开源软件项目进行协作和代码审查。  所需技术： 1.服务器端语言�Cnodejs、Web基础知识�CJavaScript、HTML、CSS和FlexBox； 2.javascript框架�Creact.js、es6、数据库技术�CMongoDB和PostgreSQL；  所需技能： 1.Resful API设计和开发（使用JSON）、nodejs框架�Cexpress.js； 2.代码管理和部署�CGit、BitBucket； 3.服务技术�CAzure和Godaddy（DNS）； 4.软件开发过程计量、网络安全经验、HIPA和GDPR知识、熟练使用Microsoft Office软件；  优势： 能够与各种数字专家合作，确定解决问题的方法； 能够快速熟悉新兴技术和实践 对客户服务充满热情，并致力于完成改善我们服务所需的努力工作。  注：此岗位为猎头服务</t>
  </si>
  <si>
    <t>JAVA开发工程师（高级）</t>
  </si>
  <si>
    <t>数安时代科技股份有限公司</t>
  </si>
  <si>
    <t>五险一金 员工旅游 餐饮补贴 通讯补贴 专业培训 绩效奖金 年终奖金 股票期权</t>
  </si>
  <si>
    <t>广东优世联合控股集团股份有限公司</t>
  </si>
  <si>
    <t xml:space="preserve">1、能够独立负责大型Java项目的开发及设计； 2、能够配合业务人员进行产品需求分析及可行性分析； 3、能带领开发团队进行项目开发工作，推进项目进度，把控项目质量，并对团队中其他工程师进行必要的技术指导； 4、能够负责软件开发过程中难点和关键点技术攻关； 5、能够分析系统缺陷并提出解决或优化方案。   任职要求： 1、计算机相关专业，本科或以上学历，英语四级以上； 2、熟练掌握Java语言开发，熟练掌握主流Java开发框架； 3、熟练掌握Java网络、多线程编程； 4、熟练掌握Oracle、MySQL等主流数据库操作及开发； 5、熟悉HTML5、css、javascript等前端语言的开发，熟练掌握主流前端UI框架的开发； 6、5年以上互联网、信息化系统开发经验； 7、有WebGL、Three.js等三维前端技术或WebGis技术开发经验者优先。  </t>
  </si>
  <si>
    <t>北斗生命科学（广州）有限公司</t>
  </si>
  <si>
    <t>五险一金 弹性工作 带薪年假 绩效奖金 节日福利 通讯补贴 股票期权</t>
  </si>
  <si>
    <t xml:space="preserve">岗位职责: 任职条件: 加分项： 您的收获： 您将有机会接触了解人工智能、区块链等前沿技术在医疗和生命科学的应用，参与技术含量相当高的软件产品研发，更深入的学习理解医疗和生命科学专业知识，我们确信您将在这个团队里掌握到有技术含量的医疗和生命科学经验。 </t>
  </si>
  <si>
    <t>前端技术经理 (MJ001064)</t>
  </si>
  <si>
    <t>SHEIN</t>
  </si>
  <si>
    <t>周末双休 带薪年假 五险一金 餐饮补贴 加班补贴 高温补贴 专业培训 节日福利</t>
  </si>
  <si>
    <t>岗位职责： 1、负责带领团队完成公司中后台项目的前端开发； 2、负责与产品一起梳理和优化前端需求，能帮助产品优化交互体验； 3、负责与后端确定接口协议并完成相关文档编制； 4、参与公司前端组件库和前端框架的建设和完善； 5、关注前端技术发展，引领和推动团队技术进步；  任职资格： 1、有4年以上前端开发经验； 2、精通HTML5、CSS3，JS等前端相关技术； 3、熟练使用ES6及git，webpack等工具，精通一种前端主流框架（React）； 4、有前端组件化开发思维，且有从业务提炼出组件的能力； 5、有大型应用的开发和维护经验，能合理拆分模块； 6、具备良好的沟通能力和团队协作精神，善于学习、总结，乐于分享； 7、熟悉至少一门后端语言，对前后端交互方案有较为深刻的理解；</t>
  </si>
  <si>
    <t>广州中大凯旋电子科技有限公司</t>
  </si>
  <si>
    <t>五险一金 年终奖金 节日福利</t>
  </si>
  <si>
    <t xml:space="preserve">岗位职责： 1、按照产品设计要求，确定前端页面及相关业务逻辑开发任务，负责前端开发中复杂任务的处理及技术攻关； 2、按照前端经理的要求，指导、监督前端开发人员工作，检查其交付成果。能给前端团队输出***经验； 3、线上产品的维护及迭代开发，对线上产品的呈现及性能做有针对性监控，保证产品的稳定性； 4、公司前端组件开发及推广，规范制定以及新技术的学习研究，并与团队做技术分享。 岗位要求： 1、大专及以上学历，5年及以上直接前端开发经验，具有一定的前端架构能力； 2、至少承担过3个或以上大中型项目前端的核心开发工作，具有Java后端开发经验的优先； 3、精通 HTML5、jQuery 、CSS3、 JavaScript、ES6、Ajax 等技术； 4、熟悉微信公众号、小程序开发，能熟练运用各种开发API； 5、熟悉Vue、Webpack、Node JS、Bootstrap、Angular、React等主流框架中的一种或多种； 6、熟悉Websocket、HTTP、HTTPS等常用网络通信协议； 7、熟悉Web业务系统前端开发，有MVVM开发模式经验优先； 8、有使用SVN、JIRA等类似管理工具经验优先； 9、具备优秀的学习能力，对用户体验有一定的认识，有良好的代码风格，有良好的英文阅读能力优先； 10、具有良好的抗压能力和团队合作精神。 </t>
  </si>
  <si>
    <t>广州快批信息科技有限公司</t>
  </si>
  <si>
    <t>提供中午餐 下午茶 五险一金 补充医疗保险 员工旅游 专业培训 绩效奖金 年终奖金 定期体检</t>
  </si>
  <si>
    <t>岗位职责： 1.负责官网的开发和维护； 2.负责管理后台的开发和维护； 3.核心项目-云店小程序的开发和维护。 技能要求： 1、本科及以上学历，计算机相关专业； 2、精通HTML、CSS和JavaScript，能熟练使用主流的JavaScript框架（如SeaJS、BackboneJS） , 具备框架设计能力，有完整的大型前端项目经验； 3、熟练掌握前端构建工具如grunt、gulp、webpack； 4、熟悉 Node.js 开发； 5、有Web性能优化和常见漏洞处理经验。</t>
  </si>
  <si>
    <t>软件开发架构师</t>
  </si>
  <si>
    <t>广州新赞科技有限公司</t>
  </si>
  <si>
    <t>软件开发架构师： 职责要求: 1.负责新技术引用，储备新技术，设计数据库，为系统稳定性、可用性、可扩展性提供支撑； 2.负责提高开发效率和提高软件性能的新技术； 3.负责制定更高标准的代码开发规范，确保系统性能最优、信息安全、以及代码逻辑明晰； 4..负责设计和搭建系统的技术实现架构，使用合适的开发工具和模式; 5.负责对现有系统从系统架构、代码、开发技术等方面进行调优，确保系统性能稳定、可靠、快速； 6.完成上级主管交待的各项工作； 任职资格: 1.大专或以上学历，8年以上工作经验； 2.至少2年以上架构设计经验，负责过至少一项中型及以上软件系统开发项目的架构设计，作为项目骨干，参与过至少三项大型软件系统开发项目； 3.精通WEB开发方式，精通 JSP/Servlet/Javabean 开发； 4.精通系统架构设计、调优，对SOA以及服务治理有深刻认识； 5.精通多线程开发，精通jvm调优、nio、RPC调用框架； 6.精通Ajax,javascript,css,html,jsp,jstl,json,jquery,extjs等视图层技术； 7.精通Struts、WebWork、Hibernate、JSTL等J2EE框架； 8.精通Tomcat、Oracle 9iAS Weblogic、Websphere、Jboss等一种应用服务器； 9.具备深厚的SQL功底，精通SQL server 或 Oracle数据库技术，并有着丰富的数据库设计经验； 10.熟悉大数据分析（Hadloop/HBase/Spark等） 、AI、云计算等新技术优先； 11.具备较强的架构设计和调优能力；具有较强的学习能力和新技术钻研精神； 12.熟悉制造型企业业务领域及相应MES\CRM\PLM\ESB等优先。</t>
  </si>
  <si>
    <t>广州博征科技有限公司</t>
  </si>
  <si>
    <t>1、利用HTML5、CSS3等相关技术开发PC、手机、平板电脑等多平台上的WEB/WAP前端应用； 2、熟悉android/ios界面和交互开发，擅长面向google网络应用开发 3、配合产品经理和UI设计师，研究并改善用户体验； 4、负责产品的持续迭代工作； 5、负责前端代码开发。  岗位要求 1、计算机相关专业，大专以上学历，5年及以上相关工作经验； 2、精通 Javascript,jQuery；熟练phonegap,vuejs,ionic，Angular JS框架； 3、熟悉HTML5、CSS3开发技术，了解JavaScript面向对象编程方法； 4、有iphone、ipad、android等智能手机和平板开发经验优先； 5、深刻理解Web标准，对可用性、可访问性等相关知识有实际的了解和实践经验； 6、熟悉各种常见跨浏览器、跨设备问题，深刻理解Web标准，对可用性、可访问性等相关知识有实际的了解和实践经验； 7、接受出差者优先  福利： 1、每年2次调薪机会，提薪标准按照工资10%-20%. 2、每年有国内/外旅游机会 3、聚餐唱K、烧烤野炊、生日party等活动 4、定期有学习培训 5、每周三下午茶 6、入职即配发高配苹果/小米电脑</t>
  </si>
  <si>
    <t>广州亦云信息技术股份有限公司</t>
  </si>
  <si>
    <t>五险一金 员工旅游 定期体检 绩效奖金</t>
  </si>
  <si>
    <t>岗位描述:
1. 即时通讯相关产品Web前端开发工程师；
2. 负责与设计师、后台开发人员协作完成符合Web标准，高性能和良好体验的页面；
3. 充分理解产品需求，分析并给出合理的页面前端结构解决方案；
4. 能够快速将UI设计还原为html和css，进行前端代码和js程序开发，按交互要求实现功能和设计；
5. 和后端程序有效配合，完成功能的潜入和调试工作；
6. 根据业务需求，封装高复用、可维护性好的前端组件；
7. 从前端技术角度，根据业务逻辑开发最优交互方式；
8. 负责公司产品前端代码开发、页面重构以及交互设计逻辑处理，实现持续优化；
9. 严格按照公司要求和管理规范进行前端软件的设计、开发、测试及文档编写等工作。
岗位要求：
1. 计算机相关专业本科以上，3年以上的 HTML5，JavaScript，CSS3 工作经验，精通各种Web前端技术；
2. 熟练掌握常用前端设计模式，了解Bootstrap，jQuery，AngularJS，React，bootstrap等框架及原理并有一定的开发经验，能独立开发常用组件；
3. 熟练编写符合W3C标准、兼容多种浏览器的前端页面代码；对CSS/Javascript性能优化、解决多浏览器兼容性问题有一定的经验；
4. 做过WebSocket编程，熟悉WebRTC协议，了解一些即时通讯协议如XMPP、SIP等；
5. 熟悉即时通讯开源系统中传输文字、语音、视频、文件等信息的技术，具有相应的开发编程经验者优先；
6. 良好的沟通能力和执行力，善于应对解决问题、提供方案；
7. 具有良好的编程风格，注重编码规范；
8. 积极主动的态度、强烈的责任心和良好的团队合作意识，有大局观，思维活跃，逻辑紧密，愿意分享，享受精益求精的***态度；
9. 热爱前端技术，有较强的学习能力，有强烈的求知欲、好奇心和进取心，能及时关注和学习业界最新的前端技术；
10. 英语CET-4以上，良好的英语读写能力。</t>
  </si>
  <si>
    <t>资深Web前端开发工程师</t>
  </si>
  <si>
    <t>广州极点三维信息科技有限公司</t>
  </si>
  <si>
    <t>五险一金 员工旅游 绩效奖金 年终奖金 定期体检 弹性工作</t>
  </si>
  <si>
    <t>岗位职责： 1、负责公司产品Web前端开发； 2、与UI设计师、后端工程师紧密工作在一起，实现用户界面的外观和交互； 3、对公司各产品进行界面优化和网站优化； 任职要求： 1、本科以上学历，三年以上前端开发经验； 2、精通HTML、CSS等网页制作技术，熟悉页面架构和布局，熟练跨浏览器、跨终端的开发； 3、精通JavaScript、Ajax等Web开发技术,熟练运用JQuery框架； 4、至少了解一种前端MVC,MVVM框架，并在实际开发中有运用熟练运用Vue.js,React.js技术； 5、能熟练运用JSON、XML等数据交换格式； 6、熟悉Java/JSP/PHP等一种或多种后端开发语言优先； 7、有移动设备上前端开发经验优先 8、良好的学习能力和对新技术的追求精神；</t>
  </si>
  <si>
    <t>web前端高级开发工程师</t>
  </si>
  <si>
    <t>广州纳海川科技有限公司</t>
  </si>
  <si>
    <t xml:space="preserve">1. 负责前端架构的建立和实施，主导前端架构的开发，制定合理有效的开发规范; 2. 负责梳理和优化前端开发流程，搭建高效集成的前端开发环境，提高前端开发质量和效率； 3. 负责复杂业务的前端方案设计和技术选型；对Web前端新技术进行预研，保持公司前端开发技术的先进性； 4. 负责前端Web和移动端界面开发、维护和优化工作； 5. 负责优化与重构前端代码，并整理出可重用的代码模块； 6. 持续优化产品性能、用户体验、交互效果及各种主流浏览器的兼容适配工作； 7. 通过各种前端技术手段，提升用户体验并满足性能要求。  任职要求： 1. 熟悉HTTP协议，对网页性能优化有较好的理解，熟悉常用的前端调试工具； 2. 熟悉Web标准规范，HTML/CSS/JS基础扎实，熟悉常用的前端构建工具，如：webpack、gulp等； 3. 有响应式开发经验，能熟练使用bootstrap、layui、element-ui等，有大屏展示系统的开发经验优先； 4. 熟悉ES6的特性，能熟练使用Angulajs、Reactjs、Vue.js等MVVM框架中的一种，并且能自己封装组件，对前端模块化开发有一定的开发经验； 5. 喜爱前端技术，能独立设计实现较好用户体验的界面； 6. 能熟练使用开源组件，熟悉开源项目开发模式的优先。 </t>
  </si>
  <si>
    <t>技术经理（.net或 java）</t>
  </si>
  <si>
    <t>广州市幸福网络技术有限公司</t>
  </si>
  <si>
    <t>周末双休 带薪年假 节日福利 年终奖金 年度体检 社会保险</t>
  </si>
  <si>
    <t>一、岗位职责： 1、 负责组织软件产品的开发、交付工作； 根据产品、项目的开发需求、时间、质量等要求，制定开发计划，并负责实施监控；按时按质完成工作任务。 2、 负责项目/软件产品的概要设计和详细设计工作， 以及相关文档的产出； 3、 负责组织软件技术攻关、主要核心组件的设计和研发工作； 4、 负责组织相关软件产品的运行维护开发与持续优化； 5、 按照公司管理规范，负责组织和协调开发过程的各项活动； 6、 负责与项目、产品相关干系人的沟通协调； 7、 负责开发过程中的风险控制及管理； 8、 负责开发团队的建设和管理工作。 二、任职要求： 1、5年以上.NET或Java开发经验，2年以上技术管理经验，至少2个中型软件设计和研发经验；对整个产品解决方案有深刻的理解及熟练的应用； 2、精通.Net编程，熟悉C#、WebServcie、asp.net webform、asp.net mvc；熟悉Web前端开发（HTML、CSS、Javascript）； 3、熟悉JAVA相关技术、J2EE架构和设计模式，熟练运用WebService相关技术； 4、熟练使用各种主流数据库、相关技术及工具； 5、熟悉Web前端技术，包括 Javascript，ajax，json，jQuery, ext等开发框架； 6、具备良好的沟通表达能力和业务理解能力。</t>
  </si>
  <si>
    <t>广州神州数码有限公司</t>
  </si>
  <si>
    <t>1.5-1.7万/月</t>
  </si>
  <si>
    <t>五险一金 补充医疗保险 餐饮补贴 通讯补贴 专业培训 绩效奖金 年终奖金 弹性工作 定期体检</t>
  </si>
  <si>
    <t xml:space="preserve">1.能够独立完成项目经理指定功能模块 2.对于公司旧系统的功能bug的修复 3.能适当的优化现有系统 4.协助项目经理，完成一些项目需求文档 5.对于新技术有较强自学能力 任职资格: </t>
  </si>
  <si>
    <t>HTML5开发工程师-yjn</t>
  </si>
  <si>
    <t>深圳市博奥特科技有限公司</t>
  </si>
  <si>
    <t>五险一金 带薪年假 节假日福利</t>
  </si>
  <si>
    <t>1、3年以上前端开发经验，有大型项目研发经验优先考虑； 2、基本功扎实，熟练html5，css3，es6等，有PC端 Web开发经验； 3、熟练一种主流Js框架React/Vue/Angular，熟悉react优先； 4、熟练掌握一种前端构建工具webpack/gulp/fis等； 5、熟悉常用的前端设计模式MVC/MVVM，对http协议有深入研究； 6、熟悉前端性能优化知识、网络安全性知识； 7、熟悉一种后端语言NodeJS/.net/Java/php优先；</t>
  </si>
  <si>
    <t>深圳龙得水信息技术有限公司</t>
  </si>
  <si>
    <t>五险一金 周末双休 朝九晚六 年终奖金</t>
  </si>
  <si>
    <t xml:space="preserve"> 1、根据产品需求和设计完成兼容性良好的前端页面制作，与后台工程师协作； 2、完成数据交互、动态信息展现，实现数据可视化； 3、拥有良好的设计审美； 4、基于Html5的webapp界面开发； 5、保持代码的高可靠性和可维护性。 任职资格: 1、熟练使用Html5、Html、CSS,CSS3等页面结构和布局； 2、熟练使用响应式页面开发，屏幕自适应； 3、熟练使用Jquery、javaScript，能独立开发； 4、精通WEB标准页面开发，能实现兼容主流界面（IE8及以上、FF、Chrome等主流浏览器）； 5、熟悉前端页面代码结构、前端交互性能，页面结构和页面布局，对语义化、结构与内容分离、用户体验有一定的理解； 6、至少有Angular、Vue之一开发经验。 </t>
  </si>
  <si>
    <t>上海海万信息科技股份有限公司</t>
  </si>
  <si>
    <t>岗位职责 1.负责web前端页面开发、维护和优化工作。 2.掌握HTML5/JavaScript/CSS3等Web开发技术。 3.熟练使用React或vue及其全家桶。 4.熟练使用echarts 制作满足ui需求的图表。 5.通过各种前端技术？手段，提？高？用户体验并满？足性能要求。 6.掌握常用的性能优化手段，提升页面性能。 任职资格： 1.至少三年以上前端开发经验； 2.熟练掌握HTML5、CSS3、JavaScript、ES6等 3.熟练使用至少一种JS框架，熟悉Vue或者Reactjs，掌握其原理，能独立开发常用组件； 4.熟练使用前端自动化构建工具，熟悉Webpack，对前端工程化与模块化开发有一定了解，并有实践经验；</t>
  </si>
  <si>
    <t>HTML5 工程师2名（中级P5）</t>
  </si>
  <si>
    <t>深圳安美医疗健康产业有限公司</t>
  </si>
  <si>
    <t>五险一金 出国机会 绩效奖金 年终奖金</t>
  </si>
  <si>
    <t xml:space="preserve"> 工作职责： 职位要求：
1、大专以上学历，三年以上Web前端开发经验；
2、熟练HTTP/HTML5/CSS3/Javascript，熟悉Web Service/json等常用数据接口和格式；
3、对HTML5技术领域、新兴Web标准和Web发展趋势有良好洞察力和极高的关注度，有强烈的求知欲；
4、具有团队精神和良好的沟通能力。</t>
  </si>
  <si>
    <t>html5前端讲师</t>
  </si>
  <si>
    <t>深圳市达众互联科技有限公司</t>
  </si>
  <si>
    <t>1.按照教学规范和教学大纲高质量完成前端课程的授课任务； 2.带领学员参加实训并指导学员完成实操项目； 3.负责所属教学方向的工作计划和课程优化、改进教学方法，完善教学体系； 4.完成课程辅导工作，解答学员课程疑问，保证学员的学习质量，辅导并推动学员就业； 5.配合其它部门完成相关工作。  任职资格： 1、专科学历以上，5年以上前端开发工作经验； 2、精通HTML5，CSS3，JavaScript，jQuery，reactjs, vuejs, angularjs等开发技术； 3、熟悉微信公众号，微信小程序开发； 3、有HTML5项目开发经验，能运用HTML5开发移动端APP应用； 4、有移动端Web的开发经验，能开发兼容移动版浏览器的应用； 5、对新兴W3c标准和Web发展趋势有良好洞察力； 6、具备较强的责任心和良好的沟通表达能力、团队合作意识。 7、有过讲师（或授课）经验优先考虑。</t>
  </si>
  <si>
    <t>珠海横琴极盛科技有限公司</t>
  </si>
  <si>
    <t>五险一金 交通补贴 餐饮补贴 通讯补贴 员工旅游 定期体检 补充医疗保险 年终奖金</t>
  </si>
  <si>
    <t xml:space="preserve">岗位职责： 1、开发酷炫、具有创新交互体验的金融网站，向投资者用户提供***投资、理财的Web应用服务； 2、不断研究、挖掘、采用各种最新、最好的前端开发框架，改良开发流程，整理***实践； 3、与UIUE设计人员、服务器端工程师紧密配合；基于自己对UIUE的开发经验与理解，对设计师和美工提出建设性意见。  任职要求： 1、两年及以上互联网行业工作经验，计算机及相关专业本科以上学历； 2、精通JavaScript/HTML(5)/CSS(3)等前端技术，具有丰富的页面性能、浏览器兼容性实践经验； 3、熟练运用主流的JS开发框架，深入理解其设计原理，如：jQuery、Zepto、Angular、Vue、React等； 4、熟悉Linux平台，熟悉一种或多种后端开发语言，如：NodeJS/Java/Python等； 5、对技术有强烈的进取心，具有良好的沟通能力和团队合作精神、优秀的分析问题和解决问题的能力； 6、有良好的审美观和用户体验意识，良好的沟通能力与团队合作意识，能够承担一定的工作压力； 7、愿意探寻和改进目前还不成熟的前端开发流程，了解各种常用工具； 8、具备钻研精神，对前沿技术有持续研究，有二次研发、社区开源项目和自研开源组件作品等优先。 </t>
  </si>
  <si>
    <t>Java高级程序员</t>
  </si>
  <si>
    <t>深圳市金运达国际物流有限公司</t>
  </si>
  <si>
    <t>五险一金 定期体检 绩效奖金 员工旅游 年终奖金 提供住宿 带薪年假</t>
  </si>
  <si>
    <t>1、从事基于java相关技术的业务系统的设计； 2、负责团队管理，工作分配，计划进度管理。 3、负责解决技术难题及组件抽取。 任职要求： 1、计算机相关专业，大专以上学历，3年以上java开发工作经验； 2、精通Java语言和多线程，熟悉J2EE架构体系，熟悉Linux平台和项目管理maven； 3、熟悉主流java开源框架，如: spring，spring boot，spring cloud等； 4、熟悉java SSH web开发及HTML、JavaScript、CSS和VUE和 nodejs等前端开发技术； 5、熟悉mysql和redis数据库，有良好的数据库设计能力和sql编写能力； 6、工作积极，具备较强的逻辑推理能力、团队协作能力、沟通能力； 7、熟练掌握多线程、高并发、集群、分布式编程技术优先； 8、有海量互联网系统、高并发高可用系统设计及开发经验者优先。</t>
  </si>
  <si>
    <t>高级前端开发工程师（HTML5/小程序</t>
  </si>
  <si>
    <t>深圳德聚企业管理咨询有限公司</t>
  </si>
  <si>
    <t xml:space="preserve">岗位描述：  负责移动端前端主要功能的开发（HTML5，小程序等）  持续的优化前端体验和页面效率，并保证兼容性和执行效率  和后台研发工程师一起讨论技术实现方案，进行实施应用和系统整合    岗位要求：  本科及以上学历，计算机相关专业，基础理论扎实  熟悉 HTML5 特性，了解最新的技术规范，熟练应用 HTML5，CSS，JS等搭建移动端前台，有线上可访问的成功作品  熟悉 ES6 标准，对解决移动端跨浏览器/跨终端的兼容性问题有一定的经验  熟悉H5动画特效处理经验，有团队管理经验者优先  对行业新技术（HTML5领域，微信小程序等）有足够的好奇心和热爱  快速学习和成长，能适应创业的节奏和团队氛围    加分项：  熟悉 React 或者 Vue 等常见的开发框架  熟悉并了解任意一种后端研发语言（Java，C，PHP，Python）  了解 Hybrid 开发模式  有 Node.js 经验  对美（设计、程序、产品体验）有自己的理解和追求   </t>
  </si>
  <si>
    <t>HTML5开发工程师 (职位编号：B006)</t>
  </si>
  <si>
    <t>深圳墨豫智能科技有限公司</t>
  </si>
  <si>
    <t>专业培训 弹性工作 绩效奖金 办公宽敞 团队氛围好 临近地铁口 五险一金 定期体检</t>
  </si>
  <si>
    <t>岗位职责: 1、根据产品需求和设计完成兼容性良好的前端页面制作，与后台工程师协作； 2、完成数据交互、动态信息展现，实现数据可视化； 3、拥有良好的设计审美； 4、基于Html5的webapp界面开发； 5、保持代码的高可靠性和可维护性。 任职资格: 1、熟练使用Html5、Html、CSS,CSS3等页面结构和布局； 2、熟练使用响应式页面开发，屏幕自适应； 3、熟练使用Jquery、javaScript，能独立开发； 4、精通WEB标准页面开发，能实现兼容主流界面（IE8及以上、FF、Chrome等主流浏览器）； 5、熟悉前端页面代码结构、前端交互性能，页面结构和页面布局，对语义化、结构与内容分离、用户体验有一定的理解； 6、至少有Angular、Vue之一开发经验。  注：该岗位base深圳或上海</t>
  </si>
  <si>
    <t>数据集工程师</t>
  </si>
  <si>
    <t>TCL集团工业研究院</t>
  </si>
  <si>
    <t>学术/科研</t>
  </si>
  <si>
    <t>五险一金 补充医疗保险 免费班车 员工旅游 交通补贴 餐饮补贴 专业培训 绩效奖金 定期体检</t>
  </si>
  <si>
    <t xml:space="preserve">岗位要求： </t>
  </si>
  <si>
    <t>Java开发工程师(后端）</t>
  </si>
  <si>
    <t>深圳市灏瀚传奇科技有限公司</t>
  </si>
  <si>
    <t>五险一金 绩效奖金 弹性工作 节日福利 加班补贴 住房补贴</t>
  </si>
  <si>
    <t>1、负责公司ERP和OA系统相关产品的开发设计； 2、负责相关产品需求调研、完成技术方案设计及系统开发； 3、负责相关系统的运营和维护，保证系统稳定高可用； 4、参与系统架构优化、性能优化等工作。  任职要求： 1、计算机相关专业，大专以上学历，8年以上java后端开发工作经验； 2、精通Java语言和多线程，熟悉J2EE架构体系，熟悉Linux平台和项目管理maven； 3、熟悉主流java开源框架，如: spring mvc,spring JDBC等； 4、精通java SSH web开发及HTML、JavaScript、CSS和VUE框架和 nodejs环境等前端开发技术； 5、熟悉mysql和redis数据库，有良好的数据库设计能力和sql编写能力； 6、工作积极，具备较强的逻辑推理能力、团队协作能力、沟通能力； 7、熟练掌握多线程、高并发、集群、分布式编程技术优先； 8、有海量互联网系统、高并发高可用系统设计及开发经验者优先。 9、有熟悉跨境电商开发行业者优先考虑。  晋升空间：java开发--主管--经理  晋升条件： 1、试用期过后依据能力随时可晋升； 2、能力要求：销售能力+综合管理能力。  薪酬结构：薪资+月度奖金+全勤奖+房补。  公司福利： 1、提供业界有竞争力的薪酬待遇，较完善的绩效考核制度，广阔的发展平台和晋升机会； 2、社会保险（五险）； 3、调薪：每6个月加薪机会(同行中最快时间调薪)； 4、全勤奖：100元/月； 5、工龄奖：满半年�霸录�100元，满一年每月加200元…… 6、住房补助200元/月，假日补贴，礼物，高温补贴，话费补贴等； 7、有薪假期（国定节假日、年休假、婚假、生育假等有薪假期）； 8、定期组织篮球、羽毛球等比赛，外出旅游等； 9、A级办公环境，生日会，下午茶，定期聚餐，开工红包，节日福利等。  工作时间：大小周，每天7.5小时（9：00-12：00，13：30-18：00） 工作地址：深圳市龙岗区坂田街道五和路星河world A栋2506-2508室</t>
  </si>
  <si>
    <t>公司有一个月年终奖，五险一金，双休，节假日福利
招聘初、中、高级  1、精通HTML5、CSS3、Javascript等前端开发技术，前端开发3年以上工作经验； 2、持续关注业界的新话题和新技术，使用过一种以上的前端框架，如VUEJS、React、webpack、element ui、bootstrap等； 3、熟悉W3C标准，对表现与数据分离、web语义化等有深刻理解，精通移动web开发、hybrid app开发； 4、熟悉前端与后端信息交互的方式与流程； 5、熟悉浏览器兼容性，web优化技巧。 6、 项目经验丰富、有大型交互类网站工作经验（博客、电商、微博等），有独立完成大型产品的工作经历者优先。</t>
  </si>
  <si>
    <t>深圳市远行科技股份有限公司</t>
  </si>
  <si>
    <t>五险一金 交通补贴 节日福利 生日福利 员工旅游 带薪年假 定期体检 人才推荐奖 绩效奖金 福利补贴</t>
  </si>
  <si>
    <t>【职责描述】 1、负责移动端、PC端产品的前端设计、开发、优化、维护； 2、负责前端组件开发、封装与优化； 3、参与项目需求分析、与相关人员沟通、保证开发的质量与进度； 4、持续关注新技术，引入并优化前端的质量、性能、用户体验； 5、能够独立完成软件需求的整理与设计工作； 【任职要求】 1、本科以上学历，计算机相关专业，3年以上工作经验； 2、3年以上前端开发经验，1年以上vue框架使用经验，至少vue.js前端开发项目经验； 3、熟练使用echarts、highcharts等图表工具； 4、精通、es6编程语言，良好的OOP编程思想； 5、熟悉bootstrap、webpack、html5、dom、css3、ajax和jquery前端技术； 6、能够进行node.js和express后台开发优先；  7、熟练使用至少两种技术，包括但不限于vue、react、Angular、微信小程序等，掌握其原理，能独立开发常用组件者优先；</t>
  </si>
  <si>
    <t>深圳市汉科电子股份有限公司</t>
  </si>
  <si>
    <t>1、后台架构，设计
任职要求：
1、有实际的IoT项目和Java开发经验，熟悉IoT通讯协议：
2、3年及以上全职Java开发经验，有独立完成至少1个完整产品的项目经验；
3、精通掌握Java、精通MySQL、熟练使用HTML/CSS/Javascript等前端技术；
4、熟悉MVC构架模式，精通Struts2，Spring，SpringMVC框架；
5、熟悉基本Linux操作，可以完成LNMP环境的配置和日常维护；
6、有ReactJS/Vue/Angular移动开发经验者优先；
7、有微服务开发和架构经验者优先</t>
  </si>
  <si>
    <t>前端开发组长</t>
  </si>
  <si>
    <t>深圳市云来科技有限公司</t>
  </si>
  <si>
    <t>岗位职责： 1、从事基于Web的UI开发工作，参与公司前端项目研发工作； 2、负责HTML5自适应页面开发； 3、负责网站前端页面开发； 4、解决开发过程中遇到的各种问题； 5、负责前端技术团队搭建、培养及建设，形成有战斗力的梯队；  岗位要求： 1、计算机或相关专业本科以上学历，5年以上前端开发经验，2年项目管理经验； 2、精通HTML\HTML5\CSS\Javascript等前端开发相关技术，熟悉W3C网页标准； 3、精通AngularJs/VueJS等框架，有前后端分离开发经验优先； 4、了解NodeJS开发，有一定的NodeJS后端开发能力及经验； 5、了解小程序开发流程，有小程序开发经验者优先； 6、会Android/IOS开发，并有一定的经验者优先； 7、精通响应式布局的使用； 8、熟悉各主流浏览器间的差异，能很好的解决跨浏览器的问题； 9、了解服务器端的技术实施细节，有针对性的协助服务器端开发人员开展业务逻辑开发工作； 10、具备开发团队管理经验； 11、具备良好的服务意识及自我管理能力，较强的责任心及学习能力，优秀的团队沟通与协作能力。</t>
  </si>
  <si>
    <t>前端开发工程师/YX</t>
  </si>
  <si>
    <t>深圳云天励飞技术有限公司</t>
  </si>
  <si>
    <t>年终奖金 股票期权 六险一金 专业培训 绩效奖金 通讯补贴 定期体检 弹性工作</t>
  </si>
  <si>
    <t>岗位职责： 1.           根据 UI 设计师提供的设计图，能独立完成页面功能开发，处理浏览器的兼容性。 2.           实现产品界面及功能。 3.           Web 前端技术的研究，并应用到项目中，持续改善性能及用户体验。  任职要求： 1.    计算机或相关专业本科以上学历，2 年以上工作经验。 2.    熟悉 W3C 标准，精通 JavaScript，熟练使用 HTML5、CSS3，完成页面的架构及布局。 3.    熟悉 React、Vue 技术栈，了解 Redux 设计思想，了解常用的开发调试工具。 4.    熟悉 ES6 语法，了解 webpack 常用的配置及插件、TypeScript 语法 5.    有实际开发过 WebApp、HybridApp、小程序应用、公众号项目经验，有线上产品为佳。 6.    熟练使用 Nodejs，Nginx 配置，有了解后台 Java 语言为佳。 7.    良好的编码习惯，代码规范意识，了解 airbnb JavaScript Style Guide 。了解 Git、Jira 团队协作工具，了解 git-flow。 8.    良好的沟通能力和协调能力，有团队合作精神。对于前端技术变化有持续的热情，个性乐观开朗、主动性强。</t>
  </si>
  <si>
    <t>深圳市前海云途物流有限公司</t>
  </si>
  <si>
    <t>员工旅游 节日福利 全勤奖 带薪年假 加班补贴 下午茶 五险</t>
  </si>
  <si>
    <t xml:space="preserve">工作职责: 1. 负责系统功能的开发、对负责的开发模块进行单元测试； 2. 持续提高质量责任模块； 3. 责任模块的业务流程不断深入分析与提出改进意见。 任职资格: 1、计算机及相关专业毕业，大专及以上学历； 2、 3年以上开发工作经验，有物流行业相关工作经验或项目经验，了解电商行业业务流程，掌握供应链、物流等行业业务知识者优先考虑； 3、熟练 Visual Studio(VS)开发工具,熟练 SQL Server 、MySql 或其他数据库； 4、熟练 Microsoft Visual Studio 开发环境，以及熟悉 SVN 等相应辅助开发工具，配置管理和控制； 5、熟练 B/S,C/S 架构，熟悉 C#开发语言、ASP.NET、MVC、Winform、ADO.net、WebAPI、WCF、Linq 和WebServices 技术以及熟悉三层架构的开发； 6、熟练 MS Sql Server、MySql 等数据库设计技术，熟悉编写存储过程、触发器、视图等技术；熟练 HTML、DIV、CSS、java"script"、Ajax、Jquery 等网络开发技术； 7、熟悉 Dreamweaver、Powerdesigner 等设计工具； 8、了解分布式架构设计，常用的设计模式（单例，工厂等）,了解缓存、队列、多线程等技术的使用优先考虑； 9、思路清晰，具备较强的分析和处理问题的能力，善于与人合作、工作踏实、责任心强 、具有良好的沟通能力、有团队合作精神。 </t>
  </si>
  <si>
    <t>深圳特为科创信息技术有限公司</t>
  </si>
  <si>
    <t>五险一金 交通方便 福田中心区 周末双休 节日福利 员工旅游 交通补贴 年终奖金 弹性工作 通讯补贴</t>
  </si>
  <si>
    <t>1、3年以上Java开发经验； 2、精通Java及J2EE规范，熟练掌握Struts\Hibernate、Spring，Springboot、Springcloud、dubbo、zookeeper、redis、kafka有较强的面向对象思想； 3、熟悉MVC,springMVC架构模式及常用设计模式； 4、熟悉XML相关技术，Web Service，HTML，DHTML，CSS，JavaScript 5、熟悉J2EE应用服务器（JBoss、Tomcat）； 6、熟练掌握Oracle,mysql或SQL Server等主流数据库； 7、熟悉Ext、jquery、GIS; 8、良好的理解和沟通能力，较强的团队协作精神、优秀的学习能力，能合理安排自己的时间。</t>
  </si>
  <si>
    <t>dynamic crm开发工程师</t>
  </si>
  <si>
    <t>成都宏迅达科技有限公司</t>
  </si>
  <si>
    <t>五险一金 周末双休 团队氛围好</t>
  </si>
  <si>
    <t>1、大专及以上学历； 2、熟悉Microsoft Dynamics CRM系统； 3. 2个以上大型Microsoft Dynamics CRM项目实施经验； 4. 3年以上的ASP、NET，C#开发经验，熟悉Web Service开发，熟悉主流JS脚本框架，熟练使用DIV+CSS页面布局，熟悉SQL Server等主流数据库，具有面向对象分析、设计、开发能力； 5. 熟悉Microsoft Dynamics CRM系统自定义配置和开发，包括系统配置、客户端脚本、插件、工作流、报表、集成开发； 6. 具备良好的分析解决问题能力，能独立承担任务和有系统进度把控能力 7. 有较强的沟通能力和思考能力。</t>
  </si>
  <si>
    <t>珠海市蜜蜂科技有限公司</t>
  </si>
  <si>
    <t>房地产 租赁服务</t>
  </si>
  <si>
    <t>带薪年假 绩效奖金 交通补贴 通讯补贴 住房补贴 餐饮补贴 五险一金 做五休二</t>
  </si>
  <si>
    <t>岗位职责： 1、负责规划公司级前端架构、框架、技术栈，完善技术方案文档； 2、 根据公司产品特性，高效、高质完成核心代码、公共组件，确保符合规范的前端代码规范； 3、 负责项目的前端重构、扩展，能够实现前端项目隔离、抽象、复用； 4、 负责与后端开发团队紧密配合，确保代码有效对接； 5、 根据现有项目前端模块优化、技术难点攻关，制定前端开发规范； 6、 承担前端项目管理，对任务评估、分解、安排、跟踪、交付；  任职资格： 1、大专及以上学历 2、至少5年Web研发经验，熟悉各种Web前端技术。 3、精通HTML、CSS、JavaScript语言，掌握HTML5、CSS3、ES6新特性； 4、对React、Vue、Angular 等框架有较深入研究及相关实践，掌握jQuery，zepto等传统插件 5、对Bootstrap等UI框架有深入研究及相关实践 6、至少熟悉java、php等一种后端语言。</t>
  </si>
  <si>
    <t>深圳市天赢国汇投资咨询金融服务有限公司</t>
  </si>
  <si>
    <t>弹性工作 带薪年假 绩效奖金 全勤奖 节日福利</t>
  </si>
  <si>
    <t>1. 负责/参与Android/iOS APP的相关架构设计及研发工作； 2. 负责/参与相关Android/iOS APP项目的需求分析及研发工作，如产品追溯等； 3. 负责/参与具体Android/iOS APP本地应用及HTML5 CSS3手机客户端产品开发和发布工作； 4. 负责与各合作团队保持良好的沟通协作，确保相关研发工作的顺利实施； 任职要求：  1. 计算机软件相关专业本科以上学历； 2. 3年以上Android、iOS APP开发经验，编程基本功扎实，熟悉软件工程和测试方法；  3. 精通Ionic3/AngularJS4/Cordova/PhoneGap等移动APP开发技术与主流框架，有开发过混合式APP并熟悉APP上架应用商店流程，做过完整移动端项目； 4. 有react-native混合开发经验优先 5.精通HTML5/CSS/javascript前端技术，有解决多浏览器的兼容性经验； 6.  熟悉JS以及主流JS框架，熟悉Jquery、vue.js、React.js、AngularJS； 7. 思路清晰、周密，能主动思考总结，乐于与人沟通； 8.有良好的团队合作及抗压能力，有主人翁意识推进事务进展； 9.有熟悉区块链开发经验优先；</t>
  </si>
  <si>
    <t>ERP高级开发</t>
  </si>
  <si>
    <t>深圳印智互联信息技术有限公司</t>
  </si>
  <si>
    <t>五险一金 周末双休 带薪年假 绩效奖金 节日福利 专业培训 生日会 免费下午茶 法定假期</t>
  </si>
  <si>
    <t xml:space="preserve">岗位职责： 1、解决现有系统瓶颈及难点； 2、负责技术攻关； 3、帮助、提高组员技术能力和水平； 4、完成公司领导安排的日常任务。 任职资格： 全日制大学专科及以上学历，计算机及相关专业，6年以上C/S、B/S开发相关工作经验； 精通C# .Net、.net Core、微服务架构、Redis数据缓存等相关技术; 精通MVC框架及HTML5、CSS、JS、jquery等前端技术。 精通C/S、B/S开发模式，架构设计模式，中大型高并发的系统架构，具备框架性能优化能力； 熟悉DEV第三方控件、WCF开发、并发数据处理； 精通Sql Server，My Sql等数据库开发与性能优化； 有带领开发中大型项目的经验，熟悉软件开发流程； </t>
  </si>
  <si>
    <t>深圳市天方鸿创科技有限公司</t>
  </si>
  <si>
    <t>五险一金 节日福利 交通补贴 带薪年假 餐饮补贴 周末双休</t>
  </si>
  <si>
    <t>1、精通使用 MyEclipse 开发平台，以及 WebLogic、JBoss、Tomcat等应用服务器。 2、java基础扎实，熟悉io、多线程、集合等基础框架，熟悉分布式、缓存（Redis/Memchahe）、消息等机制 3、精通Linux上部署系统，熟悉Linux常用命令。 4、精通运用各种JAVA设计模式及主流 SSH、SSM 框架。 5、精通掌握 Html、CSS、JavaScript、Ajax、Jsp、Servlet、JavaBean、XML等技术。 6、精通使用 MySql、SQL Server、Oracle 等其中一个数据库。 7、有系统架构及系统设计能力者优先。 8、精通angularjs ，react前端开发经验者优先 任职要求: 1、计算机或相关专业，本科及以上学历，5年及以上JAVA 实际工作和项目经验。 2、工作认真负责，有强烈的责任心，有较强的团队意识和沟通能力</t>
  </si>
  <si>
    <t>前端开发工程师（急招）</t>
  </si>
  <si>
    <t>深圳市大洋有鱼软件技术开发有限公司</t>
  </si>
  <si>
    <t>五险一金 员工旅游 年终奖金 弹性工作</t>
  </si>
  <si>
    <t>1、根据产品需求，设计和开发HTML5页面； 2、基于HTML5标准进行页面制作，编写可复用的组件； 3、与后台工程师共同实现产品功能，完成数据交互及展示； 4、优化页面响应速度，改进用户体验。  任职资格： 1、本科及以上学历，有3年及以上WEB前端开发工作经验； 2、有扎实的前端技术基础，包括但不限于 HTML、CSS、JavaScript、DOM； 3、精通JS、Ajax等前端开发技术，能够利用JS进行原生开发，熟悉ES6、HTML5等技术； 4、熟练掌握至少一个主流前端框架Vue、Angular、React等，并了解其核心原理，能独立开发常用组件；熟练使用node.js环境，Vue优先； 5、熟悉前端构件工具，如：Webpack、grunt、gulp等； 6、有一定的后端开发经验，对HTTP协议有一定了解，理解客户端、服务端通信机制； 7、对技术有强烈的进取心，具有良好的沟通能力和团队合作精神、优秀的分析问题和解决问题的能力。</t>
  </si>
  <si>
    <t>web前端开发――react</t>
  </si>
  <si>
    <t>淄博东雷商贸有限公司</t>
  </si>
  <si>
    <t>海外工作机会 员工旅游 交通补贴 餐饮补贴 周末双休 不加班 包住单间公寓 年终奖金 通讯补贴 绩效奖金</t>
  </si>
  <si>
    <t>此职位需出！差！一两年！不需要英文能力 不能接受者勿投！！  岗位职责： ？ 负责平台web前端和webapp端H5开发。 ？ 能够根据业务需求及描述，可进行切图及静态页面开发 ？ 具备良好的编程规范意识。保证代码开发质量，不得违反前端相关设计。 ？ 协助负责小组人员资源协调分配，并积极主动支持完成项目整体目标 ？ 负责持续优化系统在各平台下的兼容性、性能和安全问题 ？ 和后端团队等相互协调，不断优化前后端交互流程和标准  岗位要求： ？ 2年以上Web前端开发经验； ？ 熟悉JavaScript（ES5、ES6标准）、DOM等前端技术； ？ 熟悉HTML5、CSS3，熟悉页面架构和布局，对Web标准和标签语义化有深入理解； ？ 掌握各种当前常用布局如:弹性布局及响应式布局，能够有效解决和改善各种手机适配问题； ？ 熟悉混合开发，至少精通1种，例如但不限于： React, Vue，Angular,等等； ？ 了解 webpack的使用和原理,对http协议有一定理解,熟悉mvc、mvvm模式； ？ 能充分理解项目需求和设计需求，具有一定研发精神，能解决各种未知问题 ？ 优秀的沟通、学习和团作协作能力以及团队的责任心，工作积极主动有责任心。 ？ 拥有混合开发项目经验者优先。拥有React和React Native项目经验者优先。  工作5天8小时，周末双休。很少加班！！！  福利： 1、包住，酒店式公寓，独立单间，家电和厨具齐全，水电网公司包。 2、餐饮补贴，机票补贴，医疗报销20000P/年、节日礼金补贴等。 3、一年二三十天年假。</t>
  </si>
  <si>
    <t>JAVA web开发高级工程师</t>
  </si>
  <si>
    <t>深圳华望技术有限公司</t>
  </si>
  <si>
    <t>五险一金 免费班车 员工旅游 节日福利</t>
  </si>
  <si>
    <t>工作经验及技能、职位要求： 1、全日制专科或以上学历，计算机软件,数学或相关专业 2、5年以上JAVA WEB端开发经验，具备良好的学习能力, 熟悉J2EE系统架构，精通Java语言并具有基于J2EE体系结构的模块设计和代码开发经验. 3、熟练使用CSS、JavaScript、Ajax、HTML和Jquery框架等前端技术, 熟悉常用应用服务器产品(Tomcat). 4、熟悉MYSQL数据库，有较强的SQL功底，能够写出高效的SQL 5、熟练使用SSM框架，easyui前端框架，具有easyui框架项目经验，能独立完成简单的模块开发 6、能无障碍阅读中英文文档,能够编写各类技术文档，具有规范的开发文档写作能力 7、能吃苦，细心，有责任心,具有良好的团队精神。 8、熟悉HTML页面布局，能够完成复杂的页面交互 岗位职责： 1、参与公司运营boss平台的开发，设计数据库(MYSQL) 2、负责硬件产品服务器的搭建和开发. 3、负责公司Web前端页面开发,熟悉DIV,CSS,JavaScrip,AJAX,等Web前端开发技术。 4、负责公司项目日常运维.</t>
  </si>
  <si>
    <t>Web前端开发工程师 (职位编号：02)</t>
  </si>
  <si>
    <t>深圳市微看宝宝科技有限公司</t>
  </si>
  <si>
    <t>五险一金 补充医疗保险 股票期权 专业培训 员工旅游</t>
  </si>
  <si>
    <t>岗位职责： 1、承担Web前端核心模块的设计、实现工作； 2、独立完成项目的代码开发和检查等工作； 3、负责项目性能的优化；  任职要求： 1、3年以上前端开发经验； 2、具备丰富的Web前端架构经验，熟悉动静分离架构，对于大型互联网产品的架构设计有实际经验； 3、小程序、ES6以及Typescript有实际项目经验，vue、react、angular三大框架其一至少使用两年经验； 4、精通Javascript、html、css，理解MVC和MVVM实现原理，了解nodejs; 5、熟练使用gulp/webpack等构建工具的使用，具备手动搭建脚手架能力； 6、能够解决各种浏览器兼容性问题、前端性能问题，具备良好的代码风格习惯以及接口、架构设计能力。</t>
  </si>
  <si>
    <t>深圳市万博文化传媒有限公司</t>
  </si>
  <si>
    <t>弹性工作 下午茶 带薪年假 全勤奖 节日福利 五险一金 团建奖金 生日礼金 地铁周边</t>
  </si>
  <si>
    <t>1.制作网站统计插件； 2.网站响应式开发； 3.站群js框架开发； 4.js加密与解密。  岗位要求： 1.全日制专科及以上学历 2.精通JavaScript、HTML、CSS等Web前端技术 3. 精通HTTP基本原理，知悉网站性能优化 4. 熟悉相关基础算法，有用原生js编写插件或组件经验的优先考虑。 5.具有优秀的分析和解决问题能力，对挑战问题充满激情； 6.具备良好的责任心与工作激情，团队合作能力强。 7.对web技术钻研有强烈兴趣，有良好的学习能力和强烈的进取心。</t>
  </si>
  <si>
    <t>泰康养老保险股份有限公司深圳分公司</t>
  </si>
  <si>
    <t>五险一金 补充医疗保险 绩效奖金 弹性工作 定期体检 专业培训</t>
  </si>
  <si>
    <t>1、负责公司小程序、公众号及内部系统前端开发工作
2、负责Web前端所需页面的制作和效果的实现
3、保证良好的浏览器兼容性,负责用户体验的改善、设计和实现；
4、与后端开发团队紧密配合,确保代码有效对接。 任职要求：
1、 计算机相关专业本科以上学历，1~3年工作经验
2、 熟练运用HTML、CSS、javascript进行Web开发,至少具有Vue.js、React.js、AngularJS等框架使用经验，并掌握其原理；
3、 熟练掌握API开发和WEB开发调试工具，具有组件化的思想，掌握前端应用构建和组件封装；
4、 熟悉grunt/gulp/webpack等构建工具,有小程序及微信公众号开发经验优。
5、 工作热情，有责任心，具有团队合作精神，良好的沟通表达和逻辑分析能力。</t>
  </si>
  <si>
    <t>前后台IT工程师</t>
  </si>
  <si>
    <t>深圳市小物橙科技有限公司</t>
  </si>
  <si>
    <t>五险一金 弹性工作 绩效奖金 员工旅游 年终奖金 股票期权</t>
  </si>
  <si>
    <t>岗位职责： 1.负责搭建和持续改进算法工程能力化的后端服务； 2.负责金融科技相关业务规划产品的架构设计和研发落地； 3.负责定制化项目与第三方平台（如银行）的对接开发，以及相关工具和服务的开发； 4.负责公司相关项目的前端设计与开发； 5.负责前端基础组件的开发与维护； 任职资格： 1. 2年以上的金融科技后端开发工作经验，有1年以上前台开发经验； 2.扎实的编程基础，有Java/Python开发经验； 3.学习和逻辑思维能力强，熟悉常用算法和数据结构； 4.熟悉MySQL/PostgreSQL/MongoDB等数据库；加分项； 5.了解Docker容器技术，了解Shell脚本开发，熟悉Linux系统常用命令； 熟悉ES6、CSS3、HTML5等技术 6.熟悉主流前端框架，包括但不限于React.js/Vue.js/Angular 等框架； 7.熟悉Web接口开发规范，有前后端分离项目开发经验，有后台开发经验加分； 8.持续关注前端技术发展，热爱写代码，有个人独立作品/开源项目加分； 9..熟悉分布式、微服务、高性能服务的开发，有的系统架构设计或开源经历者优先； 10.抗压能力强，能够接受短期出差；  待遇：月薪+年底分红+期权</t>
  </si>
  <si>
    <t>web前端讲师</t>
  </si>
  <si>
    <t>深圳市鸿渡锦程教育科技有限公司</t>
  </si>
  <si>
    <t>五险一金 补充医疗保险 员工旅游 专业培训 绩效奖金 年终奖金</t>
  </si>
  <si>
    <t>职位信息： 1.按照教学规范和教学大纲高质量完成web前端课程的授课任务； 2.带领学员参加实训并指导学员完成实操项目； 3.负责所属教学方向的工作计划和课程优化、改进教学方法，完善教学体系； 4.完成课程辅导工作，解答学员课程疑问，保证学员的学习质量； 5.配合其它部门和集团完成相关工作。   任职要求： 1.本科学历，至少3年以上WEB设计项目经验或1年以上教育行业WEB讲师教学经验； 2. 精通HTML / XHTML、JS、AJAX、CSS等前端相关技术并且精通Javascript，熟悉JQuery、Bootstrap等框架； 3. 熟练使用常见的移动端开发框架与库，如CSS 库、Zepto/jQuery、iScroll及Swiper等等； 4. 精通至少一种JS框架，如AngularJS / React / Vue等，或者对原生JS语言掌握较深； 5. 了解至少一种后端开发语言，如Java / PHP / Python / Ruby等并熟悉一种关系型数据库如mongoDB/mysql； 6. 熟悉webpack插件的使用和前端工程化与构建部署，如linux、Git/SVN、Gulp/webpack/grunt与Nginx/apache等。</t>
  </si>
  <si>
    <t>Web前端架构师</t>
  </si>
  <si>
    <t>深圳巴伦如梭网络有限公司</t>
  </si>
  <si>
    <t>年16薪 绩效奖金 年度调薪 晋升机会</t>
  </si>
  <si>
    <t xml:space="preserve"> 岗位职责： 负责影视信息网站前端功能开发 工作内容： 1. 前端开发框架的搭建和持续完善优化； 2. 理解产品需求，参与需求评审确认； 3. 完成产品前端功能的技术设计，按项目要求出具技术文档； 4. 编码，自行单元测试确保代码质量，按规范提交代码，按要求做好版本管理。 5. 参与前端技术规范和软件过程持续改进。 任职资格: 1、计算机相关专业全日制一本及以上学历，英语CET4或以上；5年以上开发经验。 2、熟练使用HTML5、CSS、原生JavaScript等Web页面开发技术。 3、熟练使用mint-ui、jquery-ui、bootstrap、echarts基本使用。 4、 熟悉使用JQuery、Ajax、vue.js等各种Web前端开发技术，完成页面的动画效果。 5、 熟练使用HTML5新标签，使内容更具有语义化，对于HTML5+CSS3新特性：audio，video，canvas，本地存储，语义化标签。 6、熟练使用DIV+CSS布局，rem移动端布局，百分比，flex，媒体查询等，可进行响应式布局以及屏幕的自适应。 7、 熟悉使用W3C标准，响应式布局、弹性盒布局、rem布局，基于HTML5的webApp开发以及各种手机移动端适配。 8、熟练使用webpack前端构建工具、git和gitee代码托管工具。 9、具备良好的沟通表达能力、团队协作精神和服务意识。 10、思维清晰敏捷，逻辑分析能力强，善于学习、具有分析、解决问题的能力。 11、有java、C++等后台开发经验优先。  </t>
  </si>
  <si>
    <t>JAVA开发工程师(IT) (职位编号：xinguodu000635)</t>
  </si>
  <si>
    <t>深圳市新国都股份有限公司</t>
  </si>
  <si>
    <t>多元化业务集团公司 金融/投资/证券</t>
  </si>
  <si>
    <t>五险一金 补充医疗保险 补充公积金 员工旅游 交通补贴 定期体检 年终奖金</t>
  </si>
  <si>
    <t>岗位职责: 1. 参与公司内部系统开发，实现高性能、高可用、高并发, 并且有良好的用户体验； 2. 参与架构设计、编码、重构、测试、优化； 3. 参与数据库设计及性能调优； 4. 参与技术文档的编写；  任职资格: 1. 本科及以上学历，计算机或相关专业, 3 年(包含) 以上 Java 开发经验； 2. 熟悉泛微系统优先，有企业办公平台开发经验； 3. 精通 Java 开发技术，熟悉 SpringMVC、JPA、Hibernate、WebService，理解其运行原理； 4. 精通 HTML、JavaScript、CSS、JQuery、Ajax 等前端技术； 5. 熟练使用 BootStrap, 有很强的UI设计能力, 对提高用户体验有一定经验； 6. 熟悉 Apache/Tomcat/JBoss/WebLogic 等常见容器的配置及管理技术； 7. 熟悉 Oracle、SQL Server 或 MySQL 任一数据库，熟练使用SQL语言； 8. 熟练使用 Eclipse、SVN 等开发工具 9. 熟悉 Linux 基本命令； 10. 工作细致、踏实、责任心强；具有良好的团队精神和沟通能力。</t>
  </si>
  <si>
    <t>魅族科技（中国）有限公司深圳分公司</t>
  </si>
  <si>
    <t>互联网/电子商务 计算机硬件</t>
  </si>
  <si>
    <t>工作职责: 1、负责魅族应用商店、广告平台、运营活动前端业务开发及维护； 2、负责持续优化前端页面体验和访问速度，搭建高性能、高可用和安全的前端技术架构； 3、负责WEB新技术研究与引入。 任职资格: 1、本科及以上学历，计算机相关专业，3年及以上工作经验； 2、精通HTML5、CSS3、Javascrip（ES6&amp;ES7）等前端开发技术； 3、熟悉Vue、Angular、React等前端框架，对框架运行原理有比较深入的了解更佳； 4、持续关注业界的新话题和新技术，如PWA、Webpack等，有开源项目或者博客更佳； 5、熟悉W3C标准，对表现与数据分离、WEB语义化等有深刻理解； 6、熟悉浏览器兼容性，前端网络和性能优化技巧； 7、熟悉H5小游戏开发(如phaser框架等)，有实际上线项目经验更佳； 8、对前端工程化有深刻的理解和相关的实践经验；</t>
  </si>
  <si>
    <t>网店运营</t>
  </si>
  <si>
    <t>深圳市好会通科技有限公司</t>
  </si>
  <si>
    <t>带薪年假 五险一金 绩效奖金 全勤奖 节日福利 专业培训 通讯补贴</t>
  </si>
  <si>
    <t xml:space="preserve">岗位职责 负责电商如淘宝、天猫、京东等店铺的策划、页面设计制作、推广优化，关键词搜索自然排名、客户流量、流量转化销售率等。  任职资格 1、了解电商的各项规则、熟悉电商店面推广规律，擅长提升淘宝、天猫、京东等店铺推广的客户流量，并有效促进提高客户的购买转化率。 2、有电子通信产品网络销售运营经验者优先。 3、熟悉百度及GOOGEL的优化，有自己对SEO的认识优先。 4、熟悉网页HTML代码、懂基本的DIV+CSS，对网站内部SEO了解优先。 5、良好的沟通能力及团队协作能力，富有责任心 学习能力强。  福利待遇：五险一金 带薪年假 年终奖 节假日福利  这里有一支优秀的运营团队等着你的加入。 这里有高薪，只要你愿意； 这里不仅高薪，还有你的理想； 这里不仅远方，还有学识技能全方位培训； 这里不仅培训，还有充分的发展空间；  公司名称：深圳市好会通科技有限公司 公司地址：深圳市南山区西丽九祥岭工业区第10栋第3层 公司网址：http://www.meeteasy.com.cn 主营产品：会议电话机 全向麦克风 会议桥  交通： 地铁：西丽地铁D出口（5号、7号线可以直达） 公交：西丽劳力市场或者九祥岭1，步行只需3-5分钟。 </t>
  </si>
  <si>
    <t>�D晖（深圳）科技合伙企业（有限合伙）</t>
  </si>
  <si>
    <t>五险一金 弹性工作 绩效奖金 年终奖金 免费零食 交通补贴 周末双休</t>
  </si>
  <si>
    <t xml:space="preserve">前端工程师 岗位职责：?1、前端架构设计和开发。 2、前端开发规范的建设，前端技术研发。?任职要求 1、精通前端和后端开发技术，有扎实的编程技术。 2、熟悉主流前端框架，熟练掌握HTML5/CSS3/AJAX/JavaScript/Jquery/echart/vue/es6等。 3、掌握JAVA基础技术，了解Java的基本框架。 4、精通前后端交互，熟练接口调试，熟悉主流浏览器兼容性调试。 5、本科及以上学历，3 年以上软件开发经验，可独立完成模块化开发。 关键词：前端 JAVA 浏览器 HTML5 CSS3 AJAX JavaScript Jquery echart vue es6 </t>
  </si>
  <si>
    <t>深圳黄金投资有限公司</t>
  </si>
  <si>
    <t>五险一金 补充医疗保险 补充公积金 奖金 定期体检 绩效奖金</t>
  </si>
  <si>
    <t>1、 负责前端工程的开发和构建； 2、 负责前端模块化设计及优化； 3、 负责对页面进行性能优化以及特性开发，以提升用户体验及性能； 4、 负责与后台开发人员配合完成项目。 任职要求： 1、 本科及以上学历，计算机相关专业，3年以上前端开发经验； 2、 精通JavaScript，熟悉常用ES6语法； 3、 熟练掌握HTML5、CSS3，对web标准化有深入见解，了解主流JS框架（如jQuery，Vuejs、Reactjs等）并至少熟练使用一种; 4、 具备动画能力( css3 + animation)及绘图能力(canvas +svg)； 5、 至少熟练react、vue、angular等其中一种框架，能使用构建工具(webpack等)搭建相应开发环境，熟练vue者优先； 6、 熟练掌握nodejs，能用nodejs编写简单的脚本工具、能搭建服务端渲染环境； 7、 工作积极主动，善于沟通，有良好的团队合作能力。</t>
  </si>
  <si>
    <t>UI设计师（偏视觉方向）</t>
  </si>
  <si>
    <t>广州区势时代品牌咨询管理有限公司</t>
  </si>
  <si>
    <t>五险一金 专业培训 年终奖金 弹性工作 绩效奖金 美女帅哥多 出国机会 员工旅游 定期体检</t>
  </si>
  <si>
    <t xml:space="preserve">岗位职责： 1.负责WEB以及APP界面设计、图标设计和创意工作； 2.基于用户体验、人机交互、图形化设计、界面设计等前沿理论实现产品风格设计； 3.独立完成UI相关图形设计工作，能根据项目和应用系统的需求设计全套UI； 4.根据产品及网站定位把握用户体验,为产品及网站提供切实可行的视觉设计方案； 5.主导设定产品和网站的整体视觉风格和UI规范； 6.不断跟踪改进视觉原素,优化提高用户体验； 任职要求： 1.本科及以上学历，美术、设计或相关专业本科以上学历； 2.从事设计行业工作3年以上，对客户端（PC, Mac, Android, iOS）和网站的设计有丰富经验； 3.具有深厚的设计理论与娴熟的设计技巧，善于捕捉流行趋势； 4.热爱设计，拥有宽广的行业视野与时尚的审美标准； 5.精通Photoshop、Illustartor、Flash等设计工具； 6.具备带领团队的能力和经验，并富有工作激情、创新和责任感，能承受高强度的工作压力； 7.熟悉CSS、JAVASCRIPT、HTML5等技能者优先。 小寄语：    公司是个很棒的平台，不缺钱，只缺人！具有良好的UI设计能力，能够独立解决有一定复杂度的问题。如果你能够有一套解决问题的套路，我们更加欢迎你加入。 </t>
  </si>
  <si>
    <t>广告前端开发工程师</t>
  </si>
  <si>
    <t>深圳市和讯华谷信息技术有限公司</t>
  </si>
  <si>
    <t>五险一金 员工旅游 定期体检 弹性工作 年终奖金 绩效奖金 交通补贴</t>
  </si>
  <si>
    <t>职位描述：
1、核心技术栈: Angluar
2、参与面向广告代理商的广告投放系统开发工作
3、参与面向内部运营的效率工具开发工作
4、参与大数据可视化工具与平台的开发工作
4、参与基于业务和技术场景的架构、性能优化
5、参与开发流程改进，公共组件和工具建设，用技术手段提高生产力。
6、业务无需兼容IE，几乎无活动页需求
工作职责：
1、广告系统 Web 端功能设计、开发和实现；
2、广告系统易用性改进和 Web 界面技术优化；
3、设计开发高效可复用的UI组件，提高开发效率和维护成本。
4、Web 前沿技术研究和新技术调研，利用各种 Web技术进行开发，致力于通过技术改善用户体验。
任职资格：
1、至少熟悉React、Angular、Vue其中一种；
2、本科以上学历，2年以上前端开发工作经验；
3、精通 javascript，熟悉ES6或者Typescript，可脱离框架进行开发；
4、熟悉HTML/CSS，可熟练实现常见布局方式；
5、扎实的计算机基础和解决问题能力，如HTTP协议，常见数组结构与基础算法；
6、对前端技术有持续的热情，个性乐观开朗，逻辑性强。</t>
  </si>
  <si>
    <t>深圳牙领科技有限公司</t>
  </si>
  <si>
    <t>五险一金 员工旅游 餐饮补贴 绩效奖金 年终奖金 弹性工作</t>
  </si>
  <si>
    <t>职位描述：
1、制定前端开发规范，主导前端架构设计，搭建前端基础开发环境；
2、负责参与前端基础技术框架的设计、研发及维护；
3、优化网站前端性能，对代码质量负责，按照要求实现前端页面的各种特效效果；
4、带领web开发小组完成前端需求理解、功能设计、任务分解、迭代开发；
5、与产品经理沟通需求，进行相关的技术文档编写，方案设计
岗位要求：
1、本科及以上学历，计算机相关专业；
2、5年以上Web前端开发经验；
3、能够熟练运用HTML、CSS、JavaScript构建高性能的web应用程序；
4、理解web标准和兼容性，对可用性相关知识有实际的了解和实践经验；
5、熟练使用各种前端调试工具，性能分析工具；
6、熟悉React,vue.js等前端框架,熟悉其原理并能独立开发组件，Vue优先；
7、熟悉redux,thunk,vuex.mobx等库；
8、熟练使用Webpack等打包工具, Gulp等构建工具, Sass, Less等CSS预编译工具
9、有Node.js，小程序开发经验更佳；
10、思路清晰，具备良好的沟通能力和团队协作精神。</t>
  </si>
  <si>
    <t>猎光照明科技（深圳）有限公司</t>
  </si>
  <si>
    <t>带薪年假 五险一金 绩效奖金 全勤奖 节日福利 餐饮补贴 做五休二 周末双休</t>
  </si>
  <si>
    <t>该岗位需要具备熟练的英文听说读写能力，可以用英语作为工作语言。 如果您的英语一般，请不要投递简历。  岗位职责： 1、根据业务部门需求，负责公司内部ERP后台的功能开发和优化； 2、集成后端数据 3、设计数据库结构，迁移，创建新表，新索引，规范化，并提出新方法。 4、设计用户界面和Web布局 5、执行定期测试和调试，以最大限度地提高程序效率 6、创建用户支持的技术文档 7、建议新功能，以改善程序导航和操作 8、遵循安全原则并在系统中实施***安全性  任职要求： 1、从事项目开发或网站开发工作3-5年php开发经验，本科及以上学历； 2、有ERP系统开发经验优先； 3、精通PHP网站开发，有良好的编码规范和撰写文档习惯； 3、熟悉JS、HTML、CSS、HJAX、和Div+CSS布局； 4、对MYSQL有深入的认识，精通MYSQL数据库SQL编程和使用，具有MySQL索引优化,查询优化,存储优化经验优先； 5、熟练掌握HTML/XHTML/HTML5、JavaScript、JQuery、Ajax、CSS等Web技术； 6、具有一定的 Linux 系统操作/管理能力，能在 Linux 下做开发工作。  我们能给你： 1、 我们有自己的研发、生产和销售团队，有自己的品牌，且在欧美市场有较高的品牌认知度。 2、 公司同事来自世界各地，多文化背景的企业环境会给您带来愉悦和轻松的企业文化。 3、 全英文的工作环境，让你的口语突飞猛进。 4、 简单直接的沟通方式、以结果为导向，拒绝办公室政治。 5、 晋升空间大，公司处于高速发展阶段，迫切需要各类优秀的人员，如果你够优秀就有机会升职加薪 6、 8:30-9:00浮动上班，18:00-18:30浮动下班，中午12:00-13:30休息，周末双休，享受国家法定节假日 7、 入职即全额够买五险一金，且全员购买综合医疗保险； 8、 入职即享有带薪年假5天，（10年以上工龄10天，20年以上工龄15天），且入职每满一年多1天福利年假，福利年假上限5天 9、 其他带薪假期：婚假、丧假、病假、产假、陪产假、三八妇女节等； 10、 公司每年组织国内游；另设有季度活动经费，不定期员工聚餐、爬山、乒乓球、羽毛球等文化活动。</t>
  </si>
  <si>
    <t>深圳市环球数码科技有限公司</t>
  </si>
  <si>
    <t>计算机硬件 影视/媒体/艺术/文化传播</t>
  </si>
  <si>
    <t>五险一金 补充医疗保险 员工旅游 通讯补贴 交通补贴 餐饮补贴 弹性工作 定期体检</t>
  </si>
  <si>
    <t>岗位职责： 1.负责系统架构设计、优化，和模块开发； 2.负责技术难度攻关、实现，和新技术引进； 3.撰写相关的技术文档，对其他工程师进行技术指导和培训。  任职要求： 1.本科以上学历，计算机相关专业，一直从事软件开发工作，3-7年Java开发经验； 2.精通Java主流后端技术和框架(包括语言基础/JVM调优/多线程/IO/SSM/SpringBoot/ZK等)； 3.精通Java/J2EE，熟悉面向对象设计方法和常用设计模式，对高并发、海量数据处理有实际经验； 4.熟练掌握关系型数据库和Nosql数据库以及ES、MQ等技术的开发和使用，熟练sql优化、分布式集群设计等； 5.熟悉HTML5/CSS3/JS/Ajax/jQuery等Web前端技术，至少熟悉jQuery/AngularJS/Vue.js等主流前端JS框架中的一种； 6.学习能力强，对技术钻研有浓厚兴趣，较强的团队合作精神，执行力强； 7.熟练Python开发，PHP也有一定的开发经验。</t>
  </si>
  <si>
    <t>武大吉奥信息技术有限公司</t>
  </si>
  <si>
    <t>WEB前端工程师 (职位编号：000428)</t>
  </si>
  <si>
    <t>深圳市环球易购电子商务有限公司</t>
  </si>
  <si>
    <t>1、探索前端新技术，并将其应用到新产品。
2、开展技术难点攻关研究，提供技术解决方案
3、能结合业务对具体的产品进行针对性的性能优化，实现极致的用户体验
4、能够主动的开发出提高团队工作效率的自动化工具，负责制定前端技术规范和标准 1.本科及以上学历，5年以上Web前端开发经验，精通各种Web前端技术JavaScript(含ES6)、HTML、CSS、DOM、协议、安全等
2.对web性能优化、常见漏洞有深入的理解，
3.对前端开发规范、工程化、组件化、测试有深入认识和实践
4.参与设计并实现大型复杂网络系统架构者优先，有移动端项目经验者优先</t>
  </si>
  <si>
    <t>高级前端开发工程师 (职位编号：001002)</t>
  </si>
  <si>
    <t>浙江森马电子商务有限公司</t>
  </si>
  <si>
    <t>周末双休 五险一金 专业培训 年终奖金 节日福利 绩效奖金 定期体检 通讯补贴</t>
  </si>
  <si>
    <t>1.负责多终端产品的前端设计、开发、优化、维护；
2.根据交互和视觉方案以及前端框架进行完成页面原型；
3.参与项目需求评审、与相关人员沟通、保证开发的质量与进度；
4.持续关注新技术，引入并优化前端的质量、性能、用户体验。 1.3年以上前端开发的工作经验，有电商项目背景优先;
2.精通其中一种主流框架：Vue，React，Angular等，其中有vue项目开发经验优先;
3.精通JavaScript、jQuery、HTML5、CSS3等基本Web开发技术；
4.熟悉主流的UI框架，以及sass、gulp、npm等前端开发工具，开发过成熟的跨平台手机项目者优先；
5.具备Js埋点知识，或第三方埋点如GA、神策等；
6.具备复杂应用开发和性能调优能力，对前端优化策略有一定的见解；
7.具有较强的责任心，独立分析和解决问题的能力，有良好的团队合作精神。</t>
  </si>
  <si>
    <t>Full stack Engineer</t>
  </si>
  <si>
    <t>深圳链时代科技控股有限公司</t>
  </si>
  <si>
    <t>Position: Full stack Engineer Head Count: 2 Description: 1、全日制大专及以上学历，信息、计算机等相关专业。 2、三年以上前端开发经验。 3、专业基础扎实，精通HTML、JS、CSS。 4、熟练掌握react,一年以上react开发经验。熟悉或了解其他框架 5、掌握Angular JS ，一年以上Angular 开发经验 6、具备良好的洞察力和准确的判断力，思维活跃，善于创新。 7、紧密跟踪互联网技术前沿，逻辑清晰，思维开阔，具备较强的学习能力以及综合分析问题和快速解决问题的能力。 8、职业素养优，心理素质好，工作效率高，抗压能力强。  公司信息： 极光云典总部位于加拿大多伦多，是一家新型的信息技术（IT）服务公司。如何以合理的成本，快速、高效、精准地把IT解决方案推向市场，是当前的企业家面临的问题。极光云典正是为了解决这个问题而成立。公司聚集了一批在IT领域最前沿经验丰富的技术及管理人才，以最新的技术手段和开发模式，帮助财经领域的初创企业家解决了一个又一个业务难题。公司的客户主要是海外（北美为主）金融领域的初创公司。有些公司客户已被知名公司收购。 由于业务的不断拓展，公司长期需要有能力、有进取精神的人才加入。 在极光云典，每位员工都是能独当一面的精英高手。员工必须有强烈的兴趣不断学习***。在和团队工作的过程中，你将有机会和他们相互学习，共同进步。公司有知识共享的文化，在使用***的同时，可以紧密协作。 公司的工作作风灵活，绝大部分工作都可以远程实现，工作时间和地点不限。这需要员工的自我管理能力强，善于高效沟通。 公司结构扁平，没有官僚制度，人际关系轻松融洽。公司注重员工的成长，鼓励每个员工对自己的职业有规划，支持并创造条件让员工尝试自己感兴趣的工作。 目前公司正在高速发展，办公地点和相关福利即将陆续到位。对于愿意远程办公的员工将仍然实行大部份时间远程的模式。 如果你不是想找一份轻松稳定的工作，而是在寻找一个施展抱负的平台，一群志同道合的朋友，一个不断挑战自己的机会，那么就和我们谈一谈吧！</t>
  </si>
  <si>
    <t>海外SEO经理</t>
  </si>
  <si>
    <t>深圳市易讯天空网络技术有限公司</t>
  </si>
  <si>
    <t>美股上市 优秀团队 福利齐全 五险一金 节日福利</t>
  </si>
  <si>
    <t>岗位描述：
1、负责公司多语言网站的Google关键词排名及自然流量提升；
2、制定网站SEO/ASO工作规划，提出站内，站外优化策略并推动执行；
3、负责关键词挖掘和分析工作，制定内容建设及关键词部署方案；
4、负责ASO相关的策略与推广，提升app排名；
5、监控和分析网站流量、用户行为、日志数据，监控研究竞争对手，输出数据分析报告并指导进一步工作；
6、与产品、技术、运营协调跟进SEO相关的计划实施。
任职要求：
1、大专及本科以上学历，5年及以上SEO工作经验；
2、有Google SEO及海外推广成功经验，有小语种经验更佳；
3、具有较强的沟通能力和团队协作精神，善于推动各部门执行工作；
4、英文四级以上，读写无障碍；
5、精通SEO工具的使用，包括但不限于GA/Search console/GTM/Ahrefs等，熟悉HTML、CSS等网页编程语言；
6、有较强的数据挖掘及分析能力，能够输出可视化的诊断分析报告和解决方案；
7、了解搜索引擎排名原理与策略，对全球本地化SEO、移动SEO、ASO有强烈的兴趣。</t>
  </si>
  <si>
    <t>维拓智能科技（深圳）有限公司</t>
  </si>
  <si>
    <t>五险一金 年终奖金 年底双薪 生日礼金</t>
  </si>
  <si>
    <t>岗位职责： ●能够根据要求开发功能性模块，完成基于Java语言的软件开发任务。 ●深入理解C/S、B/S架构的网络模式，并能够完成C/S、B/S架构的功能软件开发。 ●熟悉UML及面向对象设计，熟练使用eclipse等常用开发工具，熟练使用SSH/SSM开发框架，掌握Oracle、MySQL等常用数据库。 ●根据客户需求，编写相应项目文档，并根据文档进行项目开发 。 ●参与项目架构与实施方案，项目任务执行并定期汇报项目研发进度，把控项目软件质量。  我们对您的期望： ●计算机及相关专业，全日制大学本科及以上学历。 ●了解或使用过NIO，Socket， 解析XML，HTTP。 ●熟练掌握Java/J2EE语言，编程风格规范。 ●熟练使用Struts2.0框架，对于Spring框架有一定了解。 ●熟练掌握JSP，HTML，JavaScript，CSS语言，了解AJAX,能独立开发B/S前台页面。 ●熟悉Java网络通讯编程，Socket/Webservice/HttpClient。JSon/XML/SOAP。 ●2年以上团队和项目管理经验。  优先条件： ●熟悉网络TCP/IP等通信协议，有多线程、Socket编程经验优先考虑。 ●有大数据平台开发经验者优先。</t>
  </si>
  <si>
    <t>上海枫昱能源科技有限公司</t>
  </si>
  <si>
    <t>1.6-2.2万/月</t>
  </si>
  <si>
    <t>电气/电力/水利 互联网/电子商务</t>
  </si>
  <si>
    <t>五险一金 员工旅游 餐饮补贴 通讯补贴 交通补贴 年终奖金</t>
  </si>
  <si>
    <t xml:space="preserve">岗位职责： 1、 参与需求分求析，完成功能模块的设计、开发、单元测试、集成和发布 2、  根据公司的要编写相关的技术文档: 撰写所承担功能模块的业务说明书、开发说明书、测试与部署文档等 3、 担当项目管理及技术指导角色，带领团队完成技术平台及应用产品的开发与测试工作，以及日常的运维与升级。 岗位要求： 1、5年以上软件开发工作经历，本科学历；熟悉面向对象开发，具备良好的编程习惯，熟练使用Eclipse、IDEA等开发工具； 2、精通Java开发，精通Spring、SpringMVC、Hibernate、Struts、Kafka、ActiveMQ等开源技术； 3、精通httpclient调用接口、WebService 4、精通SQL语言，精通MySQL、Oracle、redis； 5、熟练掌握HTML5，JavaScript，CSS等基本知识，熟悉jQuery easyUI，VUE.js ，echarts等相关技术优先考虑； 6、熟练使用版本管理工具SVN、Git等； 7、具有较强学习能力、自我驱动能力、责任感。 8、优秀的团队合作精神，善于沟通，强烈的责任心，积极主动的工作态度。 </t>
  </si>
  <si>
    <t>高级Java工程师 (职位编号：TS004)</t>
  </si>
  <si>
    <t>上海易正软件技术服务有限公司</t>
  </si>
  <si>
    <t>1.6-2.5万/月</t>
  </si>
  <si>
    <t>五险一金 员工旅游 餐饮补贴 通讯补贴 年终奖金 补充医疗保险 定期体检</t>
  </si>
  <si>
    <t xml:space="preserve">  岗位职责：  1、熟练掌握公司项目使用的商业产品或开源框架，熟悉框架及平台底层原理，能承担核心业务模块/接口的编写；  2、编写项目相关技术方案和文档，完成软件系统的单元测试和Bug修复；  3、独立完成软件系统和模块的需求调研、需求分析，以及模块功能设计与数据模型设计；  4、严格遵循开发规范和流程，独立完成软件系统及模块编码，能针对性进行项目复杂技术方案攻关；  5、组织完成软件系统及模块的集成测试和用户测试，能承担系统性能调优和数据库优化；  6、承担系统维护管理，及时解决客户使用中的系统问题；  7、按要求参与并完成其他有关项目推进的事项，包括但不限于项目会议、用户培训、代码review、上线部署等；  8、负责系统工作量评估、开发计划编制，对项目实施过程进行有效跟踪与监督管控；  9、辅导初中级工程师，能在项目中担当5-8人项目小组leader角色并完成项目开发工作；  10、跟踪IT技术发展趋势，主动做好技术与能力储备。    任职要求：  1、计算机专业大专及以上学历；软件开发五年以上经验，至少参与过3个完整项目；  2、技术基础扎实、熟悉J2EE体系结构，深入理解面向对象编程思想，能解决复杂编程问题；  3、熟悉Html、Xml、JSP、Javascript、Css、AJAX、Jquery、ExtJ等Web前端开发技术；  4、熟悉常用的Java框架，Struts、SpringMVC、ibatis、Hibernate等，理解框架的原理和机制，能够合理使用开源框架和设计模式以提高软件开发质量；  5、熟悉Oracle、MSsql、Mysql、DB2或其他主流关系型数据库的一种或多种的安装、配置、应用和开发，熟悉数据库和SQL优化策略；  6、熟悉Linux/Unix系统，熟悉Tomcat、Jboss、Weblogic等主流应用服务器一种或多种的安装、配置和应用，熟悉应用服务器优化策略。  7、熟悉软件开发与设计流程，具备代码质量管理和进度管理能力，能够熟练使用PowerDesign、ERwin等工具进行数据库建模设计；  8、熟悉多线程编程、JVM调优、设计模式，对数据结构和算法设计具有较深刻的理解，能通过分析查找系统性能瓶颈并解决问题，能迅速确定缺陷并解决缺陷；  9、能充分理解客户需求，独立承担系统整体需求调研、分析和设计；  10、喜欢尝试新技术，有创新思维，并能从技术趋势和思路上推动技术团队成长； 11、本职位要求可出差。 </t>
  </si>
  <si>
    <t>北京海鑫科金高科技股份有限公司</t>
  </si>
  <si>
    <t>1.6-2万/月</t>
  </si>
  <si>
    <t>五险一金 补充医疗保险 交通补贴 餐饮补贴 通讯补贴 绩效奖金 定期体检 年终奖金</t>
  </si>
  <si>
    <t>岗位职责： 1.负责系统程序设计：参与J2EE应用程序设计工作，组件选型、概念验证、确保系统框架稳定性； 2、编码开发：负责对高保真原型进行深度需求分析，根据业务需要做好技术选型工作，高效开展代码编写工作，提高代码质量以及代码可读性； 3、参与项目系统功能开发和内部测试；解决软件开发过程中的问题； 4、参与系统分析文档和详细设计文档的撰写以及其他工作任务。  任职要求：  1、国家统招本科及以上学历， 5年以上Java 项目开发经验； 2、 掌握JAVA，JSP基本语言，熟悉HTML、javascript、CSS等前端基础技术； 3、熟悉JAVA开发环境、运行环境；掌握SVN、GIT等版本控制工具中的一种； 4、掌握JAVA语言编程常用抽象、封装编程方法； 5、熟练应用tomcat、Javaweb等容器，精通Struts、hibernate、Spring、MyBatis等框架技术，熟悉Dubbo框架或者分布式开发者优先； 6、了解多线程、并发等处理机制。’</t>
  </si>
  <si>
    <t>高级前端工程师（vue）</t>
  </si>
  <si>
    <t>深圳市联影医疗数据服务有限公司</t>
  </si>
  <si>
    <t>五险一金 绩效奖金 定期体检 员工旅游 通讯补贴</t>
  </si>
  <si>
    <t>1、负责前端页面（Web）和H5页面的构建，各类交互设计与实现；  2、前端样式和组件开发的模块开发；  3、精通前端工程化构建工具，至少有一个大型项目开发经验；  4、带领小组成员完成前端部分工作  5、配合后台开发人员完成项目；  岗位要求：  1、了解W3C标准，熟练使用HTML、CSS、JavaScript、Ajax、DOM等前端技术；  2、了解WEB标准化、模块化、性能优化方法，了解可用性、可访问性和安全性；  3、精通vue.js架构，至少3年vue.js开发经验，并有一定的组件开发能力；  4、有浏览器兼容性及网站性能优化经验者优先；  5、熟悉node.js、java等开发经验者优先；  6、有良好的代码编写习惯，有自主学习能力，有良好的团队合作意识及积极的心态。</t>
  </si>
  <si>
    <t>HTML5 游戏前端开发主程序（LAYABOX）</t>
  </si>
  <si>
    <t>上海掌越科技有限公司</t>
  </si>
  <si>
    <t>1.7-3万/月</t>
  </si>
  <si>
    <t>五险一金 节日福利 13薪 做五休二 周末双休 带薪年假 全勤奖</t>
  </si>
  <si>
    <t xml:space="preserve">- 认同儿童教育游戏方向并充满热情 - 具有 3年以上面向对象编程OOP开发经验，使用 AS3 3年以上 或 TS 1年以上，有上线产品核心模块开发经验 - 对客户端架构、数据算法有深刻理解，精通图形学原理，规范的编程风格、良好的文档习惯 - 综合能力强，有独立支持一款轻游戏前端开发、接入上线的经验，有 HTML5 引擎打包上架国内外各大渠道的经验。熟悉微信生态，有小程序开发能力；熟悉 CSS+DIV，有 Web 开发能力 - 勤恳、精进、有担当、善协作  本岗位急招 须完整说明项目经历和个人价值，并接受测试  </t>
  </si>
  <si>
    <t>步康（上海）软件有限公司</t>
  </si>
  <si>
    <t>20-30万/年</t>
  </si>
  <si>
    <t>Responsibilities: 1. Efficiently manage full-lifecycle of projects including business requirements, project planning, implementation, monitor and control, risk handling, project roll-out and customer validation to ensure a streamlined process 2. Forecast and utilise project resources in an efficient manner to ensure project is delivered on time, within scope and budget 3. Create/edit specific customer documents with high standardization including functional specifications for customers, high level technical specifications for developers, UAT testing plan, etc 4. Find efficient and practical solutions to given requirements which closely adhere to programming and testing standards, accuracy and creativity 5. Give professional guidance and appropriate support to project teams during development of projects and the final validation 6. Manage and monitor project team to ensure enhanced work efficiency, high motivation and good team spirit 7. Collaborate with quality control team, project team to manage and optimise UAT phase ensuring project issues or bugs are sorted, and satisfactory client’s feedback as well 8. Take responsibility of quality of the project by guaranteeing all project functions are flawless and validating delivery of the project meticulously, ensuring smooth project go-live 9. Communicate with customer effectively and promptly in kick-off meeting, specifications validation, follow-up meetings, UAT validation to meet customers needs 10. Give sufficient support to customers to meet customers satisfaction by answering customers inquires, resolving matters and complaints  Requirements: Bachelor degree or equivalent qualification PMP Certificate (Desirable) Strong experience in web project management process Experience with e-commerce solutions (especially Magento, demandware, hybris) (Desirible) Programming Skills of Object Oriented PHP, JavaScript, HTML/CSS, Ajax and optimizing MySQL Good managerial skills to work with other team members Good command of English and Mandarin A good team player with excellent communication and interpersonal skills Analytical skills and organizational skills</t>
  </si>
  <si>
    <t>上海金杉数金互联网科技有限公司</t>
  </si>
  <si>
    <t>1.7-2.3万/月</t>
  </si>
  <si>
    <t>五险一金 餐饮补贴 定期体检 员工旅游 年终奖金 节日福利</t>
  </si>
  <si>
    <t>岗位职责： 1、负责公司产品前端页面的设计及开发工作 2、按照UI原型还原静态HTML和CSS样式，兼容各种主流浏览器 2、维护前端应用并优化用户体验及可用性，参与制定页面重构的标准及优化 3、参与技术攻关，组织技术积累等工作  任职要求： 1、3年以上工作网站开发或web应用开发经验 2、精通HTML、CSS布局，精通网页标准、HTML5/CSS3规范 3、有前端mvc的应用实践，有backbone.js, angular.js，require.js等技术框架的使用经验 4、注重前端页面的性能优化, 注重前端代码的简洁高效 5、熟悉后端nodejs/php/c#/java任意一种后台脚本优先 6、思路清晰，具有良好理解能力，善于沟通，责任心强</t>
  </si>
  <si>
    <t>软件前端开发工程师</t>
  </si>
  <si>
    <t>中交疏浚技术装备国家工程研究中心有限公司</t>
  </si>
  <si>
    <t>电气/电力/水利 学术/科研</t>
  </si>
  <si>
    <t>五险一金 交通补贴 绩效奖金 专业培训 补充公积金 通讯补贴 年终奖金 定期体检</t>
  </si>
  <si>
    <t xml:space="preserve">工作职责： 1. 负责公司C/S、B/S应用程序（主要为组态软件）前端的设计、开发； 2. 与后台工程师协作，完成数据交互、展现等； 3. 完成软件开发过程中涉及文档的编辑。 4. 完成上级安排的其他工作。 任职资格： 1. 计算机或相关专业本科及以上学历； 2. 熟练掌握C#、CSS、HTML、JavaScript ； 3. 熟悉CSS3、HTML5(WebSocket/WebSQL/WebGL/Worker)技术者优先； 4. 具有良好的编程风格和开发文档编写能力，编码严谨、易读； 5. 认真负责, 为人正直、诚信，积极上进，好相处，能承受较大工作压力，具有较好的团队合作精神和沟通理解能力  </t>
  </si>
  <si>
    <t>.net后端开发工程师</t>
  </si>
  <si>
    <t>上海万科房地产有限公司</t>
  </si>
  <si>
    <t xml:space="preserve"> 1、掌握.NET编程技术（ASP.NET/MVC等），熟练使用C#进行编程开发 2、具有Web开发经验，熟悉前端开发技术，包括JavaScript、jQuery、BootStrap、 HTML5、CSS等，有Angularjs或VUE开发经验优先 3、熟悉RESTfulWebAPI设计风格接口编写和设计规范，熟悉JWT和OAuth2.0 4、熟悉SQLSERVER和MYSQL的应用开发，能够进行基础性能优化工作。 5、拥有良好的编码习惯，要求结构清晰，命名规范，逻辑性强，代码冗余率低。 6、有较强的团队协作精神，良好学习能力，能够适应一定的工作压力 </t>
  </si>
  <si>
    <t>IT数据部经理</t>
  </si>
  <si>
    <t>广州乐言玩具有限公司</t>
  </si>
  <si>
    <t>家具/家电/玩具/礼品 互联网/电子商务</t>
  </si>
  <si>
    <t>节日福利 带薪年假 员工旅游 五险一金 绩效奖金 经理公寓 定期体检 生日礼物</t>
  </si>
  <si>
    <t>岗位职责： 1、负责/参与应用系统平台设计、重构、优化，主导/参与技术难题公关； 2、负责并参与系统需求分析、功能模块详细设计，完成系统业务功能实现、测试及维护工作； 3、负责编写相应的需求、设计与技术文档，向系统使用者提供技术支持服务； 4、参与线上系统环境的升级、运维监控、性能调试； 5、推动跟进业务线需求，为改善系统的功能积极提出建议； 6、负责Java团队日常管理等。  岗位要求： 1、计算机相关专业，全日制本科以上学历； 2、5年以上Java实际项目开发工作经验，能独立完成项目开发； 3、熟练掌握Java编程技术，熟悉j2ee架构；熟悉Hibernate，Spring，Ibatis等主流框架；了解web service技术及JAVAEE相关领域知识技能； 4、熟悉高并发、高性能的分布式系统的设计、应用及调优：如缓存技术，网站优化，服务器优化，集群技术处理、网站负载均衡、系统性能调优等技术； 5、熟悉web界面开发，熟悉HTML/XHTML、JvaScript、CSS、HTML5和AJAX(JQuery）技术； 6、掌握数据库技术，如：MySQL 7、熟悉JQuery、Node.js、Angular.JS、React等主流前端框架的一种优先考虑。</t>
  </si>
  <si>
    <t>广州智干电子商务科技有限公司</t>
  </si>
  <si>
    <t>五险一金 员工旅游 专业培训 周末双休 弹性打卡</t>
  </si>
  <si>
    <t>【岗位职责】
1.全面负责营销网站 SEO 工作规划，制定 SEO 策略，建立 SEO 标准，对 SEO 效果负责；
2.制定网站SEO/ASO工作规划，提出站内，站外优化策略并推动执行；
3.负责关键词挖掘和分析工作，制定内容建设及关键词部署方案；
4.负责公司多语言网站的Google关键词排名及自然流量提升，负责ASO相关的策略与推广，提升app排名；
5.监控和分析网站流量、用户行为、日志数据，监控研究竞争对手，输出数据分析报告并指导进一步工作；
6.与产品、技术、运营协调跟进SEO相关的计划实施。
【我们对您期望】
1.大专及本科以上学历，5年及以上海外SEO工作经验；
2.具有较强的沟通能力和团队协作精神，善于推动各部门执行工作；
3.英文四级以上，读写无障碍；
4.精通SEO工具的使用，包括但不限于GA/Search console/GTM/Ahrefs等，熟悉HTML、CSS等网页编程语言。   【优先条件】 有Google SEO及海外推广成功经验，有小语种经验优先。</t>
  </si>
  <si>
    <t>高级HTML5游戏前端开发工程师</t>
  </si>
  <si>
    <t>深圳市既明科技有限公司</t>
  </si>
  <si>
    <t xml:space="preserve">职位诱惑： 快速成长,大品牌项目,老板优秀,氛围融洽 职位描述： 岗位职责： 1、利用相关技术进行h5、小程序等项目研发； 2、基于HTML5标准进行页面制作，编写可复用的用户界面组件； 3、持续的优化前端体验和页面响应速度，并保证兼容性和执行效率； 4、指导技术团队攻克技术难点，优化技术实现方案，进行应用及系统整合。  任职要求： 1、具备3年以上HTML5游戏相关项目开发经验； 2、精通HTML5、CSS3、JavaScript等前端技术，有vue、angular、react 等框架的实际开发经验，熟练使用egret、laya等引擎； 3、具有较强的逻辑思维能力、热爱技术、能独立解决问题； 4、有管理经验、有较多前端的项目经验可优先考虑。 公司介绍： 既明，取自屈原《九歌》“抚余马兮安驱，风姣姣兮既明”，意认定的方向，纵然只有微光，亦脚踏实地，力学笃行。 我们是技术起家的互动技术定制服务商，我们做过甲方，做过乙方也做过丙方，我们有机会从各个视角去审视当下的互动传播营销领域的实现形式。我们从不轻易说不，但是眼高手更勤。所以我们收获了同样挑剔、严谨的各类合作伙伴的认可。在这里，别有一番风景。  我们提供给你的： 接地气的部分： 1、带薪年假、节日福利（生日礼金、新年礼金、家属礼金、等各类礼金）、各种补助（名目有点多）、精彩的员工活动（各花式聚餐、出游），丰富的下午茶（随时可以敲诈老板）~~~这些事必须的； 2、半年一次的调薪，季度性的绩效奖金，有的！ 3、技术攻坚的实时性奖励，有的！ 4、加班如果说没有肯定是假的，但是加班费绝对按时足额发放； 5、五险一金、公积金，各种保障，有的！  特别想说的部分： 你能和一群有干劲，有想法，有经验的伙伴们在一起，最重要的是，他们都是干事情的人。在工作中我们从不乱承诺，在这里，作为我们的第一次对话，我们倍加珍惜，更不会胡言乱语。我希望能坦诚的告诉你，现在的我们在快速发现问题、快速解决问题、快速的成长，这一路一来我们希望能收获更多的伙伴们的认可和支持，携手共进。  如果你已经认真的看到这个部分，我们的缘分应该是已经到位了，来吧，递上你的简历，见上一面、聊一聊，也许你就是那下一个同路人。 </t>
  </si>
  <si>
    <t>广州智度科技有限公司</t>
  </si>
  <si>
    <t>五险一金 免费班车 员工旅游 绩效奖金 年终奖金 弹性工作 定期体检</t>
  </si>
  <si>
    <t>【岗位职责】
1.全面负责营销网站 SEO 工作规划，制定 SEO 策略，建立 SEO 标准，对 SEO 效果负责；
2.制定网站SEO/ASO工作规划，提出站内，站外优化策略并推动执行；
3.负责关键词挖掘和分析工作，制定内容建设及关键词部署方案；
4.负责公司多语言网站的Google关键词排名及自然流量提升，负责ASO相关的策略与推广，提升app排名；
5.监控和分析网站流量、用户行为、日志数据，监控研究竞争对手，输出数据分析报告并指导进一步工作；
6.与产品、技术、运营协调跟进SEO相关的计划实施。
【我们对您期望】
1.大专及本科以上学历，5年及以上海外SEO工作经验；
2.具有较强的沟通能力和团队协作精神，善于推动各部门执行工作；
3.英文四级以上，读写无障碍；
4.精通SEO工具的使用，包括但不限于GA/Search console/GTM/Ahrefs等，熟悉HTML、CSS等网页编程语言。  【优先条件】 有Google SEO及海外推广成功经验，有小语种经验优先。</t>
  </si>
  <si>
    <t>前端技术经理（20-30k）</t>
  </si>
  <si>
    <t>深圳市劲草人才信息咨询服务有限公司</t>
  </si>
  <si>
    <t>五险一金 员工旅游 年终奖金 绩效奖金 专业培训 通讯补贴</t>
  </si>
  <si>
    <t xml:space="preserve"> Web前端开发工程师   月薪：10k-20k  1.     负责APP前端各模块的设计与开发工作；  2.     负责微信公众号及小程序的开发工作；  3.     对前言技术的探索和尝试，不断优化现有产品的体验；  4.     负责后期运营活动等业务的开发；     岗位要求：  1.     本科以上相关学历，两年以上前端开发经验；  2.     精通HTML/CSS3/JavaScript等Web技术，熟练掌握ES6等标准；  3.     熟悉React.js、Vue.js、Angular.js 等至少一种主流框架；  4.     对Web标准有良好认识，对多设备兼容及适配有独到见解；  5.     有移动端Native混合开发经验优先；  6.     追求产品极致体验，积极乐观，学习能力强，乐于专研新技术，敢于面对挑战；  在Github等开源社区贡献过优秀开源项目优先</t>
  </si>
  <si>
    <t>HTML5开发工程师(前端）</t>
  </si>
  <si>
    <t>上海依威能源科技有限公司</t>
  </si>
  <si>
    <t>1.8-2.2万/月</t>
  </si>
  <si>
    <t>五险一金 周末双休 带薪年假 高温补贴 节日福利 绩效奖金 交通补贴 通讯补贴 餐饮补贴</t>
  </si>
  <si>
    <t xml:space="preserve"> 1．负责产品的页面制作及维护，根据设计图完成页面html5应用的编码。 2．与UI设计师和后台程序配合，高效率高质量地完成页面的实现工作。 3．利用HTML5相关技术设计开发移动设备应用程序。 4．解决iOS，Android设备浏览器的兼容性问题。 5．相关项目包括业务前端站点，手机H5，业务管理后台及数据统计分析平台  岗位要求： 1. 全日制本科以上学历，三年以上开发经验; 2. 精通HTML5/CSS3/JavaScript，深入理解DOM、BOM模型，CSS盒子模型，事件处理机制; 3. 深入理解JavaScript的闭包、原型链等核心，熟悉或了解ES6/ES7标准; 4. 熟悉H5标准，理解H5的语义化标签，对H5的API有一定的了解和使用经验 5. 熟练使用jQuery，AngularJS，Node.js，Vue.JS，React等库/框架的一种或多种; 6. 熟悉移动端开发，熟悉了解响应式布局，对Android与iOS不同平台的html5页面适配有较好的了解;</t>
  </si>
  <si>
    <t>高级Web前端开发工程师</t>
  </si>
  <si>
    <t>珍岛信息技术（上海）股份有限公司</t>
  </si>
  <si>
    <t>1.8-2.3万/月</t>
  </si>
  <si>
    <t>五险一金 周末双休 带薪年假 住房补贴 绩效奖金 节日福利 年终奖金 项目奖金 定期团建</t>
  </si>
  <si>
    <t>职责描述：
1. 参与产品前端（web）功能设计与开发，包括参与前端框架的设计与实现，以及各业务模块前端代码开发；
2. 和后端工程师协作完成产品实现；
3. 深入分析和解决前端遇到的各种技术、性能、跨终端兼容问题；
4. 根据业务需求，封装高复用、可维护性好的前端组件，持续提升页面兼容性和性能。
任职要求：
1、本科以上学历，计算机相关专业，5年以上前端开发工作经验；
2、精通JavaScript、CSS、HTML、DOM等基础前端技术，至少掌握一种前端框架 （React全家桶、Vue全家桶、Angular 等）至少一种有深入应用并深入理解其设计原理；精通Vue尤佳；
3、精通面向对象编程，熟悉MVC、MVVM 等开发模式；熟悉HTTP协议、具有一定的数据结构、算法理解能力；熟悉W3C、ECMAScript、ES6等前端技术标准；
4、具有mvvm框架编写组件开发经验，开发可视化拖拽布局经验优先；
5、具备移动端开发能力，能解决移动端兼容性问题及性能问题，熟悉主流移动浏览器的技术特点；
6、熟练掌握Webpack构建工具的使用和配置；
7、具备前端性能优化经验，实现页面加载、执行和渲染时间；
8、关注业界发展，对技术有浓厚的兴趣及独特的见解，关注前端前沿技术研究，通过新技术服务团队和业务；
9、熟悉Node.js，至少熟悉一门后端语言, 有Java/JSP经验者优先；
10、具备良好的学习能力与技术文档书写能力，具备良好的表达和沟通的能力；
11、熟悉软件项目开发流程、具备较强的团队精神和合作精神，抗压能力强。</t>
  </si>
  <si>
    <t>振懿信息科技（上海）有限公司</t>
  </si>
  <si>
    <t>1.8-2.8万/月</t>
  </si>
  <si>
    <t>1、根据需求，完成应用模块的分析、设计；参与技术团队的搭建与完善，帮助团队的技术提升； 2、主持制定项目产品的技术方案与开发计划，并确保计划能如期完成;，协助团队工程师进行基本的开发工作和解决遇到的技术问题等； 3、独立完成应用的开发任务，并优化系统程序； 4、承担核心功能，公共核心模块的代码编写以及接口规范制定，技术文档编写等;  职位要求： 1、良好的团队合作意识和表达、沟通能力； 2、计算机软件或相关专业本科及以上学历，JAVA基础扎实至少5年以上开发工作经验； 3、精通Java语言，对Java开源框架如spring,struts，mybatis,quartz等有应用和优化经验； 4、 熟悉JAVA EE规范，精通面向对象分析和设计技术，包括UML建模、设计模式等，并有丰富的实践经验； 5、熟悉数据库（MySQL，Oracle）使用，设计，调优； 6、熟悉WEB相关标准（HTML、CSS、JS、HTTP），最好有3年的web应用开发经验； 7、有大数据量、高并发系统和大型网站构建经验者优先。</t>
  </si>
  <si>
    <t>数库（上海）科技有限公司</t>
  </si>
  <si>
    <t>1.8-2.5万/月</t>
  </si>
  <si>
    <t>五险一金 补充医疗保险 绩效奖金 年终奖金 专业培训 定期体检 弹性工作 节日福利</t>
  </si>
  <si>
    <t xml:space="preserve"> 岗位职责： 1、负责平台的前端技术实现，模块开发及功能改进； 2、参与前端技术资源的建设； 3、编写平台前端公共模块文档； 4、推进HTML5跨平台的应用； 5、参与定制平台后台交互接口，优化接入流程； 6、配合后端完成产品的整合。  任职要求： 1、统招本科及以上学历，通信及计算机相关专业； 2、3年以上web开发工作经验，熟悉前端开发工作流程； 3、熟练掌握html，javascript，css进行web开发,独立使用jquery、require.js，vue、webpack进行模块化开发； 4、了解或者熟悉node及其他后端开发语言优先； 5、对用户体验、交互操作流程、及用户需求有一定了解； 6、项目中主要使用vue，iview进行开发，时常浏览github开源项目源码巩固和拓展相关知识。  以下经验之一者优先考虑： 1、在项目中使用过d3.js优先 </t>
  </si>
  <si>
    <t>上海览益信息科技有限公司</t>
  </si>
  <si>
    <t>五险一金 免费班车 员工旅游 出国机会 绩效奖金 弹性工作 住房补贴</t>
  </si>
  <si>
    <t xml:space="preserve">  职位描述：   任职要求：   </t>
  </si>
  <si>
    <t>Java讲师 (职位编号：0214002)</t>
  </si>
  <si>
    <t>甲骨文OAEC</t>
  </si>
  <si>
    <t>教育/培训/院校 计算机服务(系统、数据服务、维修)</t>
  </si>
  <si>
    <t>五险一金 绩效奖金 股票期权 年终奖金</t>
  </si>
  <si>
    <t>5、 熟悉数据库SQL编程，至少熟悉以下一种数据库管理系统：Oracle、 MySQL 、SQL Server； 6、 熟悉HTML、CSS、 JavaScript 、jQuery和Ajax等前台表现技术； 7、 有很好的面向对象的开发设计思想，了解设计模式，能独立的进行设计和开发； 8、 熟练使用（My）Eclipse、NetBeans等开发工具并能够使PowerDesinger、Rational Rose进行设计工作； 9、 语言表达能力强，沟通能力强，责任心强，热衷于技术传播工作；</t>
  </si>
  <si>
    <t>上海合合信息科技发展有限公司</t>
  </si>
  <si>
    <t>五险一金 弹性工作 餐饮补贴 员工旅游 定期体检 股票期权</t>
  </si>
  <si>
    <t>工作职责: 1.负责PC Web、移动端Web和微信小程序页面的产品开发。 2.熟悉web开发流程，根据产品和交互需求给出前端技术解决方案。 3.有丰富的项目经验，能够根据项目的业务流程、可行性、风险等给出较为合理的时间评估。 4.关注前端技术发展，能够给现有网站产品给出合理的优化和改进建议。通过不断学习，将新技术和业务结合，提升产品价值和技术价值。 5.跟APP同时沟通解决移动设备上的各种适配问题。 任职资格: 1.2年以上Web前端开发经验。强烈关注前端开发技术，图形用户界面设计，能建立一个高效的用户体验。 2.熟悉HTML、CSS等网页相关技术，熟练掌握DIV+CSS页面架构和布局方式（包括Flex、Grid布局），能够熟练手写HTML代码，深刻理解各主流浏览器之间的兼容性。 3.熟练使用JavaScript，有模块化编程的实践。 4.了解Vue.js、Angular.js、React.js等流行框架，至少熟练使用其中一种。 5.熟练使用常见的前端开发工具，如NPM、Git、Gulp、Webpack、VSCode等工具。 6.对于技术有一定的追求，保持进取心，能持续快速学习。 7.当过Leader或者有一定的带人经验。 加分项 1.有985/211学校教育背景。 2.参与互联网大公司核心项目或用户量超过100w的web产品。 3.有两种以上业务场景开发经验的，例如：既开发过PC Web页，也开发过移动Web页，或者开发过微信小程序。 4.个人技术Blog、Github账号、项目在线展示网址； 5.有过H5或微信小程序开发经验。 6.有过使用VUE/React/Angular框架的项目经验。</t>
  </si>
  <si>
    <t>北京合力亿捷科技股份有限公司</t>
  </si>
  <si>
    <t>1.8-3万/月</t>
  </si>
  <si>
    <t>五险一金 补充医疗保险 交通补贴 通讯补贴 绩效奖金 年终奖金 定期体检 带薪年假 年底双薪 节日福利</t>
  </si>
  <si>
    <t>职位说明： 1、参与项目的开发工作，并负责部分功能模块的设计； 2、保证项目的质量，负责项目中主要功能的代码实现； 3、根据开发进度和任务分配，完成相应模块的开发，并在开发过程中解决相应的技术难题； 4、与客户方沟通需求，并配合及提供相关支撑和服务； 5、参与项目技术方案的制定，进行相关的设计或开发工作； 6、参与项目的开发工作，并协助指导解决项目成员在开发过程中遇到的技术难题。 任职要求： 1、3年以上使用JAVA进行web开发的经验，熟悉主流的java web框架； 2、精通掌握HTML5/CSS3，JavaScript，Ajax、JQuery框架等Web开发技术； 3、JAVA基础扎实，精通主流JAVA开源框架，集合框架、多线程并发等,如Spring、Struts、SpringMVC、MyBatis等，能编写高质量简洁清晰的代码；有多系统之间接口调用经验； 4、精通至少一种数据库应用（ORACLE/MYSQL/MongoDB等）,对SQL编程有一定的经验； 5、思路清晰， 有良好的独立分析问题及解决问题的能力； 6、对新技术研发有着极高的热情，良好的主动性； 7、具备对工作的责任感，较强的抗压能力； 8、具有很强的分析问题和解决问题的能力，攻关疑难问题的强烈兴趣，善于学习。</t>
  </si>
  <si>
    <t>启辕（北京）汽车信息技术有限公司</t>
  </si>
  <si>
    <t>1.8-2.6万/月</t>
  </si>
  <si>
    <t>交通补贴 餐饮补贴 通讯补贴 五险一金 补充医疗保险 年终奖金 定期体检</t>
  </si>
  <si>
    <t xml:space="preserve">岗位职责： 1、与技术、产品、前端、测试等团队进行良好配合，完成上级分配的开发任务； 2、不断优化代码，能够发现问题并提出合理解决方案； 3、做事认真有责任心，个人主动性强，快速吸收理解产品需求，团结团队、沟通顺畅。  任职要求： 1. 三到五年以上Java开发经验； 2. 基础扎实，理解io、多线程、集合等基础框架，对JVM的原理有一定的了解； 3. 熟悉Spring、Springboot、Dubbo、Mybatis等开源框架 4. 熟悉html5、css3、vue等前端技术； 5. 熟悉常用的项目构建工具、持续集成、版本管理工具、如：maven、runner、git等 6. 熟悉分布式、缓存、消息等机制； 7. 熟悉数据库设计开发，熟练应用SQL语言，掌握主流数据，有数据库调优经验者优先； 8. 熟悉系统架构分析与设计，有大型网站或移动经验者优先； 9. 良好的理解和沟通能力，较强的团队协作精神。对产品解决方案以及系统架构设计有深刻的理解及前瞻性，能够先从产品、业务角度来看问题再提出解决方案。 10.分析现有系统中的性能瓶颈，并实施合理的解决方案，提升现有系统性能； </t>
  </si>
  <si>
    <t>北京青钱信息技术有限公司</t>
  </si>
  <si>
    <t>五险一金 通讯补贴 餐饮补贴 交通补贴</t>
  </si>
  <si>
    <t>（1）外网综合门户系统界面美工设计与交互设计； （2）或外网综合门户系统前端开发； （3）或外网综合门户系统程序框架开发； （4）或网综合门户业务模块开发。 任职要求： 1、 熟练掌握HTML、CSS、JavaScript等系统前端开发技术 2、 有门户系统相关项目经验者优先 3、 掌握以下技术中一项或多项者优先： （1）BootStrap （2）React （3）Liferay Portal</t>
  </si>
  <si>
    <t>php后台开发高级工程师</t>
  </si>
  <si>
    <t>广州市小水滴幼儿教育研究院</t>
  </si>
  <si>
    <t>餐饮补贴 节日福利 五险 带薪年假 下午茶 专业培训</t>
  </si>
  <si>
    <t>工作职责： 1. 使用PHP语言独立进行app接口和运营后台的系统设计和开发； 2. 对服务进行功能和架构升级维护； 3. 可以独立完成复杂后台系统的数据建模； 4. 指导团队其他成员进行后台功能开发 岗位要求： 1. 3年以上服务端开发经验； 2. 熟练掌握LNMP开发，并具备良好的编程风格； 3. 精通PHP实现和工作原理，精通PHP性能优化； 4. 精通mysql，掌握mysql分区、分表、集群等相关设计方案，具备mysql优化经验； 5. 熟悉redis等常用nosql解决方案，有应用经验； 6. 熟悉web开发中各类缓存应用； 7. 有大流量网站建设或大规模数据库应用经验优先； 8. 开放、善于学习、抽象、总结、独立思考，对技术有执着追求。 9. 熟练掌握JS、HTML、 CSS等相关Web开发技术知识优先 10. 熟悉laravel框架 11.有技术团队管理经验优先</t>
  </si>
  <si>
    <t>IT Assistant Manager_资讯科技部副经理</t>
  </si>
  <si>
    <t>云顶香港</t>
  </si>
  <si>
    <t>1.8-2.4万/月</t>
  </si>
  <si>
    <t>酒店/旅游 娱乐/休闲/体育</t>
  </si>
  <si>
    <t>五险一金 带薪年假 带薪病假 节日福利 公司产品体验 技能提升 职业规划 定期体检 休闲娱乐旅游 领导企业</t>
  </si>
  <si>
    <t xml:space="preserve">  Responsibilities      Qualifications and Experience Education    Technical Skills     General Skills     Soft Skills     Work Experience   </t>
  </si>
  <si>
    <t>Web前端开发工程师 (职位编号：002)</t>
  </si>
  <si>
    <t>深圳百壹网络科技有限公司</t>
  </si>
  <si>
    <t xml:space="preserve">1、3~5年的Java Web应用系统开发经验，有大型企业级应用系统开发经验者优先；  2、熟悉linux开发环境，熟悉多线程、网络编程，熟悉Oracle/MySQL/SQL语言，熟悉常用的数据结构与算法；  3、熟练掌握Java后台开发环境（maven、IntelliJ IDEA、svn）及开发技巧；  4、精通spring boot/spring mvc，myBatis开发框架，熟练使用thymeleaf、freemarker等视图引擎；  5、精通html、css、js等前端开发技术，熟练使用jQuery、bootstrap、reactjs等开发框架；  6、良好的表达沟通能力，团队合作能力，主动性强，执行能力强，具备良好的问题定位分析能力；  7、有商城开发经验、游戏开发经验优先 线上与线下紧密结合的项目，拥有专门的线下推广团队。  高成本手机游戏项目，强调线上可玩性和线下可行性。  非棋牌，团队成熟，如果愿意一起奋斗做精品项目的请加入我们。    </t>
  </si>
  <si>
    <t>JS开发工程师</t>
  </si>
  <si>
    <t>深圳市正集源网络科技有限公司</t>
  </si>
  <si>
    <t>五险一金 出国机会 专业培训 股票期权 弹性工作</t>
  </si>
  <si>
    <t xml:space="preserve">1. 负责网站和移动端产品的开发工作，能使用 JavaScript 实现高性能的交互效果； 2. 能够根据产品需求，熟练运用 (x)HTML,CSS 产出兼容于目前主流浏览器的前端页面； 3. 负责相关产品的需求以及前端程序的实现，提供合理的前端架构 4.有C#开发经验优先 专业要求： 1、2年以上相关工作经验 2、 .NET平台B/S架构开发经验，能够独立进行模块的开发工作 3、熟悉微软平台技术：APS.NET、c#4.0、SQL Server2008/2012、ISS、Oracle 4、熟悉主流Web技术： Web Services、XML、JavaScript、Ajax 5、熟悉主流前端开发技术：bootstrap、HTML5等 6、善于沟通，有较强的责任感和团队精神，工作细致认真 7、具有独立的思考、解决问题的能力 8、有上进心 </t>
  </si>
  <si>
    <t>前端开发工程师（高级）</t>
  </si>
  <si>
    <t>深圳家家母婴科技有限公司</t>
  </si>
  <si>
    <t>五险一金 专业培训 节日福利 员工旅游 周末双休 股票期权</t>
  </si>
  <si>
    <t xml:space="preserve">1.负责SAAS平台前端开发工作任务 2.负责SAAS平台前端页面开发 3.负责SAAS平台前端逻辑开发 4.优化前端架构，提高系统的灵活性和可扩展性 5.开发、维护、扩展前端代码框架 6.跟踪研究前沿的前端技术，并应用到公司的产品开发当中 任职要求： 1.了解各种web前端技术，对符合Web标准的网站重构有经验 2.熟练掌握DIV+CSS网页布局，精通HTML/HTML5/CSS/CSS3等前端开发技术 3.对CSS/JavaScript性能优化、解决多浏览器兼容性问题有一定的经验 4.熟悉浏览器渲染原理，精通各种前端调试工具，对页面性能和浏览器兼容有丰富的实践经验 5.对用户体验，交互操作流程以及用户需求有一定了解  </t>
  </si>
  <si>
    <t>嵌入式C++开发工程师</t>
  </si>
  <si>
    <t>视若飞信息科技（上海）有限公司</t>
  </si>
  <si>
    <t>2-4万/月</t>
  </si>
  <si>
    <t>足额交金 补充医疗保险 员工旅游 专业培训 餐饮补贴 定期体检</t>
  </si>
  <si>
    <t>1. 智能电视WebOS系统功能开发和定制 2. WebOS数据采集、广告展示等功能的设计、开发和测试 3. 广告系统终端的功能设计、开发和测试 4. 相关文档的编写，技术规范的编写等 任职要求： 1. 从事嵌入式Linux开发3年以上 2. 精通 C/C++开发。 3. 深入了解面向对象开发。 4. 深入了解传统数据结构及算法。 5. 熟悉多线程。 6. 熟悉 Linux平台下的软件 debug。 7. 熟悉 HTML4.01/HTML5、JavaScript/DOM、CSS。 8. 熟悉 Linux环境，交叉编译。 9. 熟悉 HTTP, Socket以及图形库。 10. 善于沟通协作。 11. 具备专业文档英语读写能力。</t>
  </si>
  <si>
    <t>Java中高级开发工程师</t>
  </si>
  <si>
    <t>梨视频</t>
  </si>
  <si>
    <t>2-3万/月</t>
  </si>
  <si>
    <t>五险一金 补充公积金 年终奖金 带薪年假 节日福利</t>
  </si>
  <si>
    <t>岗位职责： 1、负责后台管理系统研发及维护。 2、负责系统的需求分析及设计。 3、负责数据库表结构的设计。 4、负责对应门户系统的研发及维护。 5、需对研发进度和项目质量负责。 任职要求： 1、全日制本科及以上学历，3年以上java开发相关工作经验； 2、精通java语言，熟练使用jdk、apache等常用api，善于多线程、io、网络等方面编程，对jvm有一定的了解。 3、熟悉ssh框架的开发流程，了解分布式系统架构及协议。熟悉tomcat容器，了解nginx、apache等代理服务。 4、熟悉mysql数据库，对redis缓存技术有一定了解。 5、熟练html、css、js等前端技术，熟悉bootstrap、jquery、vue等开源库。 6、熟悉linux操作系统，能熟练使用linux常用命令。 7、熟练使用maven、gradle构建工程，熟练使用svn、git等工具。 8、有较强的学习能力，严谨的工作态度，善于解决各种问题。 9、熟悉python、scala语言，或者了解各大云服务，或者有媒资系统、内容管理系统经验者优先。</t>
  </si>
  <si>
    <t>移动终端开发（iOS &amp; Android）</t>
  </si>
  <si>
    <t>上海览逸信息科技有限公司</t>
  </si>
  <si>
    <t>2-2.5万/月</t>
  </si>
  <si>
    <t>五险一金 员工旅游 年终奖金 做五休二 带薪年假</t>
  </si>
  <si>
    <t xml:space="preserve"> 岗位职责 1.  参与业务需求设计讨论，采用跨平台的工具进行应用程序开发； 2.  负责移动平台软件框架的研究，设计和实现、关键技术验证等工作； 3.  完成项目设计、编码、测试和优化； 4.  负责移动平台新技术研究、功能扩展，现有开发方法的改进。  技能要求 1.  计算机或相关专业专科以上学历，3年以上APP开发工作经验 2.  熟悉Android和iOS APP开发熟悉常用的App架构设计 3.  1年以上React Native开发经验，对移动端架构有一定的理解 4.  熟悉JS、HTML、CSS等前端技术 5.  开发基础良好，对手机软件性能优化、内存优化、安全等有一定了解 6.  至少负责过2个Hybrid App项目，熟悉从设计到打包的整个流程 7.  思路清晰，逻辑思维能力强，良好的沟通协作意识及团队合作精神  </t>
  </si>
  <si>
    <t>伦琴（上海）医疗科技有限公司</t>
  </si>
  <si>
    <t>五险一金 周末双休 带薪年假 做五休二</t>
  </si>
  <si>
    <t>职位描述： 1、参与业务需求讨论，负责业务需求到技术实现的方案落地与实施。 2、根据项目开发进度和任务分配，开发相应的软件模块；根据需要及时修改完善。 3、根据业务需求制定技术接口规范，实现相关业务流程。 4、编写开发设计文档并完成代码编写、调试、测试和维护。 5、负责支持现场项目实施。 6、完成项目初始至终结的全部技术跟踪协调工作。 7、熟悉面向对象设计和编程理念，良好的设计功底，掌握常用设计模式。 8、至少掌握NET或JAVA一种编程语言。 9、熟悉掌握C#、WPF、HTML5、CSS、JavaScript、Java、SpringMVC、Spring Boot、MyBatis等常用框架和类库。 10、熟悉分布式应用系统的相关框架及技术，如RPC框架、MQ消息队列、Redis缓存等。 11、熟悉前端Vue框架的工作经验，至少掌握一门（Hybrid React、Angular、Vue等）及相关框架和技术。 12、熟悉node.js，熟练掌握ES6 、Typescript、Gulp、Webpack 等规范和技术。 13、精通Ajax、DOM、JSON等相关技术，熟练使用原生JS编程。  任职要求： 1、本科以上学历，计算机软件相关专业，5年以上相关工作经验。 2、积极乐观的心态，熟悉敏捷开发模式，能独立完成交付的工作。 3、开发过HIS、PACS、RIS、EMR 等医疗信息化系统优先。 4、熟悉关系数据库和NOSQL数据库的使用以及SQL优化，有大规模高并发环境下优化经验优先。 5、具备前端框架建设与组件封装的设计思路，并能不断优化前端工具组件库。 6、熟悉多线程开发，熟悉多线程调优的优先。</t>
  </si>
  <si>
    <t>网页制作与技术支持/网站运维工程师</t>
  </si>
  <si>
    <t>上海新纪元教育管理有限公司</t>
  </si>
  <si>
    <t>教育/培训/院校 多元化业务集团公司</t>
  </si>
  <si>
    <t>五险一金 年终奖金 定期体检 通讯补贴 餐饮补贴 交通补贴 绩效奖金</t>
  </si>
  <si>
    <t>1、负责网站制作、网站系统维护工作，远程或现场解决客户系统使用中的问题，记录客户服务档案。
2、服务器、中间件等日常巡检工作。
2、协调公司内部资源为客户提供技术支持。
3、协助部门经理处理部门内部事宜
任职要求：
1、5年以上（含）网站维护、软件系统运维、客户关系管理经验。
2、熟练掌握HTML、css代码，熟练使用DREAMWEAVER，掌握PHOTOSHOP/FLASH。
3、掌握主流数据库的日常操作（MSSQL、LINUX、ORACLE、MYSQL）。
4、掌握各类应用服务器的优化调试等操作（apache、tomcat、weblogic、websphere）
5、掌握linux等操作系统的简单命令。
6、能够承受售后服务工作中的压力和挑战。
7、有进取心，团队配合意识强并具有一定的沟通协调能力。</t>
  </si>
  <si>
    <t>上海剪刀石头布家居实业有限公司</t>
  </si>
  <si>
    <t>批发/零售 奢侈品/收藏品/工艺品/珠宝</t>
  </si>
  <si>
    <t>定期体检 专业培训</t>
  </si>
  <si>
    <t xml:space="preserve"> 任职要求： 1、3年以上前端开发经验； 2、精通vue.js 框架，熟悉Angular.js、React等框架； 3、精通HTML5、CSS3、Javascript，熟悉flex布局，有过丰富的开发经验； 4、有ES6webpack的实践经验； 5、熟悉组件间的通信和数据的管理，了解fluxredux； 6、对模块化，组件化，前端工程化有所认识； 7、具备较好的沟通、理解、表达、逻辑能力、学习能力和执行力； 8、熟悉NodeJs开发； 9、有github开源项目和个人博客优先。  岗位职责： 1、负责前端项目架构设计和通用组建封装，配合产品经理和设计师，参与产品的开发和业务实现； 2、基于Vue.js等前端框架完成公司前端项目，进行性能优化； 3、通过各种前端技术手段，提高用户体验并满足性能要求； 4、与后台工程师深度交流合作，一起研讨技术实现方案，并落实为具体的开发工作； 5、配合团队整体建设，协助构建优秀的团队开发环境和基础设施，指导、分享前端技术经验，帮助团队共同成长。  招聘部联系电话：021-64655512</t>
  </si>
  <si>
    <t>web高级前端工程师-javascript开发</t>
  </si>
  <si>
    <t>上海店宝宝电子商务有限公司</t>
  </si>
  <si>
    <t>2-2.9万/月</t>
  </si>
  <si>
    <t>带薪年假 五险一金 包住宿 绩效奖金 节日福利 全勤奖 专业培训</t>
  </si>
  <si>
    <t xml:space="preserve"> 职位描述： 我们在寻找一同成长的伙伴  我们需要你（岗位职责）： 1、负责公司自主研发软件产品的PC版和手机版前端开发和维护； 2、配合产品开发团队、UI设计师完成项目迭代，不断优化和提升用户体验； 3、参与团队的沟通协调，按质按时完成领导分配的任务； 4、研究Web前端技术的发展，丰富或优化Web 前端相关工作。  我们希望你（任职要求）： 1、对技术有自己的想法，是个有态度的程序猿； 2、积极主动的学习新的知识，不断地专研新技术，为产品的进化提供创新的解决方案； 3、良好的沟通协调、团队合作精神和组织能力，良好的系统分析能力及文档； 4、组织能力，能够适应高强度的工作，有极强的工作责任心和敬业精神；  技术上： 1、3年以上前端开发经验，精通HTML5、CSS3、Ajax、JavaScript、DOM、JSON等前端技术。 2、熟练使用各种前端调试工具，掌握面向对象编程思想； 3、熟练使用React及相关框架进行webapp项目开发并具有实际项目经验； 4、熟悉HTTP、WebSocket协议，了解至少一种服务器编程语言，对前后端分离模式有实际工作经验； 5、熟悉并使用Git进行项目代码管理以及版本控制； 6、熟悉前端模块化及项目构建方法；  我们的团队：积极 上进 勤奋 务实 感恩 细节  加入我们，你将体验到： 1 年轻人的团队，提倡简单直接，积极分享的工作和生活； 2 和优秀的人一起工作，与热爱技术的人一同进步； 3 与公司一同成长，成为核心层的机会。     期待你的加入，和我们一起愉快的成长吧！</t>
  </si>
  <si>
    <t>QA Engineer-1900011822</t>
  </si>
  <si>
    <t>渣打环球商业服务有限公司</t>
  </si>
  <si>
    <t>银行 计算机服务(系统、数据服务、维修)</t>
  </si>
  <si>
    <t>五险一金 补充医疗保险 年终奖金 高温补贴 采暖补贴 定期体检</t>
  </si>
  <si>
    <t xml:space="preserve">Our GCNA (Greater China and North Asia) SWAT team is seeking multiple QA Engineers to join the high-performing team in Shanghai. The candidate must be a skilled professional with E2E software development experience with a desire to work in an Agile, dynamic and flat organizational structure. As a QA Engineer, you would be required to analyze, design build, and document technology solutions required in all Consumer Bank segments (Retail, SME, and Priority &amp; Private).   Objectives:   Candidate Requirements:      Apply now to join the Bank for those with big career ambitions. </t>
  </si>
  <si>
    <t>React.Js 前端开发工程师</t>
  </si>
  <si>
    <t>伯睿达信息科技（上海）有限公司</t>
  </si>
  <si>
    <t>1、负责WEB、移动产品前端部分的设计、开发及维护工作； 2、定义和优化产品用户体验及交互效果，提升WEB界面的友好性和易用性； 3、持续的优化前端架构和页面响应速度，优化代码并保持良好的兼容性；  任职资格: 1、本科及以上学历，计算机相关专业，3年以上互联网相关工作经验； 2、精通HTML5、CSS3和JavaScript语言，能够独立完成页面的设计开发； 3、精通React相关开发框架，熟悉DVA、UMI及其基本原理； 4、具备前端架构设计能力，熟悉前后端分离架构，熟悉浏览器兼容性问题； 5、对实现高性能、高可用、优秀用户体验的WEB应用有实际的了解和实践经验； 6、良好的沟通和表达能力，可独立分析和解决问题，可承担工作压力，有团队精神；   TIPS：可将项目作品提供给我们展示，如有GitHub等开源平台账号可一并告知。</t>
  </si>
  <si>
    <t>react native前端开发</t>
  </si>
  <si>
    <t>鑫涌算力信息科技（上海）有限公司</t>
  </si>
  <si>
    <t>做五休二 周末双休 带薪年假 五险一金 节日福利 专业培训</t>
  </si>
  <si>
    <t>工作职责： 1.使用 React Native和 React进行移动应用开发 2.封装 React Native原生组件,并协助 Android与i0S客户端集成 3.改善、维护和优化相关产品的质量、性能、提升用户体验 4.负责和后台开发人员协作确保整个产品功能的实现和运行  任职资格： 1.大专及以上学历，计算机相关专业，4年及以上相关工作经验 2.熟悉React Native基本原理及生命周期，熟练使用及封装React Native基础组件。 3.熟悉iOS.Android原生编译打包流程。 4.熟悉html5,css3,js语法,熟练使用Flex布局 5.熟练使用React Native框架，熟悉面向对象编程思想，具有一年以上React Native实战项目经验。 6.有iOS.Android原生开发经验者优先 7.熟悉Vue，angularjs等主流前端框架优先，有企业CRM开发经验者优先。</t>
  </si>
  <si>
    <t>上海普兰金融服务有限公司</t>
  </si>
  <si>
    <t>五险一金 绩效奖金 股票期权 专业培训 定期体检 员工旅游</t>
  </si>
  <si>
    <t>工作职责: 1、参与产品需求讨论和产品实现的方案的研究，参与和负责产品的前端开发工作； 2、负责具体的组件、代码编写，按时按要求完成相应的开发任务。 3、主要负责支持公司所有业务、产品的前端开发工作，通过专业的前端技术能力为金融科技产品提供优秀前端的解决方案。 4、负责公司各类 Web 平台及应用的前端开发工作和移动端H5、小程序开发等工作 任职资格: 1. 熟悉W3C标准，熟练应用各种前端技术（Java"script"、HTML、CSS等），熟悉 Canvas、SVG，熟悉主流的框架和库； 2. 熟悉前端 MVC/MVP/MVVM 架构，有大/中型 Web 应用平台开发的经验；有 AngularJS/Angular 2、Vue、React 等框架/库的应用经验更佳； 3. 掌握至少一门服务器端编程语言，并有过实际开发经验，了解 Node.js； 4. 对常用的（前端）工具和技术有一定的应用或了解，如：Git，webpack，Gulp/Grunt，LESS/Sass等； 5. 具有良好的代码风格、接口设计与程序架构； 6. 关注业界发展，对最新的前端技术有浓厚的兴趣及独特的见解； 7. 较强的学习能力，具备良好的沟通能力和团队协作精神； 8. 有带团队经验及系统架构及改造经验优先。</t>
  </si>
  <si>
    <t>上海康之诚电子商务有限公司</t>
  </si>
  <si>
    <t>带薪年假 五险一金 节日福利 绩效奖金 弹性工作 交通补贴 餐饮补贴 通讯补贴 专业培训 员工旅游</t>
  </si>
  <si>
    <t>技术总监</t>
  </si>
  <si>
    <t>上海即富数据服务有限公司</t>
  </si>
  <si>
    <t>五险一金 免费班车 员工旅游 年终奖金 绩效奖金 定期体检</t>
  </si>
  <si>
    <t xml:space="preserve"> 1、负责公司支付业务产品的技术架构设计与实现及关键技术难题公关； 2、负责核心模块的代码编写，对团队其他成员的提供技术上的指导支持和代码审核； 3、按进度安排工作，进行项目管理，带领团队进行协作开发； 4、负责技术团队管理.  任职要求： 1、大专及以上学历，计算机相关专业； 2、5年以上中大型互联网平台和软件应用系统的系统设计和开发经验； 3、深入理解OOP编程思想及良好的编程习惯，熟悉各类常用设计模式； 4、扎实的Java基础，拥有I/O，并发，网络，多线程，缓存、消息队列等项目使用经验； 5、熟悉springMVC，springBoot，springBoot，Mybatis，dubbo等常用Java相关的技术框架； 6、熟悉HTML，JavaScript，Ajax，Css等前端开发技术，了解App(包括iOS和Android)开发和发布，了解信息安全相关技术； 7、熟悉Oracle、Mysql等关系数据库，熟悉常用性能优化技巧； 8、熟悉Tomcat、Nginx，MQ等应用服务器； 9、较强的沟通交流能力，能在快节奏环境中工作，能和团队有效沟通，有责任心和进取心； 10，有支付行业工作经验或带领过开发团队者优先考虑。</t>
  </si>
  <si>
    <t>软件工程师/全栈应用软件开发</t>
  </si>
  <si>
    <t>上海韬涵医疗科技有限公司</t>
  </si>
  <si>
    <t>2-3.5万/月</t>
  </si>
  <si>
    <t>交通补贴 绩效奖金 五险一金 弹性工作 定期体检</t>
  </si>
  <si>
    <t xml:space="preserve">从事跨平台(linux/win) 物联网应用开发，设备交互控制和上位机交互控制应用软件开发 任职要求： 1. 爱好软件技术，具有不断独立学习新技术的动力，具备操作系统、数据结构、网络原理背景知识。 2. 本科相关专业2年以上工作经验，具有C/C++ 应用系统开发经验，具有良好的开发思想、设计模式和代码风格，了解UML设计模式。 3. 熟悉基于minGW/ GNU C/ QT平台应用软件开发,具有丰富的故障判断和调试经验。 4. 深入理解OSI网络规范，精通TCP/IP协议栈和socket通信体系。了解Mqtt等IoT常用协议 5. 熟悉webService、 restful API, JSON等常用应用层交互规范。 6. 熟悉nginx等web服务器使用 7. 熟悉MySQL/ NoSQL(mongodb)等两个以上数据库 8. 熟悉Git, SVN等版本控制工具  加分项： 1. 熟悉Docker微服务系统架构，了解负载均衡、高可用和各类服务发现组件和规范。 2. 全栈工程师，熟悉前后端应用开发，ECMA6 javascript/CSS3/html5/nodejs/electron SPA架构 3. 熟悉python/bash等脚本语言 4. 具有产品应用架构设计经验，能够根据需求评估选择技术线路和组件。 5. UI/UE设计交互体验具有丰富经验，爱好和擅长交互设计，色彩布局搭配、过渡动画等，能够与需求、设计师讨论界面交互实现。 6. 熟悉各种交互式数据统计分析和呈现工具库，如numpy, matplotlab, plotly, echarts... 7. 机械电子爱好者 </t>
  </si>
  <si>
    <t>开发工程师G00702</t>
  </si>
  <si>
    <t>贝壳金服</t>
  </si>
  <si>
    <t>周末双休 弹性工作 带薪年假 五险一金 节日福利 员工体检 补充医疗</t>
  </si>
  <si>
    <t>岗位职责：
负责/参与集团内部内部统一的工程效率平台的设计和开发，提供业界领先的，一站式效率解决方案。从开发，测试，上线整个研发过程和流程体系入手，提升贝壳金服的研发效率和运营效率，支持公司业务快速发展。
1、负责工程效率平台需求的分析、工程效率工具和工程效率体系的规划设计与开发；
2、负责工程效率体系的建设和推进，包括核心技术和框架的研发；
3、为运维、开发、业务工作提供技术支持；
4、完成主管交代的其它工作任务。
任职要求：
1、本科以上学历，计算机相关专业，1年以上工具开发/内部平台搭建/流程系统开发经验；
2、2年以上Python前后端开发经验，熟练Django框架；或熟练掌握其它开发语言JAVA等；
3、熟练掌握web前端技术CSS/Javascript/HTML，bootstrap，extjs；
4、熟悉MYSQL、Oracle等数据库；
5、掌握docker等容器相关技术的优先考虑；
6、有互联网工程效率体系/内部流程体系从业经验优先考虑。</t>
  </si>
  <si>
    <t>Web前端架构师 (职位编号：2)</t>
  </si>
  <si>
    <t>上海速石信息科技有限公司</t>
  </si>
  <si>
    <t>五险一金 弹性工作 股票期权 员工旅游 办公零食 大牛带领 办公环境好 领导nice</t>
  </si>
  <si>
    <t xml:space="preserve">1，负责Web前端设计、开发、测试和模拟 2，独立分析需求，设计方案，和选择技术   职位要求： </t>
  </si>
  <si>
    <t>游戏平台&amp;SDK对接开发</t>
  </si>
  <si>
    <t>孤岛（上海）软件有限公司</t>
  </si>
  <si>
    <t>五险一金 餐饮补贴 股票期权 弹性工作 通讯补贴 专业培训 出国机会 定期体检 年终奖金 绩效奖金</t>
  </si>
  <si>
    <t xml:space="preserve">岗位职责: 1. 游戏平台SDK对接，开发与维护 2. 游戏GM后台的设计和开发 3. 优化和改进已有的系统和工具 4. 系统的部署和维护  岗位技能: 1. 掌握常见的数据结构和算法 2. 掌握Python开发,Django Web开发框架 3. 掌握Web前端技术, HTML , CSS, js, Javascript, Bootstrap 4. 熟悉C++开发优先考虑 5. 有游戏服务器开发经验优先考虑 6. 热衷于技术钻研，执行力强，有责任心  </t>
  </si>
  <si>
    <t>上海爱福窝云技术有限公司</t>
  </si>
  <si>
    <t>五险一金 绩效奖金 年终奖金 工龄补贴 专业培训 周末双休 带薪年假 节日福利 员工旅游 弹性工作</t>
  </si>
  <si>
    <t>岗位职责： 1. 使用angular+typescript 开发设计软件前端ui层，需要考虑独立性、高扩展性、易维护，可以支撑定制版本业务。 2. 实现软件前端架构，制定开发流程，指导团队成员编程规范。 3. 制作或引进开发工具，提高团队开发效率。  任职资格： 1. 3年h5前端开发经验； 2. 熟悉angular框架或者vue、react； 3. 熟练掌握js、html、css技术； 4. 有过面向对象语言的开发经验（typescript、c#等）； 5. 拥有较强的代码设计能力，熟悉基本的设计模式、开发原则，能掌控或重构大型项目； 6. 聪明，学习能力强，心态开放； 7. 为人正直，成熟稳重，易于交流和团队协作。  加分项： 1. 熟悉createjs、three.js ，2D、3D引擎，了解2D和3D的引擎原理。 2. 熟悉了解移动端app开发和h5应用。 2. 主导或参与过开源项目。 3. 熟悉或参与过后端开发，拥有多种技术能力。</t>
  </si>
  <si>
    <t>永辉云创科技</t>
  </si>
  <si>
    <t>批发/零售 通信/电信/网络设备</t>
  </si>
  <si>
    <t>弹性工作 带薪年假 五险一金 绩效奖金 专业培训 餐饮补贴</t>
  </si>
  <si>
    <t>工作职责: 1.负责H5、微信小程序开发和优化工作； 2.参与公司项目评审，技术架构分析； 3.完善开发流程，完善工程化基础工具；  任职要求： 1. 精通HTML, CSS, JavaScript, ES6，了解W3C规范，熟悉HTTP协议； 2.至少两年以上前端开发经验； 3.熟悉小程序开发，能熟练使用React、Vue等前端框架 4.熟练使用webpack,babel,有前端工程化，自动化实践经验； 5.较强的沟通理解能力，为人踏实，办事认真，良好的团队合作精神； 6.有互联网应用开发经验，对用户体验等方面有自己的见解，能主动根据业务需要，提出合理的交互方案； 7.有成功小程序案例者优先。</t>
  </si>
  <si>
    <t>移动端html5高级研发工程师</t>
  </si>
  <si>
    <t>北京联德创新科技有限公司</t>
  </si>
  <si>
    <t>1、负责基于Android,IOS,基于微信端的移动应用开发，并按照项目设计进度要求完成编码； 2. 依据项目进度与需求按时按质完成App相关功能设计和开发工作 3. 负责移动应用开发新技术研究、功能扩展、现有方法的改进、提升用户体验 4. 负责移动App关键模块的技术攻关，解决开发过程中的技术问题 5、有医疗领域行业经验者优先录用 岗位要求： 1、3年以上以上软件开发经验，熟悉需求分析和软件设计方法，参与应用系统的软件架构设计，或应用系统的的软件架构设计； 2、精通HTML和CSS 及JavaScript面向对象编程方法，能够手写页面代码； 3、熟练使用html javascript css进行网页开发，熟悉html 5 css3的新功能； 4、熟练掌握使用JavaScript进行Web App开发； 5、精通互联网金融手机支付业务，包括微信、支付宝、银联等； 6、能快速掌握HTML5 和 Mobile Web开发，如有对应web app开发经验优先； 7、有JQuery Mobile,Sencha Touch,iWebkit等框架使用经验者优先 8、熟悉PhoneGap跨平台移动应用中间件框架； 电　　话：0451-82322242 82322240-8288 招聘邮箱：liandezp@163.com 联 系 人：徐***</t>
  </si>
  <si>
    <t>海联金汇（北京）金融科技有限公司</t>
  </si>
  <si>
    <t xml:space="preserve"> 主要职责：  负责信贷系统前端H5设计与研发，以移动端开发为主。  任职资格：  1、 精通各种Web前端技术HTML5、XML、CSS+DIV等；  2、 熟练使用VUE框架，能够独立完成设计、研发、发布等相关工作；  3、 深度掌握JavaScript语言核心技术DOM、BOM、Ajax、JSON，了解各项技术的相关标准，有独立完成复杂前端JS框架的设计与实现的经验；熟悉Jquery、Bootstrap、AngularJS、EXT等扩展应用；  4、 有前端模块以及组件跨项目应用经验；对前端的重构迁移有深入的理解以及能够提出良好的可执行方案；具有大前端思维及视野，对前端最前沿技术保持高度敏感；  5、 至少五年以上Web前端工程师相关经验；  6、 有互联网金融行业相关经验。</t>
  </si>
  <si>
    <t>高级交互设计师--大兴清源路</t>
  </si>
  <si>
    <t>北京国人通教育科技有限公司</t>
  </si>
  <si>
    <t>前端开发工程师(J11661)</t>
  </si>
  <si>
    <t>作业帮教育科技（北京）有限公司</t>
  </si>
  <si>
    <t>五险一金 补充医疗保险 绩效奖金 弹性工作 定期体检 免费三餐</t>
  </si>
  <si>
    <t>工作职责: 1、负责根据产品文档、设计稿，完成高还原度的前端代码开发工作； 2、负责移动/PC项目的开发、维护、升级，完成核心代码的编写； 3、负责对产品页面性能的优化和维护； 4、设计编写高复用性、逻辑清晰、便于维护的组件； 任职资格: 1、2年以上工作经验，精通HTML/CSS/Java""script""等前端技术，能轻松写出符合W3C标准、语义化、兼容主流浏览器的代码, 熟练书写ES5, ES6, CSS3等原生JS、CSS代码； 2、熟悉前端工程化与组件化开发，并有实践经验（如 Gulp/Webpack、Vue/React 等或其他前端工具)，熟悉MVC、MVVM等前端开发模型； 3、熟悉网络通信机制、常用网络协议（HTTP/SSL)，了解常见安全问题和对策； 4、至少了解一门非前端的语言（如 NodeJS/Java/PHP等）； 5、有良好的沟通能力和团队协作能力，工作严谨、有激情、工作自主驱动、关注用户体验； 6、优秀的学习能力，分析和解决问题的能力和强烈的进取心；</t>
  </si>
  <si>
    <t>广州沱妮科技有限公司</t>
  </si>
  <si>
    <t xml:space="preserve">1、负责主线产品App及web系统、推广活动等H5页面的开发和优化； 2、负责移动web应用以及pc前端开发工作，开发具有高性能和高可靠性的系统，具有可扩展性； 3、整体页面结构及样式层结构的设计、优化； 4、利用HTML5相关技术开发跨平台的前端产品； 5、配合UI设计人员完成设计，与后端人员进行调试、数据交互。 职位需求： 1、三年以上WEB前端经验，有丰富APP前端开发的项目经验； 2、精通HTML5/CSS3/javascript等前端开发技术；精通AJAX运作机制； 3、熟悉jquery,bootstrap等前端开发框架； 4、熟悉响应式设计、前端性能优化； 5、熟悉与后端配合的工作模式； 6、熟悉W3C标准与ES规范，熟悉Web语义化； 7、熟练掌握沙盒模型、常用布局以及浏览器和移动设备兼容性； 8、熟练使用各种调试、抓包工具，能独立分析、解决和归纳问题。 </t>
  </si>
  <si>
    <t>后台开发工程师</t>
  </si>
  <si>
    <t>北京缙铖医疗科技有限公司</t>
  </si>
  <si>
    <t>职位描述： 1.参与公司需求方案讨论分析，架构设计与制定技术方案； 2.产品后台设计、开发与优化； 3.负责产品系统核心业务的开发，包括接口API、web后台系统、微信公众号平台等； 4.参与核心技术预研和攻关，并解决系统中存在的疑难问题。  职位要求： 1.3-5年相关工作经验，计算机软件相关专业，本科以上学历； 2.熟练掌握Java以及PHP语言，熟练掌握并使用常见的框架，如spring，mybatis，CI框架等； 3.熟练掌握TCP/IP、HTTP、WebService、rest等协议技术； 4.熟练掌握Oracle、mysql数据库，能编写高效的SQL语句，性能优化； 5.熟练使用Linux操作系统，Nginx、Redis等中间件； 6.熟练掌握web开发用到的HTML5,js,css以及jQuery等； 7.熟悉微信公众号的后台开发，并有相关项目经验； 8.了解docker引擎； 9.有音视频通话项目开发经验，或了解webrtc等即时通讯技术的优先； 10.良好的团队意识和沟通能力；</t>
  </si>
  <si>
    <t>深圳市果酱时代科技有限公司</t>
  </si>
  <si>
    <t>岗位职责： 1、 带领前端团队进行web前端搭建，并承担pc和触屏web前端产品开发核心工作； 2、参与制定前端开发规范，控制产品质量，优化线上业务整体体验。 3、参与项目的开发需求进行评审，制定项目的设计文档、开发计划文档等； 3、探索前沿技术，对新产品进行开发并对现有系统进行优化； 任职资格： 1、计算机相关专业本科或以上学历；5年及以上前端开发工作经验； 2、精通javascript编程，熟练掌握HTML/CSS/Jquery/Zepto，深入理解ECMAScript标准，了解页面渲染的执行性能及优化方案；熟练实现各种css3动画 3、精通前端模块化/工程化/响应式开发，熟悉seajs,gulp,webpack等；熟悉vuejs，nodejs，具有良好的代码编写习惯； 4、全面了解和掌握前端开发的安全风险和对策， 熟悉站点性能优化的方法并且在实际项目中有站点优化的实战经验； 5、具有良好的分析和解决问题的能力，能独立承担任务和有系统进度把控能力； 6、具有高度的责任感，良好的沟通技巧和团队合作能力，正直，有上进心，热爱互联网开发工作。</t>
  </si>
  <si>
    <t>高薪 UI 设计师</t>
  </si>
  <si>
    <t>西安晶源科创新能源有限公司</t>
  </si>
  <si>
    <t>免费吃住 最繁华地段 丰厚年终奖 出国机会 绩效奖金 员工旅游 专业培训</t>
  </si>
  <si>
    <t xml:space="preserve">上班时间：6天制，每年30天带薪年假 工作地点：需外派国@@~&gt;wai， 公司负责免费用餐和住宿 薪资组成：月薪人民币税后 20000元至35000元 + 30-80%月绩效奖+ 每月35%分红奖金（满半年后计算）+ 忠诚奖  岗位职责： 1、负责公司pc、app产品的前期视觉推导完成设计方案，制定设计规范，熟悉设计流程； 2、参与前瞻性产品的创意设计和动态DEMO的实现。  任职要求： 1、UI设计5年以上工作经验； 2、对企业vi系统设计有一定的经验； 3、有在互联网企业经验者有优先：腾讯、百度、乐视、爱奇艺等 4、精通多种设计软件； 5、精通网页设计，对html+css有一定的了解，对于交互效果有着丰富的经验 6、精通手机端设计（H5,APP），熟悉种各种机型的设计规范，熟练快速处理界面的切片和标注，并提供最优的适配方案； 7、精通网页设计，对html+css有一定的了解，对于交互效果有着丰富的经验  </t>
  </si>
  <si>
    <t>深圳市亚软信息技术服务有限公司</t>
  </si>
  <si>
    <t>五险一金 年终奖金 专业培训 员工旅游</t>
  </si>
  <si>
    <t>1.负责公司相关系统前端设计、开发、包括但不限于脚手架搭建，组件开发 2.不断优化系统的用户体验、兼容性 3.与后端工程师协调、高效完成相关前端工作  岗位要求： 1.5年以上相关工作经验，有大型网站开发经验； 2.掌握HTML5/javascript、CSS3等web开发技术； 3.熟练掌握模块化开发，有Vue/React等MV*框架开发者经验； 4.熟练掌握前端构建工具如：grunt、gulp、webpack的实际使用； 5.具备浏览器、PC端、移动端兼容性及性能解决方案； 6.有良好的团队协作能力和沟通能力及书面表达能力；</t>
  </si>
  <si>
    <t>金极点科技（北京）有限公司</t>
  </si>
  <si>
    <t>五险一金 补充公积金 员工旅游 交通补贴 绩效奖金 专业培训</t>
  </si>
  <si>
    <t>深圳市尔特科技有限公司</t>
  </si>
  <si>
    <t>岗位职责： 1、Web与app前端程序开发为主； 2、前端与后台服务数据交互的开发； 3、能沟通，可以独立解决问题； 岗位要求： 1、web前端开发经验，熟练掌握HTML、JavaScript、Ajax、CSS等Web开发技术； 2、熟悉前端开发技术Vue.js、angular、react之一，至少用上述框架开发过2个以上的项目 3、具备多浏览器兼容经验，熟悉移动端web app开发及多设备兼容性调试和后端交互； 4、有良好的团队协作精神、工作责任心和较强的学习能力； 5、本科及以上学历；2年以上相关工作经验；  三）薪酬福利 1、五险+商业保险+年终奖+定期体检+节日福利； 2、中秋、国庆发放节日礼金，春节等节日发放礼品，妇女节、圣诞节及不定期举行各项文体娱乐活动； 3、 每年安排员工免费全身体检； 4、周工作5.5天，国家法定假日休假； 工作时间：周一至周五  8:30-12:00 13:30-18:00 周六：9:00-12:00</t>
  </si>
  <si>
    <t>NLP算法工程师</t>
  </si>
  <si>
    <t>深圳市亚飞电子商务有限公司</t>
  </si>
  <si>
    <t>五险一金 员工旅游 餐饮补贴 专业培训 绩效奖金 年终奖金</t>
  </si>
  <si>
    <t>岗位职责： 1.负责自然语言处理领域的基础算法开发和调优工作； 2.根据话术规则对聊天记录进行标注，整理； 3.参与机器沟通回复系统的设计工作。  任职要求： 1.1年以上NLP领域成功项目工作经验，有智能客服系统项目开发经历者优先考虑； 2.统招大专以上学历，有电商行业经验优先考虑。 3.专业技能： 1）1年人工智能的NLP开发经验。 2）熟悉深度学习算法，如CNN、RNN、LSTM、seq2seq、attention、知识图谱，胶囊网络。 3）熟悉机器学习算法，如LR、决策树、KNN、SVM、HMM、CRF、n_gram等； 4）熟悉word2vec，word2vec之gensim工具的使用。fasttext使用； 5）熟悉自然语言处理的文本分类，文本相似度计算，关系抽取，实体识别，意图识别、问答系统等涉及的算法。 6）了解spark数据挖掘技术。 7）熟悉常见的推荐系统模型及框架：协同过滤算法，隐因子模型，Surprise框架。 8）熟悉 TensorFlow 深度学习开发框架。 9）熟悉html，css，JavaScript，jquery前端开发技术。 10）熟悉django,Tornado框架，及shell和自动化运维。 11）熟悉mysql, MongoDB,Redis数据库。</t>
  </si>
  <si>
    <t>上海驿氪信息科技有限公司</t>
  </si>
  <si>
    <t>25-35万/年</t>
  </si>
  <si>
    <t>五险一金 员工旅游 绩效奖金 年终奖金 弹性工作 餐饮补贴 交通补贴 专业培训</t>
  </si>
  <si>
    <t>岗位职责： 1、负责web前端业务编写，实现Web端界面及数据交互，能解决前端技术难题； 2、封装前端常用组件、并不断优化和完善； 3、现有产品前端界面持续改进及参与Web前沿技术研究和新技术调研  任职要求： 1、本科以上学历，计算机或相关专业，5年以上工作经验； 2、精通W3C标准，html、CSS、javascript等前端技术；熟悉ES5/6/7 ；对前端组件化、自动化有一定理解和尝试； 3、具有react或vue的实际2个以上项目经验； 4、对网站性能优化有过多方面的尝试和分析； 5、有较强的学习能力和沟通能力，工作认真，责任感强，良好的团队精神； 6、熟悉nodejs的优先考虑，有大型项目开发经验的优先考虑。</t>
  </si>
  <si>
    <t>中高级Web前端开发人员</t>
  </si>
  <si>
    <t>上海润迅商凯电话商务有限公司</t>
  </si>
  <si>
    <t>25-32万/年</t>
  </si>
  <si>
    <t>五险一金 全勤奖</t>
  </si>
  <si>
    <t>岗位职责： 1、独立设计开发web端应用程序； 2、能够独立完成前后台数据交互； 3、自测及联调：对负责的模块进行自测试及联调测试，并能搭建联调环境； 4、对发现的产品Web前端缺陷快速、准确的定位，并妥善的解决； 任职要求： 1、本科以上学历 2、计算机相关专业，3年以上Web前端页面开发工作经验，有团队管理经验者优先考虑； 3、精通JS、HTML5、CSS等前端开发语言，能进行复杂Ajax交互开发，熟悉JSON、XML等相关技术; 4、具备良好的前端架构分析能力与设计能力 5、能够很好地与需求人员、UI设计师和后台开发人员沟通协作，具有良好的团队合作精神 工作地点：长宁区长宁路1033号联通大厦或浦东新区浦东大道900号</t>
  </si>
  <si>
    <t>前后端(JS/JAVA)开发 -28万/年 (职位编号：JC180831)</t>
  </si>
  <si>
    <t>上海恒封密封制品有限公司</t>
  </si>
  <si>
    <t>25-28万/年</t>
  </si>
  <si>
    <t>五险一金 年终奖金 补充医疗保险 补充公积金 交通补贴 餐饮补贴</t>
  </si>
  <si>
    <t>工作内容：</t>
  </si>
  <si>
    <t>通华财富（上海）基金销售有限公司</t>
  </si>
  <si>
    <t>28-33万/年</t>
  </si>
  <si>
    <t>五险一金 补充医疗保险 补充公积金 交通补贴 餐饮补贴</t>
  </si>
  <si>
    <t>【岗位职责】 1. 对接产品部门，讨论并确认前端开发需求。 2. 与后台开发人员合作，研讨技术开发方案，设计服务接口，撰写相关技术文档。 3. 实施前端开发，配合测试人员完成测试，按计划上线发布部署。 4. 持续监控前端功能及响应性能，设计优化方案，提高平台性能和用户体验。  【任职要求】 1. 相关专业全日制本科（学士学位）及以上学历。 2. 2年以上前端开发工作经验，有相关行业开发经验优先。 3. 熟练掌握html5、css、javascript。 4. 熟练掌握node.js，和angular.js、angular2+、jQuery mobile、vue.js、react.js等至少一种前端框架。 5. 有移动端H5应用开发经验；跨浏览器适配兼容方面的深入理解和实践经验优先。 6. 熟练使用Git或SVN源代码管理工具和Gulp等自动构建工具。</t>
  </si>
  <si>
    <t>北京寻宝天行网络技术有限公司</t>
  </si>
  <si>
    <t>2.3-3.5万/月</t>
  </si>
  <si>
    <t>周末双休 弹性工作 五险一金 免费班车</t>
  </si>
  <si>
    <t>岗位职责： 1) 主导产品的软件架构，保证架构设计能够满足产品的功能需求、性能需求、可靠性需求、可维护性需求和可扩展性需求和安全性需求； 2) 负责技术选型，对团队开发人员进行代码质量审核、技术指导和监督； 3) 承担关键攻关任务的同时，能够指导初级工程师，组织团队技术分享，促进团队成员共同进步；  任职资格： 1) 计算机或相关专业本科以上学历，5年以上互联网技术工作经验，至少2年以上产品系统架构设计及开发经验，有成功的实施案例，有较丰富的项目经验； 2) JAVA基础扎实，数据结构和算法基础扎实，了解常用设计模式，熟悉IO、NIO、多线程、集合等基础框架； 3) 熟练使用AOP、MVC等框架,如Spring MVC、MyBatis、Struts、Velocity等； 4) 熟悉网络通讯协议,TCP/IP、Http、Https、Socket、Netty、Hessian以及各种RPC通讯协议和原理，并能做优化设置，熟悉Netty、Mina框架等； 5) 熟悉分布式(Redis、Memcache)、缓存、消息(RabbitMQ,kafka)、zookeeper、mongodb、搜索等，机制者优先； 6） 熟悉HTML,CSS,Ajax，jQuery，javascript相关的最新前沿技术； 7） 熟悉java程序的优化方法，能够熟练使用java的优化工具，对jvm有比较深入的了解； 8） 熟悉或者精通至少一种nosql数据库，对MapReduce有实战经验者优先； 9） 熟悉Linux基本操作和shell script编程，对linux机器性能监控有经验者优先； 10）具有较强的业务需求分析能力，高度的抽象设计能力，思路清晰，善于思考，能独立分析和解决问题，责任心强，具备良好的团队合作精神和承受压力的能力。</t>
  </si>
  <si>
    <t>国金涌富-前端开发工程师</t>
  </si>
  <si>
    <t>国金证券股份有限公司</t>
  </si>
  <si>
    <t>2.5-3万/月</t>
  </si>
  <si>
    <t>工作职责: 1. 根据需求和设计，使用Ant Design Pro进行WEB页面的开发； 2. 与项目相关人员配合共同完成开发设计工作； 3. 配合服务器端开发人员进行应用及系统整合； 任职资格: 1. 3-5年web前端开发经验；大学本科计算机相关专业； 2．精通HTML5、CSS3、JavaScript，熟悉ES6语法； 3. 熟悉React开发；熟悉Ant Design Pro框架优先； 4. 快速学习能力和较强的团队协作能力与沟通能力; 5. 有客户服务意识，具备良好的服务意识、责任心;</t>
  </si>
  <si>
    <t>高级JAVA开发工程师（机器人方向）</t>
  </si>
  <si>
    <t>维坤智能科技（上海）有限公司</t>
  </si>
  <si>
    <t>2.5-3.5万/月</t>
  </si>
  <si>
    <t>五险一金 餐饮补贴 绩效奖金 年终奖金 员工旅游 股票期权 专业培训 交通补贴 休闲茶饮</t>
  </si>
  <si>
    <t>岗位职责： 1、负责机器人系统需求分析、技术可行性分析、技术架构设计、详细设计以及代码实现； 2、负责关键技术问题的攻关，负责系统的优化升级；
3、协助项目管理人员制订系统开发计划，负责技术和产品（系统）相关文档撰写； 4、协助管控开发质量，协同完成系统测试、安装和调试；
5、研究技术发展方向，提出技术改进方案； 6、有2年以上团队管理经验；
7、完成上级领导交办的其它工作。 任职要求： 1、本科及以上学历，计算机、自动化相关专业，3年以上Java开发经验；
2、精通Java编程，熟悉常用的技术框架（Spring boot、Spring MVC、Mybatis、netty等），熟悉分布式、多线程、缓存、消息等高性能架构开发技术；
3、熟悉Oracle、MySql、Redis等主流数据库的开发；
4、熟悉Maven、Git等项目配置、代码管理和集成工具；
5、熟悉Linux系统，熟悉服务器软件的安装、配置和发布； 6、熟悉C++（Golang）编程者优先，熟悉HTML5、css、javascript以及vuejs等前端技术者优先； 7、有机器人行业工作经验者优先； 8、具有良好的学习能力、沟通表达能和力团队合作能力。</t>
  </si>
  <si>
    <t>上海黑瞳信息技术有限公司</t>
  </si>
  <si>
    <t>2.5-4万/月</t>
  </si>
  <si>
    <t>餐饮补贴 年终奖金 专业培训 员工旅游 五险一金</t>
  </si>
  <si>
    <t>岗位职责： 1. 负责多个数据管理系统的开发，核心代码的编写，代码的BUG修复； 2. 负责数据处理、数据组织管理、数据综合分析及可视化相关项目的实施，需求分析、系统设计、系统实现； 3. 负责系统设计，方案讨论、技术调研及攻克设计与开发中的技术难题； 4. 负责按照项目要求，撰写相关软件过程文档。  任职资格： 1、本科以上学历，计算机相关专业，3年/5年以上工作经验； 2、Java基础扎实，熟练使用Java中的集合框架、IO流以及socket； 3、精通 Java 代码开发；精通 Spring Springboot Spring security Hibernate 框架与相关开发工作； 4、精通html5、javascript、css、ajax、jquery、SpringMVC，熟悉开源的网页框架和主流WEB前端技术 5、熟悉 angularJs、vueJs、reactJs 至少一种框架，并能够对其特性和应用有较深的了解 6、熟悉 、 Http 、 socket 通讯协议 7、有较好的系统优化和代码优化经验; 8、具有较高的技术钻研能力、技术难点攻关能力、扎实编码能力，分析问题、解决问题的能力 9、有较强的逻辑思维能力，能够快速将功能需求转化为功能逻辑设计; 10、熟悉Oracle或Mysql数据库，熟悉JDBC原理，懂得分析sql慢查询及sql调优； 11、有很强的责任心、主动性和上进心，能承担压力，团队合作能力强。</t>
  </si>
  <si>
    <t>上海瑞谷拜特软件技术有限公司</t>
  </si>
  <si>
    <t>30-40万/年</t>
  </si>
  <si>
    <t>五险一金 餐饮补贴 绩效奖金 年终奖金 定期体检 员工旅游 专业培训 免费班车 带薪年假 健身俱乐部</t>
  </si>
  <si>
    <t xml:space="preserve">1、参与需求评审：能够对产品经理提交的需求进行业务分析； 2、参与结构设计：能够进行基础的数据库设计，参与技术评审； 3、负责代码实现：根据产品开发计划，按要求完成指定的研发任务； 4、确保交付质量：研发完成后，根据需要完成单元自测，并在功能层面排除常见问题； 5、技术攻关：技术难关攻克和新技术预研； 6、问题解决：负责产品前期的技术探索，主动解决项目交付团队、产品研发中的各种技术难题；  任职条件 1、统招本科以上学历，计算机相关专业毕业优先，3年以上基于.Net B/S独立开发经验； 2、能根据需求良好的进行系统模块设计，熟悉使用常用设计模式； 3、后端：精通c#语言、精通.net框架，熟练掌握常用的开发技术（MVC、WebAPI、Linq、EF），了解DDD开发模式者优先； 4、后端：熟悉SQL Server，或Oracle数据库编程，熟练使用SQL编写存储过程； 5、前端：精通原生JavaScript，熟练掌握JQuery、Html(5)、CSS(3)等基础的Web开发技能，熟悉TypeScript、了解ES6/7者优先； 6、前端加分项：熟悉Angular4、ReactJS、Vue等前端框架中的一种者优先，了解WebPack； 7、具有较好的业务理解能力和沟通能力，具有较强的规范性意识，能独立完成概要设计及详细设计； 8、必须要有责任心，逻辑调理清晰，学习能力强； 9、了解企业业务工作流，有ERP、CRM或互联网系统工作经验优先。  </t>
  </si>
  <si>
    <t>RN开发工程师</t>
  </si>
  <si>
    <t>捞月狗</t>
  </si>
  <si>
    <t>【你要做什么】
1、你要实现超酷的 Web 界面，优化代码，保持在各现代浏览器下良好的兼容性;
2、使用 React Native 进行移动应用研发；
3、负责通过技术提升用户体验和可用性；
4、持续改进移动APP性能、安全性、稳定性和可扩展性；
5、团队协作，参与到产品开发的每个环节。
【你需要会什么】
1、五年及以上前端相关编程工作经验；
2、擅长使用 React Native，对 React Native 有多年开发、架构经验，熟悉 iOS、Android 开发，对 RN 机制有深刻的见解；
3、擅长使用 HTML5，CSS3 编写可复用界面；
4、擅长但不限于 React， Angular、Vue 等前端框架；
5、有 CoffeeScript、TypeScript、ECMAScript 2018 其中之一的实战经验；
6、擅长各类前端开发技术，熟悉网站性能优化，技术体验优化；
7、对新技术和应用品质有执着而浓厚的兴趣，热爱技术，有自己独立的见解，对代码质量、产品质量有执着的追求和强烈的责任感；
8、有良好的团队精神，语言表达能力，沟通协调能力，为人踏实可靠，乐于接受挑战，执行力强，高度责任心。
【加分项】
1、对代码规范有严格要求，有一定的代码洁癖；
2、有后端开发经验，如Node.js、go、PHP、Java等；</t>
  </si>
  <si>
    <t>前端开发工程师 (职位编号：36261)</t>
  </si>
  <si>
    <t>字节跳动</t>
  </si>
  <si>
    <t>六险一金 弹性工作 免费三餐 租房补贴 扁平管理 职业大牛 晋升空间</t>
  </si>
  <si>
    <t>上海优吾企业管理咨询有限公司</t>
  </si>
  <si>
    <t>五险一金 绩效奖金 股票期权</t>
  </si>
  <si>
    <t>Responsibilities: We are looking for a Java engineer in our startup-like team based in Shanghai. The successful candidate will be an important contributor to build cloud applications. He/she will: ・ Design, develop and produce high quality code on aggressive deadlines ・ Experience designing and implementing highly interactive user interfaces for web applications ・ Collaborate with team and design to deliver engaging user interfaces that are consistent with specifications   Minimum Qualifications: ・ 5+ years of software development experience, at least 3 years as a UI developer. ・ Exceptional JavaScript programming skills. ・ Strong in JavaScript libraries such as AngularJS, Node.js and other UI frameworks. ・ Deep knowledge of HTML, XML, CSS. ・ Strong debugging, testing, and problem solving skill. ・ Familiar with common UI security attacks and know how to address them. ・ Familiar with web user interface profiling and tuning. ・ BS or MS in computer science or related majors.</t>
  </si>
  <si>
    <t>Web研发经理</t>
  </si>
  <si>
    <t>青岛易联天下网络科技有限公司</t>
  </si>
  <si>
    <t>周末双休 五险一金 包住宿 包三餐 节日福利</t>
  </si>
  <si>
    <t>岗位职责： 1、 主持并带领团队参与公司项目的设计、研发、发布，确保项目的代码质量、按时完成率、用户满意度达到预计目标；确保所负责系统的持续稳定运行，牵头组织处理各类突发状况； 2、 按公司、部门要求，实施员工招聘工作，按计划完成招聘指标；落实人才培养、技能培训，提升团队整体工作效率；做好员工关怀工作，确保团队人员稳定； 3、 对新技术持续探索，在团队中组织分享和推广； 4、 在工作中探索适合部门发展的各类制度，形成制度文档并落实推广、持续跟踪； 5、 代表开发团队进行跨部门的需求沟通，解决业务部门提出的各种问题，参与公司技术层面对外的交流、展示、推广、协作； 6、 向员工正确传递公司的价值观、愿景、目标、文化。 任职资格： 1、 3年以上Web B/S软件开发经验，1年以上技术团队管理经验； 2、 丰富的Web应用或移动应用开发经验，精通面向对象编程，至少精通一门通用语言（Ruby、Python或Node.js优先），并熟悉对应的Web开发框架（Rails、Django、Express等）; 3、 熟悉大型数据库（Oracle、MySQL、PostgreSQL）的开发、配置、维护、性能优化； 4、 精通HTML/XHTML、DIV+CSS、JavaScript等基础前端技术，熟悉jQuery、Bootstrap等前端框架； 5、 较强的总结能力、书面表达能力、逻辑思维能力以及较强的分析和解决问题的能力； 6、 具有一定的英语水平，能够阅读英文技术文档，在团队中对新技术进行培训及带领团队进行技术攻关； 7、 熟悉各种Web缓存技术，熟悉大型网站构架和性能优化,有独特的见地及整体架构设计能力，有成功的网站整体架构设计经验优先； 8、 较强的团队合作意识和驱动力，心智成熟，性情稳 9、 有丰富的项目管理经验者优先；有个人网站、blog、Github主页或类似的web开发作品者优先。</t>
  </si>
  <si>
    <t>DM资深前端开发工程师</t>
  </si>
  <si>
    <t>以尧企业发展（上海）有限公司</t>
  </si>
  <si>
    <t>2.5-3.3万/月</t>
  </si>
  <si>
    <t>做五休二 周末双休 弹性工作 带薪年假 五险一金 交通补贴 包吃 高温补贴 通讯补贴 住房补贴</t>
  </si>
  <si>
    <t>工作职责： 1.制定前端团队的技术规范，把关项目的技术方案，协商制定项目开发计划； 2.与产品设计进行需求沟通讨论，从前端角度充分考虑用户体验； 3.带领前端团队完成功能开发，并参与核心代码的编写； 4.参与技术攻关，优化线上业务，完善开发流程； 5.持续优化前端性能，提高前端安全性和代码质量； 6.前端技术团队的人员培养，技术指导。  任职资格： 1.计算机专业或相关专业大学专科以上学历，5年以上移动页面开发工作经验 2.精通HTML/CSS布局，精通HTML5，CSS3规范并能在开发过程中熟练运用 3.熟练产出兼容于目前主流手机浏览器的前端页面 4.精通图像处理软件与网页编辑软件 5.熟悉任意MV*框架(如：AngularJS/React等) 6.有NodeJS开发经验，熟悉 Express 优先 薪资：25K-33K</t>
  </si>
  <si>
    <t>WEB前端开发经理</t>
  </si>
  <si>
    <t>熵趣（上海）智能科技有限公司</t>
  </si>
  <si>
    <t>1. 负责研究可视化技术、前端框架搭建；  2. 负责项目开发中重点、难点技术攻坚；  3. 与后端一起完成系统的对接联调及集成工作；  4. 参与前端标准化，探索前端新技术并落地实践；  5. 负责对已有代码重构、性能优化、安全加固，提升用户体验； 6.指导公司前端技术发展  任职要求：  1. 精通HTML/CSS/jQuery/Javascript，精通vue开发，熟悉nodejs、angularjs等主流技术；  2. 对前后端联合开发技术原理全面认识，了解常用数据存储方案的选型与使用，能熟练开发PC-WEB、APP、移动WEB、微信公众号、小程序；  3. 掌握基本的安全知识，XSS攻击等防范技术，掌握 HTTP / HTTP2.0 协议等，对Web性能和安全有较深的见解和相关处理方案；  4. 熟悉大数据可视化组件，轻量级BI，大数据大屏设计等，能够进行相应的设计和开发，具备复杂前端可视化开发经验如echarts\Three.js\D3，有复杂表格、流程、多图多界面联动、图可视化等开发经验优先;  5. 对UI组件化开发、响应式、多终端兼容适配、无障碍有一定开发经验；  6. 具有很强的学习能力和技术敏感度，有强烈的责任心和进取心，乐于学习和技术分享，有团队精神、善于沟通、有责任心、执行能力强；  7. 具有5年以上开发经验，负责过大型web项目，能够运用web前端技术构建高性能应用程序。</t>
  </si>
  <si>
    <t>高级前端开发工程师（外汇岗位）</t>
  </si>
  <si>
    <t>上海向普科技有限公司</t>
  </si>
  <si>
    <t>计算机服务(系统、数据服务、维修) 金融/投资/证券</t>
  </si>
  <si>
    <t>五险一金 定期体检 绩效奖金 员工旅游 带薪年假 积分落户 试用期发全薪</t>
  </si>
  <si>
    <t xml:space="preserve">1. 负责金融类软件系统开发；   2. 负责前端页面代码的编写，优化及特效的实现；  3. 能按照项目计划，按时提交高质量代码，完成开发任务。     任职要求：  1. IT相关专业，至少全日制本科以上学历；  2. 五年以上web前端开发经验；  3. 熟练运用HTML、CSS进行网页制作；  4. 熟悉HTML5及CSS3特性，包括(localStorage/Application Cache/CSS 3.0标准)；  5. 熟悉常用angular2框架技术，熟练使用webpack等工具；  6. 能接受一定强度的加班。 </t>
  </si>
  <si>
    <t>OA系统-高级前端开发工程师 (MJ003038)</t>
  </si>
  <si>
    <t>北京搜狗科技发展有限公司</t>
  </si>
  <si>
    <t>2.5-3.8万/月</t>
  </si>
  <si>
    <t xml:space="preserve">项目介绍 致力于打造业界一流的办公自动化系统，目前正自研财务、人力资源、法务等系统，立足搜狗并有志于服务广大中小企业，希望用互联网思维改造OA行业！  岗位职责 1、负责公司OA系统的前端开发工作 2、与产品经理、UI和交互设计师紧密协作，将原型或设计稿转化为页面 3、与服务端程序开发人员紧密协作，实现前端页面与后台的集成 4、前端开发框架和公共组件的设计和维护  任职资格 1. 统招本科及以上学历，计算机相关专业 2. 五年以上前端开发工作经验 3. 精通Javascript、HTML、CSS、AJAX、JSON、XML等知识，熟练掌握jQuery库，Vue或者React框架 4. 熟练掌握前端调试工具，具备良好的问题分析与解决能力 5. 能够有效地解决浏览器兼容性的问题，有移动端页面开发经验者优先考虑 6. 熟悉HTML5、CSS3，关注前端技术的发展趋势； 具备良好的审美能力 7. 良好的团队合作精神，善于学习、总结，乐于分享 </t>
  </si>
  <si>
    <t>前端技术专家/架构师</t>
  </si>
  <si>
    <t>广东三维家信息科技有限公司</t>
  </si>
  <si>
    <t>30-60万/年</t>
  </si>
  <si>
    <t>工作职责： 1. 理解云服务的功能、特点，对用户使用云服务的方式进行深入思考； 2. 与系统工程师、设计师密切合作，参与产品需求、产品设计，负责开发实现以及测试、维护等迭代周期； 3. 参与设计和开发适用于企业级产品的高效可复用的 UI 组件。  任职要求： 1、统招本科以上学历，5年以上工作经验 2. 熟练掌握 HTML、CSS、JavaScript 等前端基础技术； 3. 熟练掌握 LESS、SASS、Stylus 等 CSS 预处理器技术，或 PostCSS 等 CSS 处理框架； 4. 熟练掌握至少一种 Web 应用的前端开发框架，如 BackboneJS、ReactJS、VueJS 等； 5. 中、大型的 Web 应用系统设计与开发经验； 6. 有良好的编码习惯，对开发高品质的 Web 产品充满热情。</t>
  </si>
  <si>
    <t>广联达科技股份有限公司广州分公司</t>
  </si>
  <si>
    <t>带薪年假 五险一金 高温补贴 节日福利 餐饮补贴 住房补贴 通讯补贴</t>
  </si>
  <si>
    <t>!!!!!!工作地点：北京 !!!! 岗位职责： 1.参与政府大数据项目的功能分析、设计、开发工作； 2.能够完成项目技术架构拟定与搭建工作； 3.能够在项目谈判阶段配合项目前期评估工作，完成技术相关文档。 职位要求： 1.   本科及以上学历，java开发经验，具备良好的编程习惯，较强的独立解决问题的能力，不断学习探索的精神。 2.   熟悉服务器端开发技术和方法，熟悉linux开发环境、常用命令和开发工具的安装配置。 3.   熟悉微服务spring cloud框架，对容器docker、kubernetes技术有了解，有实际微服务开发实践经验者优先。 4.   熟悉常用的关系型数据库，如：Postgresql、MySql、SqlServer、Oracle等，了解Mpp数据库，如Greenplum等数据库者优先。 5.   熟悉DOM 、HTML5、CSS3、JavaScript等前端技术，至少熟练使用AngularJs、jquery、 Vue、Reactjs等前端框架中的一种。 6.   了解Hadoop、spark、ES、kafka等框架优先，对大数据领域有兴趣者优先。 7.   了解python优先。 8.   具有GIS相关开发经验者优先。</t>
  </si>
  <si>
    <t>前端高级开发工程师（商业提升事业部）</t>
  </si>
  <si>
    <t>JD京东商城</t>
  </si>
  <si>
    <t>2.5-5万/月</t>
  </si>
  <si>
    <t>世界500强 实习证明 专业导师</t>
  </si>
  <si>
    <t xml:space="preserve"> 岗位职责： 1、负责PC端和移动端项目开发和维护； 2、参与前端框架和组件易用性改善、基础建设和推动新框架技术的落地，参与前端架构改进，提升团队开发效率； 3、持续学习和分享前端前沿技术。 任职资格： 1、本科及以上学历，计算机相关专业； 2、具备3年以上的Web前端开发经验； 3、熟练掌握HTML、CSS3、DOM、ES6、JavaScript等规范和技术，熟悉页面架构和布局, 熟悉常见跨域、跨浏览器问题，了解必要的计算机网络协议； 4、熟练掌握前端工程化工具的使用并对其原理有深刻的理解，不限于Gulp、Webpack、Rollup； 5、熟练使用Vue.js/React/AngularJS主流的前端框架/库； 6、熟悉Web应用的性能优化，监控，分析方法； 7、学习能力强，有较强的问题分析、处理能力，以及高度的抽象设计能力，能独立分析和解决问题； 8、具有一定的项目规划和决策能力，善于捕捉业务需求、架构设计问题，并给出有效的解决措施和方法； 9、有广告DSP系统开发经验者优先； 10、有PHP/C++后台开发能力者优先； 11、有在GitHub上发布优秀作品者优先。</t>
  </si>
  <si>
    <t>PHP技术主管</t>
  </si>
  <si>
    <t>深圳孩宝小镇信息技术有限公司</t>
  </si>
  <si>
    <t>五险一金 员工旅游 餐饮补贴 专业培训 绩效奖金 年终奖金 弹性工作 定期体检 团建活动 晋升机制</t>
  </si>
  <si>
    <t>岗位职责：  1、参与公司核心互联网应用的新需求开发及持续改进；  2、负责基于云服务的互联网前后端分离应用的后端开发；  3、负责电商平台及App RESTful API设计及开发；  4、对自己开发的模块的性能、稳定、安全等方面的监测和调优承担责任。    任职资格：  1、 5年以上PHP开发经验，本科以上学历；  2、 精通面向对象开发，具备缜密的开发逻辑，良好的编码风格 ；  3、 熟练掌握以下至少一个PHP开发框架: Phalcon、Laravel、Yii 、Symfony、Yaf；  4、 熟悉HTML(5)、CSS(3)、JavaScript、Ajax等Web相关技术；  5、 熟悉LAMP网站架构，平时使用Linux或Mac OS作为开发环境 ；  6、 熟悉Redis、Memcached、MongoDB等NoSQL，熟悉服务端缓存技术，有大数据(大并发)开发经验为佳 ；  7、具备强烈的进取心、求知欲，能独立解决技术问题；责任感强，有较强的团队协作意识；良好的表达和沟通能力 ；  8、有至少两年技术团队管理经验优先考虑。</t>
  </si>
  <si>
    <t>火鸟互联网金融服务（深圳）有限公司</t>
  </si>
  <si>
    <t>1、负责公司的H5/Web端的前端开发及维护作。 2、提供前后端最优的前端技术解决?案。 3、持续优化页面性能及用户体验。 4、跟进前端技术发展潮流。 任职要求： 1、本科及以上学历，至少2年工作经验。 2、精通Html/CSS/Javascript，熟悉Nodejs, ES6, Webpack等规范和技术。 3、至少有1年以上VUE经验，并使用过与其相关的状态管理器和路由。 4、熟悉Web前端主流技术，如React，Vue等，能够写出性能、可复制的组建，深刻理解面向对象编程思想。 5、对服务器端开发有一定的了解。 6、有Node、移动端Web/后端开发经验的优先考虑。</t>
  </si>
  <si>
    <t>Django讲师</t>
  </si>
  <si>
    <t>传智播客教育集团深圳分校</t>
  </si>
  <si>
    <t>周末双休 带薪年假 五险一金 节日福利 绩效奖金 交通补贴 餐饮补贴</t>
  </si>
  <si>
    <t>岗位职责： 1、制作课程案例，编写教学文档； 2、负责攻关技术难点，学习最新的技术，整理文档并分享；  任职资格： 1、熟练掌握Python语言，5年以上Web开发经验； 2、精通Python程序设计、熟悉Flask、Django或Tornado等框架； 3、熟悉Linux操作环境，熟练使用Mysql、Nginx、MongoDB、Redis等数据库，以及数据库优化； 4、熟悉HTTP协议及原理，Socket通信； 5、熟练使用git、svn等源代码版本控制软件； 6、熟悉golang，lua等语言优先，有爬虫相关项目经验优先； 7、熟悉前端开发HTML+CSS，Javascript，Jquery，Ajax，熟悉react为加分项； 8、具备团队合作精神，积极的工作态度和较强的责任心，良好的沟通和学习能力。</t>
  </si>
  <si>
    <t>深圳碧色信息科技有限公司</t>
  </si>
  <si>
    <t>2.9-3.5万/月</t>
  </si>
  <si>
    <t>员工旅游 交通补贴 专业培训 绩效奖金 年终奖金</t>
  </si>
  <si>
    <t>职位描述： 1、负责业务系统设计和研发，对系统稳定和性能进行持续优化； 2、负责进行产品方案确认，业务流程梳理，配合项目推进研发进展； 3、能够独立完成系统的设计与文档的撰写工作，并保证系统的高可用性； 4、能指导团队成员按时完成任务，负责团队技术的攻坚、创新引导工作，解决产品开发过长中的高性能、高并发和高可靠性问题； 任职要求： 1、3年以上JAVA开发经验，2年以上技术团队管理经验，能主导进行大型网站架构设计 2、熟练使用常见开源框架 例如 Spring、SpringBoot、MyBatis、Netty等，熟悉分布式架构，开发过大用量的产品，并能维护产品的品质 3、熟练使用Web前端的基本技术，html、js、css、ajax 3、精通大规模高并发后台开发经验，熟悉LINUX操作系统，熟悉Mysql等主流数据库 4、熟悉软件开发过程规范，能掌控软件开发过程</t>
  </si>
  <si>
    <t>HTML5研发工程师</t>
  </si>
  <si>
    <t>上海翎阳网络科技有限公司</t>
  </si>
  <si>
    <t>3-5万/月</t>
  </si>
  <si>
    <t>岗位职责： 1、主要负责公司区块链产品前端需求开发和维护工作； 2、与团队一起合作完成PC及移动端产品设计； 3、在理解产品业务的基础上，结合前端技术设计或优化交互方式； 4、参与制定可行的编码标准和规范应用。  职位要求： 1、本科及以上学历，通过CET-4或相等水平英语测试，5年以上开发经验； 2、熟悉 ECMAScript 2015 语言规范，W3C 相关 WEB 标准，了解 HTML、CSS、JavaScript、DOM 在不同浏览器上的兼容情况、渲染原理和存在的 Bug； 3、熟悉 HTML5 相关特性，了解最新规范，能够熟练运用 HTML5 特性构建应用； 4、熟悉npm，Webpack，Babel等常用JS构建工具； 5、熟悉常用的前端库或框架（如React,Vue, Backbone 等）； 6、熟悉区块链相关技术，对Bitcoin、Ethereum等项目有一定了解； 7、有较强的独立解决问题能力、学习能力、文档编写能力、以及沟通能力、自律的完成任务、快速融入公司。 8、有成功项目的开发经验者优先； 9、有带团队经验者优先； 10、有区块链、金融科技类相关项目工作经验者优先。</t>
  </si>
  <si>
    <t>技术统筹顾问CTO</t>
  </si>
  <si>
    <t>上海澳通信息科技有限公司</t>
  </si>
  <si>
    <t>五险一金 弹性工作 周末双休 年终奖金 带薪年假 全勤奖</t>
  </si>
  <si>
    <t>1、熟悉html、css、js 2、熟悉vue、angular、react，对react熟悉的优先 3、熟悉后端逻辑，php、java了解或熟悉，有开发大型项目的经验，有作品优先 4、熟悉linux，搭建过apache、nginx、mysql等运行环境。了解linux的优化和命令 5、了解分部署服务 6、熟悉消息队列、自动部署 7、熟悉git合作开发 8、熟悉热更新等主流app的技术 9、对于常用的短信、即时通信、推送、地图等第三方有很快的上手能力 10、能友好的进行团队合作，高效率开发 11、有独立开发和产品经理的优先考虑 任职要求： 1、有2年以上的游戏开发经验；精通jquery的优先 2、熟悉使用PHP+MySQL，进行WEB开发，面向对象编程； 3、熟悉JAVASCRIPT、HTML、Ajax的编写； 4、熟悉angular，vue等前端框架 4、有良好的团队合作能力，善于沟通，工作主动积极。</t>
  </si>
  <si>
    <t>Senior Front-End Developer</t>
  </si>
  <si>
    <t>英域成语言培训（上海）有限公司</t>
  </si>
  <si>
    <t>五险一金 补充医疗保险 员工旅游 弹性工作 定期体检</t>
  </si>
  <si>
    <t xml:space="preserve"> Overview Education First (EF) is an international language learning company. The EF studio in Shanghai - the hub of the global software development operation �C is expecting a senior front-end engineer to build consistently pleasant user experience on Web by leveraging modern technologies.   Responsibilities   Requirements:  Nice to Have</t>
  </si>
  <si>
    <t>移动端开发经理（IOS and ANDROID)</t>
  </si>
  <si>
    <t>润焱人力资源（上海）有限公司</t>
  </si>
  <si>
    <t>3-4万/月</t>
  </si>
  <si>
    <t>五险一金 定期体检 绩效奖金 年终奖金 员工旅游</t>
  </si>
  <si>
    <t>一、岗位职责 1、统筹管理ios/android/h5等移动端用户产品研发过程； 2、制定用户产品研发和项目实施交付代码的前端标准和规范，并推广和应用，提高团队的开发效率，强力支撑业务发展； 3、选型和开发优化前端技术开发框架、测试框架和发布框架； 4、规划前端团队的技术方向和长期目标并推进落地； 5、技术扎实能为团队成员提供培训和指导； 6、完成上级交办的其他工作项目。 二、任职资格 1、本科及以上学历，计算机科学与技术、软件工程相关专业； 2、5年以上移动端产品开发经验；有金融软件行业经验者优先（信贷、投融资、理财、直销银行、支付钱包、电商平台等）； 3、精通各种前端技术和框架，包括HTML/CSS/JavaScriptde.JS、vue.js、reatcNative、ios framework等； 4、熟悉客户端内存管理机制，熟悉http协议的基本原理，推动产品前端性能优化； 5、熟悉客户端侧网络信息安全知识并加以运用； 6、熟知架构演进路线，并具备强大的实战项目经验和丰富的项目管理经验； 7、具备较强的工作主动性和学习进取精神，技术视野广阔，对业界的发展动态有比较密切的关注； 8、对前端技术有持续的热情，优秀的培训指导和自学能力、善于和各种背景的人合作； 9、具有抗压能力。</t>
  </si>
  <si>
    <t>JAVA资深项目经理（亦庄） (职位编号：B90142C)</t>
  </si>
  <si>
    <t>SMC（中国）有限公司</t>
  </si>
  <si>
    <t>五险一金 补充医疗保险 年终奖金 餐饮补贴 定期体检 交通补贴 绩效奖金</t>
  </si>
  <si>
    <t>工作地址：北京市经济技术开发区兴盛街甲二号 任职要求
： 1、  计算机相关专业，
一类本科优先
； 2、  5年以上企业ERP\OMS\CRM等系统架构设计和项目管理经验； 3、
8
年以上JAVA开发经验
，精通Java语言及面向对象方法，熟悉J2EE体系，软件知识结构全面，基础扎实，精通常用数据结构、算法与设计模式； 4、  精通HTML、JSP、JavaScript、Ajax、CSS、XML等技术； 5、  熟悉MVC，熟练使用、Ajax、SpringMVC、SpringBoot、mybatis等相关开源框架进行项目开发，熟悉系统性能优化； 6、  熟悉Mysql、Oracle、Sqlserver等数据库使用，熟练编写存储过程、触发器、事务等机制以及熟悉数据库优化； 7、  熟悉主流Web应用服务器Tomcat、WebLogic、缓存服务器、优化配置与使用； 8、  熟悉Linux、Apache、Tomcat等应用服务器的应用部署和配置； 岗位职责
： 1、负责系统需求的调研和分析，按照项目要求对业务进行整理和流程设计，按照软件功能要求进行详细设计； 2、 负责系统技术架构设计、框架搭建、平台核心代码编写及相关设计文档的编写； 3、 负责企业CRM/OMS/ERP等系统的项目管理。带领团队按照项目计划，与项目组其他成员协同工作，在保证质量的前提下，按时完成开发任务； 4、 负责解决项目开发中的技术问题； 5、 技术攻关，负责新技术的研究与导入；</t>
  </si>
  <si>
    <t>广州市九安智能技术股份有限公司</t>
  </si>
  <si>
    <t>3-8万/月</t>
  </si>
  <si>
    <t>出国机会 绩效奖金 年终奖金 五险 员工旅游 弹性工作 节日福利</t>
  </si>
  <si>
    <t>岗位职责： 1、负责项目的核心架构设计与实现； 2、负责带领团队完成相关系统的研发、建设和维护，对系统的性能、稳定性、可扩展性，安全等指标负责； 3、参与部门员工代码的评审与codeReview； 4、以技术专家的身份解决项目中所遇到的核心技术问题； 5、项目开发流程、项目质量和项目开发进度的规划、控制、监督和管理。 要求： 1、重点大学全日制计算机相关专业本科以上学历，6年以上项目开发经验，有BAT或其他大型互联网公司工作经验优先考虑； 2. 精通php thinkphp5/Laravel/Yii/ ，必须熟悉 thinkphp5框架，熟悉APP的api接口开发。 3. 必须熟悉 阿里云各类基础服务，如服务器ECS，数据库RDS，负载均衡，云存储oos，视频直播，CND加速。 4. 曾经主持开发部署过千万级用户系统，对系统框架性能优化有经验者优先； 5、熟悉javascript、html5、CSS3、 mui，AngularJS，Vue 等前端页面与交互技术。 6. 精通PHP的缓存技术，如redis，memcached、mongoDB、熟悉 mysql数据库设计和性能调优； 7. 熟悉Centos LNMP/LAMP基础服务的配置，优化和故障排查,熟悉linux shell脚本编写。</t>
  </si>
  <si>
    <t>Java架构师</t>
  </si>
  <si>
    <t>深圳光汇石油海运集团有限公司</t>
  </si>
  <si>
    <t>出国机会 五险一金</t>
  </si>
  <si>
    <t>岗位职责： 1、 负责研究产品和技术平台的策略和规划，参与产品小组的产品设计讨论，共同讨论和设计产品； 2、 负责公司软件系统架构的评估、整体设计，将系统整体分解为更小的子系统和组件，从而形成不同的逻辑层或服务，并确定各层的接口，层与层相互之间的关系； 3、 负责研究并应用关键技术或先进技术和方法，确定和实现软件系统的软件架构，形成框架、核心模块和对外接口的详细设计，参与核心代码的编写； 4、 参与制定和执行JAVA软件开发的技术领域标准、规范，培训和指导JAVA领域的后备人才； 5、 与项目经理、需求分析员、开发人员和最终用户保持紧密的技术和人际交流和沟通； 6、 完成相关的工作计划制定并达成工作目标。   任职要求： 1、 本科以上学历，计算机、电子、软件、通讯相关专业，5年以上Java软件开发经验，具备优秀的分析设计能力和代码编写能力； 2、 熟悉Linux常用操作命令，精通Java语言编程,精通Spring、MyBatis、Dubbo等主流开源框架和技术； 3、 精通多线程编程，掌握常用的设计模式；熟悉JVM，包括内存模型、类加载机制以及高并发/高性能的优化，有分布式、微服务架构设计意识； 4、 熟悉常用的关系数据库Oracle，MySQL和DB2，熟悉至少一种nosql数据库； 5、 熟练使用CSS、HTML、jQuery、Bootstrap、AngularJS、React等JavaScript框架等Web前端开发技术； 6、 熟悉单元测试和性能测试技术，熟悉Memcached/Redis/hamcrest其中一种缓存技术； 7、 熟悉常用的设计模式，熟悉Power Design或EA进行UML设计； 8、 有Spark、Hadoop、Hbase大数据处理分析技术优先； 9、 技术视野开阔，学习能力好，具有创新思维，能不断推陈置新，有较好的沟通能力、协调能力、书面表达能力，具备良好的团队协作能力，能承受一定工作压力。</t>
  </si>
  <si>
    <t>互联网应用架构师</t>
  </si>
  <si>
    <t>优学派智慧教育</t>
  </si>
  <si>
    <t>周末双休 带薪年假 包三餐 五险一金 绩效奖金 加班补贴 节日福利</t>
  </si>
  <si>
    <t>岗位要求： 1、本科全日制学历以上，4年以上基于J2EE的中、大型互联网产品软件研发经验，对互联网软件产品的常见架构比较了解，熟悉互联网软件产品的开发流程； 2、精通各种常用的技术框架，如Spring、Struts、Hibernate、MyBatis等，熟练掌握其使用方法，并对其工作原理有一定的了解； 3、熟练掌握各种web前端技术（html、javascript、css等），熟悉各种常用的javascript类库，如JQuery、prototype等，能熟练使用其中的一种或多种； 4、熟悉Mysql数据库技术，能够结合具体的应用场景编写高效的sql语句或存储过程； 5、熟悉当前主流的微服务架构，并有成功案例； 6.具有较强的语言文字表达能力和需求分析能力，能够撰写各种技术文档。具有较强的适应能力和独立解决问题的能力； 7.对工作有热情，对技术有浓厚的兴趣，善于学习，能够通过不断的学习新的技术，提高工作的效率 ； 8至少负责过两个以上的中大型软件项目的总体设计、技术实施及项目管理，熟悉软件产品研发过程。  工作内容： 1、负责分析、规划、设计公司新项目的架构，对项目技术选型和可行性做出合理评估； 2、完成从研发文档到系统发布等项目开发环节的工作； 3、分析和解决现有系统中的设计缺陷，并创造性提升、改进工作方法和技术； 4、指导专业技术子模块的研发设计，为项目团队提供指导； 5、管理团队，将系统开发任务合理分配到各级开发人员，按时完成开发任务； 6、完成项目中核心代码的编写。</t>
  </si>
  <si>
    <t>Sr Software Development Engineer</t>
  </si>
  <si>
    <t>亿客行 Expedia</t>
  </si>
  <si>
    <t>3.5-5万/月</t>
  </si>
  <si>
    <t>出国机会 年终奖金 员工旅游 补充医疗保险 弹性工作 专业培训 五险一金 商业医疗保险</t>
  </si>
  <si>
    <t xml:space="preserve"> Senior Software Development Engineer Expedia Group's China R&amp;D Center in Shenzhen is seeking for a highly motivated Senior Software Development Engineer to join the Lodging Platform organization to build and enhance Expedia Group's supplier platform. In this position, you will join an agile team of product delivery to create fast, engaging and scalable web applications that allow our suppliers to easily run their room types and rate plans. Expedia Group is one of the world’s largest online travel e-Commerce companies providing large scale internet platform for customers around the world to search and reserve hotels, flights, packages, cars, and cruises. Expedia Group is growing at fast pace and are looking for talents to grow our China R&amp;D teams.  Expedia Group's Partner Central team is looking for an individual who is passionate about technology, user experience and the web. The right person should have strong technical skills to design, build, and review the team's implementations. You will work with extraordinary architects, developers, and product managers in the US and local to build high-performing web applications with good user experience. You will take ownership of the work streams in your team, initiate innovative solutions, and collaborate with our global technology teams.  What you’ll do:  Who you are:  Why join us: Expedia Group recognizes our success is dependent on the success of our people. We are the world's travel platform, made up of the most knowledgeable, passionate, and creative people in our business. Our brands recognize the power of travel to break down barriers and make people's lives better �C that responsibility inspires us to be the place where exceptional people want to do their best work, and to provide them the tools to do so.  Whether you're applying to work in engineering or customer support, marketing or lodging supply, at Expedia Group we act as one team, working towards a common goal; to bring the world within reach. We passionately strive for better, but not at the cost of the customer. We act with humility and optimism, respecting ideas big and small. We value diversity and voices of all volumes. We are a global organization but keep our feet on the ground, so we can act fast and stay simple. Our teams also have the chance to give back on a local level and make a difference through our corporate social responsibility program, Expedia Cares.  If you have a hunger to make a difference with one of the most loved consumer brands in the world and to work in the dynamic travel industry, this is the job for you.  Our family of travel brands includes: Brand Expedia®, Hotels.com®, Expedia® Partner Solutions, Egencia®, trivago®, HomeAway®, Orbitz®, Travelocity®, Wotif®, lastminute.com.au®, ebookers®, CheapTickets®, Hotwire®, Classic Vacations®, Expedia® Media Solutions, CarRentals.com?, Expedia Local Expert®, Expedia® CruiseShipCenters®, SilverRail Technologies, Inc., ALICE and Traveldoo®.   职位： 高级软件开发工程师  企业介绍 Expedia集团是全球最大的在线旅游公司，在全世界超过75个国家拥有200多个专业网站。每月有6亿的访问量，2016年总预定额达到720亿美元。公司从1996年成立至今已有20多年历史，全球共有2万多员工。Expedia也是一个领先的科技公司。我们的使命是用科技改变旅行！  Expedia Group Partner Central（EGPC）是一个十分便捷的酒店管理平台，酒店合作伙伴可以自主地进行房价房态管理，和住客互动，参与推广，并获取多种市场数据和资讯。EGPC酒店管理平台每天有几十万供应商来访问，并需要保证 7 X 24小时稳健地运行。  Expedia集团（中国开发中心）正在寻找优秀的软件开发工程师，为酒店管理平台开发高性能、高可用和高可伸缩性的大型Web应用和Web服务。  我们提供：  期待您的加入，成为未来公司发展的核心团队成员  职位描述： 任职资格：  </t>
  </si>
  <si>
    <t>北京云杉智达科技有限公司</t>
  </si>
  <si>
    <t>北京</t>
  </si>
  <si>
    <t>朝阳区</t>
  </si>
  <si>
    <t>本科</t>
  </si>
  <si>
    <t>13k-20k</t>
  </si>
  <si>
    <t>1-3年</t>
  </si>
  <si>
    <t>移动互联网,企业服务</t>
  </si>
  <si>
    <t>五险一金、晋升空间、绩效奖金</t>
  </si>
  <si>
    <t>移动互联网企业服务前端开发HTML5移动端Javascript</t>
  </si>
  <si>
    <t>15-50人</t>
  </si>
  <si>
    <t>html5工程师</t>
  </si>
  <si>
    <t>北京新橙科技有限公司</t>
  </si>
  <si>
    <t>不限</t>
  </si>
  <si>
    <t>25k-35k</t>
  </si>
  <si>
    <t>教育</t>
  </si>
  <si>
    <t>高速发展 法律大数据 高薪行业</t>
  </si>
  <si>
    <t>HTML5JavascriptReact native架构师</t>
  </si>
  <si>
    <t>html5、web开发工程师</t>
  </si>
  <si>
    <t>北京云保网络科技有限公司</t>
  </si>
  <si>
    <t>20k-30k</t>
  </si>
  <si>
    <t>移动互联网</t>
  </si>
  <si>
    <t>五险一金、定期团建</t>
  </si>
  <si>
    <t>前端开发HTML5</t>
  </si>
  <si>
    <t>高校HTML5前端开发讲师</t>
  </si>
  <si>
    <t>北京工商管理专修学院</t>
  </si>
  <si>
    <t>昌平区</t>
  </si>
  <si>
    <t>大专</t>
  </si>
  <si>
    <t>12k-18k</t>
  </si>
  <si>
    <t>5-10年</t>
  </si>
  <si>
    <t>高职高薪,带薪寒假,班车接送,提供住宿</t>
  </si>
  <si>
    <t>移动端HTMLHTML5Web前端</t>
  </si>
  <si>
    <t>2000人以上</t>
  </si>
  <si>
    <t>拼途（北京）信息技术有限公司</t>
  </si>
  <si>
    <t>10k-20k</t>
  </si>
  <si>
    <t>应届毕业生</t>
  </si>
  <si>
    <t>汽车丨出行</t>
  </si>
  <si>
    <t>下午茶,团队棒,领导好</t>
  </si>
  <si>
    <t>移动端HTMLHTML5Javascript</t>
  </si>
  <si>
    <t>北京四达时代软件技术股份有限公司</t>
  </si>
  <si>
    <t>大兴区</t>
  </si>
  <si>
    <t>文娱丨内容,硬件</t>
  </si>
  <si>
    <t>多元化,海外互联网,工作环境,技术大牛</t>
  </si>
  <si>
    <t>资深HTML5开发工程师</t>
  </si>
  <si>
    <t>北京奇艺世纪科技有限公司</t>
  </si>
  <si>
    <t>海淀区</t>
  </si>
  <si>
    <t>25k-40k</t>
  </si>
  <si>
    <t>文娱丨内容</t>
  </si>
  <si>
    <t>技术氛围俱佳、晋升空间大、业务前景好</t>
  </si>
  <si>
    <t>视频移动端HTMLHTML5CSS</t>
  </si>
  <si>
    <t>html5</t>
  </si>
  <si>
    <t>北京俊达信息科技有限公司</t>
  </si>
  <si>
    <t>10k-15k</t>
  </si>
  <si>
    <t>移动互联网,金融</t>
  </si>
  <si>
    <t>五险一金 做五休二 年终奖</t>
  </si>
  <si>
    <t>HTML</t>
  </si>
  <si>
    <t>html5开发工程师</t>
  </si>
  <si>
    <t>北京天创视窗广告有限公司</t>
  </si>
  <si>
    <t>10k-18k</t>
  </si>
  <si>
    <t>五险一金 项目奖金</t>
  </si>
  <si>
    <t>移动互联网游戏</t>
  </si>
  <si>
    <t>JAVA/HTML/JS-全栈工程师985/211</t>
  </si>
  <si>
    <t>北京易商迅达科技有限公司</t>
  </si>
  <si>
    <t>18k-28k</t>
  </si>
  <si>
    <t>企业服务,数据服务</t>
  </si>
  <si>
    <t>全栈开发,工业4.0,互联网+,股权</t>
  </si>
  <si>
    <t>移动互联网企业服务</t>
  </si>
  <si>
    <t>高级WEB前端/HTML5开发</t>
  </si>
  <si>
    <t>北京海客瀛洲网络科技有限公司</t>
  </si>
  <si>
    <t>弹性工作,六险一金，饭补和晚餐</t>
  </si>
  <si>
    <t>移动互联网HTMLHTML5Web前端</t>
  </si>
  <si>
    <t>html5 工程师(H5 APP)</t>
  </si>
  <si>
    <t>点石纵横(北京)科技有限公司</t>
  </si>
  <si>
    <t>移动互联网,信息安全</t>
  </si>
  <si>
    <t>明星团队,别墅,学习机会</t>
  </si>
  <si>
    <t>移动端HTMLHTML5</t>
  </si>
  <si>
    <t>少于15人</t>
  </si>
  <si>
    <t>html5前端开发人员</t>
  </si>
  <si>
    <t>北京一起嗨网络科技有限公司</t>
  </si>
  <si>
    <t>丰台区</t>
  </si>
  <si>
    <t>3-5年</t>
  </si>
  <si>
    <t>消费生活,企业服务</t>
  </si>
  <si>
    <t>高级前端,发展空间好</t>
  </si>
  <si>
    <t>HTML5JavascriptAngularjsWeb前端</t>
  </si>
  <si>
    <t>HTML5前端讲师</t>
  </si>
  <si>
    <t>北京晟程华科教育科技有限公司</t>
  </si>
  <si>
    <t>公司氛围好,年底分红,扁平管理</t>
  </si>
  <si>
    <t>500-2000人</t>
  </si>
  <si>
    <t>北京视野金服信息技术有限公司</t>
  </si>
  <si>
    <t>Web前端Node.js前端开发HTML5</t>
  </si>
  <si>
    <t>北京四维弧度科技服务有限公司</t>
  </si>
  <si>
    <t>7k-13k</t>
  </si>
  <si>
    <t>双休，加班少</t>
  </si>
  <si>
    <t>社交移动互联网前端开发HTML5JavascriptCSS</t>
  </si>
  <si>
    <t>兼职-html5前端开发工程师</t>
  </si>
  <si>
    <t>廊坊市立晨科技有限公司</t>
  </si>
  <si>
    <t>移动互联网,数据服务</t>
  </si>
  <si>
    <t>兼职，可业余时间，可全职</t>
  </si>
  <si>
    <t>金融移动端前端开发HTML5Web前端</t>
  </si>
  <si>
    <t>java高级开发工程师</t>
  </si>
  <si>
    <t>北京启萌教育科技有限公司</t>
  </si>
  <si>
    <t>30k-50k</t>
  </si>
  <si>
    <t>移动互联网,教育</t>
  </si>
  <si>
    <t>五险一金 晋升通道 多种福利</t>
  </si>
  <si>
    <t>教育后端服务器端Java</t>
  </si>
  <si>
    <t>前端开发工程师——金融 / 保卖</t>
  </si>
  <si>
    <t>车好多旧机动车经纪（北京）有限公司</t>
  </si>
  <si>
    <t>20k-40k</t>
  </si>
  <si>
    <t>消费生活</t>
  </si>
  <si>
    <t>核心部门,优质团队,丰厚福利</t>
  </si>
  <si>
    <t>前端开发CSSAngularjs</t>
  </si>
  <si>
    <t>光合新知（北京）科技有限公司</t>
  </si>
  <si>
    <t>六险一金、15天年假、带薪病假、远程办公</t>
  </si>
  <si>
    <t>移动端前端开发</t>
  </si>
  <si>
    <t>北京微聚未来科技有限公司</t>
  </si>
  <si>
    <t>15k-30k</t>
  </si>
  <si>
    <t>牛人团队,带薪年假,16薪考核,快速成长</t>
  </si>
  <si>
    <t>前端开发CSSJavascriptHTML</t>
  </si>
  <si>
    <t>秒针信息技术有限公司</t>
  </si>
  <si>
    <t>15k-25k</t>
  </si>
  <si>
    <t>数据服务,广告营销</t>
  </si>
  <si>
    <t>大牛多,学习型组织,技术创新</t>
  </si>
  <si>
    <t>高级前端开发工程师(J11712)</t>
  </si>
  <si>
    <t>小船出海教育科技（北京）有限公司</t>
  </si>
  <si>
    <t>30k-60k</t>
  </si>
  <si>
    <t>工具</t>
  </si>
  <si>
    <t>七险一金 免费三餐 加班打车</t>
  </si>
  <si>
    <t>教育移动互联网</t>
  </si>
  <si>
    <t>北京聪明核桃教育科技有限公司</t>
  </si>
  <si>
    <t>氛围超棒 行业领跑 弹性不打卡</t>
  </si>
  <si>
    <t>教育Node.jsReact native</t>
  </si>
  <si>
    <t>北京拉勾网络技术有限公司</t>
  </si>
  <si>
    <t>20k-35k</t>
  </si>
  <si>
    <t>企业服务</t>
  </si>
  <si>
    <t>每周分享、大牛云集</t>
  </si>
  <si>
    <t>企业服务前端开发Hybird</t>
  </si>
  <si>
    <t>北京嘟嘟一下科技有限公司</t>
  </si>
  <si>
    <t>大牛带队、美团系、飞速成长</t>
  </si>
  <si>
    <t>移动互联网前端开发JavascriptWeb前端Node.js</t>
  </si>
  <si>
    <t>北京联龙博通电子商务技术有限公司</t>
  </si>
  <si>
    <t>8k-15k</t>
  </si>
  <si>
    <t>移动互联网,电商</t>
  </si>
  <si>
    <t>五险一金,绩效奖金,餐饮补助,带薪年假</t>
  </si>
  <si>
    <t>Web前端Javascript</t>
  </si>
  <si>
    <t>北京多贝兄弟信息技术有限公司</t>
  </si>
  <si>
    <t>六险一金 免费午餐 不打卡 都是年轻人</t>
  </si>
  <si>
    <t>视频直播前端开发HTMLJavascript</t>
  </si>
  <si>
    <t>高级Java开发</t>
  </si>
  <si>
    <t>珠海随变科技有限公司</t>
  </si>
  <si>
    <t>电商</t>
  </si>
  <si>
    <t>和牛X的人一起做牛X的事儿</t>
  </si>
  <si>
    <t>北京四方启点科技有限公司</t>
  </si>
  <si>
    <t>16k-21k</t>
  </si>
  <si>
    <t>福利好、待遇佳、地铁周边</t>
  </si>
  <si>
    <t>JavascriptJava</t>
  </si>
  <si>
    <t>六险一金、15天年假、免费早午餐</t>
  </si>
  <si>
    <t>HTML5CSS移动端Node.js</t>
  </si>
  <si>
    <t>18k-36k</t>
  </si>
  <si>
    <t>技术大牛 扁平管理 七险一金 16薪考核</t>
  </si>
  <si>
    <t>JavascriptHTML5CSS</t>
  </si>
  <si>
    <t>大牛多,学习型组织</t>
  </si>
  <si>
    <t>FE前端开发</t>
  </si>
  <si>
    <t>教育前端开发HTML5</t>
  </si>
  <si>
    <t>企业服务前端开发</t>
  </si>
  <si>
    <t>18k-30k</t>
  </si>
  <si>
    <t>平台好 福利好</t>
  </si>
  <si>
    <t>教育前端开发移动端Javascript</t>
  </si>
  <si>
    <t>中级web前端</t>
  </si>
  <si>
    <t>北京天工矩阵信息技术有限公司</t>
  </si>
  <si>
    <t>13k-25k</t>
  </si>
  <si>
    <t>电商,企业服务</t>
  </si>
  <si>
    <t>成长空间,五险一金,丰厚奖金,带薪年假</t>
  </si>
  <si>
    <t>企业服务大数据前端开发Web前端</t>
  </si>
  <si>
    <t>汉熵通信有限公司</t>
  </si>
  <si>
    <t>信息安全,物联网</t>
  </si>
  <si>
    <t>国家千人计划专家导师 每年2次涨薪</t>
  </si>
  <si>
    <t>云计算前端开发</t>
  </si>
  <si>
    <t>花圃（北京）科技有限公司</t>
  </si>
  <si>
    <t>五险一金,员工旅游,高逼格团队</t>
  </si>
  <si>
    <t>前端开发HTML</t>
  </si>
  <si>
    <t>java架构师</t>
  </si>
  <si>
    <t>北京自如友家资产管理有限公司</t>
  </si>
  <si>
    <t>25k-45k</t>
  </si>
  <si>
    <t>房产家居</t>
  </si>
  <si>
    <t>六险一金,租房优惠,餐补</t>
  </si>
  <si>
    <t>后端分布式</t>
  </si>
  <si>
    <t>北京乐海互动网络科技有限公司</t>
  </si>
  <si>
    <t>移动互联网,游戏</t>
  </si>
  <si>
    <t>扁平化管理,员工旅游,带薪年假,丰厚奖金</t>
  </si>
  <si>
    <t>HTML5</t>
  </si>
  <si>
    <t>伙伴聚力（北京）科技有限公司</t>
  </si>
  <si>
    <t>4k-8k</t>
  </si>
  <si>
    <t>Discuz!原班人马</t>
  </si>
  <si>
    <t>前端开发JavascriptHTML5</t>
  </si>
  <si>
    <t>北京世纪好未来教育科技有限公司</t>
  </si>
  <si>
    <t>18k-35k</t>
  </si>
  <si>
    <t>五险一金，上市公司</t>
  </si>
  <si>
    <t>教育后端服务器端PHP</t>
  </si>
  <si>
    <t>北京震元科技有限公司</t>
  </si>
  <si>
    <t>移动互联网,医疗丨健康</t>
  </si>
  <si>
    <t>五险一金,饭补,加班补助,带薪年假</t>
  </si>
  <si>
    <t>医疗健康C#/.NET</t>
  </si>
  <si>
    <t>北京盈衍网络科技有限公司</t>
  </si>
  <si>
    <t>12k-22k</t>
  </si>
  <si>
    <t>全明星投资，发展空间大</t>
  </si>
  <si>
    <t>Node.js</t>
  </si>
  <si>
    <t>高级前端(中学）</t>
  </si>
  <si>
    <t>移动端前端开发架构师</t>
  </si>
  <si>
    <t>弹性工作、层级扁平、带薪年假、房补车补</t>
  </si>
  <si>
    <t>HTML5前端开发HTMLJavascript</t>
  </si>
  <si>
    <t>高级Java开发工程师</t>
  </si>
  <si>
    <t>前端开发工程师(J11534)</t>
  </si>
  <si>
    <t>移动互联网教育前端开发HTML5Javascript</t>
  </si>
  <si>
    <t>Java中高级讲师</t>
  </si>
  <si>
    <t>北京优思安科技有限公司</t>
  </si>
  <si>
    <t>13k-17k</t>
  </si>
  <si>
    <t>五险一金,节日福利,餐补,周末双休</t>
  </si>
  <si>
    <t>教育JavaPHP音视频</t>
  </si>
  <si>
    <t>C#高级开发工程师</t>
  </si>
  <si>
    <t>18k-22k</t>
  </si>
  <si>
    <t>交通好,福利佳,美女云集</t>
  </si>
  <si>
    <t>C#/.NET</t>
  </si>
  <si>
    <t>11215N-Python开发工程师</t>
  </si>
  <si>
    <t>平安科技（深圳）有限公司</t>
  </si>
  <si>
    <t>金融</t>
  </si>
  <si>
    <t>五险一金,带薪年假,节日福利,绩效奖金</t>
  </si>
  <si>
    <t>Python数据库</t>
  </si>
  <si>
    <t>前端研发工程师</t>
  </si>
  <si>
    <t>北京必示科技有限公司</t>
  </si>
  <si>
    <t>人工智能</t>
  </si>
  <si>
    <t>极客氛围、五险一金、带薪年假、无限零食</t>
  </si>
  <si>
    <t>前端开发JavascriptWeb前端</t>
  </si>
  <si>
    <t>高级Java开发工程师-资产</t>
  </si>
  <si>
    <t>凡普金科集团有限公司</t>
  </si>
  <si>
    <t>东城区</t>
  </si>
  <si>
    <t>发展空间大</t>
  </si>
  <si>
    <t>后端服务器端平台</t>
  </si>
  <si>
    <t>前端工程师（react）</t>
  </si>
  <si>
    <t>10k-16k</t>
  </si>
  <si>
    <t>五险一金,节日福利,年终奖金,周末双休</t>
  </si>
  <si>
    <t>React nativeHTML5前端开发移动端</t>
  </si>
  <si>
    <t>北京钛核互动信息技术有限公司</t>
  </si>
  <si>
    <t>游戏</t>
  </si>
  <si>
    <t>年底双薪,项目奖金</t>
  </si>
  <si>
    <t>游戏前端开发</t>
  </si>
  <si>
    <t>高级java工程师</t>
  </si>
  <si>
    <t>北京大米未来科技有限公司</t>
  </si>
  <si>
    <t>25k-43k</t>
  </si>
  <si>
    <t>年底双薪，六险一金，弹性工作</t>
  </si>
  <si>
    <t>前端开发工程师-资产管理</t>
  </si>
  <si>
    <t>杭州有赞科技有限公司</t>
  </si>
  <si>
    <t>弹性工作制，发展前景好</t>
  </si>
  <si>
    <t>HTMLCSSJavascript</t>
  </si>
  <si>
    <t>北京闪银奇异科技有限公司</t>
  </si>
  <si>
    <t>22k-32k</t>
  </si>
  <si>
    <t>高新技术企业 地铁周边 午餐晚餐</t>
  </si>
  <si>
    <t>大数据分布式Java软件开发后端</t>
  </si>
  <si>
    <t>免费早午餐,年假15天,弹性工作,极客范儿</t>
  </si>
  <si>
    <t>地图HTML5Web前端</t>
  </si>
  <si>
    <t>前端研发工程师(J11825)</t>
  </si>
  <si>
    <t>python中高级讲师</t>
  </si>
  <si>
    <t>五险一金,餐补,节日福利,免费班车</t>
  </si>
  <si>
    <t>教育Linux/UnixPython</t>
  </si>
  <si>
    <t>11210I-云前端工程师BJ</t>
  </si>
  <si>
    <t>五险一金,带薪年假,节日福利,定期体检</t>
  </si>
  <si>
    <t>云计算</t>
  </si>
  <si>
    <t>Java全栈开发</t>
  </si>
  <si>
    <t>联想（北京）有限公司</t>
  </si>
  <si>
    <t>大平台,弹性工作制,周末双休,带薪年假</t>
  </si>
  <si>
    <t>高级web前端开发</t>
  </si>
  <si>
    <t>30k-45k</t>
  </si>
  <si>
    <t>发展空间，免费午餐，免费健身</t>
  </si>
  <si>
    <t>HTML5移动端JavascriptAngularjs</t>
  </si>
  <si>
    <t>PythonJavaShellJS</t>
  </si>
  <si>
    <t>途家网网络技术（北京）有限公司</t>
  </si>
  <si>
    <t>25k-41k</t>
  </si>
  <si>
    <t>移动互联网,消费生活</t>
  </si>
  <si>
    <t>六险一金,部门旅游,晋升空间,行业独角兽</t>
  </si>
  <si>
    <t>电商旅游React nativeHybird前端开发Javascript</t>
  </si>
  <si>
    <t>web前端开发（资深）</t>
  </si>
  <si>
    <t>北京深睿博联科技有限责任公司</t>
  </si>
  <si>
    <t>大牛,技术氛围好,福利好,行业前景好</t>
  </si>
  <si>
    <t>北京小马智行科技有限公司</t>
  </si>
  <si>
    <t>其他</t>
  </si>
  <si>
    <t>自动驾驶</t>
  </si>
  <si>
    <t>北京掌上先机网络科技有限公司</t>
  </si>
  <si>
    <t>五险一金,各种补贴</t>
  </si>
  <si>
    <t>后端Java算法</t>
  </si>
  <si>
    <t>北京心更远科技发展有限公司</t>
  </si>
  <si>
    <t>扁平管理,试用期全额,七险一金,弹性工作</t>
  </si>
  <si>
    <t>前端开发HTML5Javascript</t>
  </si>
  <si>
    <t>前端开发讲师</t>
  </si>
  <si>
    <t>带薪寒假,入职上保险,免费班车,免费住宿</t>
  </si>
  <si>
    <t>体验师运营</t>
  </si>
  <si>
    <t>北京极智飞扬科技有限公司</t>
  </si>
  <si>
    <t>7k-12k</t>
  </si>
  <si>
    <t>硬件,文娱丨内容</t>
  </si>
  <si>
    <t>老板靠谱,年轻团队,成长空间,潜力无限大</t>
  </si>
  <si>
    <t>运营内容运营用户运营</t>
  </si>
  <si>
    <t>北京恒信志远科技有限公司</t>
  </si>
  <si>
    <t>石景山区</t>
  </si>
  <si>
    <t>硬件</t>
  </si>
  <si>
    <t>Java开发 大数据系统 五险一金</t>
  </si>
  <si>
    <t>信息安全</t>
  </si>
  <si>
    <t>前端</t>
  </si>
  <si>
    <t>年假15天免费早午餐技术氛围好 极客范儿</t>
  </si>
  <si>
    <t>HTML5Node.jsWeb前端</t>
  </si>
  <si>
    <t>高级前端开发工程师(J12157)</t>
  </si>
  <si>
    <t>七险一金，三餐免费，交通补助，节假福利</t>
  </si>
  <si>
    <t>教育移动互联网前端开发JavascriptReact nativeCSS</t>
  </si>
  <si>
    <t>11214K-Web前端开发工程师</t>
  </si>
  <si>
    <t>五险一金,带薪年假,节日福利</t>
  </si>
  <si>
    <t>股票期权，年底双薪，每年两次调薪</t>
  </si>
  <si>
    <t>PHPMySQLJavascript</t>
  </si>
  <si>
    <t>六险一金,租房优惠,15-17</t>
  </si>
  <si>
    <t>信息安全Java</t>
  </si>
  <si>
    <t>顶级团队,扁平化管理,领导超级好</t>
  </si>
  <si>
    <t>移动互联网HTML5Web前端Javascript前端开发</t>
  </si>
  <si>
    <t>大数据开发工程师</t>
  </si>
  <si>
    <t>南京蓝鲸人网络科技有限公司</t>
  </si>
  <si>
    <t>移动互联网,社交</t>
  </si>
  <si>
    <t>六险一金、无息贷款、租房补贴、周末双休</t>
  </si>
  <si>
    <t>MongoDBMySQLRedis</t>
  </si>
  <si>
    <t>web前端研发专家</t>
  </si>
  <si>
    <t>北京思源置地投资有限公司</t>
  </si>
  <si>
    <t>平台大,业务好,空间大,团队棒</t>
  </si>
  <si>
    <t>HTMLWeb前端前端开发</t>
  </si>
  <si>
    <t>北京云动数字媒体技术有限公司</t>
  </si>
  <si>
    <t>行业领先、知名VC、精英团队、期权奖励</t>
  </si>
  <si>
    <t>信息安全HTMLWeb前端</t>
  </si>
  <si>
    <t>产品负责人</t>
  </si>
  <si>
    <t>达摩英时（北京）网络科技有限公司</t>
  </si>
  <si>
    <t>权限最高 薪资给力 蓝海产品</t>
  </si>
  <si>
    <t>社交移动产品/APP交互设计需求分析用户研究</t>
  </si>
  <si>
    <t>java大数据 team leader</t>
  </si>
  <si>
    <t>Java开发 福利待遇面议</t>
  </si>
  <si>
    <t>Python高级讲师</t>
  </si>
  <si>
    <t>五险一金,餐补,周末双休,班车接送</t>
  </si>
  <si>
    <t>北京环球兴学科技发展有限公司</t>
  </si>
  <si>
    <t>技术骨干</t>
  </si>
  <si>
    <t>北京中电博亚科技有限公司</t>
  </si>
  <si>
    <t>8k-14k</t>
  </si>
  <si>
    <t>电商,游戏</t>
  </si>
  <si>
    <t>年轻团队、绩效奖金、弹性工作制、五险一金</t>
  </si>
  <si>
    <t>电商游戏前端开发JavascriptCSSHTML</t>
  </si>
  <si>
    <t>react（小学数学）</t>
  </si>
  <si>
    <t>前端开发移动端Node.jsWeb前端</t>
  </si>
  <si>
    <t>信产集团有限公司</t>
  </si>
  <si>
    <t>大平台 好福利</t>
  </si>
  <si>
    <t>AngularjsNode.js前端开发Javascript</t>
  </si>
  <si>
    <t>阳光保险集团股份有限公司</t>
  </si>
  <si>
    <t>福利待遇好 发展平台大 技术大牛多</t>
  </si>
  <si>
    <t>金融后端JavaMySQL</t>
  </si>
  <si>
    <t>教育直播JavaMySQL</t>
  </si>
  <si>
    <t>北京点石经纬科技有限公司</t>
  </si>
  <si>
    <t>不加班,带薪年假</t>
  </si>
  <si>
    <t>教育前端开发Web前端</t>
  </si>
  <si>
    <t>高级产品经理</t>
  </si>
  <si>
    <t>北京奥鹏远程教育中心有限公司</t>
  </si>
  <si>
    <t>行业翘楚,团建多,零食多,领导好</t>
  </si>
  <si>
    <t>教育用户研究数据分析移动产品/APP教育</t>
  </si>
  <si>
    <t>JAVA开发 leader （大数据方向）</t>
  </si>
  <si>
    <t>科研所信息安全系统 福利待遇面议</t>
  </si>
  <si>
    <t>北京快乐茄信息技术有限公司</t>
  </si>
  <si>
    <t>16薪</t>
  </si>
  <si>
    <t>视频媒体前端开发移动端AndroidReact native</t>
  </si>
  <si>
    <t>北京构力科技有限公司</t>
  </si>
  <si>
    <t>七险两金 周末双休 带薪年假 发展空间大</t>
  </si>
  <si>
    <t>工具软件其他后端C#/.NETJavascript</t>
  </si>
  <si>
    <t>高级web前端开发工程师（北京）</t>
  </si>
  <si>
    <t>天津市国瑞数码安全系统股份有限公司</t>
  </si>
  <si>
    <t>五险一金,节日福利,员工旅游,生日福利</t>
  </si>
  <si>
    <t>JavascriptHTMLCSSHTML5</t>
  </si>
  <si>
    <t>北京百家互联科技有限公司</t>
  </si>
  <si>
    <t>弹性工作,六险一金,餐补饭补,带薪年假</t>
  </si>
  <si>
    <t>Javascript</t>
  </si>
  <si>
    <t>深圳金汇财富金融服务有限公司北京研发分公司</t>
  </si>
  <si>
    <t>节日福利,年底双薪,季度奖年终奖</t>
  </si>
  <si>
    <t>高校web前端开发讲师</t>
  </si>
  <si>
    <t>带薪寒假,免费班车,提供住宿,五一七天假</t>
  </si>
  <si>
    <t>HTML5Web前端</t>
  </si>
  <si>
    <t>前端开发架构师</t>
  </si>
  <si>
    <t>亿阳信通股份有限公司北京分公司</t>
  </si>
  <si>
    <t>七险一金、有食堂、发展前景好</t>
  </si>
  <si>
    <t>通信/网络设备信息安全前端开发Web前端架构师Javascript</t>
  </si>
  <si>
    <t>工具软件其他Web前端webGLHTMLCSS</t>
  </si>
  <si>
    <t>北京粉笔未来科技有限公司</t>
  </si>
  <si>
    <t>精英团队独角兽公司扁平化管理出国游</t>
  </si>
  <si>
    <t>前端开发AngularjsNode.js</t>
  </si>
  <si>
    <t>北京至上泽思信息技术有限公司</t>
  </si>
  <si>
    <t>数据服务,企业服务</t>
  </si>
  <si>
    <t>五险一金,补充医疗,节日福利,带薪年假</t>
  </si>
  <si>
    <t>Java分布式</t>
  </si>
  <si>
    <t>前端开发（vue）</t>
  </si>
  <si>
    <t>北京雷铭智信科技有限公司</t>
  </si>
  <si>
    <t>8k-12k</t>
  </si>
  <si>
    <t>五险一金 餐补</t>
  </si>
  <si>
    <t>Angularjs</t>
  </si>
  <si>
    <t>广州实地房地产开发有限公司</t>
  </si>
  <si>
    <t>6险1金,周末双休</t>
  </si>
  <si>
    <t>前端开发HTMLCSSHTML5</t>
  </si>
  <si>
    <t>北京果壳互动科技传媒有限公司</t>
  </si>
  <si>
    <t>前沿技术 核心产品 七险一金 免费三餐</t>
  </si>
  <si>
    <t>webGLNode.jsWeb前端</t>
  </si>
  <si>
    <t>高级HML5前端工程师/资深工程师</t>
  </si>
  <si>
    <t>北京华悦数金科技有限公司</t>
  </si>
  <si>
    <t>五险一金 餐补 团队氛围</t>
  </si>
  <si>
    <t>前端开发HTMLHTML5Javascript</t>
  </si>
  <si>
    <t>前端开发工程师（js方向）</t>
  </si>
  <si>
    <t>大牛,行业前景行,福利好,氛围好</t>
  </si>
  <si>
    <t>JavascriptHTMLCSS</t>
  </si>
  <si>
    <t>H5高级前端</t>
  </si>
  <si>
    <t>支付宝（杭州）信息技术有限公司</t>
  </si>
  <si>
    <t>35k-55k</t>
  </si>
  <si>
    <t>金融,移动互联网</t>
  </si>
  <si>
    <t>蚂蚁金服</t>
  </si>
  <si>
    <t>项目执行专员</t>
  </si>
  <si>
    <t>6k-10k</t>
  </si>
  <si>
    <t>各路酷玩产品随你耍，公司环境待遇超级赞</t>
  </si>
  <si>
    <t>策划创意</t>
  </si>
  <si>
    <t>北京高思博乐教育科技股份有限公司</t>
  </si>
  <si>
    <t>教育,移动互联网</t>
  </si>
  <si>
    <t>前端开发Javascript</t>
  </si>
  <si>
    <t>26k-33k</t>
  </si>
  <si>
    <t>JavaJavascript</t>
  </si>
  <si>
    <t>前端工程师(VUE+小程序方向)</t>
  </si>
  <si>
    <t>租房优惠,六险一金,餐补</t>
  </si>
  <si>
    <t>React nativeHTML5HTML</t>
  </si>
  <si>
    <t>高级前端开发（Vue方向）</t>
  </si>
  <si>
    <t>世纪保众（北京）网络科技有限公司</t>
  </si>
  <si>
    <t>七险一金,全额公积金,高端体检,高成长</t>
  </si>
  <si>
    <t>前端开发Web前端</t>
  </si>
  <si>
    <t>北京静帆科技有限公司</t>
  </si>
  <si>
    <t>六险一金,年底双薪,扁平式管理,晋升空间</t>
  </si>
  <si>
    <t>.Net研发工程师</t>
  </si>
  <si>
    <t>工具软件其他C#/.NETMySQLJavascript</t>
  </si>
  <si>
    <t>北京字节犇牛科技有限公司</t>
  </si>
  <si>
    <t>试用期全额、12天带薪年假、地铁旁、房补</t>
  </si>
  <si>
    <t>前端研发工程师-教研产品方向</t>
  </si>
  <si>
    <t>六险一金，出国旅游，大牛团队</t>
  </si>
  <si>
    <t>教育前端开发</t>
  </si>
  <si>
    <t>福利待遇好 发展空间大</t>
  </si>
  <si>
    <t>工具软件移动端前端开发</t>
  </si>
  <si>
    <t>Java高级研发工程师</t>
  </si>
  <si>
    <t>期权 发展空间 精英同事 弹性工作</t>
  </si>
  <si>
    <t>北京闪送科技有限公司</t>
  </si>
  <si>
    <t>扁平管理</t>
  </si>
  <si>
    <t>移动互联网架构师</t>
  </si>
  <si>
    <t>国际精英团队 海外社交 期权福利</t>
  </si>
  <si>
    <t>社交社交/SNS产品设计需求分析用户研究</t>
  </si>
  <si>
    <t>PHP研发工程师&amp;nbsp;</t>
  </si>
  <si>
    <t>阿基米米科技（北京）有限公司</t>
  </si>
  <si>
    <t>12k-20k</t>
  </si>
  <si>
    <t>待遇优厚,技术大牛,五险一金</t>
  </si>
  <si>
    <t>移动互联网后端</t>
  </si>
  <si>
    <t>六险一金 下午茶 弹性工作 扁平化</t>
  </si>
  <si>
    <t>电商社交</t>
  </si>
  <si>
    <t>神策网络科技（北京）有限公司</t>
  </si>
  <si>
    <t>数据服务</t>
  </si>
  <si>
    <t>七险一金,股票期权,绩效奖金</t>
  </si>
  <si>
    <t>大数据云计算前端开发Javascript架构师</t>
  </si>
  <si>
    <t>PHP高级工程师</t>
  </si>
  <si>
    <t>苏州超块链信息科技有限公司</t>
  </si>
  <si>
    <t>移动互联网,区块链</t>
  </si>
  <si>
    <t>充满挑战,弹性工作,五险一金,极客文化</t>
  </si>
  <si>
    <t>JavaPHP</t>
  </si>
  <si>
    <t>前端工程师 - web方向</t>
  </si>
  <si>
    <t>13k-26k</t>
  </si>
  <si>
    <t>游戏Node.jsWeb前端</t>
  </si>
  <si>
    <t>北京长亭科技有限公司</t>
  </si>
  <si>
    <t>10k-19k</t>
  </si>
  <si>
    <t>企业服务,信息安全</t>
  </si>
  <si>
    <t>带薪年假,工作餐,无限零食,五险一金</t>
  </si>
  <si>
    <t>信息安全HTML5</t>
  </si>
  <si>
    <t>Web高级前端研发工程师</t>
  </si>
  <si>
    <t>HTMLJavascriptCSS</t>
  </si>
  <si>
    <t>高级全栈开发工程师-评测</t>
  </si>
  <si>
    <t>高德软件有限公司</t>
  </si>
  <si>
    <t>大平台</t>
  </si>
  <si>
    <t>测试</t>
  </si>
  <si>
    <t>六险一金，晚餐下午茶，周末双休，租房补贴</t>
  </si>
  <si>
    <t>JavascriptCSSHTML</t>
  </si>
  <si>
    <t>高级后端开发工程师（租车）7881</t>
  </si>
  <si>
    <t>弹性工作,发展空间大,团队大牛多</t>
  </si>
  <si>
    <t>电商移动互联网后端Java</t>
  </si>
  <si>
    <t>新奥数能科技有限公司</t>
  </si>
  <si>
    <t>牛人多、团队氛围好、福利待遇好</t>
  </si>
  <si>
    <t>七险一金，免费三餐，大小周，上下班不打卡</t>
  </si>
  <si>
    <t>前端开发AngularjsReact native</t>
  </si>
  <si>
    <t>北京安亿致用科技有限公司</t>
  </si>
  <si>
    <t>35k-50k</t>
  </si>
  <si>
    <t>国际化团队,工程师文化 移动应用</t>
  </si>
  <si>
    <t>大数据移动互联网JavascriptCSSWeb前端架构师</t>
  </si>
  <si>
    <t>发展前景好,设计大牛多</t>
  </si>
  <si>
    <t>前端开发HTMLCSS</t>
  </si>
  <si>
    <t>25k-50k</t>
  </si>
  <si>
    <t>数据可视化,技术大牛,工程师文化</t>
  </si>
  <si>
    <t>大数据JavascriptWeb前端</t>
  </si>
  <si>
    <t>产品经理</t>
  </si>
  <si>
    <t>浙江蕾蕾健康管理有限公司</t>
  </si>
  <si>
    <t>13k-18k</t>
  </si>
  <si>
    <t>五险一金,绩效奖金,年终奖</t>
  </si>
  <si>
    <t>电商产品设计移动产品/APP</t>
  </si>
  <si>
    <t>北京易盟天地信息技术股份有限公司</t>
  </si>
  <si>
    <t>节日福利 每年多次调薪 五险一金</t>
  </si>
  <si>
    <t>高级软件研发工程师-前端Web</t>
  </si>
  <si>
    <t>北京图森智途科技有限公司</t>
  </si>
  <si>
    <t>行业前沿，发展空间大，薪酬福利好</t>
  </si>
  <si>
    <t>HTML5JavascriptCSS前端开发</t>
  </si>
  <si>
    <t>上海淇毓信息科技有限公司</t>
  </si>
  <si>
    <t>上市公司，发展前景好</t>
  </si>
  <si>
    <t>借贷理财HTMLJavascript</t>
  </si>
  <si>
    <t>北京沃丰时代数据科技有限公司</t>
  </si>
  <si>
    <t>西城区</t>
  </si>
  <si>
    <t>行业爆发期,团队强悍,待遇丰厚</t>
  </si>
  <si>
    <t>免费三餐，带团队，六险一金，免费班车</t>
  </si>
  <si>
    <t>教育HTML5移动端Javascript前端开发</t>
  </si>
  <si>
    <t>中级java开发工程师</t>
  </si>
  <si>
    <t>北京捷通华声科技股份有限公司</t>
  </si>
  <si>
    <t>高新技术企业、技术大拿多、项目奖金</t>
  </si>
  <si>
    <t>20k-25k</t>
  </si>
  <si>
    <t>年终多薪 发展空间大 团队氛围好 牛人多</t>
  </si>
  <si>
    <t>前端开发负责人/前端技术专家</t>
  </si>
  <si>
    <t>技术框架,人工智能</t>
  </si>
  <si>
    <t>JavascriptAngularjsWeb前端前端开发</t>
  </si>
  <si>
    <t>清枫（北京）科技有限公司</t>
  </si>
  <si>
    <t>北大博士 腾讯大牛 电竞大数据 期权激励</t>
  </si>
  <si>
    <t>游戏移动互联网移动端前端开发</t>
  </si>
  <si>
    <t>北京心悦互娱科技有限公司</t>
  </si>
  <si>
    <t>五险一金,不打卡,年终多薪</t>
  </si>
  <si>
    <t>运维</t>
  </si>
  <si>
    <t>润京信息科技（江苏）有限公司</t>
  </si>
  <si>
    <t>团队技术氛围好，有大牛</t>
  </si>
  <si>
    <t>电商新零售HTML5Javascript</t>
  </si>
  <si>
    <t>初级前端开发工程师</t>
  </si>
  <si>
    <t>北京世相科技文化有限公司</t>
  </si>
  <si>
    <t>成长空间、成就感、不错的收入</t>
  </si>
  <si>
    <t>HTML5Javascript</t>
  </si>
  <si>
    <t>智鹏瑞尔软件（杭州）有限公司</t>
  </si>
  <si>
    <t>12k-24k</t>
  </si>
  <si>
    <t>西方化工作氛围 发展潜力大</t>
  </si>
  <si>
    <t>HTML5JavascriptWeb前端</t>
  </si>
  <si>
    <t>软件研发实习生-前端</t>
  </si>
  <si>
    <t>前端开发HTML5JavascriptCSS</t>
  </si>
  <si>
    <t>亿级用户,领导好,福利好,团队氛围好</t>
  </si>
  <si>
    <t>北京云梦网络科技有限公司</t>
  </si>
  <si>
    <t>五险一金 弹性工作制 商业医疗补充险</t>
  </si>
  <si>
    <t>移动互联网云计算HTML5JavascriptWeb前端</t>
  </si>
  <si>
    <t>前端开发实习生</t>
  </si>
  <si>
    <t>3k-4k</t>
  </si>
  <si>
    <t>Web 开发经验、了解小程序开发</t>
  </si>
  <si>
    <t>前端（react方向）</t>
  </si>
  <si>
    <t>15k-26k</t>
  </si>
  <si>
    <t>前端开发，react</t>
  </si>
  <si>
    <t>六险一金,免费午餐,极客氛围,不打卡</t>
  </si>
  <si>
    <t>前端开发JavascriptCSS</t>
  </si>
  <si>
    <t>杉数科技（北京）有限公司</t>
  </si>
  <si>
    <t>数据服务,移动互联网</t>
  </si>
  <si>
    <t>六险一金,大牛团队,前景好,团队好</t>
  </si>
  <si>
    <t>后端</t>
  </si>
  <si>
    <t>弹性工作,七险一金,试用期全额,扁平管理</t>
  </si>
  <si>
    <t>HTMLWeb前端</t>
  </si>
  <si>
    <t>前端负责人</t>
  </si>
  <si>
    <t>30k-55k</t>
  </si>
  <si>
    <t>千万级用户,高并发系统,股票期权</t>
  </si>
  <si>
    <t>人工智能,半年调薪,项目奖金,五险一金</t>
  </si>
  <si>
    <t>软件架构师</t>
  </si>
  <si>
    <t>生仝智能科技（北京）有限公司</t>
  </si>
  <si>
    <t>硕士</t>
  </si>
  <si>
    <t>集团子公司，新成立团队，前景广阔，</t>
  </si>
  <si>
    <t>猿辅导-前端研发工程师</t>
  </si>
  <si>
    <t>JAVA爬虫工程师</t>
  </si>
  <si>
    <t>七险一金 免费午餐</t>
  </si>
  <si>
    <t>爬虫Java</t>
  </si>
  <si>
    <t>北京益投后信息咨询有限公司</t>
  </si>
  <si>
    <t>发展前景好，职位提升空间大</t>
  </si>
  <si>
    <t>前端开发JavascriptCSSHTML5</t>
  </si>
  <si>
    <t>全栈实习生</t>
  </si>
  <si>
    <t>3k-5k</t>
  </si>
  <si>
    <t>大牛云集,技术强劲,自动驾驶,人工智能</t>
  </si>
  <si>
    <t>C++PythonJavascript</t>
  </si>
  <si>
    <t>PHP 高级开发工程师</t>
  </si>
  <si>
    <t>北京高因科技有限公司</t>
  </si>
  <si>
    <t>架构方向</t>
  </si>
  <si>
    <t>PHPSOA架构师系统架构</t>
  </si>
  <si>
    <t>C#/.NETJava全栈</t>
  </si>
  <si>
    <t>北京庖丁科技有限公司</t>
  </si>
  <si>
    <t>金融,数据服务</t>
  </si>
  <si>
    <t>五险一金，自助午餐,弹性工作,电影票报销</t>
  </si>
  <si>
    <t>互联网金融Web前端</t>
  </si>
  <si>
    <t>五险一金、商业保险、免费三餐、带薪年假</t>
  </si>
  <si>
    <t>教育移动互联网前端开发Web前端HTMLJavascript</t>
  </si>
  <si>
    <t>五险一金,补充医疗,餐补,带薪年假</t>
  </si>
  <si>
    <t>前端高级讲师</t>
  </si>
  <si>
    <t>五险一金，节日福利,餐补,免费班车</t>
  </si>
  <si>
    <t>北京美凯达教育科技有限公司</t>
  </si>
  <si>
    <t>福利待遇佳，扁平化管理，美女如云</t>
  </si>
  <si>
    <t>教育移动互联网前端开发Web前端移动端</t>
  </si>
  <si>
    <t>知名VC,行业领先,精英团队,成长空间</t>
  </si>
  <si>
    <t>信息安全Web前端HTML</t>
  </si>
  <si>
    <t>【抖音火山】前端开发实习生-有转正机会</t>
  </si>
  <si>
    <t>北京字节跳动科技有限公司</t>
  </si>
  <si>
    <t>弹性工作，免费三餐，带薪休假，扁平管理</t>
  </si>
  <si>
    <t>前端开发React nativeWeb前端Node.js</t>
  </si>
  <si>
    <t>中科天玑数据科技股份有限公司</t>
  </si>
  <si>
    <t>科学院孵化，福利待遇好，技术牛人多</t>
  </si>
  <si>
    <t>大数据AngularjsWeb前端</t>
  </si>
  <si>
    <t>资深前端开发工程师 (MJ000199)</t>
  </si>
  <si>
    <t>北京推想科技有限公司</t>
  </si>
  <si>
    <t>医疗丨健康,数据服务</t>
  </si>
  <si>
    <t>人工智能,团队年轻,年终奖丰厚</t>
  </si>
  <si>
    <t>电商旅游架构师前端开发React nativeWeb前端</t>
  </si>
  <si>
    <t>普信恒业科技发展（北京）有限公司</t>
  </si>
  <si>
    <t>25k-30k</t>
  </si>
  <si>
    <t>行业top 核心业务 弹性工作六险一金</t>
  </si>
  <si>
    <t>前端开发React nativeJavascript</t>
  </si>
  <si>
    <t>北京云动九天科技有限公司</t>
  </si>
  <si>
    <t>30k-35k</t>
  </si>
  <si>
    <t>每日三餐,百万日活,弹性工作</t>
  </si>
  <si>
    <t>移动端前端开发HTML5</t>
  </si>
  <si>
    <t>在线教育，移动前端开发</t>
  </si>
  <si>
    <t>前端开发HTML5移动端</t>
  </si>
  <si>
    <t>北京市商汤科技开发有限公司</t>
  </si>
  <si>
    <t>独角兽企业,技术大牛多,弹性工作时间</t>
  </si>
  <si>
    <t>前端开发HTMLJavascript</t>
  </si>
  <si>
    <t>web前端开发工程师（GF1）</t>
  </si>
  <si>
    <t>久其数字传播有限公司</t>
  </si>
  <si>
    <t>移动互联网,广告营销</t>
  </si>
  <si>
    <t>新一代产品,前沿技术,成长空间大</t>
  </si>
  <si>
    <t>云计算企业服务前端开发JavascriptHTML5Node.js</t>
  </si>
  <si>
    <t>青岛莱月网络科技有限公司</t>
  </si>
  <si>
    <t>五险一金 带薪年假 加班补贴 14+薪</t>
  </si>
  <si>
    <t>电商物流docker后端系统架构</t>
  </si>
  <si>
    <t>北京车薄荷科技有限公司</t>
  </si>
  <si>
    <t>福利好 领导nice 有成长</t>
  </si>
  <si>
    <t>前端开发HTML5CSS</t>
  </si>
  <si>
    <t>竞技世界（北京）网络技术有限公司</t>
  </si>
  <si>
    <t>公司规模大,团队牛人多,学习氛围浓,个人成长快</t>
  </si>
  <si>
    <t>旅游医疗健康Web前端</t>
  </si>
  <si>
    <t>BI数据分析师</t>
  </si>
  <si>
    <t>一城一家网络科技有限公司</t>
  </si>
  <si>
    <t>职位发展 五险一金 开放环境</t>
  </si>
  <si>
    <t>本地生活移动互联网BI</t>
  </si>
  <si>
    <t>中级JAVA</t>
  </si>
  <si>
    <t>北京弘合柏基金融信息服务有限责任公司</t>
  </si>
  <si>
    <t>团队好,福利优厚,五险一金,公司平台好</t>
  </si>
  <si>
    <t>人工智能、扁平管理、发展空间大</t>
  </si>
  <si>
    <t>致美纷享（北京）科技有限公司</t>
  </si>
  <si>
    <t>15k-20k</t>
  </si>
  <si>
    <t>电商,消费生活</t>
  </si>
  <si>
    <t>技术大牛多 职位空间大 成长快</t>
  </si>
  <si>
    <t>电商前端开发HTML5Javascript</t>
  </si>
  <si>
    <t>北京创新伙伴教育科技有限公司</t>
  </si>
  <si>
    <t>团队氛围好 发展前景好 朝阳行业</t>
  </si>
  <si>
    <t>前端开发Node.jsJavascriptCSS</t>
  </si>
  <si>
    <t>软件研发工程师-前端Web</t>
  </si>
  <si>
    <t>高级测试工程师（业务/服务端方向）</t>
  </si>
  <si>
    <t>北京转转精神科技有限责任公司</t>
  </si>
  <si>
    <t>六险一金,牛人共事,弹性工作,成长空间大</t>
  </si>
  <si>
    <t>测试测试开发自动化测试</t>
  </si>
  <si>
    <t>七险一金 免费午餐 发展空间大</t>
  </si>
  <si>
    <t>移动互联网互联网金融前端开发HTML5Javascript</t>
  </si>
  <si>
    <t>高级测试开发工程师</t>
  </si>
  <si>
    <t>北京亿客科创信息技术有限公司</t>
  </si>
  <si>
    <t>带薪年假 靠近地铁 环境优美</t>
  </si>
  <si>
    <t>测试Loadrunner</t>
  </si>
  <si>
    <t>iOS</t>
  </si>
  <si>
    <t>业务全球化,成长空间大,项目见效快</t>
  </si>
  <si>
    <t>上海阿妙食品有限公司北京分公司</t>
  </si>
  <si>
    <t>五险一金,五星级办公,员工福利,大牛团队</t>
  </si>
  <si>
    <t>REACT前端工程师</t>
  </si>
  <si>
    <t>强大的技术团队，优秀的产品应用。</t>
  </si>
  <si>
    <t>HTMLJavascriptWeb前端</t>
  </si>
  <si>
    <t>乐约电子科技（上海）有限公司北京分公司</t>
  </si>
  <si>
    <t>创业公司,五险一金,带薪年假,发展空间大</t>
  </si>
  <si>
    <t>医疗健康后端JavaMySQLPHP</t>
  </si>
  <si>
    <t>高级前端开发工程师（租车）7872</t>
  </si>
  <si>
    <t>电商移动互联网前端开发HTMLCSS</t>
  </si>
  <si>
    <t>移动互联网HTML5CSSWeb前端</t>
  </si>
  <si>
    <t>PHP研发工程师（高级/资深）</t>
  </si>
  <si>
    <t>23k-46k</t>
  </si>
  <si>
    <t>三餐免费 七险一金 加班费 大小周</t>
  </si>
  <si>
    <t>后端服务器端</t>
  </si>
  <si>
    <t>六险一金 绩效奖 年终奖 弹性工时</t>
  </si>
  <si>
    <t>HTMLHTML5移动端</t>
  </si>
  <si>
    <t>前端实习生 (MJ000316)</t>
  </si>
  <si>
    <t>h5前端</t>
  </si>
  <si>
    <t>武汉佰钧成技术有限责任公司</t>
  </si>
  <si>
    <t>13k-16k</t>
  </si>
  <si>
    <t>办公环境好,双休,六险一金</t>
  </si>
  <si>
    <t>AngularjsReact nativeJavascriptHTML5</t>
  </si>
  <si>
    <t>艾普拉斯投资顾问（北京）有限公司</t>
  </si>
  <si>
    <t>弹性工作,员工福利</t>
  </si>
  <si>
    <t>移动端HTML</t>
  </si>
  <si>
    <t>五险一金，年假</t>
  </si>
  <si>
    <t>Java开发（支付行业）</t>
  </si>
  <si>
    <t>易联汇华（北京）科技有限公司</t>
  </si>
  <si>
    <t>十三薪,项目奖金,月度奖金,弹性工作</t>
  </si>
  <si>
    <t>移动互联网企业服务后端</t>
  </si>
  <si>
    <t>设计负责人</t>
  </si>
  <si>
    <t>社交交互设计专家UED</t>
  </si>
  <si>
    <t>国美控股集团有限公司</t>
  </si>
  <si>
    <t>弹性工作制、扁平化管理，领导nice</t>
  </si>
  <si>
    <t>电商新零售前端开发移动端HTML5Javascript</t>
  </si>
  <si>
    <t>北京中关村融汇金融信息服务有限公司</t>
  </si>
  <si>
    <t>金融高大上,扁平化管理</t>
  </si>
  <si>
    <t>金融JavaJSPHP</t>
  </si>
  <si>
    <t>北京昱新科技有限公司</t>
  </si>
  <si>
    <t>五险一金，带薪年假，福利多多，晋升空间大</t>
  </si>
  <si>
    <t>教育后端</t>
  </si>
  <si>
    <t>资深/高级Java工程师</t>
  </si>
  <si>
    <t>北京祖睿科技有限公司</t>
  </si>
  <si>
    <t>外企不加班六险一金 半年全薪产/陪产假</t>
  </si>
  <si>
    <t>云计算dockerJ2EESOAJava</t>
  </si>
  <si>
    <t>游戏服务器Java高级开发工程师</t>
  </si>
  <si>
    <t>时空幻境（北京）科技有限公司</t>
  </si>
  <si>
    <t>待遇优厚 游戏出海 行业前三 国际化团队</t>
  </si>
  <si>
    <t>服务器端Node.jsJava</t>
  </si>
  <si>
    <t>免费三餐/15天带薪年假/不打卡/班车</t>
  </si>
  <si>
    <t>前端开发HTML5CSS架构师</t>
  </si>
  <si>
    <t>Javascript前端工程师</t>
  </si>
  <si>
    <t>团队强悍，待遇丰厚，大牛云集</t>
  </si>
  <si>
    <t>前端开发JavascriptHTML5Web前端</t>
  </si>
  <si>
    <t>北京群星闪耀科技有限公司</t>
  </si>
  <si>
    <t>精英团队,扁平管理,行业前沿,出国游</t>
  </si>
  <si>
    <t>前端开发JavascriptCSSWeb前端</t>
  </si>
  <si>
    <t>同程网络科技股份有限公司</t>
  </si>
  <si>
    <t>旅游</t>
  </si>
  <si>
    <t>OTA前三甲</t>
  </si>
  <si>
    <t>HTML5JavascriptCSS</t>
  </si>
  <si>
    <t>自动驾驶 大牛团队 期权激励</t>
  </si>
  <si>
    <t>测试开发</t>
  </si>
  <si>
    <t>前端架构师 (MJ000272)</t>
  </si>
  <si>
    <t>webGLJavascriptWeb前端</t>
  </si>
  <si>
    <t>PHP高级研发工程师</t>
  </si>
  <si>
    <t>北京斗米优聘科技发展有限公司</t>
  </si>
  <si>
    <t>五险一金,带薪年假,补充商业险,节日福利</t>
  </si>
  <si>
    <t>大象慧云信息技术有限公司</t>
  </si>
  <si>
    <t>六险一金,年度体检,节假日福利,绩效奖金</t>
  </si>
  <si>
    <t>中级前端工程师</t>
  </si>
  <si>
    <t>北京合生活网络科技有限公司</t>
  </si>
  <si>
    <t>12k-16k</t>
  </si>
  <si>
    <t>各种补助，全额公积金，带薪年假病假</t>
  </si>
  <si>
    <t>PHP研发工程师（中级）</t>
  </si>
  <si>
    <t>Web前端高级工程师（react方向）</t>
  </si>
  <si>
    <t>用友网络科技股份有限公司</t>
  </si>
  <si>
    <t>绩效奖金,五险一金,免费班车,餐补</t>
  </si>
  <si>
    <t>互金、环境好、老板nice、七险一金</t>
  </si>
  <si>
    <t>达闼科技（北京）有限公司</t>
  </si>
  <si>
    <t>五险一金，带薪年假，平台好，老板nice</t>
  </si>
  <si>
    <t>HTML5CSSWeb前端</t>
  </si>
  <si>
    <t>北京展心展力信息科技有限公司</t>
  </si>
  <si>
    <t>福利好,环境好</t>
  </si>
  <si>
    <t>游戏HTML5</t>
  </si>
  <si>
    <t>上海安硕信息技术股份有限公司</t>
  </si>
  <si>
    <t>五险一金，发展空间大，带薪年假，周末双休</t>
  </si>
  <si>
    <t>互联网金融前端开发移动端HTML5</t>
  </si>
  <si>
    <t>移动端H5开发工程师</t>
  </si>
  <si>
    <t>年底双薪 节日福利费 季度奖年终奖</t>
  </si>
  <si>
    <t>高级WEB前端讲师岗位</t>
  </si>
  <si>
    <t>15k-18k</t>
  </si>
  <si>
    <t>免费班车,免费住宿,带薪寒假,季度奖金</t>
  </si>
  <si>
    <t>教育Web前端架构师前端开发</t>
  </si>
  <si>
    <t>五险一金、全勤奖、年底双薪、节日福利</t>
  </si>
  <si>
    <t>加入小马智行，和我们一起驶向未来</t>
  </si>
  <si>
    <t>汽车测试功能测试</t>
  </si>
  <si>
    <t>技术挑战,成长空间</t>
  </si>
  <si>
    <t>前端开发HTML5JavascriptHybird</t>
  </si>
  <si>
    <t>安全开发工程师</t>
  </si>
  <si>
    <t>带薪年假,工作餐,年底多薪,五险一金</t>
  </si>
  <si>
    <t>服务器node.js高级开发工程师</t>
  </si>
  <si>
    <t>后端Node.jsJava</t>
  </si>
  <si>
    <t>北京一人一亩田网络科技有限公司</t>
  </si>
  <si>
    <t>六险一金 优秀团队 近地铁</t>
  </si>
  <si>
    <t>高级前端</t>
  </si>
  <si>
    <t>教育电商HTML5前端开发HybirdReact native</t>
  </si>
  <si>
    <t>宠爱天下（宁波）科技有限责任公司</t>
  </si>
  <si>
    <t>五险一金 扁平管理</t>
  </si>
  <si>
    <t>前端开发React nativeWeb前端</t>
  </si>
  <si>
    <t>北京光启元数字科技有限公司</t>
  </si>
  <si>
    <t>新产品 平台大</t>
  </si>
  <si>
    <t>大数据Web前端</t>
  </si>
  <si>
    <t>高级web前端</t>
  </si>
  <si>
    <t>北京永洪商智科技有限公司</t>
  </si>
  <si>
    <t>技术大牛，工作氛围好，行业领先</t>
  </si>
  <si>
    <t>Web前端前端开发Javascript</t>
  </si>
  <si>
    <t>北京道口金科科技有限公司</t>
  </si>
  <si>
    <t>行业大牛 福利良好</t>
  </si>
  <si>
    <t>大数据金融前端开发</t>
  </si>
  <si>
    <t>HTML5JavascriptCSSHTML</t>
  </si>
  <si>
    <t>【今日头条】【抖音火山】前端开发实习生</t>
  </si>
  <si>
    <t>前端开发Node.jsWeb前端</t>
  </si>
  <si>
    <t>web高级前端工程师</t>
  </si>
  <si>
    <t>北京麒麟合盛科技有限公司</t>
  </si>
  <si>
    <t>六险一金,房补,餐补,海量数据</t>
  </si>
  <si>
    <t>JavascriptCSSHTML5</t>
  </si>
  <si>
    <t>弹性工作，免费三餐，租房补贴，休闲下午茶</t>
  </si>
  <si>
    <t>五险一金 补充医疗 定期体检 节日福利</t>
  </si>
  <si>
    <t>技术氛围浓厚 车补房补 免费三餐 团建</t>
  </si>
  <si>
    <t>移动互联网移动端HTMLJavascriptWeb前端</t>
  </si>
  <si>
    <t>北京有大家科技有限公司</t>
  </si>
  <si>
    <t>文娱丨内容,数据服务</t>
  </si>
  <si>
    <t>扁平管理，氛围活跃，大牛带队，六险一金</t>
  </si>
  <si>
    <t>大数据移动互联网HTML5CSSJavascript前端开发</t>
  </si>
  <si>
    <t>北京捷越联合信息咨询有限公司</t>
  </si>
  <si>
    <t>18k-25k</t>
  </si>
  <si>
    <t>节日福利,弹性打卡,团建</t>
  </si>
  <si>
    <t>移动端React nativeNode.js</t>
  </si>
  <si>
    <t>大数据,数据可视化,技术大牛</t>
  </si>
  <si>
    <t>大数据Javascript</t>
  </si>
  <si>
    <t>H5后端工程师</t>
  </si>
  <si>
    <t>北京开天创世科技有限公司</t>
  </si>
  <si>
    <t>1年以下</t>
  </si>
  <si>
    <t>五险一金，全勤奖，年终奖</t>
  </si>
  <si>
    <t>C++Node.js</t>
  </si>
  <si>
    <t>fe前端工程师</t>
  </si>
  <si>
    <t>15k-28k</t>
  </si>
  <si>
    <t>七险一金，一日三餐，百万日活</t>
  </si>
  <si>
    <t>移动互联网前端开发移动端Javascript</t>
  </si>
  <si>
    <t>六险一金，年终奖金，8天带薪年假</t>
  </si>
  <si>
    <t>web前端技术经理</t>
  </si>
  <si>
    <t>北京金山云网络技术有限公司</t>
  </si>
  <si>
    <t>三餐，健身，班车，不打卡</t>
  </si>
  <si>
    <t>前端开发Web前端架构师</t>
  </si>
  <si>
    <t>北京凤凰学易科技有限公司</t>
  </si>
  <si>
    <t>房山区</t>
  </si>
  <si>
    <t>牛人多,核心团队,上升期</t>
  </si>
  <si>
    <t>移动互联网,文娱丨内容</t>
  </si>
  <si>
    <t>上市公司、六险一金</t>
  </si>
  <si>
    <t>运维DevOps</t>
  </si>
  <si>
    <t>北京睿家科技有限公司</t>
  </si>
  <si>
    <t>行业前景好，业务发展喜人</t>
  </si>
  <si>
    <t>智能硬件前端开发HTML5</t>
  </si>
  <si>
    <t>北京布本智能科技有限公司</t>
  </si>
  <si>
    <t>五险一金,温馨团建,扁平化管理,年底奖金</t>
  </si>
  <si>
    <t>移动互联网社交移动端前端开发HTML</t>
  </si>
  <si>
    <t>8k-10k</t>
  </si>
  <si>
    <t>高级前端研发工程师(J11359)</t>
  </si>
  <si>
    <t>七险一金,免费三餐,滴滴打车</t>
  </si>
  <si>
    <t>前端开发资深工程师</t>
  </si>
  <si>
    <t>人人贷商务顾问（北京）有限公司</t>
  </si>
  <si>
    <t>35k-45k</t>
  </si>
  <si>
    <t>团队好,成长快</t>
  </si>
  <si>
    <t>企业服务云计算前端开发HTML5Javascript</t>
  </si>
  <si>
    <t>JavascriptReact nativeAngularjsWeb前端</t>
  </si>
  <si>
    <t>克鲁（北京）网络科技有限公司</t>
  </si>
  <si>
    <t>免费三餐、弹性时间、扁平管理</t>
  </si>
  <si>
    <t>移动互联网前端开发AngularjsReact nativeWeb前端</t>
  </si>
  <si>
    <t>贵州优策网络科技有限公司</t>
  </si>
  <si>
    <t>技术大牛、补充医疗、有发展前景</t>
  </si>
  <si>
    <t>大数据前端开发Web前端</t>
  </si>
  <si>
    <t>Java工程师&amp;nbsp;</t>
  </si>
  <si>
    <t>待遇优厚,公司稳定,领导人好</t>
  </si>
  <si>
    <t>厦门千时科技有限公司</t>
  </si>
  <si>
    <t>15k-24k</t>
  </si>
  <si>
    <t>六险一金 年终奖金 年度旅游 带薪年假</t>
  </si>
  <si>
    <t>教育移动互联网HTML5Web前端React native</t>
  </si>
  <si>
    <t>自动化测试测试开发</t>
  </si>
  <si>
    <t>35k-70k</t>
  </si>
  <si>
    <t>核心业务,发展前景好,福利好</t>
  </si>
  <si>
    <t>架构师</t>
  </si>
  <si>
    <t>北京太古代科技有限公司</t>
  </si>
  <si>
    <t>50k-100k</t>
  </si>
  <si>
    <t>区块链,人工智能</t>
  </si>
  <si>
    <t>福利待遇优厚</t>
  </si>
  <si>
    <t>架构师系统架构高级技术管理技术管理</t>
  </si>
  <si>
    <t>8k-16k</t>
  </si>
  <si>
    <t>弹性上下班时间</t>
  </si>
  <si>
    <t>数据库MySQLJava</t>
  </si>
  <si>
    <t>中高级前端工程师</t>
  </si>
  <si>
    <t>北京摩点会想科技有限公司</t>
  </si>
  <si>
    <t>社交,文娱丨内容</t>
  </si>
  <si>
    <t>新三板上市,六险一金,带薪假期,年底奖金</t>
  </si>
  <si>
    <t>北京鼎力创世科技有限公司</t>
  </si>
  <si>
    <t>能力成长、六险一金、工作居住证</t>
  </si>
  <si>
    <t>WeexReact nativeCSSHTML5</t>
  </si>
  <si>
    <t>平台好、领导好、团队好、待遇好。</t>
  </si>
  <si>
    <t>前端开发HTMLJavascriptCSS</t>
  </si>
  <si>
    <t>教育前端开发Javascript</t>
  </si>
  <si>
    <t>web架构师</t>
  </si>
  <si>
    <t>六险一金，年底双薪，期权</t>
  </si>
  <si>
    <t>前端开发HTML5架构师</t>
  </si>
  <si>
    <t>五险一金,弹性上班制,下午茶</t>
  </si>
  <si>
    <t>美团App-ios开发</t>
  </si>
  <si>
    <t>北京三快在线科技有限公司</t>
  </si>
  <si>
    <t>35k-58k</t>
  </si>
  <si>
    <t>上市公司 大牛云集 核心部门</t>
  </si>
  <si>
    <t>北京合思信息技术有限公司</t>
  </si>
  <si>
    <t>平台大 发展前景广阔</t>
  </si>
  <si>
    <t>React nativeHTML</t>
  </si>
  <si>
    <t>前端技术研究员</t>
  </si>
  <si>
    <t>上市公司，薪酬体系具有竞争力，福利多样化</t>
  </si>
  <si>
    <t>前端开发Node.jsHTML5</t>
  </si>
  <si>
    <t>Python开发实习生</t>
  </si>
  <si>
    <t>9k-12k</t>
  </si>
  <si>
    <t>业界大牛，每日三餐下午茶，瑜伽健身房。</t>
  </si>
  <si>
    <t>移动互联网电商Python数据挖掘</t>
  </si>
  <si>
    <t>北京旷视科技有限公司</t>
  </si>
  <si>
    <t>AI独角兽</t>
  </si>
  <si>
    <t>天道计然（北京）信息科技有限责任公司</t>
  </si>
  <si>
    <t>技术大牛,扁平管理,五险一金,氛围活跃</t>
  </si>
  <si>
    <t>JavascriptWeb前端</t>
  </si>
  <si>
    <t>深圳市知学云科技有限公司</t>
  </si>
  <si>
    <t>15k-22k</t>
  </si>
  <si>
    <t>周末双休 弹性工作 带薪年假</t>
  </si>
  <si>
    <t>前端开发HTML5CSSWeb前端</t>
  </si>
  <si>
    <t>智道网联科技（北京）有限公司</t>
  </si>
  <si>
    <t>六险一金，双休，有前景～</t>
  </si>
  <si>
    <t>移动互联网前端开发JavascriptHTML移动端</t>
  </si>
  <si>
    <t>业务发展好</t>
  </si>
  <si>
    <t>Web前端前端开发</t>
  </si>
  <si>
    <t>香格里拉饭店管理（上海）有限公司北京分公司</t>
  </si>
  <si>
    <t>移动互联网,旅游</t>
  </si>
  <si>
    <t>技术前沿,福利优厚,发展空间大,环境宽松</t>
  </si>
  <si>
    <t>广告营销移动互联网前端开发HTMLJavascriptHTML5</t>
  </si>
  <si>
    <t>年假、16薪、丰厚的年终奖</t>
  </si>
  <si>
    <t>HTMLCSS</t>
  </si>
  <si>
    <t>北京望石智慧科技有限公司</t>
  </si>
  <si>
    <t>医疗丨健康,人工智能</t>
  </si>
  <si>
    <t>牛人多,期权,国际视野,发展前景好</t>
  </si>
  <si>
    <t>大平台 技术实力强</t>
  </si>
  <si>
    <t>web</t>
  </si>
  <si>
    <t>资深Web前端工程师</t>
  </si>
  <si>
    <t>教育JavascriptCSS</t>
  </si>
  <si>
    <t>IOS开发（区块链行业）</t>
  </si>
  <si>
    <t>北京自造星球科技有限公司</t>
  </si>
  <si>
    <t>区块链行业，业界前沿,最新技术,不打卡</t>
  </si>
  <si>
    <t>IOS</t>
  </si>
  <si>
    <t>js前端工程师</t>
  </si>
  <si>
    <t>节日福利,年底双薪,季度年终奖,965</t>
  </si>
  <si>
    <t>互联网金融</t>
  </si>
  <si>
    <t>Python后台开发</t>
  </si>
  <si>
    <t>深圳晶泰科技有限公司</t>
  </si>
  <si>
    <t>五险一金,带薪年假,MIT大牛</t>
  </si>
  <si>
    <t>信息安全大数据JavaPHPPython</t>
  </si>
  <si>
    <t>七险一金，全额公积金，带薪年假，期权奖励</t>
  </si>
  <si>
    <t>PHPMySQLLaravel服务器端</t>
  </si>
  <si>
    <t>前端开发专家</t>
  </si>
  <si>
    <t>广州小鹏汽车科技有限公司</t>
  </si>
  <si>
    <t>弹性工作，餐补，工作氛围好</t>
  </si>
  <si>
    <t>测试开发工程师</t>
  </si>
  <si>
    <t>16k-22k</t>
  </si>
  <si>
    <t>六险一金，带薪年假，午餐补助，定期体检</t>
  </si>
  <si>
    <t>教育测试自动化测试开发</t>
  </si>
  <si>
    <t>web前端中级工程师</t>
  </si>
  <si>
    <t>北京知嘛文化传播有限公司</t>
  </si>
  <si>
    <t>12k-15k</t>
  </si>
  <si>
    <t>行业风口,成长快,交通便利,周末双休</t>
  </si>
  <si>
    <t>电商教育前端开发HTMLCSSWeb前端</t>
  </si>
  <si>
    <t>北京火币天下网络技术有限公司</t>
  </si>
  <si>
    <t>数字资产 极客硬派技术团队 福利稳稳的</t>
  </si>
  <si>
    <t>HTMLWeb前端架构师</t>
  </si>
  <si>
    <t>苏州工业园区凌志软件股份有限公司</t>
  </si>
  <si>
    <t>无加班，朝九晚五，节假日福利优厚，晋升大</t>
  </si>
  <si>
    <t>大数据证券/期货后端Java全栈</t>
  </si>
  <si>
    <t>柔持（北京）科技有限公司</t>
  </si>
  <si>
    <t>28k-35k</t>
  </si>
  <si>
    <t>弹性打卡,餐补,交通补贴,五险一金</t>
  </si>
  <si>
    <t>HTML5JavascriptWeb前端Node.js</t>
  </si>
  <si>
    <t>高级前端工程师（区块链）</t>
  </si>
  <si>
    <t>北京晟政科技有限公司</t>
  </si>
  <si>
    <t>科技创新 五险一金 领导好</t>
  </si>
  <si>
    <t>阿里平台</t>
  </si>
  <si>
    <t>科技创新,丰厚薪资,团队氛围好</t>
  </si>
  <si>
    <t>金融软件开发系统架构Java</t>
  </si>
  <si>
    <t>前端界面,H5</t>
  </si>
  <si>
    <t>网络及设备维护工程师</t>
  </si>
  <si>
    <t>北京龄泰劳务服务有限公司</t>
  </si>
  <si>
    <t>5k-7k</t>
  </si>
  <si>
    <t>医疗丨健康,消费生活</t>
  </si>
  <si>
    <t>提供住宿，五险一金，不定期聚餐。</t>
  </si>
  <si>
    <t>通信/网络设备MySQL</t>
  </si>
  <si>
    <t>北京印象笔记科技有限公司</t>
  </si>
  <si>
    <t>弹性办公,超长假期,成长空间,团队氛围</t>
  </si>
  <si>
    <t>HTML5JavascriptCSSReact native</t>
  </si>
  <si>
    <t>北京江海沐晖科技有限公司</t>
  </si>
  <si>
    <t>五险一金，各种补助，年终奖，每年加薪两次</t>
  </si>
  <si>
    <t>移动互联网JavascriptCSS前端开发HTML5</t>
  </si>
  <si>
    <t>15K-30K</t>
  </si>
  <si>
    <t>六险一金,极客氛围,免费午餐,不打卡</t>
  </si>
  <si>
    <t>数据平台开发工程师</t>
  </si>
  <si>
    <t>JavaHadoop数据库开发</t>
  </si>
  <si>
    <t>运维开发工程师 (MJ000104)</t>
  </si>
  <si>
    <t>北京快跑信息科技有限公司</t>
  </si>
  <si>
    <t>六险一金 周末双休 餐饮补助</t>
  </si>
  <si>
    <t>电商旅游运维</t>
  </si>
  <si>
    <t>大前端负责人/前端技术总监</t>
  </si>
  <si>
    <t>55k-85k</t>
  </si>
  <si>
    <t>五险一金 16薪 餐补 交通补</t>
  </si>
  <si>
    <t>前端开发JavascriptReact native</t>
  </si>
  <si>
    <t>7天年假,五一9天假,年度出国游</t>
  </si>
  <si>
    <t>高德-资深Web前端/H5工程师/专家-共享</t>
  </si>
  <si>
    <t>大平台，待遇好，空间大，16薪</t>
  </si>
  <si>
    <t>易云游网络技术(北京)有限公司</t>
  </si>
  <si>
    <t>六险一金 周末双休 弹性工作</t>
  </si>
  <si>
    <t>三维GIS开发工程师</t>
  </si>
  <si>
    <t>天合泽泰（厦门）征信服务有限公司</t>
  </si>
  <si>
    <t>技术大牛</t>
  </si>
  <si>
    <t>大数据地图GIS</t>
  </si>
  <si>
    <t>NEL数据可视化-D3 / ECharts</t>
  </si>
  <si>
    <t>昆仑智汇数据科技（北京）有限公司</t>
  </si>
  <si>
    <t>顶尖大牛，设施环境棒，加薪快</t>
  </si>
  <si>
    <t>数据分析</t>
  </si>
  <si>
    <t>高级前端工程师(J11599)</t>
  </si>
  <si>
    <t>七险一金、免费三餐、带薪病假、打车报销</t>
  </si>
  <si>
    <t>前端开发工程师（数据应用组）</t>
  </si>
  <si>
    <t>平台大，老板Nice，午餐和晚餐</t>
  </si>
  <si>
    <t>快驴事业部—web前端工程师</t>
  </si>
  <si>
    <t>技术牛人多 氛围好</t>
  </si>
  <si>
    <t>高级Java开发软件工程师</t>
  </si>
  <si>
    <t>五险一金,绩效奖金,免费班车,餐补</t>
  </si>
  <si>
    <t>北京人民在线网络有限公司</t>
  </si>
  <si>
    <t>五险一金,补充医疗,带薪年假,大牛团队</t>
  </si>
  <si>
    <t>3k-6k</t>
  </si>
  <si>
    <t>人事招聘员工关系薪酬福利HRBP</t>
  </si>
  <si>
    <t>爱笔（北京）智能科技有限公司</t>
  </si>
  <si>
    <t>创业公司,股权激励,精英团队</t>
  </si>
  <si>
    <t>Web前端工程师（Js开发方向）(J10008)</t>
  </si>
  <si>
    <t>思享时代（北京）科技有限公司</t>
  </si>
  <si>
    <t>六险一金,水果下午茶,年度旅游,带薪年假</t>
  </si>
  <si>
    <t>中信百信银行股份有限公司</t>
  </si>
  <si>
    <t>金融科技，战略重点</t>
  </si>
  <si>
    <t>爬虫工程师</t>
  </si>
  <si>
    <t>北京凤凰天博网络技术有限公司</t>
  </si>
  <si>
    <t>年底多薪、各种福利、团队大牛</t>
  </si>
  <si>
    <t>移动互联网房产服务算法Redis数据挖掘</t>
  </si>
  <si>
    <t>咨询顾问-销售性质</t>
  </si>
  <si>
    <t>路书（北京）科技有限公司</t>
  </si>
  <si>
    <t>行业领先,年轻氛围,团队旅行,收入丰厚</t>
  </si>
  <si>
    <t>销售客户代表电话销售</t>
  </si>
  <si>
    <t>全栈工程师（区块链行业）</t>
  </si>
  <si>
    <t>18k-32k</t>
  </si>
  <si>
    <t>区块链行业，业界前沿,最新技术,高成长</t>
  </si>
  <si>
    <t>服务器端全栈架构师Java</t>
  </si>
  <si>
    <t>北京掌众科技有限公司</t>
  </si>
  <si>
    <t>班车，五险一金，发展平台，福利待遇优厚</t>
  </si>
  <si>
    <t>互联网金融前端开发React nativeHTML</t>
  </si>
  <si>
    <t>高级WEB前端</t>
  </si>
  <si>
    <t>北京逍遥志科技有限公司</t>
  </si>
  <si>
    <t>牛人多，氛围好，发展快</t>
  </si>
  <si>
    <t>前端开发HTML5Web前端Javascript</t>
  </si>
  <si>
    <t>北京智慧星光信息技术有限公司</t>
  </si>
  <si>
    <t>发展空间大,福利好,办公环境好</t>
  </si>
  <si>
    <t>技术管理高级技术管理</t>
  </si>
  <si>
    <t>20k-27k</t>
  </si>
  <si>
    <t>餐补，话补，交通补，全额公积金</t>
  </si>
  <si>
    <t>电商本地生活Javascript前端开发HTML5CSS</t>
  </si>
  <si>
    <t>北京姿美堂生物技术有限公司</t>
  </si>
  <si>
    <t>福利好、扁平化</t>
  </si>
  <si>
    <t>企业服务工具软件JavascriptMySQLLinux/Unix</t>
  </si>
  <si>
    <t>北京小步大成科技有限公司</t>
  </si>
  <si>
    <t>创业</t>
  </si>
  <si>
    <t>Python开发工程师（爬虫）</t>
  </si>
  <si>
    <t>北京博派通达科技有限公司</t>
  </si>
  <si>
    <t>移动互联网,硬件</t>
  </si>
  <si>
    <t>地铁周边,超多大牛,免费茶歇,弹性工作</t>
  </si>
  <si>
    <t>数据挖掘数据处理</t>
  </si>
  <si>
    <t>web前端项目经理</t>
  </si>
  <si>
    <t>北京八维研修学院</t>
  </si>
  <si>
    <t>专业，能力强，积极</t>
  </si>
  <si>
    <t>电商教育JavascriptNode.js</t>
  </si>
  <si>
    <t>JavaScript高级工程师</t>
  </si>
  <si>
    <t>云势天下（北京）软件有限公司</t>
  </si>
  <si>
    <t>企业软件,外企环境,简单自主,福利优渥</t>
  </si>
  <si>
    <t>北京新东方迅程网络科技股份有限公司</t>
  </si>
  <si>
    <t>在线教育 腾讯入资 新东方在线</t>
  </si>
  <si>
    <t>五险一金，补充医疗，扁平化管理</t>
  </si>
  <si>
    <t>JSJavascriptJava</t>
  </si>
  <si>
    <t>移动互联网Web前端前端开发Javascript</t>
  </si>
  <si>
    <t>北京鼎阅广告传媒有限责任公司</t>
  </si>
  <si>
    <t>每年16薪,月月团建,各种补助,扁平化管理</t>
  </si>
  <si>
    <t>信息安全Java系统架构</t>
  </si>
  <si>
    <t>北京启明合心科技有限公司</t>
  </si>
  <si>
    <t>弹性工作,公司午晚餐</t>
  </si>
  <si>
    <t>Java研发工程师</t>
  </si>
  <si>
    <t>玖富数科科技集团有限责任公司</t>
  </si>
  <si>
    <t>五险一金、免费班车、节日福利、居住证</t>
  </si>
  <si>
    <t>Java爬虫</t>
  </si>
  <si>
    <t>北京五八到家信息技术有限公司</t>
  </si>
  <si>
    <t>领导nice~工作氛围好~发展空间大~</t>
  </si>
  <si>
    <t>运维DevOpsLinux</t>
  </si>
  <si>
    <t>4k-7k</t>
  </si>
  <si>
    <t>团队年轻化,管理人性化,晋升空间大,聚餐团建</t>
  </si>
  <si>
    <t>运维安全</t>
  </si>
  <si>
    <t>中级前端</t>
  </si>
  <si>
    <t>天阳宏业科技股份有限公司</t>
  </si>
  <si>
    <t>企业服务,金融</t>
  </si>
  <si>
    <t>五险一金、周末双休、带薪年假</t>
  </si>
  <si>
    <t>银行Web前端Node.js</t>
  </si>
  <si>
    <t>北京妙医佳信息技术有限公司</t>
  </si>
  <si>
    <t>六险一金 福利健全 与技术大牛一起开创未来</t>
  </si>
  <si>
    <t>Senior Java Software Engineer</t>
  </si>
  <si>
    <t>10年以上</t>
  </si>
  <si>
    <t>股票期权、年度旅游、补充医疗保障等</t>
  </si>
  <si>
    <t>前端leader</t>
  </si>
  <si>
    <t>北京中科政汇科技有限公司</t>
  </si>
  <si>
    <t>高级技术管理</t>
  </si>
  <si>
    <t>GIS工程师</t>
  </si>
  <si>
    <t>北京步峰信息技术有限公司</t>
  </si>
  <si>
    <t>顺义区</t>
  </si>
  <si>
    <t>16k-32k</t>
  </si>
  <si>
    <t>五险一金,节假日福利，年终奖，管早中餐</t>
  </si>
  <si>
    <t>地图</t>
  </si>
  <si>
    <t>北京星尘纪元智能科技有限公司</t>
  </si>
  <si>
    <t>六险一金</t>
  </si>
  <si>
    <t>HTMLHTML5JavascriptCSS</t>
  </si>
  <si>
    <t>自动化测试</t>
  </si>
  <si>
    <t>六险一金、不定期团建、公司食堂、带薪年假</t>
  </si>
  <si>
    <t>工作独立创新、薪酬待遇优厚可谈</t>
  </si>
  <si>
    <t>互联网金融银行前端开发</t>
  </si>
  <si>
    <t>嵌入式软件工程师</t>
  </si>
  <si>
    <t>遨游酒店信息技术(深圳)有限责任公司</t>
  </si>
  <si>
    <t>弹性工作,年终奖金,五险一金</t>
  </si>
  <si>
    <t>硬件开发嵌入式</t>
  </si>
  <si>
    <t>Java技术经理</t>
  </si>
  <si>
    <t>餐补,带薪假,绩效奖金,五险一金</t>
  </si>
  <si>
    <t>教育Java架构师</t>
  </si>
  <si>
    <t>北京金山软件有限公司</t>
  </si>
  <si>
    <t>团队优秀 业务前景好 六险一金 年度旅行</t>
  </si>
  <si>
    <t>工具软件移动互联网前端开发React nativeNode.js</t>
  </si>
  <si>
    <t>盈嘉互联（北京）科技有限公司</t>
  </si>
  <si>
    <t>五险一金,职位晋升,免费午餐,免费零食</t>
  </si>
  <si>
    <t>云计算大数据webGLJavascriptHTML5React native</t>
  </si>
  <si>
    <t>动信通（北京）科技股份有限公司</t>
  </si>
  <si>
    <t>餐补交通补，带薪年假，定期体检</t>
  </si>
  <si>
    <t>前端开发Web前端HTMLCSS</t>
  </si>
  <si>
    <t>北京助成享科技有限公司</t>
  </si>
  <si>
    <t>五险一金 绩效奖金 餐补 团队氛围</t>
  </si>
  <si>
    <t>北京鲸航科技有限公司</t>
  </si>
  <si>
    <t>大咖带队，创业团队，氛围活跃</t>
  </si>
  <si>
    <t>HTML5Node.js</t>
  </si>
  <si>
    <t>发展空间大 团队nice 六险一金</t>
  </si>
  <si>
    <t>移动互联网企业服务Linux/UnixGolangJavaPHP</t>
  </si>
  <si>
    <t>高级测试开发工程师-大数据平台方向</t>
  </si>
  <si>
    <t>北京融七牛信息技术有限公司</t>
  </si>
  <si>
    <t>互联网,发展前景,专业团队,福利待遇</t>
  </si>
  <si>
    <t>测试开发自动化测试</t>
  </si>
  <si>
    <t>北京智享文化传媒有限公司</t>
  </si>
  <si>
    <t>广告营销,移动互联网</t>
  </si>
  <si>
    <t>五险一金，4年经验，房产平台优先</t>
  </si>
  <si>
    <t>前端工程师React开发</t>
  </si>
  <si>
    <t>重庆猪八戒网络有限公司</t>
  </si>
  <si>
    <t>六险一金；节日福利；带薪年假；年终奖</t>
  </si>
  <si>
    <t>教育企业服务前端开发</t>
  </si>
  <si>
    <t>高级前端开发工程师专家</t>
  </si>
  <si>
    <t>前端开发架构师React native</t>
  </si>
  <si>
    <t>行业前景好</t>
  </si>
  <si>
    <t>前端开发HTMLReact native</t>
  </si>
  <si>
    <t>Java研发-平台 (MJ000485)</t>
  </si>
  <si>
    <t>弹性工作 超多福利 氛围open</t>
  </si>
  <si>
    <t>教育移动互联网后端客户端平台</t>
  </si>
  <si>
    <t>广告平台-前端开发-北京</t>
  </si>
  <si>
    <t>核心平台，团队氛围好，成长空间大</t>
  </si>
  <si>
    <t>本地生活电商前端开发</t>
  </si>
  <si>
    <t>上海诺誉投资管理有限公司</t>
  </si>
  <si>
    <t>面试流程快</t>
  </si>
  <si>
    <t>北京国研网信息股份有限公司</t>
  </si>
  <si>
    <t>六险一金，超长年假，大型国企</t>
  </si>
  <si>
    <t>大数据前端开发Javascript</t>
  </si>
  <si>
    <t>分布式JavaLinux/Unix爬虫</t>
  </si>
  <si>
    <t>上升平台，免费午晚餐，有竞争力的产品</t>
  </si>
  <si>
    <t>高级前端开发工程师（&amp;nbsp;React）</t>
  </si>
  <si>
    <t>教育移动互联网前端开发CSSReact native</t>
  </si>
  <si>
    <t>北京格灵深瞳信息技术有限公司</t>
  </si>
  <si>
    <t>六险一金 弹性工作 餐补</t>
  </si>
  <si>
    <t>中寰卫星导航通信有限公司</t>
  </si>
  <si>
    <t>六险一金,弹性工作,定期体检,免费班车</t>
  </si>
  <si>
    <t>前端开发HTMLCSSJavascript</t>
  </si>
  <si>
    <t>前端工程师-车联网</t>
  </si>
  <si>
    <t>六险一金；免费体检；节日福利；免费班车</t>
  </si>
  <si>
    <t>汽车前端开发HTML5AngularjsWeb前端</t>
  </si>
  <si>
    <t>美团App-android开发</t>
  </si>
  <si>
    <t>上市公司 核心部门 大牛云集</t>
  </si>
  <si>
    <t>Android</t>
  </si>
  <si>
    <t>测试工程师 (MJ000017)</t>
  </si>
  <si>
    <t>北京信链科技有限公司</t>
  </si>
  <si>
    <t>纯互联网企业，技术强悍，氛围超nice！</t>
  </si>
  <si>
    <t>测试移动端网页</t>
  </si>
  <si>
    <t>高级前端架构师</t>
  </si>
  <si>
    <t>北京集顺工程咨询有限公司</t>
  </si>
  <si>
    <t>福布斯世界五百强 大平台数字化创业环境</t>
  </si>
  <si>
    <t>北京金堤科技有限公司</t>
  </si>
  <si>
    <t>精湛的团队,超牛的技术,超棒的领导</t>
  </si>
  <si>
    <t>Web前端Node.jsAngularjsHTML</t>
  </si>
  <si>
    <t>中级-前端工程师</t>
  </si>
  <si>
    <t>北京千里马网信科技有限公司</t>
  </si>
  <si>
    <t>发展空间大、五险一金、带薪年假</t>
  </si>
  <si>
    <t>移动互联网大数据Web前端</t>
  </si>
  <si>
    <t>北京南天软件有限公司</t>
  </si>
  <si>
    <t>五险一金,交通补助,餐费补助,定期体检</t>
  </si>
  <si>
    <t>互联网金融银行</t>
  </si>
  <si>
    <t>数据可视化</t>
  </si>
  <si>
    <t>北京宝兰德软件股份有限公司</t>
  </si>
  <si>
    <t>五险一金补充医保绩效奖金带薪年假定期体检</t>
  </si>
  <si>
    <t>前端开发webGLNode.js</t>
  </si>
  <si>
    <t>小程序前端</t>
  </si>
  <si>
    <t>3年经验</t>
  </si>
  <si>
    <t>工具软件</t>
  </si>
  <si>
    <t>数据抓取及处理实习生</t>
  </si>
  <si>
    <t>免费三餐，租房补贴，休闲下午茶，扁平管理，团队氛围好</t>
  </si>
  <si>
    <t>北京人和创建信息技术有限公司</t>
  </si>
  <si>
    <t>10k-12k</t>
  </si>
  <si>
    <t>不加班、年终奖</t>
  </si>
  <si>
    <t>※全栈开发工程师</t>
  </si>
  <si>
    <t>工具软件移动互联网Node.js客户端后端全栈</t>
  </si>
  <si>
    <t>五险一金 高端体检 期权 年终分红</t>
  </si>
  <si>
    <t>教育HTML5Web前端</t>
  </si>
  <si>
    <t>北京太合音乐文化发展有限公司</t>
  </si>
  <si>
    <t>技术氛围佳 良好的晋升空间 福利棒</t>
  </si>
  <si>
    <t>H5游戏高级开发工程师</t>
  </si>
  <si>
    <t>北京葡萄智学科技有限公司</t>
  </si>
  <si>
    <t>牛人团队,核心技术,股权激励</t>
  </si>
  <si>
    <t>教育移动互联网JavascriptHTML5COCOS2D-X</t>
  </si>
  <si>
    <t>颐邦（北京）医院管理有限公司</t>
  </si>
  <si>
    <t>医疗丨健康,硬件</t>
  </si>
  <si>
    <t>清华团队，五险一金，年终奖2-6薪</t>
  </si>
  <si>
    <t>医疗健康前端开发Javascript</t>
  </si>
  <si>
    <t>慧影医疗科技（北京）有限公司</t>
  </si>
  <si>
    <t>平台好,待遇高</t>
  </si>
  <si>
    <t>交互设计师</t>
  </si>
  <si>
    <t>武汉绘一科技有限公司</t>
  </si>
  <si>
    <t>公司的核心员工、发展前景好，股票期权奖励</t>
  </si>
  <si>
    <t>工具软件移动互联网交互设计PS用户体验</t>
  </si>
  <si>
    <t>19k-31k</t>
  </si>
  <si>
    <t>团队稳定,福利待遇好,双休</t>
  </si>
  <si>
    <t>广州市百果园网络科技有限公司</t>
  </si>
  <si>
    <t>大牛同事、技术晋升、技术培训、技术分享</t>
  </si>
  <si>
    <t>前端开发JavascriptNode.js</t>
  </si>
  <si>
    <t>高级前端研发工程师(J11598)</t>
  </si>
  <si>
    <t>北京达士通信息技术有限公司</t>
  </si>
  <si>
    <t>11k-20k</t>
  </si>
  <si>
    <t>旅游,移动互联网</t>
  </si>
  <si>
    <t>领导nice,年底大红包,包吃,扁平管理</t>
  </si>
  <si>
    <t>Java分布式爬虫</t>
  </si>
  <si>
    <t>JAVA研发工程师（北京）</t>
  </si>
  <si>
    <t>厦门市美亚柏科信息股份有限公司</t>
  </si>
  <si>
    <t>信息安全,数据服务</t>
  </si>
  <si>
    <t>六险两金 免费班车 年终奖</t>
  </si>
  <si>
    <t>技术经理（java）</t>
  </si>
  <si>
    <t>福利待遇好，有发展前景，半年调薪</t>
  </si>
  <si>
    <t>信息安全J2EEJavaMySQL</t>
  </si>
  <si>
    <t>洛客科技有限公司</t>
  </si>
  <si>
    <t>技术氛围好,成长迅速,带薪年假,有后花园</t>
  </si>
  <si>
    <t>网站运营编辑</t>
  </si>
  <si>
    <t>6k-9k</t>
  </si>
  <si>
    <t>五险一金,带薪年假,直线汇报,发展空间</t>
  </si>
  <si>
    <t>教育移动互联网策划文案网站编辑图片编辑</t>
  </si>
  <si>
    <t>北京每日优鲜电子商务有限公司</t>
  </si>
  <si>
    <t>发展空间大,精英团队,技术大牛,超棒氛围</t>
  </si>
  <si>
    <t>腾讯科技（深圳）有限公司</t>
  </si>
  <si>
    <t>17k-25k</t>
  </si>
  <si>
    <t>社交</t>
  </si>
  <si>
    <t>发展前景，待遇</t>
  </si>
  <si>
    <t>大数据企业服务LaravelPHPLinux/Unix后端</t>
  </si>
  <si>
    <t>WebGL前端资深开发工程师-无人车</t>
  </si>
  <si>
    <t>薪资福利，发展空间，优秀团队</t>
  </si>
  <si>
    <t>前端开发工程师 (MJ000152)</t>
  </si>
  <si>
    <t>北京阿博茨科技有限公司</t>
  </si>
  <si>
    <t>人工智能；公司前景好；福利待遇佳</t>
  </si>
  <si>
    <t>前端开发HTML5React native</t>
  </si>
  <si>
    <t>车音智能科技有限公司北京分公司</t>
  </si>
  <si>
    <t>移动互联网,其他</t>
  </si>
  <si>
    <t>带薪年假,绩效奖金,五薪一金</t>
  </si>
  <si>
    <t>瑞庭网络技术（上海）有限公司</t>
  </si>
  <si>
    <t>股权激励、带薪年假、15薪、健身房、食堂</t>
  </si>
  <si>
    <t>Python后端开发</t>
  </si>
  <si>
    <t>带薪休假、午餐等福利、五险一金、晋升空间</t>
  </si>
  <si>
    <t>后端Python服务器端</t>
  </si>
  <si>
    <t>社保,公积金,工龄</t>
  </si>
  <si>
    <t>高级IOS开发工程师</t>
  </si>
  <si>
    <t>背靠阳光年终奖金多晋升空间大互联网团队</t>
  </si>
  <si>
    <t>金融IOS</t>
  </si>
  <si>
    <t>午晚餐,各种团建,领导好,氛围好</t>
  </si>
  <si>
    <t>C++工程师</t>
  </si>
  <si>
    <t>五险一金,补充医疗,弹性工作,节日福利</t>
  </si>
  <si>
    <t>MFCC++Windows</t>
  </si>
  <si>
    <t>中电太极（集团）有限公司</t>
  </si>
  <si>
    <t>福利待遇佳，发展空间大</t>
  </si>
  <si>
    <t>Web前端HTML5JavascriptCSS</t>
  </si>
  <si>
    <t>七险一金，试用期不打折</t>
  </si>
  <si>
    <t>23048-翻译君WEB开发高级工程师（北京）</t>
  </si>
  <si>
    <t>大平台,新领域,大咖多</t>
  </si>
  <si>
    <t>美团App-前端架构师</t>
  </si>
  <si>
    <t>40k-60k</t>
  </si>
  <si>
    <t>和信丰泽投资担保（北京）有限公司</t>
  </si>
  <si>
    <t>五险一金、周末双休</t>
  </si>
  <si>
    <t>J2EEJavaLinux/UnixJavascript</t>
  </si>
  <si>
    <t>Web前端架构师（视频直播方向）</t>
  </si>
  <si>
    <t>北京酷得少年科技有限公司</t>
  </si>
  <si>
    <t>六险一金、春节2周假期、季度奖金</t>
  </si>
  <si>
    <t>直播视频前端开发架构师HTMLCSS</t>
  </si>
  <si>
    <t>Web前端开发实习生</t>
  </si>
  <si>
    <t>6k-7k</t>
  </si>
  <si>
    <t>弹性工作，免费三餐，租房补贴，休闲下午茶，扁平管理，健身瑜伽，过亿用户，职业大牛，团队氛围好，优厚薪资</t>
  </si>
  <si>
    <t>北京爱特曼科技有限公司</t>
  </si>
  <si>
    <t>大牛带队，团队协作，职业前景</t>
  </si>
  <si>
    <t>医疗健康工具软件AngularjsHTML5Web前端</t>
  </si>
  <si>
    <t>企家有道网络技术（北京）有限公司</t>
  </si>
  <si>
    <t>年终多薪，团队氛围棒，前景好</t>
  </si>
  <si>
    <t>企业服务工具软件</t>
  </si>
  <si>
    <t>中级web前端（业务方向）</t>
  </si>
  <si>
    <t>教育HTML5Web前端Node.js</t>
  </si>
  <si>
    <t>丰厚薪资,区块链</t>
  </si>
  <si>
    <t>区块链</t>
  </si>
  <si>
    <t>前端工程师【北京】</t>
  </si>
  <si>
    <t>杭州数澜科技有限公司</t>
  </si>
  <si>
    <t>福利待遇好，大牛欢乐多</t>
  </si>
  <si>
    <t>前端开发HTMLCSSReact native</t>
  </si>
  <si>
    <t>8k-13k</t>
  </si>
  <si>
    <t>晋升大</t>
  </si>
  <si>
    <t>后端分布式Java</t>
  </si>
  <si>
    <t>高级爬虫工程师</t>
  </si>
  <si>
    <t>北京因果树网络科技有限公司</t>
  </si>
  <si>
    <t>福利待遇佳，成长空间大</t>
  </si>
  <si>
    <t>Java数据处理</t>
  </si>
  <si>
    <t>资深视觉设计师-市场营销部(J13704)</t>
  </si>
  <si>
    <t>北京趣拿软件科技有限公司</t>
  </si>
  <si>
    <t>氛围好</t>
  </si>
  <si>
    <t>旅游UE</t>
  </si>
  <si>
    <t>WEB全栈开发工程师</t>
  </si>
  <si>
    <t>上海分布信息科技有限公司</t>
  </si>
  <si>
    <t>13+6薪酬，出境旅游</t>
  </si>
  <si>
    <t>移动互联网后端服务器端客户端Node.js</t>
  </si>
  <si>
    <t>北京衡石科技有限公司</t>
  </si>
  <si>
    <t>五险一金,商业保险,绩效奖金,定期团建</t>
  </si>
  <si>
    <t>上海</t>
  </si>
  <si>
    <t>静安区</t>
  </si>
  <si>
    <t>发展好 稳定 待遇水平好 领导好</t>
  </si>
  <si>
    <t>HTML5JavascriptAngularjs</t>
  </si>
  <si>
    <t>长宁区</t>
  </si>
  <si>
    <t>五险一金 周末双休 员工旅游 带薪年假</t>
  </si>
  <si>
    <t>JavascriptAngularjs前端开发</t>
  </si>
  <si>
    <t>html5 3D</t>
  </si>
  <si>
    <t>上海鼐鼐家软件有限公司</t>
  </si>
  <si>
    <t>黄浦区</t>
  </si>
  <si>
    <t>一流的H5 WebGL专家带队，提供激励性薪酬。</t>
  </si>
  <si>
    <t>HTMLHTML5</t>
  </si>
  <si>
    <t>上海博卡软件科技有限公司</t>
  </si>
  <si>
    <t>闵行区</t>
  </si>
  <si>
    <t>大用户量,与高手为伍,发展空间大,挑战够高</t>
  </si>
  <si>
    <t>HTMLHTML5Javascript</t>
  </si>
  <si>
    <t>HTML5开发工程师（上海）</t>
  </si>
  <si>
    <t>浦东新区</t>
  </si>
  <si>
    <t>上市公司,六险一金</t>
  </si>
  <si>
    <t>宝山区</t>
  </si>
  <si>
    <t>氛围好,老板NIC,正规合法,环境好</t>
  </si>
  <si>
    <t>松江区</t>
  </si>
  <si>
    <t>发展前景好</t>
  </si>
  <si>
    <t>CSSNode.js</t>
  </si>
  <si>
    <t>爱豆科技(上海)有限公司</t>
  </si>
  <si>
    <t>嘉定区</t>
  </si>
  <si>
    <t>朝阳行业,五险一金,餐补,带薪年假</t>
  </si>
  <si>
    <t>上海芝托企业管理咨询有限公司</t>
  </si>
  <si>
    <t>普陀区</t>
  </si>
  <si>
    <t>企业服务,移动互联网</t>
  </si>
  <si>
    <t>老板nice 办公环境好</t>
  </si>
  <si>
    <t>HTML5HTML</t>
  </si>
  <si>
    <t>上海吾声网络科技有限公司</t>
  </si>
  <si>
    <t>徐汇区</t>
  </si>
  <si>
    <t>文娱丨内容,电商</t>
  </si>
  <si>
    <t>福利多,扁平管理</t>
  </si>
  <si>
    <t>前端开发工程师-html5</t>
  </si>
  <si>
    <t>前景广阔</t>
  </si>
  <si>
    <t>HTML5CSSJavascriptAngularjs</t>
  </si>
  <si>
    <t>HTML5 移动开发工程师</t>
  </si>
  <si>
    <t>补充商业医疗保险 体检 旅游 年终奖</t>
  </si>
  <si>
    <t>移动端HTML5前端开发</t>
  </si>
  <si>
    <t>html/js开发工程师</t>
  </si>
  <si>
    <t>熙旺（上海）电子商务有限公司</t>
  </si>
  <si>
    <t>12k-13k</t>
  </si>
  <si>
    <t>电商,移动互联网</t>
  </si>
  <si>
    <t>互联网平台,团队氛围好,发展空间大</t>
  </si>
  <si>
    <t>上海凯荣商务信息咨询有限公司</t>
  </si>
  <si>
    <t>价格高</t>
  </si>
  <si>
    <t>Javascript移动开发</t>
  </si>
  <si>
    <t>携程计算机技术（上海）有限公司</t>
  </si>
  <si>
    <t>旅游老大等你来~</t>
  </si>
  <si>
    <t>上海锐客广告有限公司</t>
  </si>
  <si>
    <t>消费生活,广告营销</t>
  </si>
  <si>
    <t>工作环境好,老板人好,时间自由,团队年轻</t>
  </si>
  <si>
    <t>广告营销移动互联网JavascriptCSSbootstrapHTML5</t>
  </si>
  <si>
    <t>html5前端</t>
  </si>
  <si>
    <t>氛围好,领导NIC</t>
  </si>
  <si>
    <t>移动互联网前端开发HTML5React native</t>
  </si>
  <si>
    <t>html5/web前端</t>
  </si>
  <si>
    <t>股票期权，带薪休假</t>
  </si>
  <si>
    <t>上海理想信息产业（集团）有限公司</t>
  </si>
  <si>
    <t>五险一金 做五休二 氛围自由</t>
  </si>
  <si>
    <t>上海以慷信息技术有限公司</t>
  </si>
  <si>
    <t>9k-15k</t>
  </si>
  <si>
    <t>弹性工作制</t>
  </si>
  <si>
    <t>移动互联网电商移动端前端开发HTML5CSS</t>
  </si>
  <si>
    <t>上海轩桥信息技术有限公司</t>
  </si>
  <si>
    <t>5k-10k</t>
  </si>
  <si>
    <t>出国旅游,额外年假,年底双薪</t>
  </si>
  <si>
    <t>HTML5前端技术经理</t>
  </si>
  <si>
    <t>上海爱就投金融信息服务有限公司</t>
  </si>
  <si>
    <t>行业风口，潜力巨大,创业阶段，人才公寓</t>
  </si>
  <si>
    <t>达而观信息科技（上海）有限公司</t>
  </si>
  <si>
    <t>待遇丰厚,技术牛人多,准独角兽,期权</t>
  </si>
  <si>
    <t>工具软件大数据前端开发JavascriptHTML5Web前端</t>
  </si>
  <si>
    <t>招商银行股份有限公司信用卡中心</t>
  </si>
  <si>
    <t>五险一金,职位晋升,各类补贴</t>
  </si>
  <si>
    <t>安全监控</t>
  </si>
  <si>
    <t>web前端架构师</t>
  </si>
  <si>
    <t>上海掌小门教育科技有限公司</t>
  </si>
  <si>
    <t>虹口区</t>
  </si>
  <si>
    <t>福利待遇 发展前景</t>
  </si>
  <si>
    <t>中高级iOS工程师（UI方向）</t>
  </si>
  <si>
    <t>上海即果信息技术有限公司</t>
  </si>
  <si>
    <t>杨浦区</t>
  </si>
  <si>
    <t>团队氛围好 公司福利好 产品有潜力</t>
  </si>
  <si>
    <t>IOSCSSSwift移动端</t>
  </si>
  <si>
    <t>上海喔噻互联网科技有限公司</t>
  </si>
  <si>
    <t>平台大,牛人多,福利好</t>
  </si>
  <si>
    <t>web前端工程师(J10089)</t>
  </si>
  <si>
    <t>精硕科技（北京）股份有限公司</t>
  </si>
  <si>
    <t>平台稳定,福利多多,爱心假日,氛围轻松</t>
  </si>
  <si>
    <t>Android资深开发工程师 (MJ001019)</t>
  </si>
  <si>
    <t>挖财网络技术有限公司</t>
  </si>
  <si>
    <t>公司平台,晋升空间,弹性工作,节假日福利</t>
  </si>
  <si>
    <t>移动端Android</t>
  </si>
  <si>
    <t>java开发（做五休二 非外包）</t>
  </si>
  <si>
    <t>上海泛微网络科技股份有限公司</t>
  </si>
  <si>
    <t>免费三餐、下午茶 、优秀员工出国旅游</t>
  </si>
  <si>
    <t>后端J2EE</t>
  </si>
  <si>
    <t>不打卡,零食多福利,大牛带队,年度体检</t>
  </si>
  <si>
    <t>JavascriptNode.js</t>
  </si>
  <si>
    <t>高级自动化测试</t>
  </si>
  <si>
    <t>学识堂科技（上海）有限公司</t>
  </si>
  <si>
    <t>下午茶 团建 领导nice</t>
  </si>
  <si>
    <t>测试Selenium自动化</t>
  </si>
  <si>
    <t>实施工程师</t>
  </si>
  <si>
    <t>ERPCRMOA</t>
  </si>
  <si>
    <t>前端开发工程师（数据可视化）</t>
  </si>
  <si>
    <t>达疆网络科技（上海）有限公司</t>
  </si>
  <si>
    <t>研发氛围浓 团队年轻</t>
  </si>
  <si>
    <t>前端开发React native</t>
  </si>
  <si>
    <t>运维开发—上海</t>
  </si>
  <si>
    <t>带薪年假,年度旅游,五险一金</t>
  </si>
  <si>
    <t>运维Linux</t>
  </si>
  <si>
    <t>上海大钱信息技术有限公司</t>
  </si>
  <si>
    <t>发展潜力大,公司氛围好,福利待遇好</t>
  </si>
  <si>
    <t>银行支付J2EEJavaMySQL</t>
  </si>
  <si>
    <t>上海虎赞信息科技有限公司</t>
  </si>
  <si>
    <t>弹性时间,扁平管理,绩效奖金</t>
  </si>
  <si>
    <t>上海只二网络科技有限公司</t>
  </si>
  <si>
    <t>各种奖金，团建旅游，五险一金，花式下午茶</t>
  </si>
  <si>
    <t>电商移动端前端开发</t>
  </si>
  <si>
    <t>径卫视觉科技（上海）有限公司</t>
  </si>
  <si>
    <t>硬件,信息安全</t>
  </si>
  <si>
    <t>良好的团队氛围、高于市场薪资均值</t>
  </si>
  <si>
    <t>移动互联网大数据CSSHTML5Web前端</t>
  </si>
  <si>
    <t>上海砸立电子商务有限公司</t>
  </si>
  <si>
    <t>打车报销,餐费津贴,年度旅游</t>
  </si>
  <si>
    <t>电商JavaMySQL</t>
  </si>
  <si>
    <t>JAVA架构师</t>
  </si>
  <si>
    <t>期权激励、核心成员、团队管理、高成长空间</t>
  </si>
  <si>
    <t>分布式系统架构架构师</t>
  </si>
  <si>
    <t>上海庆科信息技术有限公司</t>
  </si>
  <si>
    <t>职业空间广,充分授权,行业前景佳,团队合作佳</t>
  </si>
  <si>
    <t>系统架构</t>
  </si>
  <si>
    <t>SEO外包</t>
  </si>
  <si>
    <t>千寻位置网络有限公司</t>
  </si>
  <si>
    <t>五险一金，职业发展前景</t>
  </si>
  <si>
    <t>SEMSEO内容运营</t>
  </si>
  <si>
    <t>大牛云集</t>
  </si>
  <si>
    <t>Java开发工程师（O2O）</t>
  </si>
  <si>
    <t>赋能文化,年终奖,大牛</t>
  </si>
  <si>
    <t>JavaJavascriptJ2EE数据库</t>
  </si>
  <si>
    <t>java高级工程师</t>
  </si>
  <si>
    <t>非外包 上市公司 带薪年假 员工旅游</t>
  </si>
  <si>
    <t>移动互联网Java后端</t>
  </si>
  <si>
    <t>双</t>
  </si>
  <si>
    <t>服务器端分布式中间件J2EE</t>
  </si>
  <si>
    <t>高级前端开发工程师-电商行业</t>
  </si>
  <si>
    <t>电商前端开发</t>
  </si>
  <si>
    <t>补充公积金 预上市企业</t>
  </si>
  <si>
    <t>打车报销,餐费津贴,体检,带薪年假</t>
  </si>
  <si>
    <t>移动端Web前端</t>
  </si>
  <si>
    <t>上海巧房信息科技有限公司</t>
  </si>
  <si>
    <t>年终绩效奖、年度体检、固定茶歇、定期团建</t>
  </si>
  <si>
    <t>UIUE工程师</t>
  </si>
  <si>
    <t>上海拜纳股权投资管理有限公司</t>
  </si>
  <si>
    <t>各种待遇福利</t>
  </si>
  <si>
    <t>原画</t>
  </si>
  <si>
    <t>平台大，牛人多，福利好，晋升空间</t>
  </si>
  <si>
    <t>游戏AngularjsNode.jsWeb前端</t>
  </si>
  <si>
    <t>五险一金,过节福利,生日礼金,旅游、体检</t>
  </si>
  <si>
    <t>C#/.NETJavascriptASP</t>
  </si>
  <si>
    <t>WEB前端</t>
  </si>
  <si>
    <t>上海鸣勃网络科技有限公司</t>
  </si>
  <si>
    <t>带薪年假,团队氛围好,办公环境佳,年终奖</t>
  </si>
  <si>
    <t>移动互联网社交前端开发JavascriptHTML5HTML</t>
  </si>
  <si>
    <t>大数据平台,技术驱动,活力年轻,季度奖金</t>
  </si>
  <si>
    <t>企业服务平台分布式Java系统架构</t>
  </si>
  <si>
    <t>爬虫开发工程师</t>
  </si>
  <si>
    <t>技术强 发展空间大 人工智能 薪资福利优</t>
  </si>
  <si>
    <t>大数据云计算MySQLJavaSpark数据处理</t>
  </si>
  <si>
    <t>PHP开发（软件项目）</t>
  </si>
  <si>
    <t>上海剑圣网络科技有限公司</t>
  </si>
  <si>
    <t>福利好</t>
  </si>
  <si>
    <t>资深web前端工程师 (MJ000067)</t>
  </si>
  <si>
    <t>IOT 快速发展</t>
  </si>
  <si>
    <t>java开发-OA</t>
  </si>
  <si>
    <t>上市公司，自研产品，八小时工作制+双休。</t>
  </si>
  <si>
    <t>移动互联网后端J2EE数据库Javascript</t>
  </si>
  <si>
    <t>拉扎斯网络科技（上海）有限公司</t>
  </si>
  <si>
    <t>21k-30k</t>
  </si>
  <si>
    <t>15薪，团队氛围好，有挑战性</t>
  </si>
  <si>
    <t>镇江西陆文化传媒有限公司</t>
  </si>
  <si>
    <t>待遇好,双休</t>
  </si>
  <si>
    <t>HTMLHTML5CSS</t>
  </si>
  <si>
    <t>上海方付通商务服务有限公司</t>
  </si>
  <si>
    <t>大牛多,福利待遇好,年终奖</t>
  </si>
  <si>
    <t>h5前端工程师</t>
  </si>
  <si>
    <t>node.js</t>
  </si>
  <si>
    <t>国家电网</t>
  </si>
  <si>
    <t>上海游盾网络科技有限公司</t>
  </si>
  <si>
    <t>转正餐补,节日福利,年度旅游,五险一金</t>
  </si>
  <si>
    <t>前端开发移动端</t>
  </si>
  <si>
    <t>资深Android开发（供应链方向）</t>
  </si>
  <si>
    <t>上海壹佰米网络科技有限公司</t>
  </si>
  <si>
    <t>学习型团队,自由开放</t>
  </si>
  <si>
    <t>新零售电商</t>
  </si>
  <si>
    <t>11k-17k</t>
  </si>
  <si>
    <t>移动互联网HTMLHTML5React nativeJavascript</t>
  </si>
  <si>
    <t>资深广告运营</t>
  </si>
  <si>
    <t>上海基分文化传播有限公司</t>
  </si>
  <si>
    <t>弹性工作,行业独角兽,工作氛围好,发展空</t>
  </si>
  <si>
    <t>广告营销</t>
  </si>
  <si>
    <t>人工智能 技术前沿 氛围热情 待遇优厚</t>
  </si>
  <si>
    <t>7k-9k</t>
  </si>
  <si>
    <t>移动互联网前端开发HTMLJavascriptCSS</t>
  </si>
  <si>
    <t>上海八点半网络科技有限公司</t>
  </si>
  <si>
    <t>年终奖 绩效奖金 项目种类丰富 甲方公司</t>
  </si>
  <si>
    <t>java开发</t>
  </si>
  <si>
    <t>免费三餐、补贴福利，双休+法定节假日。</t>
  </si>
  <si>
    <t>移动互联网后端JavascriptJ2EE数据库</t>
  </si>
  <si>
    <t>APP前端工程师</t>
  </si>
  <si>
    <t>JavascriptHTML5Angularjs</t>
  </si>
  <si>
    <t>Python开发工程师—上海</t>
  </si>
  <si>
    <t>大数据Python</t>
  </si>
  <si>
    <t>江苏传智播客教育科技股份有限公司上海分公司</t>
  </si>
  <si>
    <t>待遇优厚 团队专业</t>
  </si>
  <si>
    <t>JavascriptMySQL</t>
  </si>
  <si>
    <t>高级java</t>
  </si>
  <si>
    <t>大数据平台 技术驱动 高成长空间</t>
  </si>
  <si>
    <t>大数据后端JavaHadoop</t>
  </si>
  <si>
    <t>上海星艾网络科技有限公司</t>
  </si>
  <si>
    <t>行业前景好,人性化管理,福利好</t>
  </si>
  <si>
    <t>社交移动互联网移动端前端开发</t>
  </si>
  <si>
    <t>中高级JAVA工程师</t>
  </si>
  <si>
    <t>上海帜讯信息技术股份有限公司</t>
  </si>
  <si>
    <t>福利好，薪资高</t>
  </si>
  <si>
    <t>AndroidCC++</t>
  </si>
  <si>
    <t>上海进馨网络科技有限公司</t>
  </si>
  <si>
    <t>平台大,发展快,行业新,领导好</t>
  </si>
  <si>
    <t>教育移动互联网前端开发HTML5CSSWeb前端</t>
  </si>
  <si>
    <t>技术经理/高级Java开发工程师</t>
  </si>
  <si>
    <t>地铁周边,公司环境好,发展空间大,平台好</t>
  </si>
  <si>
    <t>物流技术管理</t>
  </si>
  <si>
    <t>H5前端</t>
  </si>
  <si>
    <t>商业化-H5前端工程师</t>
  </si>
  <si>
    <t>行吟信息科技（上海）有限公司</t>
  </si>
  <si>
    <t>良好的发展前景</t>
  </si>
  <si>
    <t>行业独角兽 弹性工作制 发展空间大</t>
  </si>
  <si>
    <t>大数据前端开发</t>
  </si>
  <si>
    <t>带薪年假,季度奖金，福利待遇好，年终奖</t>
  </si>
  <si>
    <t>社交移动互联网React nativeWeb前端</t>
  </si>
  <si>
    <t>上海元笛软件有限公司</t>
  </si>
  <si>
    <t>福利待遇好</t>
  </si>
  <si>
    <t>CSSJavascript</t>
  </si>
  <si>
    <t>力引万物（深圳）科技有限公司</t>
  </si>
  <si>
    <t>16k-20k</t>
  </si>
  <si>
    <t>数据服务,人工智能</t>
  </si>
  <si>
    <t>商业保险 午餐补贴 优秀工作伙伴</t>
  </si>
  <si>
    <t>java开发（非外包）</t>
  </si>
  <si>
    <t>JavaEE讲师</t>
  </si>
  <si>
    <t>MySQLJavaJavascript后端</t>
  </si>
  <si>
    <t>发展空间大工作氛围好各种团建知识分享</t>
  </si>
  <si>
    <t>企业服务移动互联网Web前端</t>
  </si>
  <si>
    <t>Sr.WebDeveloper高级Web前端工程师</t>
  </si>
  <si>
    <t>西安星垂智能科技有限公司</t>
  </si>
  <si>
    <t>移动互联网,人工智能</t>
  </si>
  <si>
    <t>国际化团队, 高层写字楼, 完善的福利</t>
  </si>
  <si>
    <t>大数据汽车前端开发JavascriptCSS</t>
  </si>
  <si>
    <t>全美在线（北京）教育科技股份有限公司</t>
  </si>
  <si>
    <t>六险一金、朝九晚五、午餐补助，工作环境好</t>
  </si>
  <si>
    <t>软件</t>
  </si>
  <si>
    <t>JavascriptGO</t>
  </si>
  <si>
    <t>上海羽如贸易有限公司</t>
  </si>
  <si>
    <t>发展前景好,福利好,专家多,氛围好</t>
  </si>
  <si>
    <t>前端开发JavascriptAngularjs</t>
  </si>
  <si>
    <t>老板nic,行业前景好,职位空间广</t>
  </si>
  <si>
    <t>HTMLJavascriptCSSAngularjs</t>
  </si>
  <si>
    <t>千言信息技术（上海）有限公司</t>
  </si>
  <si>
    <t>电商,教育</t>
  </si>
  <si>
    <t>国际化平台，员工福利好，地点好，鼓励学习</t>
  </si>
  <si>
    <t>移动互联网React nativeWeb前端CSSJavascript</t>
  </si>
  <si>
    <t>上海骞云信息科技有限公司</t>
  </si>
  <si>
    <t>带薪年假,五险一金,团建旅游,补充公积金</t>
  </si>
  <si>
    <t>4k-6k</t>
  </si>
  <si>
    <t>技术大牛多、氛围佳、发展空间大</t>
  </si>
  <si>
    <t>大数据工具软件前端开发HTML5Web前端</t>
  </si>
  <si>
    <t>前端开发专家/前端高级开发工程师</t>
  </si>
  <si>
    <t>口碑（杭州）信息技术有限公司</t>
  </si>
  <si>
    <t>技术氛围,高福利,合作氛围</t>
  </si>
  <si>
    <t>技术大咖</t>
  </si>
  <si>
    <t>高级web前端开发工程师 (MJ000263)</t>
  </si>
  <si>
    <t>南京邦航商务信息咨询有限公司</t>
  </si>
  <si>
    <t>F轮融资数亿元；16薪制</t>
  </si>
  <si>
    <t>大数据新零售前端开发CSSHTML5</t>
  </si>
  <si>
    <t>java开发-非外包</t>
  </si>
  <si>
    <t>移动互联网工具软件后端Java</t>
  </si>
  <si>
    <t>前端与移动开发讲师</t>
  </si>
  <si>
    <t>待遇优厚 技术转型 传授经验</t>
  </si>
  <si>
    <t>HTML5JavascriptAngularjsNode.js</t>
  </si>
  <si>
    <t>python开发工程师</t>
  </si>
  <si>
    <t>公司正规 团队氛围好 领导好 午餐补助</t>
  </si>
  <si>
    <t>教育企业服务Python解决方案系统架构GO</t>
  </si>
  <si>
    <t>上海申米信息技术有限公司</t>
  </si>
  <si>
    <t>Web全栈工程师</t>
  </si>
  <si>
    <t>上海乐言信息科技有限公司</t>
  </si>
  <si>
    <t>前端开发COCOS2D-X</t>
  </si>
  <si>
    <t>技术牛人多 工作氛围好 发展空间大</t>
  </si>
  <si>
    <t>沪江教育科技（上海）股份有限公司</t>
  </si>
  <si>
    <t>环境佳 氛围好 晋升空间大 六险一金</t>
  </si>
  <si>
    <t>上海众旦信息科技有限公司</t>
  </si>
  <si>
    <t>年底奖金、免费中晚餐、办公环境优</t>
  </si>
  <si>
    <t>Hybird前端开发</t>
  </si>
  <si>
    <t>JAVA中级开发</t>
  </si>
  <si>
    <t>7k-10k</t>
  </si>
  <si>
    <t>GO后端</t>
  </si>
  <si>
    <t>react开发</t>
  </si>
  <si>
    <t>绩效奖金、年终奖</t>
  </si>
  <si>
    <t>JAVA开发工程师（上海唐镇）</t>
  </si>
  <si>
    <t>薪资高,发展好,环境不错</t>
  </si>
  <si>
    <t>银行后端Java</t>
  </si>
  <si>
    <t>javascript前端工程师</t>
  </si>
  <si>
    <t>发展空间大各种团建管理规范大数据平台</t>
  </si>
  <si>
    <t>android开发工程师</t>
  </si>
  <si>
    <t>股票期权；商业保险；上市公司；</t>
  </si>
  <si>
    <t>上海晶赞融宣科技有限公司</t>
  </si>
  <si>
    <t>闸北区</t>
  </si>
  <si>
    <t>数据服务,文娱丨内容</t>
  </si>
  <si>
    <t>弹性工作、绩效奖金、出国旅游、扁平化管理</t>
  </si>
  <si>
    <t>Web前端CSSJavascript</t>
  </si>
  <si>
    <t>14k-19k</t>
  </si>
  <si>
    <t>弹性时间,扁平管理,绩效奖金，团队旅游，</t>
  </si>
  <si>
    <t>新零售社交</t>
  </si>
  <si>
    <t>前端与移动开发</t>
  </si>
  <si>
    <t>HTML5Node.jsReact nativeAngularjs</t>
  </si>
  <si>
    <t>领导好,空间大,福利好</t>
  </si>
  <si>
    <t>前锦网络信息技术（上海）有限公司</t>
  </si>
  <si>
    <t>平台大 稳定发展</t>
  </si>
  <si>
    <t>工具软件前端开发HTMLHTML5CSS</t>
  </si>
  <si>
    <t>前端开发JavascriptHTML5HTML</t>
  </si>
  <si>
    <t>React前端工程师</t>
  </si>
  <si>
    <t>上海天壤智能科技有限公司</t>
  </si>
  <si>
    <t>AI,人工智能,大数据</t>
  </si>
  <si>
    <t>高级php开发工程师</t>
  </si>
  <si>
    <t>上海妙克信息科技有限公司</t>
  </si>
  <si>
    <t>五险一金 13薪 年终奖丰厚 帅哥美女多</t>
  </si>
  <si>
    <t>后端YiiLaravel</t>
  </si>
  <si>
    <t>发展空间大,氛围好,环境好,部门活动</t>
  </si>
  <si>
    <t>巨掌互动科技（北京）有限公司</t>
  </si>
  <si>
    <t>扁平化管理零食下午茶团建旅游节日福利</t>
  </si>
  <si>
    <t>前端（P6-P8）</t>
  </si>
  <si>
    <t>威斯科技（苏州）有限公司</t>
  </si>
  <si>
    <t>上海久耶供应链管理有限公司</t>
  </si>
  <si>
    <t>14k-25k</t>
  </si>
  <si>
    <t>电商,数据服务</t>
  </si>
  <si>
    <t>错过了阿里和华为，不要再错过九曳！！</t>
  </si>
  <si>
    <t>前端开发HTML5Web前端</t>
  </si>
  <si>
    <t>资深前端开发（IOS、Android、H5）</t>
  </si>
  <si>
    <t>申万宏源证券有限公司</t>
  </si>
  <si>
    <t>国有企业</t>
  </si>
  <si>
    <t>理财证券/期货HTML5移动端IOSAndroid</t>
  </si>
  <si>
    <t>电商运营经理（天猫）</t>
  </si>
  <si>
    <t>上海人赢网络科技有限公司</t>
  </si>
  <si>
    <t>健身俱乐部,晋升快,扁平化管理,红包雨</t>
  </si>
  <si>
    <t>15k-23k</t>
  </si>
  <si>
    <t>发展空间大,知识分享,管理规范,工作氛围好</t>
  </si>
  <si>
    <t>前端开发Web前端HTML5</t>
  </si>
  <si>
    <t>圆通速递有限公司</t>
  </si>
  <si>
    <t>青浦区</t>
  </si>
  <si>
    <t>物流丨运输</t>
  </si>
  <si>
    <t>上市公司，大牛团队，大平台，机会多</t>
  </si>
  <si>
    <t>物流大数据后端C#/.NETJavaPHP</t>
  </si>
  <si>
    <t>上海华钦信息科技股份有限公司</t>
  </si>
  <si>
    <t>数据服务,金融</t>
  </si>
  <si>
    <t>周末双休</t>
  </si>
  <si>
    <t>证券/期货互联网金融</t>
  </si>
  <si>
    <t>环境氛围好,五险一金,人性化,年终奖</t>
  </si>
  <si>
    <t>企业服务电商Web前端React native</t>
  </si>
  <si>
    <t>Web前端开发（数据可视化） (MJ000165)</t>
  </si>
  <si>
    <t>深圳追一科技有限公司</t>
  </si>
  <si>
    <t>扁平化管理,弹性时间</t>
  </si>
  <si>
    <t>前端工程师/架构师</t>
  </si>
  <si>
    <t>上海索思数据科技有限公司</t>
  </si>
  <si>
    <t>数据服务,信息安全</t>
  </si>
  <si>
    <t>五险一金 团建 员工体检</t>
  </si>
  <si>
    <t>H5前端开发工程师（小程序方向）</t>
  </si>
  <si>
    <t>上海纽酷信息科技有限公司</t>
  </si>
  <si>
    <t>扁平化 不打卡 高薪资</t>
  </si>
  <si>
    <t>前端开发AngularjsNode.jsReact native</t>
  </si>
  <si>
    <t>技术能力提升快</t>
  </si>
  <si>
    <t>前端开发CSSJavascriptWeb前端</t>
  </si>
  <si>
    <t>上海阑途信息技术有限公司</t>
  </si>
  <si>
    <t>10k-13k</t>
  </si>
  <si>
    <t>5A办公室,公司氛围好,发展空间大,岗位晋升</t>
  </si>
  <si>
    <t>上海轻享互联网科技有限公司</t>
  </si>
  <si>
    <t>BAT背景；发展空间大；氛围好</t>
  </si>
  <si>
    <t>移动互联网电商后端中间件服务器端Linux/Unix</t>
  </si>
  <si>
    <t>上市公司 五险一金 发展空间大</t>
  </si>
  <si>
    <t>上海恒格信息科技有限公司</t>
  </si>
  <si>
    <t>弹性工作、员工旅游、年终奖金、带薪年假</t>
  </si>
  <si>
    <t>保险JavascriptReact nativeNode.jsHTML</t>
  </si>
  <si>
    <t>互联网,大型项目</t>
  </si>
  <si>
    <t>MySQL</t>
  </si>
  <si>
    <t>JavaJS</t>
  </si>
  <si>
    <t>五险一金，带薪年假，年终奖，旅游节日礼金</t>
  </si>
  <si>
    <t>HTML5CSSWeb前端Angularjs</t>
  </si>
  <si>
    <t>上海快仓智能科技有限公司</t>
  </si>
  <si>
    <t>硬件,数据服务</t>
  </si>
  <si>
    <t>敏捷温暖,大牛团队,扁平化管理</t>
  </si>
  <si>
    <t>React nativeCSSJavascript</t>
  </si>
  <si>
    <t>上海众纳信息科技有限公司</t>
  </si>
  <si>
    <t>发展空间大,弹性时间</t>
  </si>
  <si>
    <t>JavascriptNode.jsPHP</t>
  </si>
  <si>
    <t>D轮 领导好 发展好</t>
  </si>
  <si>
    <t>移动互联网移动端前端开发React native</t>
  </si>
  <si>
    <t>AI 大数据 弹性工作</t>
  </si>
  <si>
    <t>大数据移动互联网</t>
  </si>
  <si>
    <t>申通快递有限公司</t>
  </si>
  <si>
    <t>五险一金 饭补 周末双休 节假日福利</t>
  </si>
  <si>
    <t>PHPMySQL</t>
  </si>
  <si>
    <t>工作氛围好,弹性时间,人性化,发展空间大</t>
  </si>
  <si>
    <t>Java 工程师</t>
  </si>
  <si>
    <t>爱海企业管理咨询（上海）有限公司</t>
  </si>
  <si>
    <t>环境好,福利好,氛围好,发展好</t>
  </si>
  <si>
    <t>MySQL后端Java分布式</t>
  </si>
  <si>
    <t>资深Golang开发工程师（主站）</t>
  </si>
  <si>
    <t>上海哔哩哔哩科技有限公司</t>
  </si>
  <si>
    <t>公司好,发展快,氛围好,空间大,领导好</t>
  </si>
  <si>
    <t>GO</t>
  </si>
  <si>
    <t>新诗信息科技（上海）有限公司</t>
  </si>
  <si>
    <t>五险一金,带薪年假,美资公司,不经常加班</t>
  </si>
  <si>
    <t>视频JavascriptReact native</t>
  </si>
  <si>
    <t>H5中级工程师</t>
  </si>
  <si>
    <t>上海欢兽实业有限公司</t>
  </si>
  <si>
    <t>14k-20k</t>
  </si>
  <si>
    <t>高速发展 晋升空间大</t>
  </si>
  <si>
    <t>电商CSSHTML5前端开发Javascript</t>
  </si>
  <si>
    <t>上海智众医疗科技有限公司</t>
  </si>
  <si>
    <t>五险一金,补充公积金.带薪年假,高温补贴</t>
  </si>
  <si>
    <t>医疗健康前端开发</t>
  </si>
  <si>
    <t>Java资深后端工程师</t>
  </si>
  <si>
    <t>上海触乐信息科技有限公司</t>
  </si>
  <si>
    <t>美股上市 牛人团队 亿级日活 福利待遇佳</t>
  </si>
  <si>
    <t>JavaGO分布式</t>
  </si>
  <si>
    <t>上海嵩恒网络科技股份有限公司</t>
  </si>
  <si>
    <t>发展平台,扁平化,晋升机会,福利待遇</t>
  </si>
  <si>
    <t>Node.jsLinux/Unix</t>
  </si>
  <si>
    <t>Java全栈工程师</t>
  </si>
  <si>
    <t>德比软件（上海）有限公司</t>
  </si>
  <si>
    <t>弹性工作时,福利丰富,人性化管理</t>
  </si>
  <si>
    <t>JavaMySQL分布式Node.js</t>
  </si>
  <si>
    <t>发展前景大、工作氛围好、技术牛人多</t>
  </si>
  <si>
    <t>教育移动互联网Python全栈服务器端平台</t>
  </si>
  <si>
    <t>简阳联盟凯睿企业管理有限公司</t>
  </si>
  <si>
    <t>企业服务,人工智能</t>
  </si>
  <si>
    <t>发展空间大，紧急度高、属于公司核心岗位</t>
  </si>
  <si>
    <t>大数据社交移动端前端开发HTML5</t>
  </si>
  <si>
    <t>开发工程师 (MJ000499)</t>
  </si>
  <si>
    <t>上海你我贷互联网金融信息服务有限公司</t>
  </si>
  <si>
    <t>晋升空间 弹性工作</t>
  </si>
  <si>
    <t>公司团建，年终奖，下午茶，员工培训计划</t>
  </si>
  <si>
    <t>上海谷露软件有限公司</t>
  </si>
  <si>
    <t>团队氛围好 成长空间大</t>
  </si>
  <si>
    <t>资深Android开发工程师</t>
  </si>
  <si>
    <t>10亿用户量,美资上市公司</t>
  </si>
  <si>
    <t>团队氛围好</t>
  </si>
  <si>
    <t>ios开发工程师</t>
  </si>
  <si>
    <t>12k-14k</t>
  </si>
  <si>
    <t>上市公司，五险一金，下午茶，公司旅游</t>
  </si>
  <si>
    <t>OCC/C++</t>
  </si>
  <si>
    <t>H5游戏开发</t>
  </si>
  <si>
    <t>11k-15k</t>
  </si>
  <si>
    <t>大平台,晋升空间</t>
  </si>
  <si>
    <t>游戏移动端HTML5</t>
  </si>
  <si>
    <t>上市公司，大牛团队，发展空间广阔</t>
  </si>
  <si>
    <t>云计算运维Linux</t>
  </si>
  <si>
    <t>网页设计师/产品经理</t>
  </si>
  <si>
    <t>上海米哈游网络科技股份有限公司</t>
  </si>
  <si>
    <t>六险一金,扁平化,年终多薪</t>
  </si>
  <si>
    <t>游戏交互设计产品策划</t>
  </si>
  <si>
    <t>WEB高级开发工程师</t>
  </si>
  <si>
    <t>上海妙一生物科技有限公司</t>
  </si>
  <si>
    <t>透明的晋升通道，早九晚六双休，六险一金</t>
  </si>
  <si>
    <t>医疗健康大数据Web前端</t>
  </si>
  <si>
    <t>Java后端工程师（中高级）</t>
  </si>
  <si>
    <t>基本工资+五险一金+绩效</t>
  </si>
  <si>
    <t>工具软件移动互联网后端Java</t>
  </si>
  <si>
    <t>Java软件工程师</t>
  </si>
  <si>
    <t>晋升空间大,五险两金</t>
  </si>
  <si>
    <t>上海莘丽网络信息有限公司</t>
  </si>
  <si>
    <t>9k-18k</t>
  </si>
  <si>
    <t>高福利,办公环境,团队气氛好,全员分红</t>
  </si>
  <si>
    <t>J2EEJava</t>
  </si>
  <si>
    <t>微信小程序开发（东方路）</t>
  </si>
  <si>
    <t>广州德惟科技有限公司</t>
  </si>
  <si>
    <t>周末双休，年终奖金，五险一金</t>
  </si>
  <si>
    <t>AndroidJavascriptHTMLCSS</t>
  </si>
  <si>
    <t>团队氛围好；扁平化管理</t>
  </si>
  <si>
    <t>高级Android开发工程师</t>
  </si>
  <si>
    <t>美股上市公司，团队牛人多</t>
  </si>
  <si>
    <t>移动互联网AndroidHybird移动端React native</t>
  </si>
  <si>
    <t>提升空间广大</t>
  </si>
  <si>
    <t>交互无线交互</t>
  </si>
  <si>
    <t>领导nice，团队大牛云集，福利丰富</t>
  </si>
  <si>
    <t>教育移动互联网前端开发FlexHTML5Javascript</t>
  </si>
  <si>
    <t>上海数禾信息科技有限公司</t>
  </si>
  <si>
    <t>补充公积金 精英团队 互金黑马</t>
  </si>
  <si>
    <t>互联网金融Android</t>
  </si>
  <si>
    <t>全栈前端工程师</t>
  </si>
  <si>
    <t>上海品览数据科技有限公司</t>
  </si>
  <si>
    <t>创始团队,精英带队,成长空间,回报丰厚</t>
  </si>
  <si>
    <t>企业服务新零售</t>
  </si>
  <si>
    <t>北京广通信达软件股份有限公司杭州分公司</t>
  </si>
  <si>
    <t>产品棒,领导好,福利佳，扁平管理</t>
  </si>
  <si>
    <t>资深流媒体研发工程师--H5播放器</t>
  </si>
  <si>
    <t>五险一金 商业保险 出国机会 地铁旁边</t>
  </si>
  <si>
    <t>直播媒体前端开发</t>
  </si>
  <si>
    <t>上海顺普智能科技发展有限责任公司</t>
  </si>
  <si>
    <t>技术核心 发展前景好 工作自由度高</t>
  </si>
  <si>
    <t>电商物流平台后端客户端C#/.NET</t>
  </si>
  <si>
    <t>杭州财人汇网络股份有限公司</t>
  </si>
  <si>
    <t>五险一金,福利齐全,餐补，高温补贴，年假</t>
  </si>
  <si>
    <t>工具软件移动互联网Javascript移动端前端开发React native</t>
  </si>
  <si>
    <t>17k-24k</t>
  </si>
  <si>
    <t>高大上；互联网新锐</t>
  </si>
  <si>
    <t>新零售前端开发HTML</t>
  </si>
  <si>
    <t>Web前端架构师 (MJ000253)</t>
  </si>
  <si>
    <t>40k-70k</t>
  </si>
  <si>
    <t>新零售移动互联网前端开发</t>
  </si>
  <si>
    <t>上海岩展商务咨询中心（有限合伙）</t>
  </si>
  <si>
    <t>五险一金,带薪年假,年终奖金,定期团建</t>
  </si>
  <si>
    <t>教育美工平面</t>
  </si>
  <si>
    <t>上海有梦国际贸易有限公司</t>
  </si>
  <si>
    <t>全勤奖、餐补、弹性工作、晋升空间</t>
  </si>
  <si>
    <t>电商移动互联网移动端IOSSwift逆向</t>
  </si>
  <si>
    <t>广东省电信规划设计院有限公司</t>
  </si>
  <si>
    <t>平台大 年终奖</t>
  </si>
  <si>
    <t>互联网金融Java</t>
  </si>
  <si>
    <t>云鹊医疗科技（上海）有限公司</t>
  </si>
  <si>
    <t>医疗丨健康,移动互联网</t>
  </si>
  <si>
    <t>年底双薪年终奖金超一流办公补充商业险</t>
  </si>
  <si>
    <t>JavaMySQL</t>
  </si>
  <si>
    <t>上市公司,大牛团队,大平台,机会多</t>
  </si>
  <si>
    <t>前端开发JavascriptAngularjsWeb前端</t>
  </si>
  <si>
    <t>Java开发（会前端）</t>
  </si>
  <si>
    <t>上市公司、免费三餐下午茶、福利待遇好</t>
  </si>
  <si>
    <t>J2EE数据库全栈Javascript</t>
  </si>
  <si>
    <t>研发实习生（前端开发方向）</t>
  </si>
  <si>
    <t>优刻得科技股份有限公司</t>
  </si>
  <si>
    <t>2k-4k</t>
  </si>
  <si>
    <t>领导好,独角兽公司,弹性工作</t>
  </si>
  <si>
    <t>发展好,福利好,氛围好,环境好</t>
  </si>
  <si>
    <t>HTMLHTML5JavascriptWeb前端</t>
  </si>
  <si>
    <t>国企、十三薪、带薪年假、节日福利、空间大</t>
  </si>
  <si>
    <t>证券/期货互联网金融JavascriptWeb前端HTML5前端开发</t>
  </si>
  <si>
    <t>叽里呱啦文化传播（上海）有限公司</t>
  </si>
  <si>
    <t>与牛人一起,团队简单,阿姨做饭</t>
  </si>
  <si>
    <t>后端MySQL解决方案</t>
  </si>
  <si>
    <t>团队大牛多 高成长空间 季度奖金</t>
  </si>
  <si>
    <t>JavascriptReact native</t>
  </si>
  <si>
    <t>上海展盟网络科技有限公司</t>
  </si>
  <si>
    <t>薪资高,工作氛围好,发展前景大</t>
  </si>
  <si>
    <t>北京瑞达恒建筑咨询有限公司广州分公司</t>
  </si>
  <si>
    <t>注重培训和发展、福利薪酬完善、氛围好</t>
  </si>
  <si>
    <t>PythonGO后端Ruby</t>
  </si>
  <si>
    <t>上海翼多信息咨询有限公司</t>
  </si>
  <si>
    <t>医疗丨健康,广告营销</t>
  </si>
  <si>
    <t>带薪年假 餐费补贴 节日福利 五险一金</t>
  </si>
  <si>
    <t>h5前端工程师（高级）</t>
  </si>
  <si>
    <t>13薪；五险一金；带薪假；团队旅游；</t>
  </si>
  <si>
    <t>移动端HTML5</t>
  </si>
  <si>
    <t>13k-22k</t>
  </si>
  <si>
    <t>大数据,互联网</t>
  </si>
  <si>
    <t>六险一金，年终奖</t>
  </si>
  <si>
    <t>企业服务后端中间件Java</t>
  </si>
  <si>
    <t>南京石匠网络科技有限公司</t>
  </si>
  <si>
    <t>扁平管理,五险一金,绩效奖金,股票期权</t>
  </si>
  <si>
    <t>社交即时通讯前端开发HTML5</t>
  </si>
  <si>
    <t>7k-14k</t>
  </si>
  <si>
    <t>知名项目,电子商务,多元化</t>
  </si>
  <si>
    <t>移动互联网教育C后端MySQL</t>
  </si>
  <si>
    <t>Web前端React native</t>
  </si>
  <si>
    <t>游戏客户端主程</t>
  </si>
  <si>
    <t>杭州边锋网络技术有限公司</t>
  </si>
  <si>
    <t>五险一金 年底双薪 带薪年假 补充公积金</t>
  </si>
  <si>
    <t>游戏COCOS2D-X</t>
  </si>
  <si>
    <t>全栈开发工程师</t>
  </si>
  <si>
    <t>湖南华诺科技有限公司</t>
  </si>
  <si>
    <t>高薪酬 高福利 世界五百强 发展机会</t>
  </si>
  <si>
    <t>通信/网络设备云计算后端Linux/Unix全栈</t>
  </si>
  <si>
    <t>移动互联网工具软件交互PS用户体验设计</t>
  </si>
  <si>
    <t>高级前端开发工程师（全栈）</t>
  </si>
  <si>
    <t>丹尼尔惠灵顿贸易（深圳）有限公司</t>
  </si>
  <si>
    <t>外企 fitdeck 下午茶</t>
  </si>
  <si>
    <t>互联网应用创新开发工程师</t>
  </si>
  <si>
    <t>舶乐蜜电子商务（上海）有限公司</t>
  </si>
  <si>
    <t>高手众多,国际团队,晋升潜力大</t>
  </si>
  <si>
    <t>电商移动互联网CSSNode.jsJavascriptHTML5</t>
  </si>
  <si>
    <t>贝壳金科控股有限公司</t>
  </si>
  <si>
    <t>交通补助 弹性工作 补充医疗保险 体检</t>
  </si>
  <si>
    <t>dockerPython</t>
  </si>
  <si>
    <t>React</t>
  </si>
  <si>
    <t>弹性时间、敏捷而温暖、大牛带教</t>
  </si>
  <si>
    <t>前端主管</t>
  </si>
  <si>
    <t>扁平化管理、年度OUTing培训、</t>
  </si>
  <si>
    <t>电商HTML</t>
  </si>
  <si>
    <t>资深Java开发/Java架构</t>
  </si>
  <si>
    <t>30k-48k</t>
  </si>
  <si>
    <t>个人及公司发展前景广阔，薪资可谈。</t>
  </si>
  <si>
    <t>电商后端Java</t>
  </si>
  <si>
    <t>移动金融,未金矿来,精英团队,助力成才</t>
  </si>
  <si>
    <t>移动互联网前端开发移动端</t>
  </si>
  <si>
    <t>五险一金，商业医疗险，十三薪，14天年假</t>
  </si>
  <si>
    <t>金融AngularjsHTML5CSSJavascript</t>
  </si>
  <si>
    <t>13k-15k</t>
  </si>
  <si>
    <t>大数据证券/期货移动端IOS</t>
  </si>
  <si>
    <t>互联网,金融,大平台</t>
  </si>
  <si>
    <t>上海启日信息技术有限公司</t>
  </si>
  <si>
    <t>AngularjsReact nativeWeb前端</t>
  </si>
  <si>
    <t>麦梵革软件科技（上海）有限公司</t>
  </si>
  <si>
    <t>国际化氛围，发展空间大，团建福利完善</t>
  </si>
  <si>
    <t>企业服务大数据系统架构</t>
  </si>
  <si>
    <t>上海艾天科技有限公司</t>
  </si>
  <si>
    <t>平台好,环境好,机会多,氛围好</t>
  </si>
  <si>
    <t>云计算大数据Java</t>
  </si>
  <si>
    <t>基础服务架构师（Java）</t>
  </si>
  <si>
    <t>30k-40k</t>
  </si>
  <si>
    <t>H5前端工程师(Egret / Layabox）</t>
  </si>
  <si>
    <t>上海噗呲网络科技有限公司</t>
  </si>
  <si>
    <t>游戏,社交</t>
  </si>
  <si>
    <t>休闲游戏,超酷福利,地铁周边,时间自由</t>
  </si>
  <si>
    <t>游戏移动端HTML5Web前端</t>
  </si>
  <si>
    <t>高级前端工程师【5-10年】</t>
  </si>
  <si>
    <t>深圳寻找母星网络科技有限公司</t>
  </si>
  <si>
    <t>新技术应用 工程师文化 阿里大牛带</t>
  </si>
  <si>
    <t>本地生活移动互联网HTML5JavascriptCSS架构师</t>
  </si>
  <si>
    <t>五险一金 绩效奖金 带薪年假 定期团建</t>
  </si>
  <si>
    <t>21k-27k</t>
  </si>
  <si>
    <t>汽车行业独角兽 多元化产品模式</t>
  </si>
  <si>
    <t>React native前端开发CSSFlex</t>
  </si>
  <si>
    <t>上海任意门科技有限公司</t>
  </si>
  <si>
    <t>平台好,潜力大,高薪资,氛围浓</t>
  </si>
  <si>
    <t>资深web前端开发工程师</t>
  </si>
  <si>
    <t>上海晓信信息科技有限公司</t>
  </si>
  <si>
    <t>团队30人+ 扁平管理 地铁周边</t>
  </si>
  <si>
    <t>移动互联网Web前端CSS</t>
  </si>
  <si>
    <t>上市公司,五险一金,周末双休,年度体检</t>
  </si>
  <si>
    <t>ASPC#/.NET后端软件开发</t>
  </si>
  <si>
    <t>研发经理（互联网B2B/行业龙头）</t>
  </si>
  <si>
    <t>互联网B2B 龙头企业 团队管理</t>
  </si>
  <si>
    <t>大数据移动互联网系统架构团队建设部门管理技术管理</t>
  </si>
  <si>
    <t>创业公司，期权激励，氛围好，公司文化</t>
  </si>
  <si>
    <t>电商移动互联网后端平台Java</t>
  </si>
  <si>
    <t>弹性工作,扁平化,技术牛人,福利好</t>
  </si>
  <si>
    <t>HTMLJavascriptCSS前端开发</t>
  </si>
  <si>
    <t>不打卡，补充医疗保险，带薪年假，员工旅游</t>
  </si>
  <si>
    <t>企业服务大数据分布式JavaMySQLJavascript</t>
  </si>
  <si>
    <t>web高级开发工程师</t>
  </si>
  <si>
    <t>上海翊帆教育科技有限公司</t>
  </si>
  <si>
    <t>20k-23k</t>
  </si>
  <si>
    <t>五险一金、周末双休、丰富下午茶、弹性工作</t>
  </si>
  <si>
    <t>CSSHTML5SDK</t>
  </si>
  <si>
    <t>前端开发工程师-上海</t>
  </si>
  <si>
    <t>矩阵元技术（深圳）有限公司</t>
  </si>
  <si>
    <t>信息安全,金融</t>
  </si>
  <si>
    <t>带薪年假,年度体检,月度活动日,节日福利</t>
  </si>
  <si>
    <t>上海弘连网络科技有限公司</t>
  </si>
  <si>
    <t>9k-16k</t>
  </si>
  <si>
    <t>年底多薪,弹性工作制,带薪假期</t>
  </si>
  <si>
    <t>Node.jsWeb前端</t>
  </si>
  <si>
    <t>弹性上下班</t>
  </si>
  <si>
    <t>爬虫爬虫架构</t>
  </si>
  <si>
    <t>深圳市房多多网络科技有限公司</t>
  </si>
  <si>
    <t>平台好，发展快，前景广阔</t>
  </si>
  <si>
    <t>J2EEJavaMySQL</t>
  </si>
  <si>
    <t>中级前端开发工程师（Dora）</t>
  </si>
  <si>
    <t>上海七牛信息技术有限公司</t>
  </si>
  <si>
    <t>六险一金 免费健身 绩效奖金 弹性工作</t>
  </si>
  <si>
    <t>H5架构师</t>
  </si>
  <si>
    <t>高速发展 扁平管理</t>
  </si>
  <si>
    <t>电商移动端前端开发HTML5</t>
  </si>
  <si>
    <t>web前端资深开发工程师</t>
  </si>
  <si>
    <t>上海二三四五网络科技有限公司</t>
  </si>
  <si>
    <t>大数据平台 技术导向 待遇优厚 氛围轻松</t>
  </si>
  <si>
    <t>Web前端CSSHTML</t>
  </si>
  <si>
    <t>大数据可视化工程师/大数据前端工程师</t>
  </si>
  <si>
    <t>上海科技发展有限公司</t>
  </si>
  <si>
    <t>数据 团队建设</t>
  </si>
  <si>
    <t>可视化</t>
  </si>
  <si>
    <t>java技术经理</t>
  </si>
  <si>
    <t>扁平化管理 、带薪年假、季度团建</t>
  </si>
  <si>
    <t>免费三餐下午茶、班车接送</t>
  </si>
  <si>
    <t>J2EE后端</t>
  </si>
  <si>
    <t>GIS开发工程师／专家（3D地图）</t>
  </si>
  <si>
    <t>阿里巴巴,中兵,北斗定位</t>
  </si>
  <si>
    <t>上海葡萄城信息技术有限公司</t>
  </si>
  <si>
    <t>带薪年假、年度体检、薪资福利好、弹性工作</t>
  </si>
  <si>
    <t>C#/.NETASP</t>
  </si>
  <si>
    <t>Web前端开发工程师（金融科技）</t>
  </si>
  <si>
    <t>交银企业管理服务（上海）有限公司张江高科技园区分公司</t>
  </si>
  <si>
    <t>银行项目,有食堂,福利全,年终奖</t>
  </si>
  <si>
    <t>CSSWeb前端JavascriptHTML5</t>
  </si>
  <si>
    <t>高级工具开发工程师</t>
  </si>
  <si>
    <t>上海点融信息科技有限责任公司</t>
  </si>
  <si>
    <t>大牛多，扁平化</t>
  </si>
  <si>
    <t>PythonGO</t>
  </si>
  <si>
    <t>上海宏路数据技术股份有限公司</t>
  </si>
  <si>
    <t>年终奖,五险一金,地铁周边</t>
  </si>
  <si>
    <t>上海百秋电子商务有限公司</t>
  </si>
  <si>
    <t>电商后端</t>
  </si>
  <si>
    <t>上海永辉超市有限公司</t>
  </si>
  <si>
    <t>合伙人晋升通道 分红 下午茶 领导好</t>
  </si>
  <si>
    <t>CSSWeb前端Node.jsHybird</t>
  </si>
  <si>
    <t>14k-21k</t>
  </si>
  <si>
    <t>金融国企</t>
  </si>
  <si>
    <t>互联网金融服务器端J2EEJavaJavascript</t>
  </si>
  <si>
    <t>资深前端开发工程师（BIM施工图业务）</t>
  </si>
  <si>
    <t>杭州群核信息技术有限公司</t>
  </si>
  <si>
    <t>准独角兽</t>
  </si>
  <si>
    <t>深圳平安综合金融服务有限公司</t>
  </si>
  <si>
    <t>行业大牛,福利待遇佳</t>
  </si>
  <si>
    <t>互联网金融银行前端开发HTML5Hybird</t>
  </si>
  <si>
    <t>上海弋关网络科技有限公司</t>
  </si>
  <si>
    <t>弹性工作,年底双薪,节日福利,带薪年假</t>
  </si>
  <si>
    <t>广告营销MySQL</t>
  </si>
  <si>
    <t>.net开发工程师-上海</t>
  </si>
  <si>
    <t>上海意鹰信息技术有限公司</t>
  </si>
  <si>
    <t>下午茶</t>
  </si>
  <si>
    <t>ASPC#/.NET</t>
  </si>
  <si>
    <t>移动互联网JavascriptReact native移动端前端开发</t>
  </si>
  <si>
    <t>前端开发工程师(react) (MJ000109)</t>
  </si>
  <si>
    <t>北京爱论答科技有限公司上海分公司</t>
  </si>
  <si>
    <t>教育大数据JavascriptReact nativeWeb前端前端开发</t>
  </si>
  <si>
    <t>500强外企工作环境，福利全，待遇好</t>
  </si>
  <si>
    <t>金融J2EEJavaJavascript全栈</t>
  </si>
  <si>
    <t>上海依图信息技术有限公司</t>
  </si>
  <si>
    <t>人工智能 AI独角兽 完善的福利</t>
  </si>
  <si>
    <t>云计算大数据React nativeAngularjs前端开发bootstrap</t>
  </si>
  <si>
    <t>游戏客户端/前端开发</t>
  </si>
  <si>
    <t>蝴蝶互动（上海）信息技术有限公司</t>
  </si>
  <si>
    <t>免费下午茶、13薪、加班补贴、项目奖金</t>
  </si>
  <si>
    <t>游戏HTML5前端开发FlashWeb前端</t>
  </si>
  <si>
    <t>上海虎烨信息科技有限公司</t>
  </si>
  <si>
    <t>硅谷大牛,股权激励,五险一金,极客氛围</t>
  </si>
  <si>
    <t>金融AndroidIOS</t>
  </si>
  <si>
    <t>前端开发经理</t>
  </si>
  <si>
    <t>A股上市,风口项目,待遇丰厚,氛围融洽</t>
  </si>
  <si>
    <t>HTML5JavascriptCSSWeb前端</t>
  </si>
  <si>
    <t>空间大，学习机会多</t>
  </si>
  <si>
    <t>Flash前端开发HTML5移动端</t>
  </si>
  <si>
    <t>React native移动端前端开发</t>
  </si>
  <si>
    <t>电商运营经理</t>
  </si>
  <si>
    <t>大牛带领,15薪起,发展速度快</t>
  </si>
  <si>
    <t>高级python开发工程师-SH415-41509</t>
  </si>
  <si>
    <t>前景好,福利好</t>
  </si>
  <si>
    <t>JavaPython</t>
  </si>
  <si>
    <t>弹性工作制；午餐补助；带薪病假</t>
  </si>
  <si>
    <t>旅游大数据运维Linux</t>
  </si>
  <si>
    <t>一日三餐,免费下午茶,免费班车</t>
  </si>
  <si>
    <t>JavaJavascript分布式</t>
  </si>
  <si>
    <t>python开发</t>
  </si>
  <si>
    <t>发展前景，大牛多，弹性工作，福利待遇好</t>
  </si>
  <si>
    <t>移动互联网电商</t>
  </si>
  <si>
    <t>丞家（上海）公寓管理有限公司</t>
  </si>
  <si>
    <t>技术大牛多，弹性工作制</t>
  </si>
  <si>
    <t>移动互联网本地生活J2EEJava</t>
  </si>
  <si>
    <t>Web Front End Developer</t>
  </si>
  <si>
    <t>泰为信息科技（上海）有限公司</t>
  </si>
  <si>
    <t>Java 前端</t>
  </si>
  <si>
    <t>五险一金,商业保险,出国机会,各种福利</t>
  </si>
  <si>
    <t>视频HTML5Web前端React nativeJavascript</t>
  </si>
  <si>
    <t>大数据证券/期货前端开发HTMLWeb前端</t>
  </si>
  <si>
    <t>天翼征信有限公司</t>
  </si>
  <si>
    <t>节日礼物，平台好，公司氛围活跃</t>
  </si>
  <si>
    <t>团队建设 带薪年假</t>
  </si>
  <si>
    <t>大数据AngularjsReact nativeHTML5</t>
  </si>
  <si>
    <t>15k-19k</t>
  </si>
  <si>
    <t>竹间智能科技（上海）有限公司</t>
  </si>
  <si>
    <t>发展空间大,期权激励,弹性工作</t>
  </si>
  <si>
    <t>媒体C++JavaPython</t>
  </si>
  <si>
    <t>HTML5前端开发HTML</t>
  </si>
  <si>
    <t>上海钦文信息科技有限公司</t>
  </si>
  <si>
    <t>团队氛围好,技术氛围浓,公司前景佳</t>
  </si>
  <si>
    <t>光辉齐晟（北京）信息技术有限公司</t>
  </si>
  <si>
    <t>福利待遇好。成长空间大</t>
  </si>
  <si>
    <t>数据处理助理</t>
  </si>
  <si>
    <t>上海天会皓闻信息科技有限公司</t>
  </si>
  <si>
    <t>4k-5k</t>
  </si>
  <si>
    <t>工作环境好 氛围融洽 能学到工作经验</t>
  </si>
  <si>
    <t>大数据</t>
  </si>
  <si>
    <t>资深前端研发工程师</t>
  </si>
  <si>
    <t>上海识装信息科技有限公司</t>
  </si>
  <si>
    <t>快速发展 氛围好</t>
  </si>
  <si>
    <t>HTML5HybirdJavascript</t>
  </si>
  <si>
    <t>深圳中兴飞贷金融科技有限公司</t>
  </si>
  <si>
    <t>周末双休,带薪年假,六险一金,环境好</t>
  </si>
  <si>
    <t>互联网金融借贷前端开发Javascript</t>
  </si>
  <si>
    <t>包三餐,朝九晚六,周末双休,五险一金</t>
  </si>
  <si>
    <t>上海粒链网络科技有限公司</t>
  </si>
  <si>
    <t>团队有趣,行业潜力大,个人机会多</t>
  </si>
  <si>
    <t>西窗科技（苏州）有限公司</t>
  </si>
  <si>
    <t>弹性工作 补充商业保险 年假病假</t>
  </si>
  <si>
    <t>广告营销数据挖掘搜索</t>
  </si>
  <si>
    <t>前端开发（嘉定安亭）</t>
  </si>
  <si>
    <t>技术新,大型项目,六险一金,不加班</t>
  </si>
  <si>
    <t>web端测试工程师</t>
  </si>
  <si>
    <t>带薪年假,五险一金,免费早餐,出国机会</t>
  </si>
  <si>
    <t>Web测试功能测试性能测试</t>
  </si>
  <si>
    <t>六险一金,领导好,独角兽公司,弹性工作</t>
  </si>
  <si>
    <t>web开发工程师</t>
  </si>
  <si>
    <t>上海方趣网络科技有限公司</t>
  </si>
  <si>
    <t>双休 加班少 定期团建 公司前景好</t>
  </si>
  <si>
    <t>游戏前端开发HTMLCSSWeb前端</t>
  </si>
  <si>
    <t>高级web前端工程师</t>
  </si>
  <si>
    <t>扁平化管理,平台大,奖金多,15薪</t>
  </si>
  <si>
    <t>电商Web前端</t>
  </si>
  <si>
    <t>中级测试工程师</t>
  </si>
  <si>
    <t>上海晨光科力普办公用品有限公司</t>
  </si>
  <si>
    <t>上市公司正规 细分市场龙头 业绩每年翻倍</t>
  </si>
  <si>
    <t>电商企业服务测试功能测试性能测试产品测试</t>
  </si>
  <si>
    <t>18k-33k</t>
  </si>
  <si>
    <t>年底双薪,补充商业险,五险一金,年终奖金</t>
  </si>
  <si>
    <t>前端专家&amp;amp;高级前端工程师</t>
  </si>
  <si>
    <t>标配Mac,力学座椅,年度旅游,商业保险</t>
  </si>
  <si>
    <t>HTMLHTML5Web前端</t>
  </si>
  <si>
    <t>高级前端工程师-APP (MJ000382)</t>
  </si>
  <si>
    <t>1.4亿会员 超棒团队氛围</t>
  </si>
  <si>
    <t>电商旅游前端开发HTML5</t>
  </si>
  <si>
    <t>上海微芒教育科技有限公司</t>
  </si>
  <si>
    <t>AI教育公司，团队牛人多、国际化</t>
  </si>
  <si>
    <t>朝九晚六 周末双休 包三餐</t>
  </si>
  <si>
    <t>OAERPCRM</t>
  </si>
  <si>
    <t>摩贝（上海）生物科技有限公司</t>
  </si>
  <si>
    <t>带薪年假,五险一金,绩效奖金,技能培训</t>
  </si>
  <si>
    <t>前端开发实习生-大数据平台</t>
  </si>
  <si>
    <t>上海五蕴信息科技有限公司</t>
  </si>
  <si>
    <t>五险一金 年度体检 年底双薪</t>
  </si>
  <si>
    <t>前端开发移动端Web前端</t>
  </si>
  <si>
    <t>全栈工程师（东方路)</t>
  </si>
  <si>
    <t>交通便利 五险一金齐 加班少</t>
  </si>
  <si>
    <t>JavaJavascriptJS</t>
  </si>
  <si>
    <t>上海维信荟智金融科技有限公司</t>
  </si>
  <si>
    <t>团队优秀,发展平台好</t>
  </si>
  <si>
    <t>c++客户端工程师</t>
  </si>
  <si>
    <t>六险一金 上市公司 福利好</t>
  </si>
  <si>
    <t>互联网金融C++QTMFCJS</t>
  </si>
  <si>
    <t>中移在线服务有限公司</t>
  </si>
  <si>
    <t>国企福利，互联网环境，市场化薪酬</t>
  </si>
  <si>
    <t>上海安畅网络科技股份有限公司</t>
  </si>
  <si>
    <t>平台好,弹性工作,年度旅游,老板OK</t>
  </si>
  <si>
    <t>移动互联网前端开发</t>
  </si>
  <si>
    <t>节日礼金,年底奖金,体检旅游,带薪年假</t>
  </si>
  <si>
    <t>金融Web前端HTML5前端开发</t>
  </si>
  <si>
    <t>医疗健康大数据RedisMySQL</t>
  </si>
  <si>
    <t>独角兽 大牛云集 临近地铁 多次调薪</t>
  </si>
  <si>
    <t>汉德森日用保健品（上海）有限公司</t>
  </si>
  <si>
    <t>补充公积金,商业保险,带薪年假,各种福利</t>
  </si>
  <si>
    <t>ETLMySQL数据分析数据仓库</t>
  </si>
  <si>
    <t>高级前端开发工程师 (MJ000110)</t>
  </si>
  <si>
    <t>教育JavascriptReact nativeHTML5Web前端</t>
  </si>
  <si>
    <t>上海韩创网络科技有限公司</t>
  </si>
  <si>
    <t>五险一金,周末双休,绩效奖金,带薪年假</t>
  </si>
  <si>
    <t>JavaMySQLPHP</t>
  </si>
  <si>
    <t>SEO优化主管</t>
  </si>
  <si>
    <t>11k-14k</t>
  </si>
  <si>
    <t>发展前景好、弹性工作制</t>
  </si>
  <si>
    <t>电商教育</t>
  </si>
  <si>
    <t>UED设计师</t>
  </si>
  <si>
    <t>深圳法大大网络科技有限公司</t>
  </si>
  <si>
    <t>高薪、氛围好</t>
  </si>
  <si>
    <t>移动互联网交互移动交互网页交互用户体验</t>
  </si>
  <si>
    <t>.net中级开发工程师</t>
  </si>
  <si>
    <t>上海正雅齿科科技股份有限公司</t>
  </si>
  <si>
    <t>医疗丨健康</t>
  </si>
  <si>
    <t>行业发展好 领导好 团队氛围好</t>
  </si>
  <si>
    <t>LaravelPHP</t>
  </si>
  <si>
    <t>上海多赋信息科技有限公司</t>
  </si>
  <si>
    <t>五险一金,双休,大平台</t>
  </si>
  <si>
    <t>PM项目经理</t>
  </si>
  <si>
    <t>14k-23k</t>
  </si>
  <si>
    <t>项目管理数据库</t>
  </si>
  <si>
    <t>上海证大喜马拉雅网络科技有限公司</t>
  </si>
  <si>
    <t>弹性工作 福利待遇好 音频独角兽</t>
  </si>
  <si>
    <t>高级前端开发工程师(J10717)</t>
  </si>
  <si>
    <t>股票期权,技术牛,带薪假,国外游</t>
  </si>
  <si>
    <t>大数据领导力系统架构高级技术管理</t>
  </si>
  <si>
    <t>顶尖团队,早期期权</t>
  </si>
  <si>
    <t>JavaPython全栈</t>
  </si>
  <si>
    <t>实投（上海）互联网金融信息服务有限公司</t>
  </si>
  <si>
    <t>发展空间大，薪资福利好</t>
  </si>
  <si>
    <t>H5游戏前端工程师</t>
  </si>
  <si>
    <t>大牛带飞,休闲游戏,地铁周边,带薪休假</t>
  </si>
  <si>
    <t>游戏前端开发HTML5</t>
  </si>
  <si>
    <t>后端开发实习生-大数据平台</t>
  </si>
  <si>
    <t>后端开发</t>
  </si>
  <si>
    <t>网站编辑(J11391)</t>
  </si>
  <si>
    <t>上海河姆渡实业发展有限公司</t>
  </si>
  <si>
    <t>福利丰厚,晋升空间大</t>
  </si>
  <si>
    <t>电商编辑网站编辑</t>
  </si>
  <si>
    <t>快速发展，尊重技术，人性管理</t>
  </si>
  <si>
    <t>教育移动互联网前端开发HTML5CSSJavascript</t>
  </si>
  <si>
    <t>后端全栈</t>
  </si>
  <si>
    <t>音频独角兽,技术大牛,弹性工作,丰厚年终奖</t>
  </si>
  <si>
    <t>教育移动互联网React nativeHTML5前端开发CSS</t>
  </si>
  <si>
    <t>大牛带飞,五险一金,团队氛围好</t>
  </si>
  <si>
    <t>移动互联网后端PHP</t>
  </si>
  <si>
    <t>10k-17k</t>
  </si>
  <si>
    <t>五险一金,弹性工作,节日红包,带薪休假</t>
  </si>
  <si>
    <t>JavascriptWeb前端React native</t>
  </si>
  <si>
    <t>大数据证券/期货前端开发移动端</t>
  </si>
  <si>
    <t>高级/资深前端工程师</t>
  </si>
  <si>
    <t>耘申信息科技（上海）有限公司</t>
  </si>
  <si>
    <t>带薪年假,五险一金,员工活动,微软创投</t>
  </si>
  <si>
    <t>应用软件开发工程师</t>
  </si>
  <si>
    <t>10k-14k</t>
  </si>
  <si>
    <t>3年Java</t>
  </si>
  <si>
    <t>高级WEB工程师</t>
  </si>
  <si>
    <t>季度旅游,年终奖,投资技能,团队年轻</t>
  </si>
  <si>
    <t>上海朝夕网络技术有限公司</t>
  </si>
  <si>
    <t>软件测试,自动化测试,移动平台,黑盒测试</t>
  </si>
  <si>
    <t>移动端自动化性能测试功能测试</t>
  </si>
  <si>
    <t>研发主管</t>
  </si>
  <si>
    <t>大数据部门管理团队建设领导力技术管理</t>
  </si>
  <si>
    <t>前端开发工程师（急）</t>
  </si>
  <si>
    <t>上海画龙信息科技有限公司</t>
  </si>
  <si>
    <t>硅谷团队，丰厚薪水， 晋升平台，带薪假期</t>
  </si>
  <si>
    <t>Web前端前端开发JavascriptHTML5</t>
  </si>
  <si>
    <t>上海擎浩医院管理有限公司</t>
  </si>
  <si>
    <t>做五休二</t>
  </si>
  <si>
    <t>web框架架构师</t>
  </si>
  <si>
    <t>基本13薪节日礼金五险一金年度体检</t>
  </si>
  <si>
    <t>php研发工程师</t>
  </si>
  <si>
    <t>上海中彦信息科技股份有限公司</t>
  </si>
  <si>
    <t>福利待遇好,工作环境优,六险一金</t>
  </si>
  <si>
    <t>WEB架构</t>
  </si>
  <si>
    <t>技术大牛,年轻团队,下午茶,节日福利</t>
  </si>
  <si>
    <t>中级PHP研发工程师</t>
  </si>
  <si>
    <t>虎扑（上海）文化传播股份有限公司</t>
  </si>
  <si>
    <t>平台广阔,团队靠谱,激励优厚</t>
  </si>
  <si>
    <t>体育</t>
  </si>
  <si>
    <t>游戏客户端开发</t>
  </si>
  <si>
    <t>信管专员（需求工程师）</t>
  </si>
  <si>
    <t>鼎捷软件股份有限公司</t>
  </si>
  <si>
    <t>专业团队,领导好,工作氛围佳</t>
  </si>
  <si>
    <t>需求分析ERP</t>
  </si>
  <si>
    <t>上海鲸代网络科技有限公司</t>
  </si>
  <si>
    <t>行业独角兽、发展空间大</t>
  </si>
  <si>
    <t>HTML前端开发CSS</t>
  </si>
  <si>
    <t>SEO实习生</t>
  </si>
  <si>
    <t>福利待遇好 年终13薪 发展空间大</t>
  </si>
  <si>
    <t>SEO推广渠道市场</t>
  </si>
  <si>
    <t>包三餐 福利待遇好 技术先进</t>
  </si>
  <si>
    <t>前端开发CSS底层</t>
  </si>
  <si>
    <t>大前端Lead</t>
  </si>
  <si>
    <t>Node.jsWeb前端React native</t>
  </si>
  <si>
    <t>上海云兜网络科技有限公司</t>
  </si>
  <si>
    <t>年轻团队,有朝气,氛围好</t>
  </si>
  <si>
    <t>教育移动互联网用户研究移动产品/APP产品设计交互设计</t>
  </si>
  <si>
    <t>前端开发工程师（直播项目）</t>
  </si>
  <si>
    <t>员工早餐，加班宵夜，全额公积金和社保</t>
  </si>
  <si>
    <t>直播Node.jsAngularjs</t>
  </si>
  <si>
    <t>BAT系,年底奖金,氛围好</t>
  </si>
  <si>
    <t>react native前端开发工程师</t>
  </si>
  <si>
    <t>定期团建,零食水果,年度旅游,福利多多</t>
  </si>
  <si>
    <t>React native前端开发</t>
  </si>
  <si>
    <t>后端开发工程师（B端） (MJ000747)</t>
  </si>
  <si>
    <t>领导到 发展快 空间大 机会多</t>
  </si>
  <si>
    <t>后端GOGolang</t>
  </si>
  <si>
    <t>西域供应链（上海）有限公司</t>
  </si>
  <si>
    <t>17k-30k</t>
  </si>
  <si>
    <t>广阔晋升渠道，优渥的薪酬福利</t>
  </si>
  <si>
    <t>电商支付</t>
  </si>
  <si>
    <t>h5游戏前端</t>
  </si>
  <si>
    <t>五险一金 带薪年假 弹性工作</t>
  </si>
  <si>
    <t>前端开发HTML5React native嵌入式</t>
  </si>
  <si>
    <t>上市公司免费三餐周末双休非外包</t>
  </si>
  <si>
    <t>JavaJSMySQLERP</t>
  </si>
  <si>
    <t>JavascriptCSS</t>
  </si>
  <si>
    <t>高级前端开发（React）</t>
  </si>
  <si>
    <t>年终多薪,扁平化管理,技术大牛</t>
  </si>
  <si>
    <t>go开发工程师</t>
  </si>
  <si>
    <t>人工智能 六险一金 弹性上班 免费班车</t>
  </si>
  <si>
    <t>GOGolang分布式后端</t>
  </si>
  <si>
    <t>员工拓展,海外旅游,年终奖金,免费零食</t>
  </si>
  <si>
    <t>9k-14k</t>
  </si>
  <si>
    <t>高速发展 五险一金 股权激励 腾讯背景</t>
  </si>
  <si>
    <t>万翼科技有限公司</t>
  </si>
  <si>
    <t>世界五百强,信息化变革,地产龙头,福利待遇佳</t>
  </si>
  <si>
    <t>JAVA中高级开发工程师</t>
  </si>
  <si>
    <t>做五休二 餐补 车补</t>
  </si>
  <si>
    <t>后端软件开发</t>
  </si>
  <si>
    <t>上海淡红金融科技有限公司</t>
  </si>
  <si>
    <t>高额绩效奖、重点项目、快速成长、晋升空间</t>
  </si>
  <si>
    <t>企业服务后端平台</t>
  </si>
  <si>
    <t>上海景域文化传播股份有限公司</t>
  </si>
  <si>
    <t>电商,旅游</t>
  </si>
  <si>
    <t>平台佳,提升快,氛围好</t>
  </si>
  <si>
    <t>易玩（上海）网络科技有限公司</t>
  </si>
  <si>
    <t>薪资丰厚,氛围轻松,晋升空间</t>
  </si>
  <si>
    <t>大数据游戏</t>
  </si>
  <si>
    <t>客户端开发（cocos）</t>
  </si>
  <si>
    <t>游戏移动互联网COCOS2D-XHTML5前端开发Web前端</t>
  </si>
  <si>
    <t>HTML5React native</t>
  </si>
  <si>
    <t>上海灿谷投资管理咨询服务有限公司</t>
  </si>
  <si>
    <t>电商,金融</t>
  </si>
  <si>
    <t>上市公司</t>
  </si>
  <si>
    <t>24k-48k</t>
  </si>
  <si>
    <t>硅谷大牛,股权激励,绩效奖金,极客氛围</t>
  </si>
  <si>
    <t>D轮融资,团队合作,技术氛围,福利待遇</t>
  </si>
  <si>
    <t>电商前端开发HTML5Node.jsAngularjs</t>
  </si>
  <si>
    <t>五险一金,免费零食,职位晋升,健康体检</t>
  </si>
  <si>
    <t>云计算大数据webGLReact nativeHTML5Javascript</t>
  </si>
  <si>
    <t>上海驰骛信息科技有限公司</t>
  </si>
  <si>
    <t>年度体检免费晚餐补充商保10天带薪年假</t>
  </si>
  <si>
    <t>大数据广告营销前端开发AngularjsWeb前端Javascript</t>
  </si>
  <si>
    <t>前端H5工程师</t>
  </si>
  <si>
    <t>五险一金,旅游、体检,生育礼金,年会</t>
  </si>
  <si>
    <t>HTML前端开发</t>
  </si>
  <si>
    <t>安卓开发工程师</t>
  </si>
  <si>
    <t>大数据证券/期货移动端Android</t>
  </si>
  <si>
    <t>六险一金、午餐、班车接送</t>
  </si>
  <si>
    <t>企业服务HTML5CSS</t>
  </si>
  <si>
    <t>开发工程师（Java）</t>
  </si>
  <si>
    <t>5年Java</t>
  </si>
  <si>
    <t>上海鲲驰贸易发展有限公司</t>
  </si>
  <si>
    <t>团队大牛多,发展空间大,工作氛围好</t>
  </si>
  <si>
    <t>电商爬虫爬虫工程师Python分布式</t>
  </si>
  <si>
    <t>Angular开发工程师</t>
  </si>
  <si>
    <t>扁平化管理 朝阳企业 福利健全</t>
  </si>
  <si>
    <t>视觉设计师</t>
  </si>
  <si>
    <t>深圳道乐科技有限公司</t>
  </si>
  <si>
    <t>5k-9k</t>
  </si>
  <si>
    <t>周末双休,项目经验,五险一金,弹性工作制</t>
  </si>
  <si>
    <t>视觉广告创意</t>
  </si>
  <si>
    <t>五险一金，定期体检，带薪年假，午餐补助</t>
  </si>
  <si>
    <t>HTMLJavascriptWeb前端React native</t>
  </si>
  <si>
    <t>后端开发工程师（PHP）</t>
  </si>
  <si>
    <t>平台大,机会多</t>
  </si>
  <si>
    <t>发展空间大 平台背景好 扁平化管理</t>
  </si>
  <si>
    <t>UI设计（team leader）</t>
  </si>
  <si>
    <t>上海缔安科技股份有限公司</t>
  </si>
  <si>
    <t>paas,氛围好,潜力无限</t>
  </si>
  <si>
    <t>交互UI</t>
  </si>
  <si>
    <t>苏州乐贝网络科技有限公司上海分公司</t>
  </si>
  <si>
    <t>带薪年假 节日福利 双休 旅游</t>
  </si>
  <si>
    <t>移动端前端开发Javascript</t>
  </si>
  <si>
    <t>网站编辑主管(J11855)</t>
  </si>
  <si>
    <t>电商编辑文案</t>
  </si>
  <si>
    <t>后台java开发工程师</t>
  </si>
  <si>
    <t>公司前景好 大牛多 氛围好</t>
  </si>
  <si>
    <t>后端客户端C++搜索</t>
  </si>
  <si>
    <t>应用开发工程师(nodejs)</t>
  </si>
  <si>
    <t>大数据广告营销服务器端Node.js数据库Javascript</t>
  </si>
  <si>
    <t>13k-14k</t>
  </si>
  <si>
    <t>五险一金，周末双休</t>
  </si>
  <si>
    <t>高级前端开发工程师(数据方向)</t>
  </si>
  <si>
    <t>上海项水网络科技有限公司</t>
  </si>
  <si>
    <t>弹性工作、股票期权、员工旅游</t>
  </si>
  <si>
    <t>电商移动互联网HTMLAngularjsJavascriptReact native</t>
  </si>
  <si>
    <t>中高级软件测试工程师</t>
  </si>
  <si>
    <t>五险一金、年底双薪</t>
  </si>
  <si>
    <t>功能测试性能测试Web测试自动化</t>
  </si>
  <si>
    <t>Nodejs，MongoDB 高级软件工程师</t>
  </si>
  <si>
    <t>移动互联网,物联网</t>
  </si>
  <si>
    <t>薪资丰厚,不强制加班,工作环境宽</t>
  </si>
  <si>
    <t>服务器端Node.jsJavascript</t>
  </si>
  <si>
    <t>上海汇绿电子商务有限公司</t>
  </si>
  <si>
    <t>高绩效,高项目奖金,企业年金,补充公积金</t>
  </si>
  <si>
    <t>百联全渠道电子商务有限公司</t>
  </si>
  <si>
    <t>福利待遇</t>
  </si>
  <si>
    <t>电商新零售移动端前端开发Android</t>
  </si>
  <si>
    <t>资深web前端开发</t>
  </si>
  <si>
    <t>前端开发Web前端React native</t>
  </si>
  <si>
    <t>软件开发（java）</t>
  </si>
  <si>
    <t>工具软件后端J2EE</t>
  </si>
  <si>
    <t>应用开发工程师</t>
  </si>
  <si>
    <t>年度体检免费晚餐额外商保带薪10天年假</t>
  </si>
  <si>
    <t>Android ReactNative开发工程师</t>
  </si>
  <si>
    <t>易居（中国）企业管理集团有限公司</t>
  </si>
  <si>
    <t>移动互联网,房产家居</t>
  </si>
  <si>
    <t>上市公司,业务多元化,创新项目</t>
  </si>
  <si>
    <t>移动端前端开发React native</t>
  </si>
  <si>
    <t>不加班；升职快；项目稳定</t>
  </si>
  <si>
    <t>金融前端开发HTML5Javascript</t>
  </si>
  <si>
    <t>智慧芽信息科技（苏州）有限公司</t>
  </si>
  <si>
    <t>弹性工作时间 不打卡</t>
  </si>
  <si>
    <t>五险一金,员工旅游,福利补贴，免费零食</t>
  </si>
  <si>
    <t>技术大牛多，发展空间大</t>
  </si>
  <si>
    <t>旅游本地生活Javascript分布式MySQL后端</t>
  </si>
  <si>
    <t>PHP开发工程师（风控中心）</t>
  </si>
  <si>
    <t>技术大牛多 年终5-8薪 商保 体检 免费早餐</t>
  </si>
  <si>
    <t>JavaPHPPython</t>
  </si>
  <si>
    <t>电商移动互联网后端PHP服务器端算法</t>
  </si>
  <si>
    <t>AI+,新零售+,大牛多多,成长带回报</t>
  </si>
  <si>
    <t>新零售前端开发JavascriptHTMLCSS</t>
  </si>
  <si>
    <t>【小程序开发（有PHP、前端、移动端开发经验）】</t>
  </si>
  <si>
    <t>斯陶（上海）企业信息咨询有限公司</t>
  </si>
  <si>
    <t>教育,数据服务</t>
  </si>
  <si>
    <t>房租便宜,氛围轻松,美女主管,待遇优厚</t>
  </si>
  <si>
    <t>移动端前端开发Web前端</t>
  </si>
  <si>
    <t>初级/中级UI设计师</t>
  </si>
  <si>
    <t>UI</t>
  </si>
  <si>
    <t>上市公司 金融行业前端</t>
  </si>
  <si>
    <t>移动互联网Java</t>
  </si>
  <si>
    <t>前端开发工程师-上海-00486</t>
  </si>
  <si>
    <t>上海领健信息技术有限公司</t>
  </si>
  <si>
    <t>产品好,行业独角兽</t>
  </si>
  <si>
    <t>Android开发（地点嘉定安亭）</t>
  </si>
  <si>
    <t>移动端</t>
  </si>
  <si>
    <t>五险一金，弹性工时，年终奖</t>
  </si>
  <si>
    <t>体育社交运维</t>
  </si>
  <si>
    <t>17k-23k</t>
  </si>
  <si>
    <t>免费三餐,五险一金,免费旅游,上市公司</t>
  </si>
  <si>
    <t>前端开发HTML5Javascriptbootstrap</t>
  </si>
  <si>
    <t>高级Node.js开发工程师</t>
  </si>
  <si>
    <t>上海高仙自动化科技发展有限公司</t>
  </si>
  <si>
    <t>企业服务,硬件</t>
  </si>
  <si>
    <t>技术强,扁平管理,领导好</t>
  </si>
  <si>
    <t>分布式JavaNode.js</t>
  </si>
  <si>
    <t>OTA 电商行业</t>
  </si>
  <si>
    <t>前端开发p6-8级别</t>
  </si>
  <si>
    <t>阿里大牛云集</t>
  </si>
  <si>
    <t>HTML5前端开发JavascriptWeb前端</t>
  </si>
  <si>
    <t>医疗健康前端开发CSS</t>
  </si>
  <si>
    <t>优渥薪酬,技术大牛,弹性工作,团建活动</t>
  </si>
  <si>
    <t>JavaNode.jsPython</t>
  </si>
  <si>
    <t>年底双薪,年终奖金,五险一金,补充商业险</t>
  </si>
  <si>
    <t>云计算系统架构</t>
  </si>
  <si>
    <t>晋升空间大、优秀团队、节日福利、做五休二</t>
  </si>
  <si>
    <t>移动互联网体育前端开发JavascriptHTMLCSS</t>
  </si>
  <si>
    <t>广州</t>
  </si>
  <si>
    <t>天河区</t>
  </si>
  <si>
    <t>五险一金、奖金、旅游、年终双薪</t>
  </si>
  <si>
    <t>即时通讯HTML5前端开发</t>
  </si>
  <si>
    <t>HTML5开发</t>
  </si>
  <si>
    <t>武汉屈臣氏个人用品商店有限公司广州分公司</t>
  </si>
  <si>
    <t>越秀区</t>
  </si>
  <si>
    <t>大数据平台,千万级用户,试用期全薪,精英团队</t>
  </si>
  <si>
    <t>上海暗沙网络科技有限公司广州分公司</t>
  </si>
  <si>
    <t>五险一金、包三餐、老大好、项目奖金</t>
  </si>
  <si>
    <t>游戏前端开发HTML5Javascript</t>
  </si>
  <si>
    <t>周末双休,五险一金,年度旅游,年终奖金</t>
  </si>
  <si>
    <t>HTML5程序</t>
  </si>
  <si>
    <t>三七互娱（上海）科技有限公司</t>
  </si>
  <si>
    <t>一对一导师,免费下午茶,S级薪酬</t>
  </si>
  <si>
    <t>游戏HTML5Node.js</t>
  </si>
  <si>
    <t>HTML5开发工程师/Web前端</t>
  </si>
  <si>
    <t>周末双休,带薪年假,五险一金,下午茶</t>
  </si>
  <si>
    <t>Web前端/HTML5开发工程师</t>
  </si>
  <si>
    <t>广州慢慢来信息科技有限公司</t>
  </si>
  <si>
    <t>海珠区</t>
  </si>
  <si>
    <t>6k-8k</t>
  </si>
  <si>
    <t>弹性工作制,年轻有活力,美女多,老板好</t>
  </si>
  <si>
    <t>广告营销前端开发Web前端HTML5</t>
  </si>
  <si>
    <t>WEB前端/HTML5开发工程师</t>
  </si>
  <si>
    <t>广州富力地产股份有限公司</t>
  </si>
  <si>
    <t>发张空间大,福利待遇好,团队开放</t>
  </si>
  <si>
    <t>信息安全HTMLHTML5JavascriptWeb前端</t>
  </si>
  <si>
    <t>HTML5手游开发工程师（H5）</t>
  </si>
  <si>
    <t>广州光娱信息科技有限公司</t>
  </si>
  <si>
    <t>包三餐,年底双薪,成功率高,项目奖励</t>
  </si>
  <si>
    <t>广州多益网络股份有限公司</t>
  </si>
  <si>
    <t>黄埔区</t>
  </si>
  <si>
    <t>平台,空间</t>
  </si>
  <si>
    <t>游戏HTML5FlashNode.js</t>
  </si>
  <si>
    <t>新疆冰果信息科技有限公司</t>
  </si>
  <si>
    <t>高薪 项目奖金 不定期下午茶 晋升空间大</t>
  </si>
  <si>
    <t>HTML5COCOS2D-XJavascript</t>
  </si>
  <si>
    <t>前端WEB开发工程师/HTML5开发工程师</t>
  </si>
  <si>
    <t>群艺积分制（广州）互联网科技有限公司</t>
  </si>
  <si>
    <t>企业服务,教育</t>
  </si>
  <si>
    <t>岗位晋升,绩效奖金,团队聚餐,五险一金</t>
  </si>
  <si>
    <t>React nativeJavascriptCSSWeb前端</t>
  </si>
  <si>
    <t>广州友迅网络科技有限公司</t>
  </si>
  <si>
    <t>白云区</t>
  </si>
  <si>
    <t>在这里，你将实现自己最大的价值。</t>
  </si>
  <si>
    <t>即时通讯工具软件移动端前端开发HTML5Javascript</t>
  </si>
  <si>
    <t>html5前端开发</t>
  </si>
  <si>
    <t>16k-25k</t>
  </si>
  <si>
    <t>薪资+项目奖金+年终奖金，补贴，津贴。</t>
  </si>
  <si>
    <t>视频直播前端开发HTML5</t>
  </si>
  <si>
    <t>HTML5讲师</t>
  </si>
  <si>
    <t>小码哥教育科技有限公司</t>
  </si>
  <si>
    <t>年青团队、六险一金</t>
  </si>
  <si>
    <t>前端开发HTMLHTML5</t>
  </si>
  <si>
    <t>广州美蜂信息科技有限公司</t>
  </si>
  <si>
    <t>公司妹子多、弹性上下班、无考勤</t>
  </si>
  <si>
    <t>电商企业服务CSSJavascriptWeb前端</t>
  </si>
  <si>
    <t>HTML5工程师</t>
  </si>
  <si>
    <t>H5</t>
  </si>
  <si>
    <t>双休,新项目</t>
  </si>
  <si>
    <t>HTML游戏开发</t>
  </si>
  <si>
    <t>广州达医信息科技有限公司</t>
  </si>
  <si>
    <t>荔湾区</t>
  </si>
  <si>
    <t>周末双休、绩效奖金、免费班车、定期体检</t>
  </si>
  <si>
    <t>Html5游戏开发</t>
  </si>
  <si>
    <t>广州菲音信息科技有限公司</t>
  </si>
  <si>
    <t>六险一金+业绩奖金+包三餐+全勤奖</t>
  </si>
  <si>
    <t>游戏HTMLHTML5</t>
  </si>
  <si>
    <t>畅想互娱（北京）科技有限公司广州分公司</t>
  </si>
  <si>
    <t>带薪年假,年度体检,扁平管理,岗位晋升</t>
  </si>
  <si>
    <t>PHP/HTML实习生</t>
  </si>
  <si>
    <t>广州三十二号国际旅行社有限公司</t>
  </si>
  <si>
    <t>弹性工作,免费旅行,零食多多,辣条多</t>
  </si>
  <si>
    <t>移动互联网JSJavascriptMySQLLinux/Unix</t>
  </si>
  <si>
    <t>广州壹家互动科技有限公司</t>
  </si>
  <si>
    <t>气氛好，帅哥美女多~</t>
  </si>
  <si>
    <t>广告营销HTML5CSS前端开发</t>
  </si>
  <si>
    <t>HTML前端工程师</t>
  </si>
  <si>
    <t>广州智熊科技有限公司</t>
  </si>
  <si>
    <t>福利待遇好，发展前期好。</t>
  </si>
  <si>
    <t>前端开发HTML移动端</t>
  </si>
  <si>
    <t>番禺区</t>
  </si>
  <si>
    <t>周末双休 五险一金 餐饮补贴 年终奖金</t>
  </si>
  <si>
    <t>广州亿联百汇科技有限公司</t>
  </si>
  <si>
    <t>全勤包吃 带薪年假 交通便利</t>
  </si>
  <si>
    <t>电商移动互联网前端开发HTML5CSS移动端</t>
  </si>
  <si>
    <t>html5,css3，js前端开发(高端手机网站开发）</t>
  </si>
  <si>
    <t>广州市千旭网络科技有限公司</t>
  </si>
  <si>
    <t>表现突出者公司可提供期权激励</t>
  </si>
  <si>
    <t>HTML5/WEB前端开发</t>
  </si>
  <si>
    <t>中山市威盛网络科技股份有限公司</t>
  </si>
  <si>
    <t>五险一金,弹性工作,交通方便,大小周</t>
  </si>
  <si>
    <t>移动互联网前端开发HTMLHTML5</t>
  </si>
  <si>
    <t>广州华多网络科技有限公司</t>
  </si>
  <si>
    <t>平台大,福利多</t>
  </si>
  <si>
    <t>广州威尔森信息科技有限公司</t>
  </si>
  <si>
    <t>广州市奥威亚电子科技有限公司</t>
  </si>
  <si>
    <t>硬件,教育</t>
  </si>
  <si>
    <t>五险一金，年终奖金，团队活动，免费工作餐</t>
  </si>
  <si>
    <t>CSSAngularjsWeb前端前端开发</t>
  </si>
  <si>
    <t>web前端开发 (MJ001623)</t>
  </si>
  <si>
    <t>福利多,平台大</t>
  </si>
  <si>
    <t>ASPJava</t>
  </si>
  <si>
    <t>PHP后台开发工程师</t>
  </si>
  <si>
    <t>广州优提示互联网科技有限公司</t>
  </si>
  <si>
    <t>发展前景好，氛围轻松，调薪机会多</t>
  </si>
  <si>
    <t>后端PHPYii算法</t>
  </si>
  <si>
    <t>广州悦跑信息科技有限公司</t>
  </si>
  <si>
    <t>六险一金年度体检带薪年假</t>
  </si>
  <si>
    <t>体育移动互联网前端开发HTMLAngularjs</t>
  </si>
  <si>
    <t>广州博依特智能信息科技有限公司</t>
  </si>
  <si>
    <t>发展前景大,工业大数据,弹性工作,工作氛围好</t>
  </si>
  <si>
    <t>广州麦多特网络科技有限公司</t>
  </si>
  <si>
    <t>14天带薪年假，包两餐，不打卡</t>
  </si>
  <si>
    <t>医疗健康移动互联网</t>
  </si>
  <si>
    <t>SEM/SEO/Google Adwords推广</t>
  </si>
  <si>
    <t>广州灵犀信息技术有限公司</t>
  </si>
  <si>
    <t>国际化团队，行业前景广阔</t>
  </si>
  <si>
    <t>互联网金融SEMSEO推广APP推广</t>
  </si>
  <si>
    <t>花都区</t>
  </si>
  <si>
    <t>13薪，五险一金，周末双休，加班补贴！</t>
  </si>
  <si>
    <t>北京云族佳科技有限公司广州分公司</t>
  </si>
  <si>
    <t>有班车，包餐，项目奖金</t>
  </si>
  <si>
    <t>广州智选网络科技有限公司</t>
  </si>
  <si>
    <t>家庭氛围，不讲狼性讲人性。</t>
  </si>
  <si>
    <t>广州市驴迹科技有限责任公司</t>
  </si>
  <si>
    <t>13k-23k</t>
  </si>
  <si>
    <t>双休,准上市,领导好</t>
  </si>
  <si>
    <t>H5游戏开发工程师(白鹭)</t>
  </si>
  <si>
    <t>广东星辉天拓互动娱乐有限公司</t>
  </si>
  <si>
    <t>福利齐全 项目优质</t>
  </si>
  <si>
    <t>游戏HTML5HTML</t>
  </si>
  <si>
    <t>中/高 java开发工程师</t>
  </si>
  <si>
    <t>广东分利宝金服科技有限公司</t>
  </si>
  <si>
    <t>互联网,五险一金,年终绩效奖,周末双休</t>
  </si>
  <si>
    <t>金融J2EEJavaMySQL</t>
  </si>
  <si>
    <t>广州海际宠物贸易有限公司</t>
  </si>
  <si>
    <t>11k-21k</t>
  </si>
  <si>
    <t>五险一金,周末双休,地铁周边,年终奖</t>
  </si>
  <si>
    <t>大数据电商Linux/Unix</t>
  </si>
  <si>
    <t>小游戏前端开发工程师 (MJ001659)</t>
  </si>
  <si>
    <t>游戏COCOS2D-X前端开发</t>
  </si>
  <si>
    <t>六险一金、节日福利、下午茶、双休、</t>
  </si>
  <si>
    <t>前端开发Javascriptbootstrap</t>
  </si>
  <si>
    <t>前端开发AngularjsCSSWeb前端</t>
  </si>
  <si>
    <t>链行天下（广州）区块链研究有限公司</t>
  </si>
  <si>
    <t>年底双薪，五险一金，地铁周边</t>
  </si>
  <si>
    <t>移动互联网前端开发Web前端HTML5</t>
  </si>
  <si>
    <t>广州聚超软件科技有限公司</t>
  </si>
  <si>
    <t>五险一金、节日礼物、周末双休</t>
  </si>
  <si>
    <t>北京细刻网络科技有限公司</t>
  </si>
  <si>
    <t>双休,五险一金,餐补</t>
  </si>
  <si>
    <t>电商React nativeJavascript</t>
  </si>
  <si>
    <t>五险一金，餐饮补贴，周末双休，社团活动</t>
  </si>
  <si>
    <t>AngularjsNode.jsHTMLJavascript</t>
  </si>
  <si>
    <t>广州新数智能科技有限公司</t>
  </si>
  <si>
    <t>职位晋升、五险一金、项目奖金、定期旅游</t>
  </si>
  <si>
    <t>电商企业服务后端服务器端平台Java</t>
  </si>
  <si>
    <t>web前端研发工程师</t>
  </si>
  <si>
    <t>广州禾多云力互联科技有限公司</t>
  </si>
  <si>
    <t>五险一金,弹性工作,节日福利,年度体检</t>
  </si>
  <si>
    <t>电商前端开发HTML5</t>
  </si>
  <si>
    <t>7k-11k</t>
  </si>
  <si>
    <t>广阔平台、绩效奖金、项目提成，岗位晋升</t>
  </si>
  <si>
    <t>广州沐思信息科技有限公司</t>
  </si>
  <si>
    <t>行业大牛多 福利待遇好 包餐</t>
  </si>
  <si>
    <t>移动端HTMLJavascriptWeb前端</t>
  </si>
  <si>
    <t>堅果動力在線娛樂有限公司</t>
  </si>
  <si>
    <t>生日会,五险一金,包餐,福利多多</t>
  </si>
  <si>
    <t>游戏广告营销HTML5前端开发CSSJavascript</t>
  </si>
  <si>
    <t>江西贪玩信息技术有限公司广州分公司</t>
  </si>
  <si>
    <t>免费三餐,年底双薪,五险一金,年度体检</t>
  </si>
  <si>
    <t>游戏Linux/UnixShellMySQL后端</t>
  </si>
  <si>
    <t>研发工程师（Java）</t>
  </si>
  <si>
    <t>广州市巴图鲁信息科技有限公司</t>
  </si>
  <si>
    <t>弹性制、双休制、扁平化、oh思维活跃~</t>
  </si>
  <si>
    <t>ios开发</t>
  </si>
  <si>
    <t>IOSC/C++SQLite</t>
  </si>
  <si>
    <t>Ruby开发工程师 (MJ001454)</t>
  </si>
  <si>
    <t>Ruby</t>
  </si>
  <si>
    <t>五险一金、带薪假期、节日福利</t>
  </si>
  <si>
    <t>平台发展好,周末双休,五险一金,包工作餐</t>
  </si>
  <si>
    <t>电商移动互联网移动端前端开发HTMLNode.js</t>
  </si>
  <si>
    <t>Python爬虫工程师</t>
  </si>
  <si>
    <t>广州哆啦科技有限公司</t>
  </si>
  <si>
    <t>期权激励 绩效奖金 扁平管理 五险一金</t>
  </si>
  <si>
    <t>准上市公司，5险一金，福利齐全</t>
  </si>
  <si>
    <t>FlashWeb前端</t>
  </si>
  <si>
    <t>大数据AI,五险一金,期权激励,扁平管理</t>
  </si>
  <si>
    <t>大数据移动互联网Web前端</t>
  </si>
  <si>
    <t>彩讯科技股份有限公司</t>
  </si>
  <si>
    <t>14k-17k</t>
  </si>
  <si>
    <t>五险一金、周末双休、通讯补贴、项目稳定</t>
  </si>
  <si>
    <t>亿达信息技术（深圳）有限公司</t>
  </si>
  <si>
    <t>12k-19k</t>
  </si>
  <si>
    <t>大平台 职业发展好 工作环境优 周末双休</t>
  </si>
  <si>
    <t>云计算JavascriptCSSNode.jsC/C++</t>
  </si>
  <si>
    <t>中高级研发工程师（前端）</t>
  </si>
  <si>
    <t>弹性上班、周末双休、扁平管理、股票期权</t>
  </si>
  <si>
    <t>移动互联网电商Javascript</t>
  </si>
  <si>
    <t>广州荔支网络技术有限公司</t>
  </si>
  <si>
    <t>技术牛人多，高并发，氛围自由，奖金丰厚！</t>
  </si>
  <si>
    <t>白鹭前端开发工程师</t>
  </si>
  <si>
    <t>广州米多多网络科技有限公司</t>
  </si>
  <si>
    <t>五险一金 项目奖金 年终双薪 工作餐</t>
  </si>
  <si>
    <t>游戏移动互联网JavascriptCOCOS2D-XHTML5前端开发</t>
  </si>
  <si>
    <t>大牛指导、公司食堂、住房补贴、弹性出勤</t>
  </si>
  <si>
    <t>海外推广专员（SEO/SEM）</t>
  </si>
  <si>
    <t>网络推广 五险一金 餐费补贴 全勤奖</t>
  </si>
  <si>
    <t>电商移动互联网SEMSEO推广外贸</t>
  </si>
  <si>
    <t>三棵树（广州）教育科技有限公司</t>
  </si>
  <si>
    <t>待遇优厚，发展潜力大</t>
  </si>
  <si>
    <t>广州超链信息技术有限公司</t>
  </si>
  <si>
    <t>双休,,弹性上班,晋升机会多，氛围活跃</t>
  </si>
  <si>
    <t>电商前端开发移动端HTML5HTML</t>
  </si>
  <si>
    <t>SEO推广专员</t>
  </si>
  <si>
    <t>6k-12k</t>
  </si>
  <si>
    <t>准上市公司，5险一金</t>
  </si>
  <si>
    <t>福利好 待遇优 团队强</t>
  </si>
  <si>
    <t>前端经理</t>
  </si>
  <si>
    <t>技术杠杠,扁平管理,福利任性,行业前景广</t>
  </si>
  <si>
    <t>上海箭塔互娱网络科技有限公司广州分公司</t>
  </si>
  <si>
    <t>五险一金,公司包餐,免费健身房,年终奖金</t>
  </si>
  <si>
    <t>Java后端J2EE</t>
  </si>
  <si>
    <t>广州汇量信息科技有限公司</t>
  </si>
  <si>
    <t>空间大 福利待遇优 简单文化 年轻团队</t>
  </si>
  <si>
    <t>AndroidJavascriptHTML5</t>
  </si>
  <si>
    <t>广州柏视医疗科技有限公司</t>
  </si>
  <si>
    <t>人工智能,顶级团队,技术大牛,高成长</t>
  </si>
  <si>
    <t>广州合摩计算机科技有限公司</t>
  </si>
  <si>
    <t>架构扁平,上升空间大</t>
  </si>
  <si>
    <t>广州二次元科技有限公司</t>
  </si>
  <si>
    <t>直播巨头大咖带队创业公司潜力巨大前景广阔</t>
  </si>
  <si>
    <t>移动互联网直播</t>
  </si>
  <si>
    <t>APP后台Java开发工程师</t>
  </si>
  <si>
    <t>家庭氛围 前景好 领先薪酬待遇 弹性工作制</t>
  </si>
  <si>
    <t>WEB前端开发（直播方向）</t>
  </si>
  <si>
    <t>广东世纪晓教育科技有限公司</t>
  </si>
  <si>
    <t>朝阳行业 13薪 年终奖</t>
  </si>
  <si>
    <t>广州西洋汇信息技术有限公司</t>
  </si>
  <si>
    <t>不加班，技术氛围浓，发展机会大</t>
  </si>
  <si>
    <t>电商JavascriptHTML5Swift</t>
  </si>
  <si>
    <t>广州城电客户服务有限公司</t>
  </si>
  <si>
    <t>有大牛,周末双休,地铁上盖,团队活跃</t>
  </si>
  <si>
    <t>广州经传多赢投资咨询有限公司</t>
  </si>
  <si>
    <t>年终奖 股权 氛围好 行业前三 大团队</t>
  </si>
  <si>
    <t>配置管理Web安全安全</t>
  </si>
  <si>
    <t>年底双薪,团队大牛多,项目好,人性化管理</t>
  </si>
  <si>
    <t>定期体检,五险一金,周末双休,社团活动</t>
  </si>
  <si>
    <t>电商前端开发HTML5JavascriptCSS</t>
  </si>
  <si>
    <t>高级WEB前端工程师（教学产品部）</t>
  </si>
  <si>
    <t>朝阳行业 项目激励 13薪 年终奖</t>
  </si>
  <si>
    <t>HTMLCSSAngularjsNode.js</t>
  </si>
  <si>
    <t>销售专员/销售代表/市场营销</t>
  </si>
  <si>
    <t>工具软件移动互联网销售客户代表电话销售大客户销售</t>
  </si>
  <si>
    <t>测试主管</t>
  </si>
  <si>
    <t>扁平化,技术提升,员工旅游,五险一金</t>
  </si>
  <si>
    <t>分布式人脸识别</t>
  </si>
  <si>
    <t>弹性工作,奖金多多,行业大咖</t>
  </si>
  <si>
    <t>前端开发移动端HTML</t>
  </si>
  <si>
    <t>电商后端LaravelPHP爬虫</t>
  </si>
  <si>
    <t>中级前端开发工程师（管理）</t>
  </si>
  <si>
    <t>广东以大供应链管理有限公司</t>
  </si>
  <si>
    <t>前端开发 JavaScript 管理</t>
  </si>
  <si>
    <t>企业服务医疗健康前端开发Web前端</t>
  </si>
  <si>
    <t>广州芦苇信息科技有限公司</t>
  </si>
  <si>
    <t>定期分享交流,OKR考核,成长空间大</t>
  </si>
  <si>
    <t>移动端HTML5JavascriptWeb前端</t>
  </si>
  <si>
    <t>广州市昊链信息科技股份有限公司</t>
  </si>
  <si>
    <t>14k-15k</t>
  </si>
  <si>
    <t>地铁旁办公</t>
  </si>
  <si>
    <t>bootstrapWeb前端</t>
  </si>
  <si>
    <t>五险一金,周末双休,餐饮补贴,年终奖</t>
  </si>
  <si>
    <t>JAVA开发工程师（中高级）</t>
  </si>
  <si>
    <t>双休,五险一金,弹性工作,海外旅游</t>
  </si>
  <si>
    <t>移动互联网数据库JavaJavascriptJ2EE</t>
  </si>
  <si>
    <t>大圣科技股份有限公司</t>
  </si>
  <si>
    <t>福利优厚 美味三餐 成长快 团队氛围好</t>
  </si>
  <si>
    <t>前端实习生 (MJ000279)</t>
  </si>
  <si>
    <t>扁平管理,福利多,年终奖多,弹性上班</t>
  </si>
  <si>
    <t>包中午餐,双休,五险一金,福利多多</t>
  </si>
  <si>
    <t>游戏服务器端PHPErlangJava</t>
  </si>
  <si>
    <t>电商HTML5JavascriptCSS</t>
  </si>
  <si>
    <t>移动前端H5开发工程师</t>
  </si>
  <si>
    <t>公司重点项目、周末双休、美味三餐</t>
  </si>
  <si>
    <t>电商移动互联网前端开发HTML5Web前端</t>
  </si>
  <si>
    <t>上市公司 六险一金 软件原厂商 双轨制</t>
  </si>
  <si>
    <t>Java数据库JSJavascript</t>
  </si>
  <si>
    <t>前端分析程序员</t>
  </si>
  <si>
    <t>氛围活跃、行业前景广、 技术大咖</t>
  </si>
  <si>
    <t>Web前端CSSJavascript前端开发</t>
  </si>
  <si>
    <t>金融实习生</t>
  </si>
  <si>
    <t>孝心红包/晋升明确/氛围无敌好</t>
  </si>
  <si>
    <t>广州南天电脑系统有限公司</t>
  </si>
  <si>
    <t>五险一金,年终奖金,带薪年假,节日福利</t>
  </si>
  <si>
    <t>金融Java</t>
  </si>
  <si>
    <t>牛人多,架构扁平,上升空间大</t>
  </si>
  <si>
    <t>建顺信息科技（广州）有限公司</t>
  </si>
  <si>
    <t>消费生活,物流丨运输</t>
  </si>
  <si>
    <t>弹性工作 五险一金 年终奖金</t>
  </si>
  <si>
    <t>移动互联网PHPMySQL</t>
  </si>
  <si>
    <t>微信Java开发工程师</t>
  </si>
  <si>
    <t>家庭氛围，不讲狼性讲人性</t>
  </si>
  <si>
    <t>广州心与潮信息科技有限公司</t>
  </si>
  <si>
    <t>Geek,课程补贴,心理大健康</t>
  </si>
  <si>
    <t>高级前端工程师 (MJ000282)</t>
  </si>
  <si>
    <t>锦江信息技术（广州）有限公司</t>
  </si>
  <si>
    <t>14k-18k</t>
  </si>
  <si>
    <t>五险一金,弹性工作,绩效奖金,员工旅行</t>
  </si>
  <si>
    <t>前端开发移动端HybirdNode.js</t>
  </si>
  <si>
    <t>h5游戏客户端（应届生）</t>
  </si>
  <si>
    <t>广州凤凰互动科技有限公司</t>
  </si>
  <si>
    <t>项目分红，早中晚餐补，周末双休，六险一金</t>
  </si>
  <si>
    <t>游戏前端开发JavascriptHTML5</t>
  </si>
  <si>
    <t>Laya工程师</t>
  </si>
  <si>
    <t>广州河马游戏科技有限公司</t>
  </si>
  <si>
    <t>游戏,移动互联网</t>
  </si>
  <si>
    <t>牛人大佬 发展前景 扁平管理</t>
  </si>
  <si>
    <t>后端工程师</t>
  </si>
  <si>
    <t>9k-17k</t>
  </si>
  <si>
    <t>电商JavaPHPGOPython</t>
  </si>
  <si>
    <t>Geek,技术氛围好,课程补贴,包两餐</t>
  </si>
  <si>
    <t>HTML5AngularjsWeb前端</t>
  </si>
  <si>
    <t>MySQLJavascript</t>
  </si>
  <si>
    <t>广州明朝互动科技股份有限公司</t>
  </si>
  <si>
    <t>薪酬福利优厚，发展空间大</t>
  </si>
  <si>
    <t>成都玖壹叁零网络科技有限公司广州分公司</t>
  </si>
  <si>
    <t>绩效奖金,五险一金,晋升空间,年终奖</t>
  </si>
  <si>
    <t>广告营销PHP</t>
  </si>
  <si>
    <t>广州市果肉教育科技有限公司</t>
  </si>
  <si>
    <t>前瞻性产品 精英团队</t>
  </si>
  <si>
    <t>前端开发React nativeNode.js</t>
  </si>
  <si>
    <t>五险一金 周末双休 弹性工作制 氛围好</t>
  </si>
  <si>
    <t>移动互联网交互UI</t>
  </si>
  <si>
    <t>工具软件汽车移动端HTML5HTMLCSS</t>
  </si>
  <si>
    <t>中级前端开发</t>
  </si>
  <si>
    <t>福利待遇好 专业培训 扁平化管理</t>
  </si>
  <si>
    <t>Web前端React nativeAngularjs</t>
  </si>
  <si>
    <t>软件工程师（前端）</t>
  </si>
  <si>
    <t>广州爱范儿科技股份有限公司</t>
  </si>
  <si>
    <t>五险一金,环境好,周末双休,环境好</t>
  </si>
  <si>
    <t>PHP开发工程师（数据分析）</t>
  </si>
  <si>
    <t>晋升空间,牛人团队,良好环境</t>
  </si>
  <si>
    <t>MySQLJava数据分析</t>
  </si>
  <si>
    <t>淘宝美工设计</t>
  </si>
  <si>
    <t>广东骆驼服饰有限公司</t>
  </si>
  <si>
    <t>良好的团队,优厚的福利,发展空间大,大神多</t>
  </si>
  <si>
    <t>电商平面美工</t>
  </si>
  <si>
    <t>广州赞赏信息科技有限公司</t>
  </si>
  <si>
    <t>12k-17k</t>
  </si>
  <si>
    <t>五险一金,午餐晚餐,薪资福利优,平台大</t>
  </si>
  <si>
    <t>直播企业服务C#/.NETASPMySQL后端</t>
  </si>
  <si>
    <t>电商HTML5JavascriptSwiftbootstrap</t>
  </si>
  <si>
    <t>广州市有车以后信息科技有限公司</t>
  </si>
  <si>
    <t>领导好,发展空间大,弹性工作,周末双休</t>
  </si>
  <si>
    <t>移动互联网移动端JavascriptHTML5HTML</t>
  </si>
  <si>
    <t>18k-26k</t>
  </si>
  <si>
    <t>Node.jsGolang后端GO</t>
  </si>
  <si>
    <t>前端工程师-商旅 (MJ000271)</t>
  </si>
  <si>
    <t>不打卡,14天年假,包午晚餐,股份激励</t>
  </si>
  <si>
    <t>医疗健康移动互联网前端开发移动端JavascriptCSS</t>
  </si>
  <si>
    <t>工作条件佳,氛围好,福利多,周末双休</t>
  </si>
  <si>
    <t>地图J2EEJava</t>
  </si>
  <si>
    <t>web,h5,css3,vue</t>
  </si>
  <si>
    <t>广州云徙科技有限公司</t>
  </si>
  <si>
    <t>A轮融资 提供中晚餐 福利优厚 股权激励</t>
  </si>
  <si>
    <t>移动端AndroidIOSWeb前端</t>
  </si>
  <si>
    <t>美股上市,大牛云集,福利待遇佳</t>
  </si>
  <si>
    <t>移动互联网AndroidReact native移动端Hybird</t>
  </si>
  <si>
    <t>PHP开发高级工程师</t>
  </si>
  <si>
    <t>广州飞跑科技有限公司</t>
  </si>
  <si>
    <t>周末双休,五险一金,下午茶,年终双薪</t>
  </si>
  <si>
    <t>游戏后端Node.jsPHP</t>
  </si>
  <si>
    <t>互爱（北京）科技股份有限公司</t>
  </si>
  <si>
    <t>七险一金,包三餐,全勤奖,节假日礼物</t>
  </si>
  <si>
    <t>工具软件移动互联网证券基金股票证券分析</t>
  </si>
  <si>
    <t>广州银行股份有限公司信用卡中心</t>
  </si>
  <si>
    <t>福利佳</t>
  </si>
  <si>
    <t>广州微一网络科技有限公司</t>
  </si>
  <si>
    <t>年度2次调薪、年假、股票期权、年终奖</t>
  </si>
  <si>
    <t>AndroidIOS前端开发</t>
  </si>
  <si>
    <t>互联网金融电商HTML5IOSJavascript</t>
  </si>
  <si>
    <t>智牛数字科技（广州）有限公司</t>
  </si>
  <si>
    <t>数据服务,物联网</t>
  </si>
  <si>
    <t>发展前景好 待遇优</t>
  </si>
  <si>
    <t>大数据移动互联网前端开发架构师</t>
  </si>
  <si>
    <t>高级前端工程师-商家</t>
  </si>
  <si>
    <t>五险一金 年度旅游 扁平化管理 平台大</t>
  </si>
  <si>
    <t>前端开发HTML5HybirdNode.js</t>
  </si>
  <si>
    <t>移动互联网前端开发React nativeWeb前端移动端</t>
  </si>
  <si>
    <t>五险一金，班车接送，项目奖励</t>
  </si>
  <si>
    <t>前端web工程师</t>
  </si>
  <si>
    <t>双休,氛围好,领导nic,国外旅游</t>
  </si>
  <si>
    <t>广告营销移动互联网HTML5CSSAngularjsJavascript</t>
  </si>
  <si>
    <t>带薪年假,年终奖</t>
  </si>
  <si>
    <t>PHP 程序员</t>
  </si>
  <si>
    <t>广州宜配信息科技有限公司</t>
  </si>
  <si>
    <t>提升空间、每月活动、年终双薪、社保</t>
  </si>
  <si>
    <t>广州荣耀网络科技有限公司</t>
  </si>
  <si>
    <t>奖金丰富、免费午晚餐提供、团建活动</t>
  </si>
  <si>
    <t>广州优识科技资讯股份有限公司</t>
  </si>
  <si>
    <t>双休，上升空间大，扁平化管理</t>
  </si>
  <si>
    <t>电商C#/.NETJavaJavascriptLinux/Unix</t>
  </si>
  <si>
    <t>新媒体销售/网络推广/网络销售</t>
  </si>
  <si>
    <t>新媒体销售</t>
  </si>
  <si>
    <t>营销</t>
  </si>
  <si>
    <t>深圳市银之杰科技股份有限公司</t>
  </si>
  <si>
    <t>金融,硬件</t>
  </si>
  <si>
    <t>晋升,福利,上市,加薪</t>
  </si>
  <si>
    <t>公司平台好、成长空间大、团队氛围好</t>
  </si>
  <si>
    <t>Linux/UnixPython服务器端自动化</t>
  </si>
  <si>
    <t>世界500强 六险一金</t>
  </si>
  <si>
    <t>Node.jsReact nativeAngularjs</t>
  </si>
  <si>
    <t>广州弘度信息科技有限公司</t>
  </si>
  <si>
    <t>人工智能 发展平台好 活力团队</t>
  </si>
  <si>
    <t>视频前端开发Web前端Node.js移动端</t>
  </si>
  <si>
    <t>广州天趣网络科技有限公司</t>
  </si>
  <si>
    <t>双休,六险一金,下午茶,餐补</t>
  </si>
  <si>
    <t>后端MySQLPHP</t>
  </si>
  <si>
    <t>弹性工作 五险一金 年终奖金 双休</t>
  </si>
  <si>
    <t>PHP后端MySQLJavascript</t>
  </si>
  <si>
    <t>前端开发工程师 (MJ000399)</t>
  </si>
  <si>
    <t>五险一金；弹性工作；绩效奖金；员工旅行</t>
  </si>
  <si>
    <t>ERP大客户销售（流通行业）</t>
  </si>
  <si>
    <t>上市公司,福利齐全,专业培训</t>
  </si>
  <si>
    <t>销售</t>
  </si>
  <si>
    <t>带薪年假,年终奖,环境氛围好,技术大牛</t>
  </si>
  <si>
    <t>广州四三九九信息科技有限公司</t>
  </si>
  <si>
    <t>技术大牛多,规范化开发,六险一金,免费三餐</t>
  </si>
  <si>
    <t>HTMLJavascriptAngularjsWeb前端</t>
  </si>
  <si>
    <t>上市公司+班车+食堂+有竞争力的薪资待遇</t>
  </si>
  <si>
    <t>移动互联网通信/网络设备前端开发Web前端JavascriptHTML</t>
  </si>
  <si>
    <t>资深PHP开发工程师（全栈）</t>
  </si>
  <si>
    <t>广州安豆科技有限公司</t>
  </si>
  <si>
    <t>福利待遇好，发展空间大</t>
  </si>
  <si>
    <t>PHPJavascript</t>
  </si>
  <si>
    <t>绩效奖金,股票期权,晋升空间,活动经费</t>
  </si>
  <si>
    <t>周末双休,五险一金,弹性工作,年终奖金</t>
  </si>
  <si>
    <t>HTML5JavascriptCSSbootstrap</t>
  </si>
  <si>
    <t>资深安全运营工程师（ROS）(J11932)</t>
  </si>
  <si>
    <t>北京神州绿盟信息安全科技股份有限公司</t>
  </si>
  <si>
    <t>上市公司；弹性工作；优秀导师；五险一金</t>
  </si>
  <si>
    <t>信息安全运营</t>
  </si>
  <si>
    <t>高级英文网页设计师</t>
  </si>
  <si>
    <t>讯汇科技（广州）有限公司</t>
  </si>
  <si>
    <t>绩效奖金,周末双休,带薪年假,节日福利</t>
  </si>
  <si>
    <t>社交直播UEDUI网页</t>
  </si>
  <si>
    <t>移动互联网汽车J2EE客户端平台服务器端</t>
  </si>
  <si>
    <t>PHP初级开发工程师</t>
  </si>
  <si>
    <t>广州趣米网络科技有限公司</t>
  </si>
  <si>
    <t>周末双休,带薪年假,五险一金,年度旅游</t>
  </si>
  <si>
    <t>广告营销移动互联网Laravel后端</t>
  </si>
  <si>
    <t>广州毕方信息科技有限公司</t>
  </si>
  <si>
    <t>团队氛围好,技术提升快,发展前景好</t>
  </si>
  <si>
    <t>企业服务前端开发JavascriptNode.jsWeb前端</t>
  </si>
  <si>
    <t>地铁旁办公 成熟团队 跨境电商</t>
  </si>
  <si>
    <t>电商分布式平台J2EEMySQL</t>
  </si>
  <si>
    <t>c++软件工程师</t>
  </si>
  <si>
    <t>专业培训,上市公司,福利齐全</t>
  </si>
  <si>
    <t>软件开发C++</t>
  </si>
  <si>
    <t>五险一金,带薪年假,双休,完善的晋升机制</t>
  </si>
  <si>
    <t>手游H5客户端程序员</t>
  </si>
  <si>
    <t>15K-25K</t>
  </si>
  <si>
    <t>参与项目分红</t>
  </si>
  <si>
    <t>高级PHP工程师（有主管岗位）</t>
  </si>
  <si>
    <t>绩效奖金 年终奖 高标准餐补 六险一金</t>
  </si>
  <si>
    <t>大数据PHP</t>
  </si>
  <si>
    <t>五险一金,大牛指导</t>
  </si>
  <si>
    <t>移动端IOS</t>
  </si>
  <si>
    <t>h5客户端</t>
  </si>
  <si>
    <t>海南祺曜互动娱乐有限公司</t>
  </si>
  <si>
    <t>五险一金,绩效奖金,包餐,节日福利</t>
  </si>
  <si>
    <t>北京易诚互动网络技术有限公司</t>
  </si>
  <si>
    <t>其他,金融</t>
  </si>
  <si>
    <t>双休，福利多多</t>
  </si>
  <si>
    <t>分布式Java</t>
  </si>
  <si>
    <t>移动互联网电商前端开发HTML5Node.js</t>
  </si>
  <si>
    <t>广州启康信息科技有限公司</t>
  </si>
  <si>
    <t>年底双薪,六险一金,双休,员工福利</t>
  </si>
  <si>
    <t>前端开发工程师（运营后台方向）</t>
  </si>
  <si>
    <t>前瞻性产品 福利待遇好 成长速度快</t>
  </si>
  <si>
    <t>广州数说故事信息科技有限公司</t>
  </si>
  <si>
    <t>周末双休,五险一金,大牛多多</t>
  </si>
  <si>
    <t>广州市人心网络科技有限公司</t>
  </si>
  <si>
    <t>五险一金,餐补,年终绩效奖,弹性上下班</t>
  </si>
  <si>
    <t>HTMLAngularjsWeb前端</t>
  </si>
  <si>
    <t>上市企业 周末双休 班车 餐补话补</t>
  </si>
  <si>
    <t>CSSUnity3dAngularjsHTML5</t>
  </si>
  <si>
    <t>五险一金弹性上班年终奖准上市公司等</t>
  </si>
  <si>
    <t>五险一金、年度体检</t>
  </si>
  <si>
    <t>移动互联网Android</t>
  </si>
  <si>
    <t>高级实施顾问（流通行业）</t>
  </si>
  <si>
    <t>ERP实施解决方案数据库</t>
  </si>
  <si>
    <t>高级网页设计师（网站搭建、UI勿扰）</t>
  </si>
  <si>
    <t>大型互联网、五险一金、周末双休</t>
  </si>
  <si>
    <t>网页</t>
  </si>
  <si>
    <t>广州金十信息科技有限公司</t>
  </si>
  <si>
    <t>五险一金,年底双薪,带薪年假,节日福利</t>
  </si>
  <si>
    <t>HTMLCSS前端开发Javascript</t>
  </si>
  <si>
    <t>A轮融资 提供食宿 快速发展</t>
  </si>
  <si>
    <t>电商信息安全移动端AndroidIOS</t>
  </si>
  <si>
    <t>广州梦映动漫网络科技有限公司</t>
  </si>
  <si>
    <t>周末双休,六险一金,年底双薪,年度旅行</t>
  </si>
  <si>
    <t>广州幸福家科技有限公司</t>
  </si>
  <si>
    <t>发展前景、绩效奖金</t>
  </si>
  <si>
    <t>资深前端开发工程师（egret）</t>
  </si>
  <si>
    <t>周末双休 项目奖金 年终双薪 加班补贴</t>
  </si>
  <si>
    <t>游戏HTML5前端开发JavascriptCOCOS2D-X</t>
  </si>
  <si>
    <t>web前端（高级）</t>
  </si>
  <si>
    <t>包三餐、奖金、发展潜力大</t>
  </si>
  <si>
    <t>大数据CSSJavascript</t>
  </si>
  <si>
    <t>分析程序员</t>
  </si>
  <si>
    <t>服务器端JavaJavascriptJ2EE</t>
  </si>
  <si>
    <t>天猫运营店长</t>
  </si>
  <si>
    <t>广州市品众电子科技有限公司</t>
  </si>
  <si>
    <t>游戏行业,六险一金,年假,双休</t>
  </si>
  <si>
    <t>游戏电商淘宝运营网站分析活动策划数据分析</t>
  </si>
  <si>
    <t>广东省广告集团股份有限公司</t>
  </si>
  <si>
    <t>大数据行业,互联网氛围,福利齐全,领导好</t>
  </si>
  <si>
    <t>大数据AngularjsCSSJavascriptHTML</t>
  </si>
  <si>
    <t>移动互联网移动端JavascriptHTML5</t>
  </si>
  <si>
    <t>java,HTML5,oracl</t>
  </si>
  <si>
    <t>移动互联网金融后端</t>
  </si>
  <si>
    <t>大牛带飞,队友奈斯,弹性上班</t>
  </si>
  <si>
    <t>移动互联网教育前端开发JavascriptNode.js</t>
  </si>
  <si>
    <t>广州水熊科技有限公司</t>
  </si>
  <si>
    <t>创业公司 待遇优厚发展前景大</t>
  </si>
  <si>
    <t>电商社交测试</t>
  </si>
  <si>
    <t>双休 五险一金 14薪 年度旅游 餐补</t>
  </si>
  <si>
    <t>移动互联网移动端前端开发HTML5Web前端</t>
  </si>
  <si>
    <t>双休 五险一金 绩效奖金 生日红包</t>
  </si>
  <si>
    <t>前景好</t>
  </si>
  <si>
    <t>年终奖、2次调薪、五险一金、同事是大牛</t>
  </si>
  <si>
    <t>java开发工程师（工商银行驻场项目）</t>
  </si>
  <si>
    <t>java</t>
  </si>
  <si>
    <t>金融后端</t>
  </si>
  <si>
    <t>广州市诚毅科技软件开发有限公司</t>
  </si>
  <si>
    <t>11k-18k</t>
  </si>
  <si>
    <t>扁平管理,大牛多,奖金多,氛围好</t>
  </si>
  <si>
    <t>支付Java</t>
  </si>
  <si>
    <t>期权激励,五险一金,周末双休,扁平化管理</t>
  </si>
  <si>
    <t>游戏HTMLHTML5JavascriptWeb前端</t>
  </si>
  <si>
    <t>软件产品经理</t>
  </si>
  <si>
    <t>广州市健坤网络科技发展有限公司</t>
  </si>
  <si>
    <t>6k-11k</t>
  </si>
  <si>
    <t>五天八小时五险一金法定节假日定期活动等</t>
  </si>
  <si>
    <t>工具软件产品策划</t>
  </si>
  <si>
    <t>水晶球教育信息技术有限公司</t>
  </si>
  <si>
    <t>双休、五险一金、旅游、各类补贴</t>
  </si>
  <si>
    <t>广东医膳通智能信息技术有限公司</t>
  </si>
  <si>
    <t>福利好,所处行业竞争少</t>
  </si>
  <si>
    <t>移动互联网医疗健康J2EEJava架构师后端</t>
  </si>
  <si>
    <t>WebGL高级开发工程师</t>
  </si>
  <si>
    <t>广州思迈特软件有限公司</t>
  </si>
  <si>
    <t>技术大牛,美女如云,活动多多,福利多多</t>
  </si>
  <si>
    <t>Unity3d移动端前端开发</t>
  </si>
  <si>
    <t>广州启合科技有限公司</t>
  </si>
  <si>
    <t>顶级风投、爆发式增长、周末双休、六险一金</t>
  </si>
  <si>
    <t>移动互联网教育移动开发后端Java分布式</t>
  </si>
  <si>
    <t>前端工程师（数据可视化方向）</t>
  </si>
  <si>
    <t>广州筷子信息科技有限公司</t>
  </si>
  <si>
    <t>前端 D3 vuejs Echarts</t>
  </si>
  <si>
    <t>测试开发高级/资深工程师/专家</t>
  </si>
  <si>
    <t>福利待遇好，免费班车午晚餐</t>
  </si>
  <si>
    <t>Android测试测试</t>
  </si>
  <si>
    <t>五天七小时工作制、班车接送</t>
  </si>
  <si>
    <t>Web前端开发工程师（IT部）</t>
  </si>
  <si>
    <t>福利待遇好,工作氛围好,各种团建</t>
  </si>
  <si>
    <t>移动互联网Web前端</t>
  </si>
  <si>
    <t>绿瘦健康产业集团有限公司</t>
  </si>
  <si>
    <t>大牛多,氛围佳,环境好</t>
  </si>
  <si>
    <t>医疗健康大数据HTML5JavascriptCSS</t>
  </si>
  <si>
    <t>广州极米网络科技有限公司</t>
  </si>
  <si>
    <t>一线互联网研发团队，完善的职级晋升通道</t>
  </si>
  <si>
    <t>电商移动互联网移动端HTML5HybirdNode.js</t>
  </si>
  <si>
    <t>H5手游开发主程</t>
  </si>
  <si>
    <t>广州游爱网络技术有限公司</t>
  </si>
  <si>
    <t>包三餐,加班补贴,全勤奖,双休</t>
  </si>
  <si>
    <t>竞优（广州）信息技术有限公司</t>
  </si>
  <si>
    <t>自有产品,福利丰厚,行业标杆,技术大牛</t>
  </si>
  <si>
    <t>广州爱德医疗科技有限公司</t>
  </si>
  <si>
    <t>地铁直达、周末双休、福利齐全</t>
  </si>
  <si>
    <t>工具软件后端</t>
  </si>
  <si>
    <t>五险一金年终奖 包中餐晚餐项目奖金全勤奖</t>
  </si>
  <si>
    <t>移动互联网社交C#/.NET后端MySQLASP</t>
  </si>
  <si>
    <t>扁平化管理 发展空间大 晋升清晰</t>
  </si>
  <si>
    <t>移动互联网金融运维</t>
  </si>
  <si>
    <t>广州泉涌信息科技有限公司</t>
  </si>
  <si>
    <t>发展空间大,团队氛围好,员工福利多</t>
  </si>
  <si>
    <t>AndroidWeb前端</t>
  </si>
  <si>
    <t>团队氛围好 发挥空间</t>
  </si>
  <si>
    <t>数据处理</t>
  </si>
  <si>
    <t>Python工程师</t>
  </si>
  <si>
    <t>双休,博士导师,团队合作,年终双薪</t>
  </si>
  <si>
    <t>大数据Java</t>
  </si>
  <si>
    <t>五险一金,环境舒适</t>
  </si>
  <si>
    <t>电商HTML前端开发HTML5</t>
  </si>
  <si>
    <t>前端开发高级工程师/资深工程师</t>
  </si>
  <si>
    <t>五险一金 平台大 免费班车 提供食宿</t>
  </si>
  <si>
    <t>医疗健康大数据前端开发HTML5Web前端</t>
  </si>
  <si>
    <t>React-Native开发工程师</t>
  </si>
  <si>
    <t>深圳市易商云科技有限公司</t>
  </si>
  <si>
    <t>精英团队,快速成长,互联网产品,创新创业</t>
  </si>
  <si>
    <t>教育移动互联网移动端前端开发React native</t>
  </si>
  <si>
    <t>13k-24k</t>
  </si>
  <si>
    <t>六险一金 双休 福利制度健全</t>
  </si>
  <si>
    <t>HTMLCSSWeb前端</t>
  </si>
  <si>
    <t>JAVA高级开发工程师[石牌桥]</t>
  </si>
  <si>
    <t>五险一金,周末双休,带薪年假,员工旅游</t>
  </si>
  <si>
    <t>J2EEJavaMySQLPHP</t>
  </si>
  <si>
    <t>电商移动互联网JavascriptCSSAngularjsWeb前端</t>
  </si>
  <si>
    <t>五险一金 商业保险 双休</t>
  </si>
  <si>
    <t>北京高深智图科技有限公司</t>
  </si>
  <si>
    <t>硅谷文化，自动驾驶领域，丰厚的福利</t>
  </si>
  <si>
    <t>移动互联网前端开发HTMLJavascript</t>
  </si>
  <si>
    <t>广州推圈科技有限公司</t>
  </si>
  <si>
    <t>全勤奖、餐补、节日福利 、五险一金</t>
  </si>
  <si>
    <t>电商移动端Javascript</t>
  </si>
  <si>
    <t>周末双休，五险一金，带薪休假，年终表彰</t>
  </si>
  <si>
    <t>技术管理系统架构高级技术管理</t>
  </si>
  <si>
    <t>webgl工程师</t>
  </si>
  <si>
    <t>全年15薪,周末双休,带薪年假,公司饭堂</t>
  </si>
  <si>
    <t>视频金融webGLJavascript移动端前端开发</t>
  </si>
  <si>
    <t>前端开发实习生（可转正）</t>
  </si>
  <si>
    <t>六险一金，弹性工作，免费三餐，租房补贴</t>
  </si>
  <si>
    <t>行业前景好,项目多</t>
  </si>
  <si>
    <t>J2EEJava全栈移动开发</t>
  </si>
  <si>
    <t>汕头市阿米巴网络科技有限公司</t>
  </si>
  <si>
    <t>9k-11k</t>
  </si>
  <si>
    <t>工作氛围好,重视人才,发展前景大</t>
  </si>
  <si>
    <t>前端开发HTML5JavascriptNode.js</t>
  </si>
  <si>
    <t>web前端开发工程师【番禺节能科技园】</t>
  </si>
  <si>
    <t>成熟团队,快速兑现,技术大牛多,氛围活跃</t>
  </si>
  <si>
    <t>移动互联网金融前端开发移动端</t>
  </si>
  <si>
    <t>vue,DOM、XML、JSON</t>
  </si>
  <si>
    <t>电商前端开发CSSJavascriptHTML5</t>
  </si>
  <si>
    <t>Java后台高级工程师(车联OTA平台)</t>
  </si>
  <si>
    <t>有前景</t>
  </si>
  <si>
    <t>前端开发工程师-广州</t>
  </si>
  <si>
    <t>行业蓝海，快速发展，福利优厚，技术氛围好</t>
  </si>
  <si>
    <t>亿众骏达网络科技（深圳）有限公司</t>
  </si>
  <si>
    <t>企业服务,电商</t>
  </si>
  <si>
    <t>扁平化管理,五险一金,周末双休</t>
  </si>
  <si>
    <t>电商移动互联网前端开发HTMLCSSJavascript</t>
  </si>
  <si>
    <t>北京嗨逸酒店管理有限公司</t>
  </si>
  <si>
    <t>五险一金；年底双薪；带薪年假</t>
  </si>
  <si>
    <t>旅游后端Linux/Unix移动开发</t>
  </si>
  <si>
    <t>前端开发岗</t>
  </si>
  <si>
    <t>广发证券股份有限公司</t>
  </si>
  <si>
    <t>环境好,牛人多,季度奖,年终奖</t>
  </si>
  <si>
    <t>iOS工程师</t>
  </si>
  <si>
    <t>广东天泽阳光康众医疗投资管理有限公司</t>
  </si>
  <si>
    <t>周末双休,七险一金,节日福利,法定节假日</t>
  </si>
  <si>
    <t>五险一金,周末双休,独角兽企业,弹性作息</t>
  </si>
  <si>
    <t>服务端开发工程师（web office)</t>
  </si>
  <si>
    <t>免费三餐</t>
  </si>
  <si>
    <t>工具软件后端分布式GolangLinux/Unix</t>
  </si>
  <si>
    <t>福利好,行业竞争少</t>
  </si>
  <si>
    <t>HTML5CSSJavascriptWeb前端</t>
  </si>
  <si>
    <t>资深平面设计师</t>
  </si>
  <si>
    <t>平台、氛围轻松、餐补</t>
  </si>
  <si>
    <t>电商平面</t>
  </si>
  <si>
    <t>六险一金，名企，外企</t>
  </si>
  <si>
    <t>电商前端开发React nativeNode.jsCSS</t>
  </si>
  <si>
    <t>移动互联网后端Laravel</t>
  </si>
  <si>
    <t>月流水过亿 成熟的技术团队</t>
  </si>
  <si>
    <t>电商移动互联网前端开发移动端HTML5Javascript</t>
  </si>
  <si>
    <t>企业服务J2EE分布式Java</t>
  </si>
  <si>
    <t>网页设计／平面设计</t>
  </si>
  <si>
    <t>广州蓝深科技有限公司</t>
  </si>
  <si>
    <t>五险一金 旅游 体检 下午茶 节日福利</t>
  </si>
  <si>
    <t>电商视觉电商美工平面网页</t>
  </si>
  <si>
    <t>广州金燃智能系统有限公司</t>
  </si>
  <si>
    <t>五险一金、商业保险、定期体检、年度奖金</t>
  </si>
  <si>
    <t>全栈Java数据库软件开发</t>
  </si>
  <si>
    <t>16k-30k</t>
  </si>
  <si>
    <t>五险</t>
  </si>
  <si>
    <t>电商J2EE架构师</t>
  </si>
  <si>
    <t>广州龙腾出行网络科技股份有限公司</t>
  </si>
  <si>
    <t>9k-13k</t>
  </si>
  <si>
    <t>消费生活,旅游</t>
  </si>
  <si>
    <t>互联网产品，薪酬福利好，发展空间大</t>
  </si>
  <si>
    <t>Node.js后端开发工程师</t>
  </si>
  <si>
    <t>初创团队,专业线产品,技术导向,高成长</t>
  </si>
  <si>
    <t>后端JavaNode.js全栈</t>
  </si>
  <si>
    <t>广州宏途教育网络科技有限公司</t>
  </si>
  <si>
    <t>周末双休六险一金带薪年假免费班车</t>
  </si>
  <si>
    <t>双休,五险一金,包三餐,年底双薪</t>
  </si>
  <si>
    <t>支付后端JavaPython</t>
  </si>
  <si>
    <t>福利待遇团队氛围晋升空间.发展前景好</t>
  </si>
  <si>
    <t>中高级web前端</t>
  </si>
  <si>
    <t>年假 五险一金 班车接送 下午茶</t>
  </si>
  <si>
    <t>JAVA全栈开发工程师</t>
  </si>
  <si>
    <t>广东华讯工程有限公司</t>
  </si>
  <si>
    <t>五险一金+年假+工程假+体检+补贴</t>
  </si>
  <si>
    <t>全栈Hadoop</t>
  </si>
  <si>
    <t>广东万丈金数信息技术股份有限公司</t>
  </si>
  <si>
    <t>五险一金,周末双休,绩效奖金,年度旅游</t>
  </si>
  <si>
    <t>大数据移动互联网前端开发HTML5JavascriptCSS</t>
  </si>
  <si>
    <t>ui设计师</t>
  </si>
  <si>
    <t>五险一金,年底双薪,周末双休,餐补</t>
  </si>
  <si>
    <t>银行</t>
  </si>
  <si>
    <t>广州市本该信息技术有限责任公司</t>
  </si>
  <si>
    <t>季度奖金、弹性工作制、技能提升</t>
  </si>
  <si>
    <t>大数据前端开发HTML5CSSJavascript</t>
  </si>
  <si>
    <t>物流电商平台</t>
  </si>
  <si>
    <t>广州极物网络有限公司</t>
  </si>
  <si>
    <t>20k-26k</t>
  </si>
  <si>
    <t>文娱丨内容,移动互联网</t>
  </si>
  <si>
    <t>五险一金 周末双休 带薪年假 员工旅游</t>
  </si>
  <si>
    <t>电商移动互联网前端开发移动端Web前端HTML5</t>
  </si>
  <si>
    <t>广州太平洋电脑信息咨询有限公司</t>
  </si>
  <si>
    <t>发展空间、培训机制、绩效奖金</t>
  </si>
  <si>
    <t>前端软件开发工程师</t>
  </si>
  <si>
    <t>高薪 不定期下午茶 晋升空间大</t>
  </si>
  <si>
    <t>广州以大计算机科技有限公司</t>
  </si>
  <si>
    <t>周末双休、牛人团队、扁平管理</t>
  </si>
  <si>
    <t>医疗健康物流Android</t>
  </si>
  <si>
    <t>视频直播前端开发移动端HTMLAndroid</t>
  </si>
  <si>
    <t>餐补 弹性上下班 双休 年终奖 绩效奖金</t>
  </si>
  <si>
    <t>教育移动互联网后端Linux/UnixJava</t>
  </si>
  <si>
    <t>氛围好 空间大 领导好 人工智能</t>
  </si>
  <si>
    <t>高级前端开发-广州</t>
  </si>
  <si>
    <t>深圳市对庄科技有限公司</t>
  </si>
  <si>
    <t>公司发展期,提升空间大</t>
  </si>
  <si>
    <t>广东人联网电子商务有限公司</t>
  </si>
  <si>
    <t>福利好 发展空间大 靠谱平台 食堂 提成</t>
  </si>
  <si>
    <t>移动互联网医疗健康前端开发HTMLCSSJavascript</t>
  </si>
  <si>
    <t>谷歌SEO</t>
  </si>
  <si>
    <t>广州力挚网络科技有限公司</t>
  </si>
  <si>
    <t>旅游,消费生活</t>
  </si>
  <si>
    <t>五险一金，年终奖，周末双休，境外旅游</t>
  </si>
  <si>
    <t>旅游移动互联网</t>
  </si>
  <si>
    <t>股票期权,萌妹多,带薪年假,不定期调薪</t>
  </si>
  <si>
    <t>五险一金，带薪年假，周末双休，周边旅游</t>
  </si>
  <si>
    <t>高级java开发工程师（项目方向）</t>
  </si>
  <si>
    <t>不打卡,五险一金,扁平化管理,氛围轻松</t>
  </si>
  <si>
    <t>JavaJavascriptMySQL</t>
  </si>
  <si>
    <t>中级前端开发工程师01</t>
  </si>
  <si>
    <t>五险一金,扁平化管理,氛围轻松,不打卡</t>
  </si>
  <si>
    <t>晋升渠道 六险一金 福利多多</t>
  </si>
  <si>
    <t>五险一金,年终奖金,带薪年假,周末双休</t>
  </si>
  <si>
    <t>java软件开发</t>
  </si>
  <si>
    <t>带薪年假,餐费补贴,年终奖金,股票期权</t>
  </si>
  <si>
    <t>不加班，福利好，技术氛围浓厚</t>
  </si>
  <si>
    <t>电商JavascriptReact nativeHTML5移动端</t>
  </si>
  <si>
    <t>高级前端开发工程师（广研发）</t>
  </si>
  <si>
    <t>广州亿程交通信息有限公司</t>
  </si>
  <si>
    <t>五险一金 年费班车 带薪年假 年度旅游</t>
  </si>
  <si>
    <t>移动端前端开发HTMLHTML5</t>
  </si>
  <si>
    <t>发展空间大,给力小伙伴</t>
  </si>
  <si>
    <t>电商直播后端PHP服务器端架构师</t>
  </si>
  <si>
    <t>电商HTMLHTML5JavascriptWeb前端</t>
  </si>
  <si>
    <t>五险一金、双休、带薪年假福利假</t>
  </si>
  <si>
    <t>移动端前端开发HybirdHTML</t>
  </si>
  <si>
    <t>晋升空间大</t>
  </si>
  <si>
    <t>双休、年度旅游、绩效奖金、年终奖</t>
  </si>
  <si>
    <t>移动互联网CSSHybirdJavascriptReact native</t>
  </si>
  <si>
    <t>WebGIS开发工程师</t>
  </si>
  <si>
    <t>广州中海达卫星导航技术股份有限公司</t>
  </si>
  <si>
    <t>上市公司,五天八小时,提供住宿,班车接送</t>
  </si>
  <si>
    <t>扁平化管理,周末双休,五险一金</t>
  </si>
  <si>
    <t>erlang工程师</t>
  </si>
  <si>
    <t>广州原力互娱网络科技有限公司</t>
  </si>
  <si>
    <t>平台稳定,福利齐全,周末双休,弹性工作</t>
  </si>
  <si>
    <t>游戏后端Erlang</t>
  </si>
  <si>
    <t>广州战神同盟网络科技有限公司</t>
  </si>
  <si>
    <t>周末双休,年底双薪,五险一金</t>
  </si>
  <si>
    <t>游戏移动互联网后端平台</t>
  </si>
  <si>
    <t>技术大牛,福利多多,美女如云,扁平管理</t>
  </si>
  <si>
    <t>大数据J2EEJava</t>
  </si>
  <si>
    <t>周末双休,五险一金,带薪年假,领导好</t>
  </si>
  <si>
    <t>JavaJavascript软件开发</t>
  </si>
  <si>
    <t>JAVA工程师（熟悉.net、wpf优先）</t>
  </si>
  <si>
    <t>双休、五险一金、氛围轻松、领导nice</t>
  </si>
  <si>
    <t>WpfWinformJavaC#/.NET</t>
  </si>
  <si>
    <t>团队氛围好，跨境风口，工作自由</t>
  </si>
  <si>
    <t>电商移动互联网渠道SEO</t>
  </si>
  <si>
    <t>广州文卫教育科技股份有限公司</t>
  </si>
  <si>
    <t>五险一金 发展进景大</t>
  </si>
  <si>
    <t>教育移动端前端开发Node.js</t>
  </si>
  <si>
    <t>团队nice 包三餐 双休 福利好</t>
  </si>
  <si>
    <t>H5前端开发工程师（游戏、egret）</t>
  </si>
  <si>
    <t>北京白鹭时代信息技术有限公司</t>
  </si>
  <si>
    <t>试用期全薪,福利丰厚,发展空间大</t>
  </si>
  <si>
    <t>Java开发工程师【Senior】</t>
  </si>
  <si>
    <t>六险一金 学习培训机会 弹性上班</t>
  </si>
  <si>
    <t>软件开发Java</t>
  </si>
  <si>
    <t>Android高级开发工程师</t>
  </si>
  <si>
    <t>AndroidHTML5</t>
  </si>
  <si>
    <t>开发经理</t>
  </si>
  <si>
    <t>发展前景 绩效奖金</t>
  </si>
  <si>
    <t>电商广告营销技术管理系统架构</t>
  </si>
  <si>
    <t>H5游戏开发工程师（前端）</t>
  </si>
  <si>
    <t>全球视野,三餐下午茶,丰富团建,快乐氛围</t>
  </si>
  <si>
    <t>HTML5Unity3dCOCOS2D-XFlash</t>
  </si>
  <si>
    <t>移动互联网互联网金融后端</t>
  </si>
  <si>
    <t>java开发工程师（萝岗）</t>
  </si>
  <si>
    <t>萝岗区</t>
  </si>
  <si>
    <t>五险一金,年终奖金,带薪年假,餐费补贴</t>
  </si>
  <si>
    <t>银行后端</t>
  </si>
  <si>
    <t>广东修炼科技股份有限公司</t>
  </si>
  <si>
    <t>五险一金,双休,交通便利,气氛好</t>
  </si>
  <si>
    <t>HTMLJavascriptCSSWeb前端</t>
  </si>
  <si>
    <t>广州宇泰行数据科技有限公司</t>
  </si>
  <si>
    <t>职位发展空间大</t>
  </si>
  <si>
    <t>Scrum Master/Java Leader</t>
  </si>
  <si>
    <t>500强,六险一金,带薪年假,年终奖</t>
  </si>
  <si>
    <t>Java后端架构师分布式</t>
  </si>
  <si>
    <t>广东映客互娱网络信息有限公司</t>
  </si>
  <si>
    <t>弹性工作,五险一金,福利好,氛围好</t>
  </si>
  <si>
    <t>直播HTML5移动端前端开发</t>
  </si>
  <si>
    <t>前海爱讯科技（深圳）有限公司广州分公司</t>
  </si>
  <si>
    <t>入职即购五险一金</t>
  </si>
  <si>
    <t>前端组长</t>
  </si>
  <si>
    <t>五险一金 晋升空间大</t>
  </si>
  <si>
    <t>大数据平台前端工程师（广州）</t>
  </si>
  <si>
    <t>年底双薪、年终奖、住房补贴、全勤奖</t>
  </si>
  <si>
    <t>直播社交Web前端HTML</t>
  </si>
  <si>
    <t>AndroidSDKSQLite</t>
  </si>
  <si>
    <t>北京美至网络科技有限公司</t>
  </si>
  <si>
    <t>餐补,交通补,项目奖,年终奖</t>
  </si>
  <si>
    <t>新零售大数据Web前端Node.jsReact native</t>
  </si>
  <si>
    <t>上海游民网络科技有限公司广州分公司</t>
  </si>
  <si>
    <t>平台大,成长空间大,双休,六险一金</t>
  </si>
  <si>
    <t>前端开发JavascriptReact nativeAngularjs</t>
  </si>
  <si>
    <t>安卓开发高级工程师</t>
  </si>
  <si>
    <t>平台 空间 出海</t>
  </si>
  <si>
    <t>移动端HTML5AndroidJavascript</t>
  </si>
  <si>
    <t>北京滴普科技有限公司</t>
  </si>
  <si>
    <t>14k-28k</t>
  </si>
  <si>
    <t>开源组件，阿里大牛，技术分享，全栈开发</t>
  </si>
  <si>
    <t>工具软件电商</t>
  </si>
  <si>
    <t>广州盈尚信息科技有限公司</t>
  </si>
  <si>
    <t>正经公司,五险一金,周末双休,弹性工时</t>
  </si>
  <si>
    <t>周末双休,精彩团建,出国旅游,上升空间</t>
  </si>
  <si>
    <t>电商旅游前端开发</t>
  </si>
  <si>
    <t>五险一金,周末双休,扁平管理,年底带薪</t>
  </si>
  <si>
    <t>广州油菜花信息科技有限公司</t>
  </si>
  <si>
    <t>五险一金,周末双休,提供食宿,奖金丰厚</t>
  </si>
  <si>
    <t>企业服务工具软件移动端前端开发CSSJavascript</t>
  </si>
  <si>
    <t>软件工程师（node.js方向)</t>
  </si>
  <si>
    <t>教育移动互联网后端</t>
  </si>
  <si>
    <t>海外推广设计师</t>
  </si>
  <si>
    <t>广州久邦世纪科技有限公司</t>
  </si>
  <si>
    <t>发展空间大 扁平化管理</t>
  </si>
  <si>
    <t>平面广告</t>
  </si>
  <si>
    <t>早安科技（广州）有限公司</t>
  </si>
  <si>
    <t>明星团队,硅谷福利,小团队氛围</t>
  </si>
  <si>
    <t>广州汇电云联互联网科技有限公司</t>
  </si>
  <si>
    <t>产品前景佳,技术要求高,晋升空间大</t>
  </si>
  <si>
    <t>前端开发Web前端Javascript</t>
  </si>
  <si>
    <t>高级Java开发/架构师</t>
  </si>
  <si>
    <t>广州一智通供应链管理有限公司</t>
  </si>
  <si>
    <t>技术大牛多,扁平化管理,近地铁,薪资福利优</t>
  </si>
  <si>
    <t>Java架构师系统架构</t>
  </si>
  <si>
    <t>佛山市博纳德信息科技有限公司</t>
  </si>
  <si>
    <t>福利多多</t>
  </si>
  <si>
    <t>官网建站、网页建设、五险一金、周末双休</t>
  </si>
  <si>
    <t>企业服务移动互联网前端开发HTMLHTML5</t>
  </si>
  <si>
    <t>周末双休 五险一金 员工旅游 下午茶</t>
  </si>
  <si>
    <t>移动互联网物流UI视觉UE网页</t>
  </si>
  <si>
    <t>H5手游开发工程师</t>
  </si>
  <si>
    <t>五险一金,包三餐,加班补贴,双休</t>
  </si>
  <si>
    <t>Java开发工程师(全栈方向)</t>
  </si>
  <si>
    <t>六险一金、年度体检、弹性工作、带薪年假等</t>
  </si>
  <si>
    <t>大数据工具软件全栈软件开发</t>
  </si>
  <si>
    <t>前端开发Node.jsJavascript</t>
  </si>
  <si>
    <t>广州钛动科技有限公司</t>
  </si>
  <si>
    <t>福利好,领导好,上升空间,快速成长</t>
  </si>
  <si>
    <t>移动互联网广告营销前端开发HTMLCSSJavascript</t>
  </si>
  <si>
    <t>六险一金,项目奖金,补贴,双休</t>
  </si>
  <si>
    <t>移动互联网App设计创意</t>
  </si>
  <si>
    <t>广东德生科技股份有限公司</t>
  </si>
  <si>
    <t>薪资福利好，环境好</t>
  </si>
  <si>
    <t>旅游移动端前端开发</t>
  </si>
  <si>
    <t>H5客户端开发（二次元项目）</t>
  </si>
  <si>
    <t>广州君海网络科技有限公司</t>
  </si>
  <si>
    <t>包午晚餐,优秀团队,上市公司,福利完善</t>
  </si>
  <si>
    <t>10K-15K</t>
  </si>
  <si>
    <t>周末双休,带薪年假,六险一金,免费班车</t>
  </si>
  <si>
    <t>移动互联网PHP</t>
  </si>
  <si>
    <t>Java后端区块链</t>
  </si>
  <si>
    <t>广州汉全信息科技有限公司</t>
  </si>
  <si>
    <t>可管理,扁平化,五险一金,团队气氛好</t>
  </si>
  <si>
    <t>移动互联网工具软件区块链解决方案</t>
  </si>
  <si>
    <t>团队年轻化,技术大咖多,发展前景大</t>
  </si>
  <si>
    <t>Web前端HTML5JavascriptNode.js</t>
  </si>
  <si>
    <t>java工程师（中高级）- SpringCloud</t>
  </si>
  <si>
    <t>高速发展/晋升快</t>
  </si>
  <si>
    <t>服务器端</t>
  </si>
  <si>
    <t>五险一金,双休,补贴,项目奖金</t>
  </si>
  <si>
    <t>广州道然信息科技有限公司</t>
  </si>
  <si>
    <t>有发展前景,储备部门长,有加薪机制,不打卡</t>
  </si>
  <si>
    <t>易宝软件科技（南京）有限公司</t>
  </si>
  <si>
    <t>做五休二，五险一金，精英团队</t>
  </si>
  <si>
    <t>移动端HTML5CSS</t>
  </si>
  <si>
    <t>Java工程师（互联网政务）</t>
  </si>
  <si>
    <t>广州华资软件技术有限公司</t>
  </si>
  <si>
    <t>六险一金,14薪+,加班费,股权激励</t>
  </si>
  <si>
    <t>广州欣纬智慧安全科技有限公司</t>
  </si>
  <si>
    <t>信息安全,人工智能</t>
  </si>
  <si>
    <t>行业领军 准独角兽企业 项目奖金</t>
  </si>
  <si>
    <t>HTML5CSSWeb前端Javascript</t>
  </si>
  <si>
    <t>恒拓开源信息科技股份有限公司广州分公司</t>
  </si>
  <si>
    <t>上市企业 福利齐全</t>
  </si>
  <si>
    <t>HTML5HTMLJavascriptCSS</t>
  </si>
  <si>
    <t>航天精一（广东）信息科技有限公司</t>
  </si>
  <si>
    <t>央企控股、周末双休、五险一金、项目奖金</t>
  </si>
  <si>
    <t>旅游Web前端</t>
  </si>
  <si>
    <t>上海翡翠东方网络信息技术有限公司</t>
  </si>
  <si>
    <t>媒体前端开发</t>
  </si>
  <si>
    <t>初级前端工程师</t>
  </si>
  <si>
    <t>大数据前端开发移动端HTML5</t>
  </si>
  <si>
    <t>JAVA高级开发工程师</t>
  </si>
  <si>
    <t>广州酷码教育咨询有限公司</t>
  </si>
  <si>
    <t>带薪年假，五险一金，周末双休，节假日福利</t>
  </si>
  <si>
    <t>电商PHPLaravel服务器端后端</t>
  </si>
  <si>
    <t>广州天源信息科技股份有限公司</t>
  </si>
  <si>
    <t>前端,互联网</t>
  </si>
  <si>
    <t>五险一金,带薪年假,年度旅游,年底双薪</t>
  </si>
  <si>
    <t>信息安全后端MySQLPHP</t>
  </si>
  <si>
    <t>JAVA开发工程师(J10546)</t>
  </si>
  <si>
    <t>朗新科技股份有限公司</t>
  </si>
  <si>
    <t>六险一金 带薪年假 年度体检 周末双休</t>
  </si>
  <si>
    <t>12k-23k</t>
  </si>
  <si>
    <t>发展空间大 数据量大 技术氛围好</t>
  </si>
  <si>
    <t>移动互联网工具软件AngularjsFlash</t>
  </si>
  <si>
    <t>高级H5开发工程师</t>
  </si>
  <si>
    <t>web,页面构建,移动网页,开源项目</t>
  </si>
  <si>
    <t>广告营销移动互联网前端开发HTMLCSSWeb前端</t>
  </si>
  <si>
    <t>视频直播移动端前端开发IOSSwift</t>
  </si>
  <si>
    <t>五险一金 双休 弹性工作 丰富下午茶</t>
  </si>
  <si>
    <t>IOSReact nativeHTML5</t>
  </si>
  <si>
    <t>JAVA开发</t>
  </si>
  <si>
    <t>工作稳定，高成长空间，靠谱产品，靠谱团队</t>
  </si>
  <si>
    <t>全栈服务器端后端J2EE</t>
  </si>
  <si>
    <t>Web前端开发工程师（建站部）</t>
  </si>
  <si>
    <t>周末双休,带薪年假,八险一金,节日福利</t>
  </si>
  <si>
    <t>项目前景，晋升空间大，技术好</t>
  </si>
  <si>
    <t>Web前端HTML5Javascript</t>
  </si>
  <si>
    <t>广东安久科技有限公司</t>
  </si>
  <si>
    <t>五险一金，包吃，年终奖</t>
  </si>
  <si>
    <t>前端技术经理 (MJ000537)</t>
  </si>
  <si>
    <t>广州希音供应链管理有限公司</t>
  </si>
  <si>
    <t>线上快时尚 大平台 供应链产品 跨境电商</t>
  </si>
  <si>
    <t>深圳市木槿科技有限公司</t>
  </si>
  <si>
    <t>双休、俊男美女多、福利好、扁平化</t>
  </si>
  <si>
    <t>互联网金融前端开发HTMLCSS</t>
  </si>
  <si>
    <t>前端工程师/高级前端工程师</t>
  </si>
  <si>
    <t>广东健客医药有限公司</t>
  </si>
  <si>
    <t>电商,医疗丨健康</t>
  </si>
  <si>
    <t>晋升空间大,竞争力薪酬</t>
  </si>
  <si>
    <t>技术大牛,福利多多,年终奖金,员工旅游</t>
  </si>
  <si>
    <t>PHP实习开发工程师</t>
  </si>
  <si>
    <t>2k-3k</t>
  </si>
  <si>
    <t>扁平化管理,弹性工作,技术氛围好,成长快</t>
  </si>
  <si>
    <t>企业服务LaravelPHP后端Linux/Unix</t>
  </si>
  <si>
    <t>PHP开发工程师（智慧房产）</t>
  </si>
  <si>
    <t>广东腾南网络信息科技有限公司</t>
  </si>
  <si>
    <t>带薪年假 公司旅游 腾讯系企业</t>
  </si>
  <si>
    <t>YiiPHP</t>
  </si>
  <si>
    <t>广州优盟广告策划有限公司</t>
  </si>
  <si>
    <t>多元化环境,竞争力薪资,绩效奖金</t>
  </si>
  <si>
    <t>移动互联网广告营销Web前端前端开发Javascript</t>
  </si>
  <si>
    <t>老板好,入社保，试用期短</t>
  </si>
  <si>
    <t>工具软件移动互联网JavascriptWeb前端CSS</t>
  </si>
  <si>
    <t>Java研发工程师（WEB）</t>
  </si>
  <si>
    <t>挑战,环境好,交通便利</t>
  </si>
  <si>
    <t>前端工程师 (MJ000513)</t>
  </si>
  <si>
    <t>薪资待遇好，平台广阔，独角兽企业</t>
  </si>
  <si>
    <t>电商物流前端开发HTML</t>
  </si>
  <si>
    <t>八险一金,双休,带薪年假,节日福利</t>
  </si>
  <si>
    <t>移动互联网后端JavascriptJava</t>
  </si>
  <si>
    <t>北京易思易度科技有限公司广州分公司</t>
  </si>
  <si>
    <t>BAT薪酬,硅谷B轮,有期权,氛围好</t>
  </si>
  <si>
    <t>JavascriptbootstrapAngularjsWeb前端</t>
  </si>
  <si>
    <t>六险一金 年终奖 地铁口附近 高并发项目</t>
  </si>
  <si>
    <t>移动互联网云计算</t>
  </si>
  <si>
    <t>五险一金,绩效奖金,包吃,周末双休</t>
  </si>
  <si>
    <t>移动互联网HTMLHTML5</t>
  </si>
  <si>
    <t>弹性上下班时间,三餐下午茶,快乐氛围</t>
  </si>
  <si>
    <t>移动互联网广告营销前端开发Web前端React native</t>
  </si>
  <si>
    <t>广州市高奈特网络科技有限公司</t>
  </si>
  <si>
    <t>入职买五险,出差额外补,晋升方向多,享绩效年终</t>
  </si>
  <si>
    <t>移动端开发工程师</t>
  </si>
  <si>
    <t>福利多多,技术大牛,美女如云,员工旅游</t>
  </si>
  <si>
    <t>HTML5AndroidIOSCSS</t>
  </si>
  <si>
    <t>深圳优依购互娱科技有限公司</t>
  </si>
  <si>
    <t>年终双薪 包三餐 项目分红 丰富团建</t>
  </si>
  <si>
    <t>游戏PHPMySQL后端</t>
  </si>
  <si>
    <t>移动互联网JavaJavascriptJS系统架构</t>
  </si>
  <si>
    <t>双休,包三餐,弹性工作,福利齐全</t>
  </si>
  <si>
    <t>游戏后端MySQLJ2EEJava</t>
  </si>
  <si>
    <t>领导好,福利多多,美女如云,技术大牛</t>
  </si>
  <si>
    <t>大数据Java全栈</t>
  </si>
  <si>
    <t>北京次世代未来教育科技有限公司</t>
  </si>
  <si>
    <t>22k-30k</t>
  </si>
  <si>
    <t>带薪年假、年底双薪、健身房等等</t>
  </si>
  <si>
    <t>教育JavascriptCSSWeb前端Node.js</t>
  </si>
  <si>
    <t>合伙人制，奖金分成，导师制</t>
  </si>
  <si>
    <t>电商移动互联网后端区块链全栈MySQL</t>
  </si>
  <si>
    <t>JAVA高级工程师</t>
  </si>
  <si>
    <t>广州瑞云网络科技有限公司</t>
  </si>
  <si>
    <t>互联网产品,上升空间大,按贡献发奖,按能力加薪</t>
  </si>
  <si>
    <t>移动互联网电商分布式Java后端</t>
  </si>
  <si>
    <t>Java高级（广州万溪）</t>
  </si>
  <si>
    <t>深圳市云间网络科技有限公司</t>
  </si>
  <si>
    <t>18k-21k</t>
  </si>
  <si>
    <t>双休、活动、高薪</t>
  </si>
  <si>
    <t>后端Java</t>
  </si>
  <si>
    <t>Web前端CSSHTML5Javascript</t>
  </si>
  <si>
    <t>暗物质（北京）智能科技有限公司</t>
  </si>
  <si>
    <t>南沙区</t>
  </si>
  <si>
    <t>双休，15薪，社保，公积金</t>
  </si>
  <si>
    <t>移动互联网前端开发底层</t>
  </si>
  <si>
    <t>周末双休,优秀团队,包餐,五险一金</t>
  </si>
  <si>
    <t>移动互联网游戏前端开发HTML5</t>
  </si>
  <si>
    <t>上市公司,新技术,福利健全</t>
  </si>
  <si>
    <t>广州闪趣网络科技有限公司</t>
  </si>
  <si>
    <t>五险一金,年底双薪,加班补助,餐补</t>
  </si>
  <si>
    <t>前端开发Web前端HTML5Javascript</t>
  </si>
  <si>
    <t>C#中级开发工程师</t>
  </si>
  <si>
    <t>广州元亨计算机科技有限公司</t>
  </si>
  <si>
    <t>其他,电商</t>
  </si>
  <si>
    <t>周末双薪、五险一金、年终双薪</t>
  </si>
  <si>
    <t>后端C#/.NETCC++</t>
  </si>
  <si>
    <t>16薪 超长年假</t>
  </si>
  <si>
    <t>移动互联网后端Linux/Unix</t>
  </si>
  <si>
    <t>H5中高级开发工程师</t>
  </si>
  <si>
    <t>广州米美科技有限公司</t>
  </si>
  <si>
    <t>朝九晚六；boss好；充足午睡时间</t>
  </si>
  <si>
    <t>HTML5前端开发CSSWeb前端</t>
  </si>
  <si>
    <t>深圳互乐科技有限公司</t>
  </si>
  <si>
    <t>高额奖金 15薪 老板nice 扁平化</t>
  </si>
  <si>
    <t>直播视频前端开发HTML5Web前端HTML</t>
  </si>
  <si>
    <t>WEB前端工程师(广州)</t>
  </si>
  <si>
    <t>bootstrap</t>
  </si>
  <si>
    <t>广汽蔚来新能源汽车科技有限公司</t>
  </si>
  <si>
    <t>有趣，有爱，有未来</t>
  </si>
  <si>
    <t>汽车移动互联网移动端前端开发HTML5Web前端</t>
  </si>
  <si>
    <t>C++CC#/.NET后端</t>
  </si>
  <si>
    <t>中高级web前端开发工程师</t>
  </si>
  <si>
    <t>央企控股、五险一金、朝九晚六、周末双休</t>
  </si>
  <si>
    <t>地图大数据前端开发</t>
  </si>
  <si>
    <t>H5高级前端开发工程师</t>
  </si>
  <si>
    <t>按能力定岗薪资、福利保障</t>
  </si>
  <si>
    <t>媒体视频前端开发</t>
  </si>
  <si>
    <t>微信开发</t>
  </si>
  <si>
    <t>周末双休、福利完善、晋升发展空间大</t>
  </si>
  <si>
    <t>HTMLbootstrapWeb前端</t>
  </si>
  <si>
    <t>招聘主管（人力资源主管）</t>
  </si>
  <si>
    <t>上市公司 五险一金 福利优渥</t>
  </si>
  <si>
    <t>招聘人力资源</t>
  </si>
  <si>
    <t>.NET 软件工程师（接受优秀实习生）</t>
  </si>
  <si>
    <t>五险一金 项目奖金 绩效奖金 股票期权</t>
  </si>
  <si>
    <t>工具软件C#/.NET</t>
  </si>
  <si>
    <t>深圳合众财富金融投资管理有限公司广州分公司</t>
  </si>
  <si>
    <t>五险一金,周末双休,全勤奖,年底双薪</t>
  </si>
  <si>
    <t>五险一金,带薪年假,公司旅游,餐补</t>
  </si>
  <si>
    <t>500强企业</t>
  </si>
  <si>
    <t>JavascriptMySQLPython</t>
  </si>
  <si>
    <t>蓝月亮（中国）有限公司</t>
  </si>
  <si>
    <t>周末双休,福利好,五险一金</t>
  </si>
  <si>
    <t>电商新零售前端开发Web前端</t>
  </si>
  <si>
    <t>前端开发工程师 (MJ000788)</t>
  </si>
  <si>
    <t>公司大，平台广，福利多，设施配备全</t>
  </si>
  <si>
    <t>Canvas WebGL工程师</t>
  </si>
  <si>
    <t>技术大牛,人工智能,医学影像,顶级团队</t>
  </si>
  <si>
    <t>webGL</t>
  </si>
  <si>
    <t>联通（广东）产业互联网有限公司</t>
  </si>
  <si>
    <t>16k-29k</t>
  </si>
  <si>
    <t>包三餐、周末双休、节日福利、五险一金</t>
  </si>
  <si>
    <t>HTML5/前端工程师</t>
  </si>
  <si>
    <t>深圳市时空数码科技有限公司</t>
  </si>
  <si>
    <t>深圳</t>
  </si>
  <si>
    <t>福田区</t>
  </si>
  <si>
    <t>五险一金 项目奖金 年终奖金 节日礼物</t>
  </si>
  <si>
    <t>南山区</t>
  </si>
  <si>
    <t>英语环境 六险一金 带薪年假 年终奖</t>
  </si>
  <si>
    <t>React nativeNode.jsAngularjs</t>
  </si>
  <si>
    <t>HTML5游戏主程</t>
  </si>
  <si>
    <t>深圳市猫推科技有限公司</t>
  </si>
  <si>
    <t>弹性工作,加班餐补,季度旅游,年终奖金</t>
  </si>
  <si>
    <t>游戏HTML5Web前端</t>
  </si>
  <si>
    <t>SNG - HTML5开发工程师</t>
  </si>
  <si>
    <t>前沿技术,亿级用户,发展平台,专业深度</t>
  </si>
  <si>
    <t>移动端HTML5Web前端</t>
  </si>
  <si>
    <t>HTML5开发工程师（2018届毕业生）</t>
  </si>
  <si>
    <t>上市公司,员工体检,员工旅游,通讯补贴</t>
  </si>
  <si>
    <t>HTML5移动端前端开发Web前端</t>
  </si>
  <si>
    <t>深圳艾美一族电子商务有限公司</t>
  </si>
  <si>
    <t>罗湖区</t>
  </si>
  <si>
    <t>五险一金、免费班车、房车打造</t>
  </si>
  <si>
    <t>html5实习</t>
  </si>
  <si>
    <t>宝安区</t>
  </si>
  <si>
    <t>项目奖金,气氛好,人性化管理,90后团队</t>
  </si>
  <si>
    <t>电商移动互联网HTML5HTML前端开发</t>
  </si>
  <si>
    <t>炫彩互动网络科技有限公司</t>
  </si>
  <si>
    <t>福利优 发展空间大</t>
  </si>
  <si>
    <t>COCOS2D-XHTML5</t>
  </si>
  <si>
    <t>html5 apicloud</t>
  </si>
  <si>
    <t>深圳市俏梦科技有限公司</t>
  </si>
  <si>
    <t>高薪</t>
  </si>
  <si>
    <t>史蒂夫软件（深圳）有限公司</t>
  </si>
  <si>
    <t>周末双休,六险一金,高效团队,氛围轻松</t>
  </si>
  <si>
    <t>游戏移动互联网HTML5CSSJavascriptReact native</t>
  </si>
  <si>
    <t>HTML5开发工程师（深圳）</t>
  </si>
  <si>
    <t>理财HTML5JavascriptWeb前端</t>
  </si>
  <si>
    <t>深圳济济科技有限公司</t>
  </si>
  <si>
    <t>股权激励，五险一金，下午茶，团队nice</t>
  </si>
  <si>
    <t>企业服务工具软件前端开发HTML5</t>
  </si>
  <si>
    <t>高级HTML5游戏前端开发工程</t>
  </si>
  <si>
    <t>快速成长,大品牌项目,领导优秀</t>
  </si>
  <si>
    <t>广告营销移动互联网前端开发HTMLHTML5</t>
  </si>
  <si>
    <t>深圳市前海环娱网络科技有限公司</t>
  </si>
  <si>
    <t>福利待遇好，发展前景大，年底双薪</t>
  </si>
  <si>
    <t>游戏前端开发HTML5JavascriptwebGL</t>
  </si>
  <si>
    <t>深圳市创传承科技有限公司</t>
  </si>
  <si>
    <t>晋升通道、绩效奖金</t>
  </si>
  <si>
    <t>移动互联网移动端HTML5前端开发</t>
  </si>
  <si>
    <t>证券金融,上市平台,股权激励</t>
  </si>
  <si>
    <t>HTMLHTML5Android</t>
  </si>
  <si>
    <t>六险一金、氛围轻松、各种激励和福利</t>
  </si>
  <si>
    <t>游戏移动互联网HTML5前端开发JavascriptCSS</t>
  </si>
  <si>
    <t>HTML5游戏前端开发主程</t>
  </si>
  <si>
    <t>广告营销移动互联网HTML5</t>
  </si>
  <si>
    <t>招商证券股份有限公司</t>
  </si>
  <si>
    <t>企业服务,其他</t>
  </si>
  <si>
    <t>金融科技</t>
  </si>
  <si>
    <t>深圳市汉亿科技有限公司</t>
  </si>
  <si>
    <t>周末双休、五险一金、专业培训</t>
  </si>
  <si>
    <t>HTML5webGL</t>
  </si>
  <si>
    <t>龙岗区</t>
  </si>
  <si>
    <t>HTML5 前端 开发</t>
  </si>
  <si>
    <t>HTML5高级研发工程师</t>
  </si>
  <si>
    <t>上海聚派信息科技有限公司</t>
  </si>
  <si>
    <t>提供住宿,年度旅游,发展快,美女多</t>
  </si>
  <si>
    <t>深圳市智物科技有限公司</t>
  </si>
  <si>
    <t>移动端,发展空间大,福利待遇好</t>
  </si>
  <si>
    <t>地图HTMLHTML5</t>
  </si>
  <si>
    <t>深圳市旭研网络科技有限公司</t>
  </si>
  <si>
    <t>发展前景好，项目奖金</t>
  </si>
  <si>
    <t>广州您爱领网络科技有限公司</t>
  </si>
  <si>
    <t>我们需要技术大牛您的加入！</t>
  </si>
  <si>
    <t>移动互联网电商前端开发HTML5</t>
  </si>
  <si>
    <t>HTML5前端</t>
  </si>
  <si>
    <t>北京红刻科技有限公司</t>
  </si>
  <si>
    <t>学到东西,玩得开心,交到朋友</t>
  </si>
  <si>
    <t>电商移动互联网前端开发HTML5React nativeCSS</t>
  </si>
  <si>
    <t>深圳市雷切科技有限公司</t>
  </si>
  <si>
    <t>小资环境、福利补贴、每月旅游</t>
  </si>
  <si>
    <t>html5前端(laya方向)</t>
  </si>
  <si>
    <t>星灵互动（深圳）科技有限公司</t>
  </si>
  <si>
    <t>五险一金，高薪，高福利</t>
  </si>
  <si>
    <t>移动端HTML5开发工程师</t>
  </si>
  <si>
    <t>深圳市智能现实科技有限公司</t>
  </si>
  <si>
    <t>大量期权,前沿技术,年假,五险一金</t>
  </si>
  <si>
    <t>移动端前端开发HTML5webGL</t>
  </si>
  <si>
    <t>证券-HTML5开发工程师</t>
  </si>
  <si>
    <t>上市公司,金融证券,通讯补贴,员工旅游</t>
  </si>
  <si>
    <t>HTMLHTML5前端开发移动端</t>
  </si>
  <si>
    <t>HTML5 web前端 html5前端工程师</t>
  </si>
  <si>
    <t>贵州省广播电视信息网络股份有限公司</t>
  </si>
  <si>
    <t>上市公司,国企研发,百万用户</t>
  </si>
  <si>
    <t>游戏发展前景好</t>
  </si>
  <si>
    <t>HTML5前端开发Web前端Node.js</t>
  </si>
  <si>
    <t>深圳市前海泽金互联网金融服务有限公司</t>
  </si>
  <si>
    <t>弹性工作制,七险一金,活动丰富,节日福利</t>
  </si>
  <si>
    <t>JAVA开发工程师（云服务）</t>
  </si>
  <si>
    <t>OPPO广东移动通信有限公司</t>
  </si>
  <si>
    <t>亿级用户，给力薪酬，大平台</t>
  </si>
  <si>
    <t>高级 Node.js 全栈工程师</t>
  </si>
  <si>
    <t>爱客科技（深圳）有限公司</t>
  </si>
  <si>
    <t>全球项目、高薪资、高福利、国际团队</t>
  </si>
  <si>
    <t>工具软件移动互联网Javascript</t>
  </si>
  <si>
    <t>五险一金,奖金丰厚,健康体检，平台大</t>
  </si>
  <si>
    <t>前端开发JavascriptAngularjsReact native</t>
  </si>
  <si>
    <t>深圳市小满科技有限公司</t>
  </si>
  <si>
    <t>有晋升，发展快</t>
  </si>
  <si>
    <t>大数据云计算</t>
  </si>
  <si>
    <t>五险一金 员工旅游 员工体检</t>
  </si>
  <si>
    <t>旅游银行J2EEJava</t>
  </si>
  <si>
    <t>双休、加班费、年终奖等</t>
  </si>
  <si>
    <t>互联网金融银行前端开发HTMLHTML5CSS</t>
  </si>
  <si>
    <t>112133-开发工程师（电信运营支撑系统）</t>
  </si>
  <si>
    <t>后端C++Java</t>
  </si>
  <si>
    <t>深信服科技股份有限公司</t>
  </si>
  <si>
    <t>信息安全,企业服务</t>
  </si>
  <si>
    <t>平台大,福利好,薪资高</t>
  </si>
  <si>
    <t>PHP后端</t>
  </si>
  <si>
    <t>25210J-前端开发工程师</t>
  </si>
  <si>
    <t>上海陆家嘴国际金融资产交易市场股份有限公司</t>
  </si>
  <si>
    <t>五险一金,节日福利,带薪年假,定期体检</t>
  </si>
  <si>
    <t>移动互联网其他</t>
  </si>
  <si>
    <t>深圳微众税银信息服务有限公司</t>
  </si>
  <si>
    <t>薪资高,福利好,技术新,工作环境好</t>
  </si>
  <si>
    <t>HTML5前端开发CSSAngularjs</t>
  </si>
  <si>
    <t>前端（H5）开发工程师</t>
  </si>
  <si>
    <t>深圳市博悦科创科技有限公司</t>
  </si>
  <si>
    <t>五险一金,双休,年终奖,年度旅游</t>
  </si>
  <si>
    <t>大平台,给力薪酬,海景办公楼,高配健身房</t>
  </si>
  <si>
    <t>Node.js 全栈工程师</t>
  </si>
  <si>
    <t>工具软件移动互联网Javascript全栈</t>
  </si>
  <si>
    <t>五险一金、14薪/年、下午茶、弹性工作制</t>
  </si>
  <si>
    <t>广告营销Node.js</t>
  </si>
  <si>
    <t>周末双休 员工旅游 五险一金</t>
  </si>
  <si>
    <t>nodejs全栈开发工程师</t>
  </si>
  <si>
    <t>深圳学无国界教育科技有限公司</t>
  </si>
  <si>
    <t>出国游，期权，大牛多，环境好，加班少</t>
  </si>
  <si>
    <t>教育移动互联网Node.jsJavascript全栈</t>
  </si>
  <si>
    <t>JAVA工程师（通信视频）</t>
  </si>
  <si>
    <t>深圳卓正医疗投资咨询有限公司</t>
  </si>
  <si>
    <t>年终奖 弹性工作 发展空间</t>
  </si>
  <si>
    <t>分布式后端Linux/Unix视频编解码</t>
  </si>
  <si>
    <t>深圳中正信息科技有限公司</t>
  </si>
  <si>
    <t>上升空间大,期权激励,深大地铁口,科技园地标</t>
  </si>
  <si>
    <t>深圳市大辰科技有限公司</t>
  </si>
  <si>
    <t>技术氛围浓厚、成长快、弹性工作制、期权</t>
  </si>
  <si>
    <t>医疗健康移动互联网Web前端移动端前端开发</t>
  </si>
  <si>
    <t>急聘JAVA开发工程师</t>
  </si>
  <si>
    <t>技术新,晋升快,福利待遇好,发展空间大</t>
  </si>
  <si>
    <t>中国平安财产保险股份有限公司</t>
  </si>
  <si>
    <t>移动互联网HTML5Web前端Hybird</t>
  </si>
  <si>
    <t>前端开发实习生-深圳-00415</t>
  </si>
  <si>
    <t>技术氛围好，自由开放，活动多，福利好</t>
  </si>
  <si>
    <t>深圳尚米网络技术有限公司</t>
  </si>
  <si>
    <t>五险一金,公司氛围好,健身俱乐部</t>
  </si>
  <si>
    <t>后端MySQLPHPJavascript</t>
  </si>
  <si>
    <t>1111ZJ-JAVA架构师</t>
  </si>
  <si>
    <t>绩效奖金,五险一金,带薪年假,定期体检</t>
  </si>
  <si>
    <t>后端JavascriptJ2EE架构师</t>
  </si>
  <si>
    <t>实施</t>
  </si>
  <si>
    <t>Technical Expert技术专家</t>
  </si>
  <si>
    <t>深圳来星网络科技有限公司</t>
  </si>
  <si>
    <t>35k-65k</t>
  </si>
  <si>
    <t>社交,移动互联网</t>
  </si>
  <si>
    <t>新兴行业，国际化团队，全球化市场</t>
  </si>
  <si>
    <t>社交移动互联网安全专家决策能力高级技术管理</t>
  </si>
  <si>
    <t>核心事业群 千万级日活 氛围好 组织扁平</t>
  </si>
  <si>
    <t>前端技术经理</t>
  </si>
  <si>
    <t>工具软件移动互联网技术管理部门管理</t>
  </si>
  <si>
    <t>五险一金、14薪/年、下午茶、工作餐等等</t>
  </si>
  <si>
    <t>员工旅游 五险一金 定期体检</t>
  </si>
  <si>
    <t>急聘前端开发工程师</t>
  </si>
  <si>
    <t>北京希为科技有限公司</t>
  </si>
  <si>
    <t>发展空间,各种福利</t>
  </si>
  <si>
    <t>PHP全栈工程师</t>
  </si>
  <si>
    <t>深圳柚子街科技有限公司</t>
  </si>
  <si>
    <t>福利多,环境宽松,业绩激励,双休日</t>
  </si>
  <si>
    <t>企业服务JavascriptPHP全栈后端</t>
  </si>
  <si>
    <t>深圳市有鱼智能科技有限公司</t>
  </si>
  <si>
    <t>福利好,上市公司,发展空间大,弹性工作制</t>
  </si>
  <si>
    <t>互联网金融移动互联网Linux运维安全</t>
  </si>
  <si>
    <t>11125J-爬虫开发工程师-云技术服务</t>
  </si>
  <si>
    <t>大数据云计算数据挖掘</t>
  </si>
  <si>
    <t>福利好,平台大</t>
  </si>
  <si>
    <t>行业前10,晋升空间大,绩效奖金</t>
  </si>
  <si>
    <t>MySQLLinux/UnixPHPYii</t>
  </si>
  <si>
    <t>深圳市点购电子商务控股股份有限公司广州分公司</t>
  </si>
  <si>
    <t>电商平台 晋升发展</t>
  </si>
  <si>
    <t>电商系统架构技术管理高级技术管理团队建设</t>
  </si>
  <si>
    <t>深圳压寨网络有限公司</t>
  </si>
  <si>
    <t>五险一金，下午茶</t>
  </si>
  <si>
    <t>移动端HTMLIOS</t>
  </si>
  <si>
    <t>高级前端/全栈开发工程师</t>
  </si>
  <si>
    <t>深圳市梦之舵信息技术有限公司</t>
  </si>
  <si>
    <t>亿级用户 双休 优厚薪资待遇</t>
  </si>
  <si>
    <t>移动互联网社交前端开发React nativeJavascriptHTML5</t>
  </si>
  <si>
    <t>前端开发工程师-XJ (MJ000565)</t>
  </si>
  <si>
    <t>深圳乐信软件技术有限公司</t>
  </si>
  <si>
    <t>上市公司 行业top 绩效奖金 弹性工作</t>
  </si>
  <si>
    <t>核心事业部 千万级用户 文化好</t>
  </si>
  <si>
    <t>高级 React.js 前端工程师</t>
  </si>
  <si>
    <t>工具软件移动互联网前端开发JavascriptWeb前端</t>
  </si>
  <si>
    <t>上市公司、大数据平台、下午茶、弹性工作制</t>
  </si>
  <si>
    <t>云计算大数据运维Linux</t>
  </si>
  <si>
    <t>五险一金,员工旅游,定期体检,年终奖金</t>
  </si>
  <si>
    <t>上市公司,福利好,BAT班底,有活力</t>
  </si>
  <si>
    <t>互联网金融HTML5CSS</t>
  </si>
  <si>
    <t>11213W-资深web开发工程师</t>
  </si>
  <si>
    <t>五险一金,绩效奖金,带薪年假,定期体检</t>
  </si>
  <si>
    <t>前端开发HTML5Node.jsWeb前端</t>
  </si>
  <si>
    <t>深圳市至澄科技有限公司</t>
  </si>
  <si>
    <t>前景好 跨境资源优势 资金充足</t>
  </si>
  <si>
    <t>电商前端开发HTML5HybirdWeb前端</t>
  </si>
  <si>
    <t>3D游戏开发（LayaBox）</t>
  </si>
  <si>
    <t>六险一金,年终奖金,年底双薪,团建活动</t>
  </si>
  <si>
    <t>React Native移动端开发（驻海外）</t>
  </si>
  <si>
    <t>广州文瀛互联网有限公司</t>
  </si>
  <si>
    <t>社交,游戏</t>
  </si>
  <si>
    <t>带薪年假、年度体检、年度旅游</t>
  </si>
  <si>
    <t>React native移动端</t>
  </si>
  <si>
    <t>五险一金，年底双薪，绩效奖金，餐补</t>
  </si>
  <si>
    <t>HTML5Hybird</t>
  </si>
  <si>
    <t>资深前端开发工程师 (MJ000068)</t>
  </si>
  <si>
    <t>Lazada-前端开发专家-深圳</t>
  </si>
  <si>
    <t>深圳市赞达贸易有限公司</t>
  </si>
  <si>
    <t>国际化，发展快，技术提升</t>
  </si>
  <si>
    <t>移动端WeexNode.jsWeb前端</t>
  </si>
  <si>
    <t>蚂蚁金服-H5前端开发专家-网商银行 深圳研发中心</t>
  </si>
  <si>
    <t>技术发展空间</t>
  </si>
  <si>
    <t>深圳市维创通科技有限公司</t>
  </si>
  <si>
    <t>企业服务,物联网</t>
  </si>
  <si>
    <t>领导nice 扁平管理 奖金福利</t>
  </si>
  <si>
    <t>React nativeAngularjsWeb前端Node.js</t>
  </si>
  <si>
    <t>Node.js 开发工程师</t>
  </si>
  <si>
    <t>深圳全民吃瓜科技有限公司</t>
  </si>
  <si>
    <t>大牛多，平台发展好，领导nice</t>
  </si>
  <si>
    <t>web前端开发工程师（高级）</t>
  </si>
  <si>
    <t>Java开发工程师-招商金融</t>
  </si>
  <si>
    <t>五险一金,定期体检,员工旅游</t>
  </si>
  <si>
    <t>移动互联网互联网金融Linux系统运维运维</t>
  </si>
  <si>
    <t>五险一金 周末双休 节假日福利 交通报销</t>
  </si>
  <si>
    <t>技术大牛，团队氛围好，奖金丰厚，五险一金</t>
  </si>
  <si>
    <t>电商移动互联网MySQL</t>
  </si>
  <si>
    <t>H5游戏开发工程师</t>
  </si>
  <si>
    <t>深圳淘乐网络科技有限公司</t>
  </si>
  <si>
    <t>包食宿,待遇优,弹性上下班</t>
  </si>
  <si>
    <t>游戏前端开发HTML5COCOS2D-XJavascript</t>
  </si>
  <si>
    <t>APP混合开发工程师</t>
  </si>
  <si>
    <t>深圳对对科技有限公司</t>
  </si>
  <si>
    <t>股票期权,国内外旅游,1-6月年终奖</t>
  </si>
  <si>
    <t>社交直播移动端前端开发React native</t>
  </si>
  <si>
    <t>业绩激励,业界大牛,环境宽松,双休日</t>
  </si>
  <si>
    <t>JavascriptCSS移动端前端开发</t>
  </si>
  <si>
    <t>中高级前端开发工程师（电商平台or旅游平台）</t>
  </si>
  <si>
    <t>大地零一（深圳）科技有限公司</t>
  </si>
  <si>
    <t>扁平化管理，发展空间大，技术氛围好</t>
  </si>
  <si>
    <t>小程序开发工程师-深圳-00529</t>
  </si>
  <si>
    <t>牛人多，工程师文化，创业氛围浓</t>
  </si>
  <si>
    <t>高级软件工程师（前端）</t>
  </si>
  <si>
    <t>不打卡 扁平管理 奖金福利</t>
  </si>
  <si>
    <t>HTMLCSSJavascript前端开发</t>
  </si>
  <si>
    <t>自动化测试开发工程师</t>
  </si>
  <si>
    <t>深圳市时代华盛网络科技有限公司</t>
  </si>
  <si>
    <t>金融,互联网</t>
  </si>
  <si>
    <t>深圳沈鼓测控技术有限公司</t>
  </si>
  <si>
    <t>自主研发、五险一金</t>
  </si>
  <si>
    <t>Web/js前端</t>
  </si>
  <si>
    <t>环境好，氛围好，领导好</t>
  </si>
  <si>
    <t>深圳泛员网网络科技有限公司</t>
  </si>
  <si>
    <t>研发奖金,团队氛围好,技术大牛多,福利待遇好</t>
  </si>
  <si>
    <t>C#/.NETJS软件开发平台</t>
  </si>
  <si>
    <t>前端开发工程师-XYK (MJ000449)</t>
  </si>
  <si>
    <t>深圳市思迪信息技术股份有限公司</t>
  </si>
  <si>
    <t>年底双薪，六险一金，免费体检，周末双休</t>
  </si>
  <si>
    <t>互联网金融JavaMySQLLinux/Unix</t>
  </si>
  <si>
    <t>H5（实习）</t>
  </si>
  <si>
    <t>上市公司,有转正机会,福利好,发展空间大</t>
  </si>
  <si>
    <t>互联网金融HTML5Node.jsCSS</t>
  </si>
  <si>
    <t>全栈工程师（C/C++、JAVA、Golang）</t>
  </si>
  <si>
    <t>福利待遇,发展前景</t>
  </si>
  <si>
    <t>大数据GOJava全栈</t>
  </si>
  <si>
    <t>电子商务专员</t>
  </si>
  <si>
    <t>外企 精致下午茶 带薪年假 周末双休</t>
  </si>
  <si>
    <t>弹性工作、团队氛围好、奖金丰厚</t>
  </si>
  <si>
    <t>电商移动互联网HTMLCSSNode.jsReact native</t>
  </si>
  <si>
    <t>摩比可可（深圳）网络科技有限公司</t>
  </si>
  <si>
    <t>五险一金,丰厚提成,团建活动,下午茶</t>
  </si>
  <si>
    <t>移动互联网前端开发Web前端</t>
  </si>
  <si>
    <t>web前端实习生</t>
  </si>
  <si>
    <t>深圳腾语科技有限公司</t>
  </si>
  <si>
    <t>5k-8k</t>
  </si>
  <si>
    <t>福利好 发展空间大 大神多</t>
  </si>
  <si>
    <t>移动互联网教育前端开发Javascript移动端</t>
  </si>
  <si>
    <t>深圳小鹅网络技术有限公司</t>
  </si>
  <si>
    <t>创业核心来自腾讯</t>
  </si>
  <si>
    <t>教育JavascriptHTML5</t>
  </si>
  <si>
    <t>深圳市同为数码科技股份有限公司</t>
  </si>
  <si>
    <t>个人发展；年终奖；公司前景；工作氛围</t>
  </si>
  <si>
    <t>Technical Director技术总监</t>
  </si>
  <si>
    <t>社交移动互联网技术管理决策能力领导力安全专家</t>
  </si>
  <si>
    <t>技术开发经理</t>
  </si>
  <si>
    <t>研发奖金 技术团队管理 发展空间</t>
  </si>
  <si>
    <t>技术管理高级技术管理部门管理</t>
  </si>
  <si>
    <t>深圳市懒人在线科技有限公司</t>
  </si>
  <si>
    <t>发展空间大,弹性工时,福利好,挑战足够多</t>
  </si>
  <si>
    <t>信息安全移动端HTMLAngularjsWeb前端</t>
  </si>
  <si>
    <t>腾讯项目外包</t>
  </si>
  <si>
    <t>移动互联网C#/.NET分布式后端</t>
  </si>
  <si>
    <t>五险一金,绩效奖金,员工旅游,定期体检</t>
  </si>
  <si>
    <t>移动互联网CSSReact native前端开发HTML5</t>
  </si>
  <si>
    <t>软件测试工程师 (MJ000600)</t>
  </si>
  <si>
    <t>上市公司 空间大 大平台</t>
  </si>
  <si>
    <t>互联网金融电商测试Web测试软件测试自动化</t>
  </si>
  <si>
    <t>行业标杆 明星产品 发展空间大</t>
  </si>
  <si>
    <t>移动互联网企业服务移动端前端开发HTML5嵌入式</t>
  </si>
  <si>
    <t>深圳市亿亿科技有限公司</t>
  </si>
  <si>
    <t>五天八小时，弹性制上班，福利待遇高</t>
  </si>
  <si>
    <t>H5(egret)开发工程师</t>
  </si>
  <si>
    <t>深圳市范特西科技有限公司</t>
  </si>
  <si>
    <t>带薪年假；弹性工作；项目奖金</t>
  </si>
  <si>
    <t>游戏移动端前端开发HTML5</t>
  </si>
  <si>
    <t>java技术支撑工程师</t>
  </si>
  <si>
    <t>深圳市路通网络技术有限公司</t>
  </si>
  <si>
    <t>年内2调薪 团队氛围好 幸福指数高</t>
  </si>
  <si>
    <t>资讯与社区web前端开发工程师</t>
  </si>
  <si>
    <t>富途网络科技（深圳）有限公司</t>
  </si>
  <si>
    <t>腾讯系团队,扁平管理,六险一金</t>
  </si>
  <si>
    <t>广州国音智能科技有限公司</t>
  </si>
  <si>
    <t>海归团队,人工智能,IDG领投,技术创新</t>
  </si>
  <si>
    <t>企业服务大数据前端开发移动端React native</t>
  </si>
  <si>
    <t>精算智能科技(深圳)有限责任公司</t>
  </si>
  <si>
    <t>五险一金、期权激励、年终分红、扁平化</t>
  </si>
  <si>
    <t>ERP实施工程师</t>
  </si>
  <si>
    <t>深圳美西西餐饮管理有限公司</t>
  </si>
  <si>
    <t>待遇好，平台大，氛围好</t>
  </si>
  <si>
    <t>ERP软件开发技术支持企业软件</t>
  </si>
  <si>
    <t>七险一金,弹性工作制,中午包餐</t>
  </si>
  <si>
    <t>互联网金融前端开发HTML5JavascriptWeb前端</t>
  </si>
  <si>
    <t>客户端主程</t>
  </si>
  <si>
    <t>六险一金,13薪,年终奖金,大小团建活动</t>
  </si>
  <si>
    <t>游戏HTML5COCOS2D-X</t>
  </si>
  <si>
    <t>自动化测试主管</t>
  </si>
  <si>
    <t>思凯思特（北京）科技有限公司</t>
  </si>
  <si>
    <t>加班少，商业补充险，年假多，福利好</t>
  </si>
  <si>
    <t>深圳市傲冠软件股份有限公司</t>
  </si>
  <si>
    <t>五险一金 年终分红 带薪年假 定期体检</t>
  </si>
  <si>
    <t>cocos creator 游戏开发工程师</t>
  </si>
  <si>
    <t>深圳宇衡互联科技有限公司</t>
  </si>
  <si>
    <t>年底双薪,五险一金,节日福利,绩效奖金</t>
  </si>
  <si>
    <t>游戏HTML5Javascript前端开发</t>
  </si>
  <si>
    <t>周末双休,年终奖</t>
  </si>
  <si>
    <t>Web前端工程师--QD (MJ000156)</t>
  </si>
  <si>
    <t>深圳市矽赫科技有限公司</t>
  </si>
  <si>
    <t>人工智能,硬件</t>
  </si>
  <si>
    <t>前沿科技,海归团队</t>
  </si>
  <si>
    <t>智能硬件前端开发Web前端CSSJavascript</t>
  </si>
  <si>
    <t>深圳新锐居品科技有限公司</t>
  </si>
  <si>
    <t>跨国团队，订单起量时刻</t>
  </si>
  <si>
    <t>电商服务器端Java</t>
  </si>
  <si>
    <t>深圳永安在线科技有限公司</t>
  </si>
  <si>
    <t>11k-16k</t>
  </si>
  <si>
    <t>报酬丰厚,氛围好,福利好,晋升空间大</t>
  </si>
  <si>
    <t>HTMLJavascriptWeb前端CSS</t>
  </si>
  <si>
    <t>HTML5HTMLCSSWeb前端</t>
  </si>
  <si>
    <t>AngularjsHTMLNode.js</t>
  </si>
  <si>
    <t>深圳市玖昔科技发展股份有限公司</t>
  </si>
  <si>
    <t>项目前景好,五险一金,内部气氛好</t>
  </si>
  <si>
    <t>php开发工程师--01</t>
  </si>
  <si>
    <t>深圳市明源云客电子商务有限公司</t>
  </si>
  <si>
    <t>上市公司 丰厚年终 花式福利 大牛团队</t>
  </si>
  <si>
    <t>移动互联网房产服务后端PHP</t>
  </si>
  <si>
    <t>深圳鹏开信息技术有限公司</t>
  </si>
  <si>
    <t>年底双薪，年度旅游，员工体检，下午茶</t>
  </si>
  <si>
    <t>后端客户端J2EE</t>
  </si>
  <si>
    <t>前端开发移动端Web前端Javascript</t>
  </si>
  <si>
    <t>有晋升,老板好,发展快</t>
  </si>
  <si>
    <t>React nativeAngularjs</t>
  </si>
  <si>
    <t>维恩贝特科技有限公司</t>
  </si>
  <si>
    <t>年度调薪,年终奖,晋升空间,年度旅游</t>
  </si>
  <si>
    <t>高级全栈工程师（偏前端)</t>
  </si>
  <si>
    <t>深圳市中联创新自控系统有限公司</t>
  </si>
  <si>
    <t>靠谱产品,扁平团队,技术氛围好,有趣</t>
  </si>
  <si>
    <t>JS全栈</t>
  </si>
  <si>
    <t>Egret游戏开发工程师（驻海外）</t>
  </si>
  <si>
    <t>中高级前端（react）</t>
  </si>
  <si>
    <t>React nativeHTMLCSSJavascript</t>
  </si>
  <si>
    <t>高级前端开发工程师--HY (MJ000147)</t>
  </si>
  <si>
    <t>上市公司 行业top 晋升空间 绩效奖金</t>
  </si>
  <si>
    <t>服务开发工程师</t>
  </si>
  <si>
    <t>绩效奖金,节日福利,六险一金</t>
  </si>
  <si>
    <t>大数据云计算平台Linux/Unix后端服务器端</t>
  </si>
  <si>
    <t>牛人多,平台好,技术新</t>
  </si>
  <si>
    <t>前端开发Node.jsJavascriptAngularjs</t>
  </si>
  <si>
    <t>5k-6k</t>
  </si>
  <si>
    <t>双休</t>
  </si>
  <si>
    <t>迅捷敏达科技（深圳）有限公司</t>
  </si>
  <si>
    <t>五险一金,股权激励,下午茶，年度旅游</t>
  </si>
  <si>
    <t>高级全栈JavaScript开发工程师</t>
  </si>
  <si>
    <t>移动互联网即时通讯JavascriptJS全栈</t>
  </si>
  <si>
    <t>团队大神多，团队氛围好，平台大，成长快！</t>
  </si>
  <si>
    <t>企业服务移动互联网后端MySQLLinux/Unix</t>
  </si>
  <si>
    <t>深圳市金证优智科技有限公司</t>
  </si>
  <si>
    <t>技术大牛,团队氛围好,高成长</t>
  </si>
  <si>
    <t>深圳视界信息技术有限公司</t>
  </si>
  <si>
    <t>大数据产品,大牛云集,五险一金,周末双休</t>
  </si>
  <si>
    <t>分布式JavaPython爬虫</t>
  </si>
  <si>
    <t>深圳市安印科技有限公司</t>
  </si>
  <si>
    <t>13k-19k</t>
  </si>
  <si>
    <t>下午茶2次/周/免费中晚餐/月度活动经费</t>
  </si>
  <si>
    <t>企业服务JavascriptJavaJS</t>
  </si>
  <si>
    <t>深圳市途乐乐科技有限公司</t>
  </si>
  <si>
    <t>五险一金，项目奖金，业绩奖金</t>
  </si>
  <si>
    <t>工具软件HTML5CSS前端开发</t>
  </si>
  <si>
    <t>扁平化管理</t>
  </si>
  <si>
    <t>机顶盒软件开发工程师（浏览器方向）</t>
  </si>
  <si>
    <t>中国移动通信集团终端有限公司</t>
  </si>
  <si>
    <t>福利保障好、平台稳定、新团队</t>
  </si>
  <si>
    <t>智能硬件Linux嵌入式</t>
  </si>
  <si>
    <t>白鹭Egret 前端</t>
  </si>
  <si>
    <t>五险一金，旅游，体检</t>
  </si>
  <si>
    <t>深圳市海点网络科技有限公司</t>
  </si>
  <si>
    <t>福利好，能力突出配股权</t>
  </si>
  <si>
    <t>游戏Unity3d</t>
  </si>
  <si>
    <t>深圳万威国际科技有限公司</t>
  </si>
  <si>
    <t>平台大,国际化,奖金高,福利好</t>
  </si>
  <si>
    <t>互联网金融前端开发</t>
  </si>
  <si>
    <t>弹性工作，良好平台，90后年轻团队</t>
  </si>
  <si>
    <t>HTML5HTMLCSS</t>
  </si>
  <si>
    <t>深圳市杉岩数据技术有限公司</t>
  </si>
  <si>
    <t>扁平化管理,领导好,9点半上班,氛围融洽</t>
  </si>
  <si>
    <t>深圳市华阅文化传媒有限公司</t>
  </si>
  <si>
    <t>奇虎360,弹性工作,餐补,活动多</t>
  </si>
  <si>
    <t>JavascriptCSSHTML前端开发</t>
  </si>
  <si>
    <t>互联网产品、五险一金、带薪年假、年终奖金</t>
  </si>
  <si>
    <t>大数据公司,周末双休, 重职业规划</t>
  </si>
  <si>
    <t>分布式Python爬虫</t>
  </si>
  <si>
    <t>前端开发（中高级）</t>
  </si>
  <si>
    <t>技术延伸，大型平台，技术综合</t>
  </si>
  <si>
    <t>HTML5Angularjs前端开发CSS</t>
  </si>
  <si>
    <t>前端工程师 - Node 全栈向</t>
  </si>
  <si>
    <t>深圳碳原子科技有限公司</t>
  </si>
  <si>
    <t>包午晚餐 交通便利 福利诱人 团队专业</t>
  </si>
  <si>
    <t>深圳伟东云教育科技有限公司</t>
  </si>
  <si>
    <t>团队思路开发、全球教育</t>
  </si>
  <si>
    <t>高级技术经理</t>
  </si>
  <si>
    <t>深圳市随手科技有限公司</t>
  </si>
  <si>
    <t>氛围好 领导好 福利好</t>
  </si>
  <si>
    <t>年内两加薪,年内两晋升,五险又双休</t>
  </si>
  <si>
    <t>深圳TCL新技术有限公司</t>
  </si>
  <si>
    <t>六险一金、提供住宿、年底双薪</t>
  </si>
  <si>
    <t>JavascriptMySQLERP系统架构</t>
  </si>
  <si>
    <t>环球雅途集团有限公司</t>
  </si>
  <si>
    <t>周末双休，生日会，年终奖，季度旅游</t>
  </si>
  <si>
    <t>旅游电商移动端Web前端</t>
  </si>
  <si>
    <t>移动互联网HTML5前端开发移动端CSS</t>
  </si>
  <si>
    <t>web前端（招商金科-深业上城）</t>
  </si>
  <si>
    <t>五险一金，定期旅游，定期体检</t>
  </si>
  <si>
    <t>HTMLJavascriptCSSHTML5</t>
  </si>
  <si>
    <t>招Java爬虫工程师 爬出新世界！</t>
  </si>
  <si>
    <t>互联网公司、大咖多、氛围好、福利优厚</t>
  </si>
  <si>
    <t>后端服务器端J2EEJava</t>
  </si>
  <si>
    <t>深圳虾皮信息科技有限公司</t>
  </si>
  <si>
    <t>弹性制度,扁平化管理,假期多,福利好</t>
  </si>
  <si>
    <t>高级安全工程师</t>
  </si>
  <si>
    <t>东莞市腾盛软件科技有限公司</t>
  </si>
  <si>
    <t>平台好、机会多、海量亿级用户</t>
  </si>
  <si>
    <t>安全Web安全网络安全</t>
  </si>
  <si>
    <t>高级前端开发工程师（深圳南山）</t>
  </si>
  <si>
    <t>海南高灯科技有限公司</t>
  </si>
  <si>
    <t>腾讯系 领导nice 扁平化</t>
  </si>
  <si>
    <t>深圳市伟图科技开发有限公司</t>
  </si>
  <si>
    <t>双休，五险一金，年终奖，弹性工作时间</t>
  </si>
  <si>
    <t>前端开发移动端HTML5Javascript</t>
  </si>
  <si>
    <t>H5中高级工程师</t>
  </si>
  <si>
    <t>周末双休 员工体检 员工旅游</t>
  </si>
  <si>
    <t>java工程师（深圳）</t>
  </si>
  <si>
    <t>深圳市信广龙广告有限责任公司</t>
  </si>
  <si>
    <t>H5，移动应用配套开发</t>
  </si>
  <si>
    <t>广告营销移动互联网后端服务器端</t>
  </si>
  <si>
    <t>金融行业</t>
  </si>
  <si>
    <t>六险一金,试用期全薪,股票期权,专利奖金</t>
  </si>
  <si>
    <t>信息安全Node.jsWeb前端</t>
  </si>
  <si>
    <t>五险一金,团建活动,年底双薪,下午茶</t>
  </si>
  <si>
    <t>移动互联网CSSHTML5Web前端</t>
  </si>
  <si>
    <t>前端开发工程师 中/高级</t>
  </si>
  <si>
    <t>深圳前海联易融金融服务有限公司</t>
  </si>
  <si>
    <t>六险一金;弹性办公;福利满满;风口行业</t>
  </si>
  <si>
    <t>云计算金融前端开发Web前端Javascript</t>
  </si>
  <si>
    <t>银行系统 技术大牛团队 项目稳定</t>
  </si>
  <si>
    <t>Web前端Angularjs</t>
  </si>
  <si>
    <t>深圳博为教育科技有限公司</t>
  </si>
  <si>
    <t>双休，定期团建，准上市公司，福利好</t>
  </si>
  <si>
    <t>教育企业服务前端开发HTML5AngularjsCSS</t>
  </si>
  <si>
    <t>深圳左邻永佳科技有限公司</t>
  </si>
  <si>
    <t>晋升空间、扁平管理、薪资丰厚、活动多多</t>
  </si>
  <si>
    <t>全栈/web前端高级工程师</t>
  </si>
  <si>
    <t>五险一金，双休，发展前景</t>
  </si>
  <si>
    <t>确认过眼神 你就是要找的人-Java工程师（爬虫）</t>
  </si>
  <si>
    <t>互联网公司 大咖多 氛围好 福利优厚</t>
  </si>
  <si>
    <t>移动互联网云计算J2EE平台分布式客户端</t>
  </si>
  <si>
    <t>深圳市智立方互动科技有限公司</t>
  </si>
  <si>
    <t>web前端（APP端H5方向）</t>
  </si>
  <si>
    <t>HTMLHTML5移动端前端开发</t>
  </si>
  <si>
    <t>Ruby软件开发工程师</t>
  </si>
  <si>
    <t>中原地产代理（深圳）有限公司</t>
  </si>
  <si>
    <t>福利待遇好,工作氛围好,管理规范</t>
  </si>
  <si>
    <t>RubyLinux/UnixMySQL</t>
  </si>
  <si>
    <t>美女如云，大牛云集，有活力的技术团队</t>
  </si>
  <si>
    <t>大平台,专业团队,高福利</t>
  </si>
  <si>
    <t>前端开发AndroidIOS</t>
  </si>
  <si>
    <t>珠海采筑电子商务有限公司</t>
  </si>
  <si>
    <t>绩效奖金、年终奖金、福利好、行业前景好</t>
  </si>
  <si>
    <t>资深前端开发leader</t>
  </si>
  <si>
    <t>深圳市世联小额贷款有限公司</t>
  </si>
  <si>
    <t>房产金融,健身房,带薪年假</t>
  </si>
  <si>
    <t>移动互联网大数据前端开发HTML5移动端CSS</t>
  </si>
  <si>
    <t>前端开发工程师（中高级）</t>
  </si>
  <si>
    <t>福利好,补充医疗险,外企,年底双薪</t>
  </si>
  <si>
    <t>电商前端开发移动端</t>
  </si>
  <si>
    <t>德方智链科技（深圳）有限公司</t>
  </si>
  <si>
    <t>弹性工作竞争力薪资环境舒适技术牛人多</t>
  </si>
  <si>
    <t>Node.jsGolang全栈Javascript</t>
  </si>
  <si>
    <t>深圳银狐游戏网络有限公司</t>
  </si>
  <si>
    <t>环境舒适、氛围活跃、福利好、人性化管理</t>
  </si>
  <si>
    <t>前端开发工程师（H5+小程序方向）</t>
  </si>
  <si>
    <t>深圳市易博天下科技有限公司</t>
  </si>
  <si>
    <t>平台好，上市公司，周末双休，高速增长</t>
  </si>
  <si>
    <t>企业服务移动互联网前端开发移动端</t>
  </si>
  <si>
    <t>基础架构Web前端开发工程师</t>
  </si>
  <si>
    <t>珠海市乐云付科技有限公司深圳分公司</t>
  </si>
  <si>
    <t>交通便利,弹性工作制,扁平化管理</t>
  </si>
  <si>
    <t>双休，年终奖，下午茶，入职即买六险一金</t>
  </si>
  <si>
    <t>JavascriptbootstrapCSS</t>
  </si>
  <si>
    <t>前端技术专家-买家&amp;amp;卖家端</t>
  </si>
  <si>
    <t>阿里巴巴海外事业部</t>
  </si>
  <si>
    <t>电商移动端前端开发HTMLJavascript</t>
  </si>
  <si>
    <t>深圳市光逸科技有限公司</t>
  </si>
  <si>
    <t>跨境电商 年轻团队 福利待遇丰厚</t>
  </si>
  <si>
    <t>Node.js后端</t>
  </si>
  <si>
    <t>深圳市拉科菲希科技有限公司</t>
  </si>
  <si>
    <t>氛围好 BAT大牛组团升级 期权</t>
  </si>
  <si>
    <t>电商大数据</t>
  </si>
  <si>
    <t>前端开发工程师-深圳-00056</t>
  </si>
  <si>
    <t>资深\高级前端开发工程师</t>
  </si>
  <si>
    <t>维沃移动通信有限公司</t>
  </si>
  <si>
    <t>平台大,高并发,技术氛围好,发展空间大</t>
  </si>
  <si>
    <t>年底双薪、六险一金、周末双休</t>
  </si>
  <si>
    <t>移动端JavascriptCSSHTML</t>
  </si>
  <si>
    <t>web开发高级工程师</t>
  </si>
  <si>
    <t>华润置地（深圳）有限公司</t>
  </si>
  <si>
    <t>大平台,新技术</t>
  </si>
  <si>
    <t>新零售移动互联网CSSHTML5</t>
  </si>
  <si>
    <t>中级JAVA开发工程师</t>
  </si>
  <si>
    <t>晋升发展,工资你喜欢,福利你喜欢</t>
  </si>
  <si>
    <t>J2EEJavaJavascript</t>
  </si>
  <si>
    <t>朝九晚六 周末双休 年终奖金</t>
  </si>
  <si>
    <t>.NETCSSHTML5</t>
  </si>
  <si>
    <t>深圳市墨者安全科技有限公司</t>
  </si>
  <si>
    <t>五险一金、带薪年假、 年度体检、下午茶</t>
  </si>
  <si>
    <t>后端J2EE服务器端</t>
  </si>
  <si>
    <t>Web端系统测试</t>
  </si>
  <si>
    <t>中高级前端开发</t>
  </si>
  <si>
    <t>地铁周边,福利待遇佳,扁平化管理,年终奖</t>
  </si>
  <si>
    <t>深圳市阿卡索资讯股份有限公司</t>
  </si>
  <si>
    <t>发展空间大,周末双休,健身俱乐部</t>
  </si>
  <si>
    <t>教育移动互联网JavascriptNode.jsCSS</t>
  </si>
  <si>
    <t>深圳市利汇电子商务科技有限公司</t>
  </si>
  <si>
    <t>空间大，福利好，加班少</t>
  </si>
  <si>
    <t>深圳市前海房极客网络科技有限公司</t>
  </si>
  <si>
    <t>高配团队,业务爆炸期,地产大行业</t>
  </si>
  <si>
    <t>JavascriptwebGLNode.jsWeb前端</t>
  </si>
  <si>
    <t>深圳市零壹移动互联系统有限公司</t>
  </si>
  <si>
    <t>物联网,互联网,移动端</t>
  </si>
  <si>
    <t>React nativeJavascript前端开发Angularjs</t>
  </si>
  <si>
    <t>深圳市展速网络科技有限公司</t>
  </si>
  <si>
    <t>技能提升快</t>
  </si>
  <si>
    <t>周末双休,技能培训,年终奖,靠近地铁站</t>
  </si>
  <si>
    <t>移动互联网互联网金融前端开发Web前端Node.jsSQLite</t>
  </si>
  <si>
    <t>深圳市优必选科技股份有限公司</t>
  </si>
  <si>
    <t>机器人,人工智能,弹性工作</t>
  </si>
  <si>
    <t>移动端AndroidIOS</t>
  </si>
  <si>
    <t>深圳市前海汇流信息科技有限公司</t>
  </si>
  <si>
    <t>高薪假多,双休,五险一金,国内外旅游</t>
  </si>
  <si>
    <t>电商HTML5JavascriptCSSWeb前端</t>
  </si>
  <si>
    <t>六险一金 晋升空间</t>
  </si>
  <si>
    <t>通信/网络设备前端开发HTMLWeb前端</t>
  </si>
  <si>
    <t>双休,五险一金,年终奖,年度旅游</t>
  </si>
  <si>
    <t>高级安全渗透测试工程师</t>
  </si>
  <si>
    <t>Web安全安全</t>
  </si>
  <si>
    <t>php后台</t>
  </si>
  <si>
    <t>六险一金,带薪年假,年终奖,周末双休</t>
  </si>
  <si>
    <t>PHPLaravelMySQLLinux/Unix</t>
  </si>
  <si>
    <t>高薪假多 5天7小时 土豪奖金 境外旅游</t>
  </si>
  <si>
    <t>电商移动互联网JavascriptCSSHTML5</t>
  </si>
  <si>
    <t>深圳远趣科技有限公司</t>
  </si>
  <si>
    <t>海外市场 数据 流量</t>
  </si>
  <si>
    <t>移动互联网HTMLCSSJavascript前端开发</t>
  </si>
  <si>
    <t>深圳市利谱信息技术有限公司</t>
  </si>
  <si>
    <t>周末双休 五险一金 发展空间 提供住宿</t>
  </si>
  <si>
    <t>即时通讯大数据服务器端后端docker</t>
  </si>
  <si>
    <t>深圳市沃信科技有限公司</t>
  </si>
  <si>
    <t>C/C++ Linux 数据库</t>
  </si>
  <si>
    <t>HTMLCSSWeb前端前端开发</t>
  </si>
  <si>
    <t>JavaScript工程师</t>
  </si>
  <si>
    <t>自由,阳光</t>
  </si>
  <si>
    <t>JAVA高级工程师（IOT）</t>
  </si>
  <si>
    <t>深圳杰睿联科技有限公司</t>
  </si>
  <si>
    <t>精英团队,硅谷模式</t>
  </si>
  <si>
    <t>云计算J2EEJavaMySQL云计算</t>
  </si>
  <si>
    <t>水滴智慧科技（深圳）有限公司</t>
  </si>
  <si>
    <t>风口行业，团队实力强、未来可期</t>
  </si>
  <si>
    <t>深圳市智慧享联网络技术有限公司</t>
  </si>
  <si>
    <t>自带食堂,自带健身房,出国旅游</t>
  </si>
  <si>
    <t>深圳市优学天下教育发展股份有限公司</t>
  </si>
  <si>
    <t>高薪资 大平台 工作餐</t>
  </si>
  <si>
    <t>服务器端后端J2EE分布式</t>
  </si>
  <si>
    <t>资深前端开发 (MJ000669)</t>
  </si>
  <si>
    <t>AI电商 大牛云集 海外 百亿已盈利</t>
  </si>
  <si>
    <t>电商大数据JavascriptNode.jsWeb前端架构师</t>
  </si>
  <si>
    <t>移动互联网HTML5HTML前端开发CSS</t>
  </si>
  <si>
    <t>运营开发Web前端开发工程师</t>
  </si>
  <si>
    <t>Web前端工程师-B03</t>
  </si>
  <si>
    <t>鹏城实验室</t>
  </si>
  <si>
    <t>三餐、班车</t>
  </si>
  <si>
    <t>福利多,晋升机会多,团建活动,下午茶</t>
  </si>
  <si>
    <t>H5网页前端开发工程师</t>
  </si>
  <si>
    <t>云鲸智能科技（东莞）有限公司</t>
  </si>
  <si>
    <t>五险一金 年度旅游 股票期权</t>
  </si>
  <si>
    <t>HTML5前端开发Javascript</t>
  </si>
  <si>
    <t>前端工程师（YC）</t>
  </si>
  <si>
    <t>跨越速运集团有限公司</t>
  </si>
  <si>
    <t>加班补贴,下午茶,班车,员工宿舍</t>
  </si>
  <si>
    <t>深圳市超盟金服技术信息服务有限公司</t>
  </si>
  <si>
    <t>集团企业,管理规范,下午茶,福利多多</t>
  </si>
  <si>
    <t>13薪 大公司 六险一金 8天年假</t>
  </si>
  <si>
    <t>Python</t>
  </si>
  <si>
    <t>六险一金、周末双休</t>
  </si>
  <si>
    <t>电商金融</t>
  </si>
  <si>
    <t>稿定（厦门）科技有限公司</t>
  </si>
  <si>
    <t>工作好玩儿、大咖多、发展空间大</t>
  </si>
  <si>
    <t>HTML5CSSNode.js</t>
  </si>
  <si>
    <t>福利,晋升</t>
  </si>
  <si>
    <t>行业前景好，发展空间大，大牛领队</t>
  </si>
  <si>
    <t>CSS前端开发HTML5Javascript</t>
  </si>
  <si>
    <t>中级php</t>
  </si>
  <si>
    <t>Laravel</t>
  </si>
  <si>
    <t>新零售电商CSSJavascript前端开发HTML</t>
  </si>
  <si>
    <t>高级自动化软件测试工程师</t>
  </si>
  <si>
    <t>海南新浪爱问普惠科技有限公司</t>
  </si>
  <si>
    <t>平台大 福利好</t>
  </si>
  <si>
    <t>测试自动化</t>
  </si>
  <si>
    <t>5层楼,房产金融,健身房,带薪年假</t>
  </si>
  <si>
    <t>HTML5CSSJavascriptbootstrap</t>
  </si>
  <si>
    <t>后端JavascriptJava</t>
  </si>
  <si>
    <t>成长快,牛人多,六险一金,弹性上班</t>
  </si>
  <si>
    <t>教育后端JavaPHP</t>
  </si>
  <si>
    <t>五险一金 补充商业保险 年度体检</t>
  </si>
  <si>
    <t>物流移动互联网AngularjsNode.jsReact native</t>
  </si>
  <si>
    <t>深圳市乐心医疗电子有限公司</t>
  </si>
  <si>
    <t>扁平管理,上市公司,年终奖金</t>
  </si>
  <si>
    <t>深圳数位传媒科技有限公司</t>
  </si>
  <si>
    <t>14薪起,扁平化管理,股票期权,技术氛围好</t>
  </si>
  <si>
    <t>深圳白骑士大数据有限公司</t>
  </si>
  <si>
    <t>平台大,有挑战,期权,高速发展</t>
  </si>
  <si>
    <t>成都天用唯勤科技股份有限公司深圳分公司</t>
  </si>
  <si>
    <t>双休 五险一金 餐补 差补</t>
  </si>
  <si>
    <t>大数据开发（JAVA）</t>
  </si>
  <si>
    <t>JavaSpark数据挖掘</t>
  </si>
  <si>
    <t>WEB前端工程师 15-25k</t>
  </si>
  <si>
    <t>扁平快</t>
  </si>
  <si>
    <t>移动互联网大数据HTML5React nativeWeb前端Javascript</t>
  </si>
  <si>
    <t>技术支持客服（客户成功）</t>
  </si>
  <si>
    <t>技术,数据相关,全栈运营,行业专家</t>
  </si>
  <si>
    <t>客服售前售后</t>
  </si>
  <si>
    <t>java开发工程师（互金项目组）</t>
  </si>
  <si>
    <t>独角兽,大牛多,技术氛围好</t>
  </si>
  <si>
    <t>后端J2EE分布式</t>
  </si>
  <si>
    <t>深圳市青木文化传播有限公司</t>
  </si>
  <si>
    <t>弹性工作、五险一金、出国旅游、年底双薪</t>
  </si>
  <si>
    <t>深圳刷宝科技有限公司</t>
  </si>
  <si>
    <t>年度体检，期权，经营利润分享</t>
  </si>
  <si>
    <t>深圳市希云科技有限公司</t>
  </si>
  <si>
    <t>公司氛围好,技术大牛多,薪资丰厚</t>
  </si>
  <si>
    <t>云计算企业服务Node.js前端开发JavascriptReact native</t>
  </si>
  <si>
    <t>五险一金,餐补,加班费,团建活动</t>
  </si>
  <si>
    <t>移动端Node.jsJavascriptWeb前端</t>
  </si>
  <si>
    <t>技术大牛，创新氛围，福利丰富</t>
  </si>
  <si>
    <t>后端PHP</t>
  </si>
  <si>
    <t>云丁网络技术（北京）有限公司</t>
  </si>
  <si>
    <t>六险一金 氛围好 领导nice</t>
  </si>
  <si>
    <t>React nativeWeb前端前端开发</t>
  </si>
  <si>
    <t>20k-22k</t>
  </si>
  <si>
    <t>项目管理需求分析解决方案</t>
  </si>
  <si>
    <t>蚂蚁金服-H5前端开发专家-网商银行 深圳</t>
  </si>
  <si>
    <t>国际视野,独角兽,牛人多,大平台</t>
  </si>
  <si>
    <t>技术导向，牛人多，福利好</t>
  </si>
  <si>
    <t>上海分蛋信息科技有限公司深圳分公司</t>
  </si>
  <si>
    <t>五险一金 带薪年假 年终奖 团队旅行</t>
  </si>
  <si>
    <t>其他Web前端</t>
  </si>
  <si>
    <t>高级前端开发-深圳</t>
  </si>
  <si>
    <t>web高级前端工程师--BKYF</t>
  </si>
  <si>
    <t>深圳市梦网科技发展有限公司</t>
  </si>
  <si>
    <t>五险一金,年终奖,绩效考核</t>
  </si>
  <si>
    <t>20k-24k</t>
  </si>
  <si>
    <t>高薪银行金融互联网平台</t>
  </si>
  <si>
    <t>金融前端开发CSSJavascriptWeb前端</t>
  </si>
  <si>
    <t>全栈开发leader（JavaScript）</t>
  </si>
  <si>
    <t>移动互联网社交JavascriptNode.js前端开发React native</t>
  </si>
  <si>
    <t>北京铭泰金科信息技术有限公司</t>
  </si>
  <si>
    <t>五险一金,周末双休,,餐补、海外机会</t>
  </si>
  <si>
    <t>h5高级前端</t>
  </si>
  <si>
    <t>移动端HTML5前端开发HTML</t>
  </si>
  <si>
    <t>五险一金,年终奖,员工旅游,餐补</t>
  </si>
  <si>
    <t>游戏Web前端HTMLHTML5Javascript</t>
  </si>
  <si>
    <t>高级前端开发Vue</t>
  </si>
  <si>
    <t>13薪，8天年假</t>
  </si>
  <si>
    <t>高级前端开发工程师（移动PAAS、建模平台）</t>
  </si>
  <si>
    <t>精英团队,极客氛围,行业独角兽</t>
  </si>
  <si>
    <t>前端开发Javascript底层</t>
  </si>
  <si>
    <t>Web前端技术负责人</t>
  </si>
  <si>
    <t>深圳市客路网络科技有限公司</t>
  </si>
  <si>
    <t>38k-48k</t>
  </si>
  <si>
    <t>国际化平台,环境舒适,好玩有趣</t>
  </si>
  <si>
    <t>前端开发HTML5Hybird</t>
  </si>
  <si>
    <t>magento PHP工程师</t>
  </si>
  <si>
    <t>深圳市光速动力网络有限公司</t>
  </si>
  <si>
    <t>周末双休、国际团队、团建丰富、发展空间大</t>
  </si>
  <si>
    <t>电商移动互联网后端</t>
  </si>
  <si>
    <t>Web前端开发工程师（初级）</t>
  </si>
  <si>
    <t>嘉联支付有限公司</t>
  </si>
  <si>
    <t>福利好；氛围好；领导好</t>
  </si>
  <si>
    <t>前端开发bootstrapJavascriptHTML</t>
  </si>
  <si>
    <t>深圳市盈通数据服务股份有限公司</t>
  </si>
  <si>
    <t>优质行业，前景广阔</t>
  </si>
  <si>
    <t>企业微信开发(宝华路）</t>
  </si>
  <si>
    <t>五险一金齐 交通便利 加班少</t>
  </si>
  <si>
    <t>HTML5Web前端.NET</t>
  </si>
  <si>
    <t>深圳松茂科技有限公司</t>
  </si>
  <si>
    <t>5天7小时，年终奖，境外旅游，技术分享</t>
  </si>
  <si>
    <t>移动互联网HTML5webGL前端开发</t>
  </si>
  <si>
    <t>数篷科技（深圳）有限公司</t>
  </si>
  <si>
    <t>互联网大牛团队氛围好行业领先办公环境赞</t>
  </si>
  <si>
    <t>Web前端Node.jsCSSHTML</t>
  </si>
  <si>
    <t>PHP后端开发实习生</t>
  </si>
  <si>
    <t>发展空间 大神多 环境高大上</t>
  </si>
  <si>
    <t>移动互联网教育后端PHP</t>
  </si>
  <si>
    <t>Web前端开发/移动开发工程师</t>
  </si>
  <si>
    <t>深圳市秦丝科技有限公司</t>
  </si>
  <si>
    <t>氛围轻松,高速成长,牛人多,弹性工作</t>
  </si>
  <si>
    <t>企业服务移动互联网AngularjsHybird前端开发React native</t>
  </si>
  <si>
    <t>Java工程师(003538)</t>
  </si>
  <si>
    <t>平台大；带薪年假；福利待遇好</t>
  </si>
  <si>
    <t>深圳市捷顺科技实业股份有限公司</t>
  </si>
  <si>
    <t>股权激励</t>
  </si>
  <si>
    <t>Javascript前端开发HTMLHTML5</t>
  </si>
  <si>
    <t>广东盛迪嘉电子商务股份有限公司</t>
  </si>
  <si>
    <t>高薪酬、高福利、职业生涯规划</t>
  </si>
  <si>
    <t>HTML5HybirdReact native</t>
  </si>
  <si>
    <t>深圳市连游网络科技有限公司</t>
  </si>
  <si>
    <t>13薪，下午茶</t>
  </si>
  <si>
    <t>电商移动端CSSHTML前端开发</t>
  </si>
  <si>
    <t>平台空间与回报空间大</t>
  </si>
  <si>
    <t>五险一金,户外活动,下午茶,股权激励</t>
  </si>
  <si>
    <t>信息安全后端PHP</t>
  </si>
  <si>
    <t>深圳搜房宝网络科技有限公司</t>
  </si>
  <si>
    <t>精英团队、福利优越、发展空间大</t>
  </si>
  <si>
    <t>前端开发Web前端移动端</t>
  </si>
  <si>
    <t>高级前端开发（深圳）</t>
  </si>
  <si>
    <t>上市企业 弹性上班 技术大牛多</t>
  </si>
  <si>
    <t>WEB前端开发工程师-南山(J10810)</t>
  </si>
  <si>
    <t>平台大、绩效奖金</t>
  </si>
  <si>
    <t>渠道推广</t>
  </si>
  <si>
    <t>年终奖,五险一金,双休,免费体检</t>
  </si>
  <si>
    <t>周未双休,五险一金,年终奖金,年度调薪</t>
  </si>
  <si>
    <t>金融Node.js全栈</t>
  </si>
  <si>
    <t>移动互联网教育HTML5React native前端开发</t>
  </si>
  <si>
    <t>Python后台开发工程师</t>
  </si>
  <si>
    <t>人工智能；绩效奖金，餐补</t>
  </si>
  <si>
    <t>后端Python</t>
  </si>
  <si>
    <t>高配团队,业务爆炸期,互联网,房地产</t>
  </si>
  <si>
    <t>Java算法数据挖掘</t>
  </si>
  <si>
    <t>深圳市房一族网络科技有限公司</t>
  </si>
  <si>
    <t>五险一金,带薪年假,周末双休</t>
  </si>
  <si>
    <t>HTML5JavascriptReact native前端开发</t>
  </si>
  <si>
    <t>JavascriptbootstrapHTMLAngularjs</t>
  </si>
  <si>
    <t>深圳复临信息科技有限公司</t>
  </si>
  <si>
    <t>六险一金 带薪年假 周末双休 下午茶</t>
  </si>
  <si>
    <t>高级前端工程师-EMP平台</t>
  </si>
  <si>
    <t>技术牛 福利好 人才多</t>
  </si>
  <si>
    <t>美术指导/资深美术指导</t>
  </si>
  <si>
    <t>北京思恩客科技有限公司</t>
  </si>
  <si>
    <t>带薪假期,福利待遇好,六险一金,周末双休</t>
  </si>
  <si>
    <t>广告营销游戏视频Flash美术设计</t>
  </si>
  <si>
    <t>大平台、导师制、工作环境佳、发展潜力大</t>
  </si>
  <si>
    <t>后端CC#/.NETC++</t>
  </si>
  <si>
    <t>前端架构师-南山(J10809)</t>
  </si>
  <si>
    <t>晋升空间、绩效奖金、加班补贴</t>
  </si>
  <si>
    <t>即时通讯游戏</t>
  </si>
  <si>
    <t>高级全栈工程师</t>
  </si>
  <si>
    <t>英语,PHP,MySQL,HTML/</t>
  </si>
  <si>
    <t>深圳市智汇幕墙科技有限公司</t>
  </si>
  <si>
    <t>技术骨干,新技术应用,突破创新,三维建筑</t>
  </si>
  <si>
    <t>JavascriptHTML前端开发移动端</t>
  </si>
  <si>
    <t>薪资可谈,发展空间大,技术氛围好,双休</t>
  </si>
  <si>
    <t>教育后端C#/.NETASPJavascript</t>
  </si>
  <si>
    <t>高级JAVA开发工程师(AW)</t>
  </si>
  <si>
    <t>深圳爱问科技股份有限公司</t>
  </si>
  <si>
    <t>五险一金 年终福利 带薪年假 员工旅游</t>
  </si>
  <si>
    <t>HTML5Web前端JavascriptNode.js</t>
  </si>
  <si>
    <t>高级Java架构师</t>
  </si>
  <si>
    <t>深圳市家家顺物联科技有限公司</t>
  </si>
  <si>
    <t>年涨20%,成长空间大</t>
  </si>
  <si>
    <t>后端系统架构</t>
  </si>
  <si>
    <t>深圳市美维软件有限公司</t>
  </si>
  <si>
    <t>周末双休 五险一金 晋升空间大</t>
  </si>
  <si>
    <t>移动互联网工具软件前端开发</t>
  </si>
  <si>
    <t>AI+大数据；氛围活跃；周末双休</t>
  </si>
  <si>
    <t>HTML5Node.jsWeb前端Javascript</t>
  </si>
  <si>
    <t>周未双休,五险一金,年终奖,年度调薪</t>
  </si>
  <si>
    <t>JavaJavascriptNode.js</t>
  </si>
  <si>
    <t>福利好,空间大</t>
  </si>
  <si>
    <t>深圳市星河软件开发有限公司</t>
  </si>
  <si>
    <t>龙华新区</t>
  </si>
  <si>
    <t>五险一金、年终奖金、带薪假期、公司旅游</t>
  </si>
  <si>
    <t>工具软件HTML5前端开发CSS</t>
  </si>
  <si>
    <t>深圳前海数维时代科技有限公司</t>
  </si>
  <si>
    <t>五险一金,做五休二,互联网,晋升空间大</t>
  </si>
  <si>
    <t>pcg15-web前端工程师</t>
  </si>
  <si>
    <t>平台大</t>
  </si>
  <si>
    <t>H5(layabox)开发工程师</t>
  </si>
  <si>
    <t>公司环境好,福利待遇好,上市公司</t>
  </si>
  <si>
    <t>福利</t>
  </si>
  <si>
    <t>前端开发HTML5HTML</t>
  </si>
  <si>
    <t>深圳采贝教育科技有限公司</t>
  </si>
  <si>
    <t>蓝海项目 团队氛围好 交通便利</t>
  </si>
  <si>
    <t>LaravelYii后端</t>
  </si>
  <si>
    <t>03217H-全栈工程师（JAVA）-数据</t>
  </si>
  <si>
    <t>C#/.NETNode.js</t>
  </si>
  <si>
    <t>奇虎360,五险一金,大咖多,弹性工作制</t>
  </si>
  <si>
    <t>深圳市方直科技股份有限公司</t>
  </si>
  <si>
    <t>高才高薪高成长，亲，您敢来挑战吗！</t>
  </si>
  <si>
    <t>教育Linux/Unix</t>
  </si>
  <si>
    <t>Java开发工程师-深圳</t>
  </si>
  <si>
    <t>卓望信息技术（北京）有限公司</t>
  </si>
  <si>
    <t>周末双休 七险二金 年度体检 年度旅游</t>
  </si>
  <si>
    <t>通信/网络设备移动互联网JavascriptJava</t>
  </si>
  <si>
    <t>深圳市零壹创新科技有限公司</t>
  </si>
  <si>
    <t>品牌设计,大迦,跨境电商</t>
  </si>
  <si>
    <t>【外包岗】腾讯云web前端开发</t>
  </si>
  <si>
    <t>成长空间大</t>
  </si>
  <si>
    <t>前端开发JavascriptWeb前端Node.js</t>
  </si>
  <si>
    <t>web前端开发工程师(003490)</t>
  </si>
  <si>
    <t>电商,硬件</t>
  </si>
  <si>
    <t>五险一金,周末双休,节日福利,水果下午茶</t>
  </si>
  <si>
    <t>深圳市华一世纪企业管理顾问有限公司</t>
  </si>
  <si>
    <t>年底双薪，绩效奖金，年终分红，国外旅游</t>
  </si>
  <si>
    <t>前端开发Web前端CSS</t>
  </si>
  <si>
    <t>深圳天天看看信息技术有限公司</t>
  </si>
  <si>
    <t>提升快,机会多,主管请吃饭,福利好</t>
  </si>
  <si>
    <t>asp.net</t>
  </si>
  <si>
    <t>五险一金,绩效奖金,周末双休,节日福利</t>
  </si>
  <si>
    <t>.NET</t>
  </si>
  <si>
    <t>深圳市数帝网络科技有限公司</t>
  </si>
  <si>
    <t>17k-22k</t>
  </si>
  <si>
    <t>发展前景广阔，公司文化氛围好</t>
  </si>
  <si>
    <t>云计算大数据</t>
  </si>
  <si>
    <t>高级.net开发工程师</t>
  </si>
  <si>
    <t>福利待遇好,工作氛围好,团队大牛多,各种</t>
  </si>
  <si>
    <t>web前端开发工程师（J10025）</t>
  </si>
  <si>
    <t>独角兽 大牛多</t>
  </si>
  <si>
    <t>HTML5React nativeNode.jsWeb前端</t>
  </si>
  <si>
    <t>高级Web前端开发</t>
  </si>
  <si>
    <t>弹性上班 六险一金 福利齐全</t>
  </si>
  <si>
    <t>移动端React nativeNode.jsWeb前端</t>
  </si>
  <si>
    <t>大客户销售（制造业ERP）</t>
  </si>
  <si>
    <t>周末双休，六险一金，上市公司，发展前景</t>
  </si>
  <si>
    <t>工具软件硬件制造大客户销售软件销售销售顾问销售</t>
  </si>
  <si>
    <t>深圳蓝色速度科技有限公司</t>
  </si>
  <si>
    <t>红杉资本投,B2C,餐饮界京东</t>
  </si>
  <si>
    <t>六险一金,带薪年假,定期体检,优秀的团队</t>
  </si>
  <si>
    <t>C#/.NETMySQL</t>
  </si>
  <si>
    <t>ISUX- UI 前端开发工程师</t>
  </si>
  <si>
    <t>大平台 薪资福利好</t>
  </si>
  <si>
    <t>bootstrapJavascriptCSS前端开发</t>
  </si>
  <si>
    <t>五险一金 周末双休 加班调休</t>
  </si>
  <si>
    <t>CC++</t>
  </si>
  <si>
    <t>前端工程师【深圳】</t>
  </si>
  <si>
    <t>福利待遇好,技术大牛,扁平化管,扁平化管</t>
  </si>
  <si>
    <t>CSSReact nativeWeb前端</t>
  </si>
  <si>
    <t>深圳小库科技有限公司</t>
  </si>
  <si>
    <t>双休不打卡 海归精英多 早午餐零食</t>
  </si>
  <si>
    <t>发展前景</t>
  </si>
  <si>
    <t>全栈数据库系统架构Hadoop</t>
  </si>
  <si>
    <t>JAVA开发（OA方向）</t>
  </si>
  <si>
    <t>年16薪、年平均加薪20%+、大平台</t>
  </si>
  <si>
    <t>移动互联网房产服务后端J2EE</t>
  </si>
  <si>
    <t>高级数据仓库工程师</t>
  </si>
  <si>
    <t>带薪年假 五险一金 扁平管理 职位晋升</t>
  </si>
  <si>
    <t>数据仓库</t>
  </si>
  <si>
    <t>薪酬高 大平台</t>
  </si>
  <si>
    <t>高级web前端开发工程师-南山(J10812)</t>
  </si>
  <si>
    <t>六险一金，晋升空间大</t>
  </si>
  <si>
    <t>Node.js+Vue前端开发工程师</t>
  </si>
  <si>
    <t>深圳市德科科技有限公司</t>
  </si>
  <si>
    <t>五险一金,双休,工作环境</t>
  </si>
  <si>
    <t>Node.jsJavascript前端开发HTML5</t>
  </si>
  <si>
    <t>SJZ-高级前端开发工程师</t>
  </si>
  <si>
    <t>顺丰科技有限公司</t>
  </si>
  <si>
    <t>项目奖励</t>
  </si>
  <si>
    <t>大平台,大咖多</t>
  </si>
  <si>
    <t>视频Web前端</t>
  </si>
  <si>
    <t>免费班车,带薪年假,年终奖,双休</t>
  </si>
  <si>
    <t>后端C#/.NET全栈</t>
  </si>
  <si>
    <t>知阁（深圳）网络科技有限公司</t>
  </si>
  <si>
    <t>双休 带薪培训 帅哥美女多 法定带薪</t>
  </si>
  <si>
    <t>Python 工程师（产品研发）</t>
  </si>
  <si>
    <t>深圳市一面网络技术有限公司</t>
  </si>
  <si>
    <t>大数据人工智能；名校系大牛；技术氛围浓</t>
  </si>
  <si>
    <t>gg双休，年终奖，五险一金。</t>
  </si>
  <si>
    <t>Java开发工程师（集团内部系统）</t>
  </si>
  <si>
    <t>大平台发展机遇广福利待遇好团队氛围好</t>
  </si>
  <si>
    <t>企业服务JavaSOA</t>
  </si>
  <si>
    <t>PHP中级开发工程师（深圳）</t>
  </si>
  <si>
    <t>六险一金,节日福利,带薪年假,下午茶</t>
  </si>
  <si>
    <t>移动互联网教育PHP后端Laravel系统架构</t>
  </si>
  <si>
    <t>国企</t>
  </si>
  <si>
    <t>JavaJavascriptMySQLShell</t>
  </si>
  <si>
    <t>金融科技，行业前沿，高速成长</t>
  </si>
  <si>
    <t>移动互联网大数据</t>
  </si>
  <si>
    <t>餐补，AI独角兽</t>
  </si>
  <si>
    <t>服务器端docker</t>
  </si>
  <si>
    <t>前端开发工程师（H5游戏）</t>
  </si>
  <si>
    <t>深圳大宇无限科技有限公司</t>
  </si>
  <si>
    <t>包三餐 带薪年假</t>
  </si>
  <si>
    <t>中级java工程师</t>
  </si>
  <si>
    <t>Java软件开发爬虫工程师</t>
  </si>
  <si>
    <t>高级Java开发工程师&amp;amp;组长（O2O供应链方向）</t>
  </si>
  <si>
    <t>深圳市库盒科技有限公司</t>
  </si>
  <si>
    <t>大牛带队，期权股份，下午茶零食，周末双休</t>
  </si>
  <si>
    <t>新零售后端J2EE</t>
  </si>
  <si>
    <t>在线售后客服（欢迎应届生）</t>
  </si>
  <si>
    <t>深圳市泰捷软件技术有限公司</t>
  </si>
  <si>
    <t>腾讯投资 双休 五险一金 年终奖金</t>
  </si>
  <si>
    <t>电商电商客服在线客服天猫客服淘宝客服</t>
  </si>
  <si>
    <t>精英团队 晋升空间大 五险一金</t>
  </si>
  <si>
    <t>PCG04-WEB前端开发（深圳）</t>
  </si>
  <si>
    <t>大公司 大平台</t>
  </si>
  <si>
    <t>CSSJavascriptWeb前端</t>
  </si>
  <si>
    <t>高级Java开发工程师&amp;amp;组长（餐饮门店方向）</t>
  </si>
  <si>
    <t>大数据平台,千万级用户,福利待遇好</t>
  </si>
  <si>
    <t>房产服务C#/.NETMySQL移动开发</t>
  </si>
  <si>
    <t>深圳市友点科技有限公司</t>
  </si>
  <si>
    <t>双休，五险一金</t>
  </si>
  <si>
    <t>深圳市海豚村信息技术有限公司</t>
  </si>
  <si>
    <t>跨境电商 零售 进口</t>
  </si>
  <si>
    <t>初家科技（上海）有限公司</t>
  </si>
  <si>
    <t>周末双休；弹性上班不打卡；公司氛围好；</t>
  </si>
  <si>
    <t>自动化测试工程师</t>
  </si>
  <si>
    <t>渠道广,福利好,奖金高,国际化</t>
  </si>
  <si>
    <t>互联网金融自动化测试功能测试</t>
  </si>
  <si>
    <t>五险一金 入职体检 年终奖</t>
  </si>
  <si>
    <t>前端开发工程师（易秒通）</t>
  </si>
  <si>
    <t>深圳市百果互动科技有限公司</t>
  </si>
  <si>
    <t>弹性工作,工作氛围好,调薪机会,五险一金</t>
  </si>
  <si>
    <t>金融前端开发</t>
  </si>
  <si>
    <t>cocos2d-js开发工程师</t>
  </si>
  <si>
    <t>深圳暴雪奇迹科技有限公司</t>
  </si>
  <si>
    <t>领导好,年底双薪,周末双薪,项目奖金</t>
  </si>
  <si>
    <t>年终奖 + 股票 + 五险一金</t>
  </si>
  <si>
    <t>React前端高级开发工程师</t>
  </si>
  <si>
    <t>深圳市健康阿鹿信息科技有限公司</t>
  </si>
  <si>
    <t>上市公司合同 股期权激励 团队有活力</t>
  </si>
  <si>
    <t>前端开发React native架构师Web前端</t>
  </si>
  <si>
    <t>高级java开发工程师（合并&amp;amp;预算）</t>
  </si>
  <si>
    <t>理财支付架构师</t>
  </si>
  <si>
    <t>深圳云美网络科技有限公司</t>
  </si>
  <si>
    <t>五险一金 弹性工作制 调薪机会</t>
  </si>
  <si>
    <t>六险一金 年终奖金 过节费 年度旅游</t>
  </si>
  <si>
    <t>CSIG-专有云高级前端web开发工程师</t>
  </si>
  <si>
    <t>平台大，发展快，待遇好，福利棒</t>
  </si>
  <si>
    <t>前端开发JavascriptCSSAngularjs</t>
  </si>
  <si>
    <t>深圳找份工作科技有限公司</t>
  </si>
  <si>
    <t>福利好,平台大,弹性上班，假期多</t>
  </si>
  <si>
    <t>教育招聘前端开发</t>
  </si>
  <si>
    <t>前端开发负责人</t>
  </si>
  <si>
    <t>深圳无觅科技有限公司</t>
  </si>
  <si>
    <t>快速成长,待遇丰厚,团队优秀</t>
  </si>
  <si>
    <t>高级运维工程师</t>
  </si>
  <si>
    <t>发展大 氛围好 BAT大牛组团升级 期权</t>
  </si>
  <si>
    <t>电商大数据运维LinuxDevOpsOpenstack</t>
  </si>
  <si>
    <t>深圳市小亿网络有限公司</t>
  </si>
  <si>
    <t>五险一金,地铁附近,带薪年假,员工旅游</t>
  </si>
  <si>
    <t>移动互联网PHPJSYii</t>
  </si>
  <si>
    <t>售后天猫京东客服</t>
  </si>
  <si>
    <t>腾讯旗下 五险一金 节日福利 年终多薪</t>
  </si>
  <si>
    <t>售后客服淘宝客服天猫客服</t>
  </si>
  <si>
    <t>腾讯云前端开发工程师</t>
  </si>
  <si>
    <t>免费班车,免费早餐,六险一金,绩效+津贴</t>
  </si>
  <si>
    <t>云计算移动互联网Web前端前端开发JavascriptNode.js</t>
  </si>
  <si>
    <t>深圳市优乐学科技有限公司</t>
  </si>
  <si>
    <t>大牛带飞 五险一金 零食发放 年终奖金</t>
  </si>
  <si>
    <t>移动互联网教育Web前端前端开发</t>
  </si>
  <si>
    <t>16k-28k</t>
  </si>
  <si>
    <t>港美股证券，福利佳，前景好，期权</t>
  </si>
  <si>
    <t>功能测试</t>
  </si>
  <si>
    <t>JAVA高级工程师-EMP标准</t>
  </si>
  <si>
    <t>深圳万普瑞邦技术有限公司</t>
  </si>
  <si>
    <t>双休,带薪年假,节日福利</t>
  </si>
  <si>
    <t>深圳市冰禾网络科技有限公司</t>
  </si>
  <si>
    <t>年终奖 下午茶 免费午餐 定期体检</t>
  </si>
  <si>
    <t>游戏MySQLPHPLinux/Unix</t>
  </si>
  <si>
    <t>深圳市益百分生物科技有限公司</t>
  </si>
  <si>
    <t>团队氛围好,福利待遇佳,逗比欢乐多</t>
  </si>
  <si>
    <t>腾讯音乐 PHP 应用开发工程师</t>
  </si>
  <si>
    <t>大平台、福利待遇好</t>
  </si>
  <si>
    <t>java与web开发</t>
  </si>
  <si>
    <t>北京新数科技有限公司</t>
  </si>
  <si>
    <t>创业型公司，有期权激励政策</t>
  </si>
  <si>
    <t>Web前端HTMLJavascriptCSS</t>
  </si>
  <si>
    <t>网络研发经理</t>
  </si>
  <si>
    <t>移动互联网房产服务部门管理技术管理业务流程管理目标管理</t>
  </si>
  <si>
    <t>Java开发工程师（IT）</t>
  </si>
  <si>
    <t>大平台 上市公司 周末双休 年终奖</t>
  </si>
  <si>
    <t>Java后端</t>
  </si>
  <si>
    <t>周末双休,五险一金,年底双薪,节日福利</t>
  </si>
  <si>
    <t>工具软件Java</t>
  </si>
  <si>
    <t>前端开发JavascriptReact native架构师</t>
  </si>
  <si>
    <t>安卓,高性能,安卓市场</t>
  </si>
  <si>
    <t>深圳有咖互动科技有限公司</t>
  </si>
  <si>
    <t>微博控股，扁平化管理，下午茶，弹性工时</t>
  </si>
  <si>
    <t>前端开发工程师-南山(J10805)</t>
  </si>
  <si>
    <t>北京国双科技有限公司</t>
  </si>
  <si>
    <t>发展空间大,牛人多,弹性工作制,福利好</t>
  </si>
  <si>
    <t>大数据云计算前端开发HTMLNode.jsReact native</t>
  </si>
  <si>
    <t>深圳市有光科技有限公司</t>
  </si>
  <si>
    <t>明星创业团队，弹性工作制，福利超预期</t>
  </si>
  <si>
    <t>IOSWeb前端AndroidJavascript</t>
  </si>
  <si>
    <t>网页设计美工</t>
  </si>
  <si>
    <t>深圳市小柠檬教育科技有限公司</t>
  </si>
  <si>
    <t>双休+年终奖+全勤奖</t>
  </si>
  <si>
    <t>电商网店推广</t>
  </si>
  <si>
    <t>深圳天天嗨玩网络科技有限公司</t>
  </si>
  <si>
    <t>团队强，空间大，氛围好，福利多</t>
  </si>
  <si>
    <t>团队优秀，节日福利，生日福利</t>
  </si>
  <si>
    <t>Html+Css+Js兼职</t>
  </si>
  <si>
    <t>北京昌平区北清路博雅CC商业广场
                                    点击查看地图</t>
  </si>
  <si>
    <t>8-10K</t>
  </si>
  <si>
    <t>互联网</t>
  </si>
  <si>
    <t>股票期权年度旅游移动互联网公司氛围好扁平管理年终分红气象云地铁周边</t>
  </si>
  <si>
    <t>1、两年以上 WEB 前端开发经验； 2、精通 HTML/CSS/JAVASCRIPT； 3、熟悉但不依赖 JAVASCRIPT 框架、类库，并熟练使用相关调试工具；  4、有移动（自适应）WEB 产品开发经验； 5、ajax数据交互经验； 6、计算机专业毕业7、设计页面的还原度要达到100%业余时间充足，并有能力胜任者联系，非诚勿扰</t>
  </si>
  <si>
    <t>上海市嘉定区安研路点击查看地图</t>
  </si>
  <si>
    <t>12-15K</t>
  </si>
  <si>
    <t>精通HTML/CSS/JavaScript/JQuery/Ajax，良好的代码风格n理解web标准和兼容性，对可用性相关知识有实际的了解和实践经验n对前端优化有独到的见解，在编写代码时注重性能n能够熟练运用至少一款主流的JS框架，具有良好的代码风格、接口设计与程序架构n思路敏捷清晰，良好的表达和理解能力，良好的学习能力n对用户体验有一定程度的理解，时刻关注最新的互联网技术及产品方向n有触屏H5开发经验和项目的优先考虑</t>
  </si>
  <si>
    <t>20-99人</t>
  </si>
  <si>
    <t>综合竞争力评估你在？位置一般良好优秀极好查看完整个人竞争力个人综合排名：在人中排名第</t>
  </si>
  <si>
    <t>15-20K</t>
  </si>
  <si>
    <t>技能要求：Javascript，CSS，HTML，react，chart，小程序工作职责：1、负责搭建现有公司前端架构；2、负责当前现有项目重构及迭代开发；3、负责项目架构维护。工作要求：1、精通前端各项技术例如JavaScript、CSS、HTML，VUE，react，chart，小程序等，熟悉前后端协作迭代开发流程，可熟练使用SVN,GIT等版本管理工具；2、精通前端常见开发框架，例如Vue,React,Backbone,SSR,nodejs等，乐于研究和贡献，有开源框架开发经验优先，最好在github上已有比较受欢迎的开源组件；3、需要有全站重构或者大型前端工程开发经验，对前端技术架构安全、性能、稳定等方面有研究者优先；4、具备优秀的沟通和协调能力，能承受比较大的工作压力，自我驱动力强。</t>
  </si>
  <si>
    <t>高级Web前端开发工程师（上海）</t>
  </si>
  <si>
    <t>18-36K</t>
  </si>
  <si>
    <t>补充医疗保险,定期体检,加班补助,全勤奖,年终奖,股票期权,带薪年假,员工旅游,免费班车,餐补,通讯补贴,交通补助,包吃,节日福利,住房补贴,零食下午茶,免费健身房,免费早晚餐补充医疗保险,定期体检,加班补助,全勤奖,年终奖,股票期权,带薪年假,员工旅游,免费班车,餐补,通讯补贴,交通补助,包吃,节日福利,住房补贴,零食下午茶,免费健身房,免费早晚餐</t>
  </si>
  <si>
    <t>岗位要求：精通前端各项技术例如JavaScript、CSS、HTML等，并至少熟悉一种后台语言，例如PHP,JAVA等，熟悉前后端协作迭代开发流程，可熟练使用SVN,GIT等版本管理工具；精通前端常见开发框架，例如Vue,React,Backbone等，乐于研究和贡献，有开源框架开发经验优先，最好在github上已有比较受欢迎的开源组件；需要有ToB业务或者大型前端工程开发经验，对前端技术架构安全、性能、稳定等方面有研究者优先；具备优秀的沟通和协调能力，能承受比较大的工作压力，自我驱动力强。岗位职责：负责腾讯ToB产品企点的账户中心、融合工作台、工单系统、营销自动化系统等平台或系统的前端开发和维护工作；负责前端团队内部框架或组件的研发和维护工作；负责重点项目的前端技术方案和架构的研发和维护工作。</t>
  </si>
  <si>
    <t>WEB开发工程师</t>
  </si>
  <si>
    <t>上海市嘉定区曹安公路2606号点击查看地图</t>
  </si>
  <si>
    <t>电子商务</t>
  </si>
  <si>
    <t>HTML，HTML5，Javascript，CSS，APICLOUD工作职责1.协助设计师实现页面及交互，协助开发发完成前后端合并；2.协助完善网站需求，提供技术实现方案；3.优化代码及实现技术，提高页面性能；4.负责小程序前端的产品开发工作；5.APP前端H5开发工作；任职要求1.1年以上前端开发经验2.精通Html、CSS、JavaScript开发3.熟练掌握jQuery、bootstrap、React、VUE、APICLOUD等前端框架，具备该类框架项目实战经验。4.熟悉常用浏览器技术特点和调试方法，熟悉HTTP协议、熟悉浏览器兼容性解决方案；5.具有良好的编码习惯，具备一定的自学能力；6.喜欢钻研技术，具备良好的代码规范和文档编写能力，能独立分析和解决问题。7.有良好的接口对接能力，移动端开发经验8.有小程序和APICLOUD开发经验优先。</t>
  </si>
  <si>
    <t>上海市徐汇区钦州北路1198号83号楼3喽D室点击查看地图</t>
  </si>
  <si>
    <t>8-12K</t>
  </si>
  <si>
    <t>职位描述：精通HTML、CSS、JavaScript、Ajax等Web开发技术;精通应用html5+css3完成页面排版及样式展现，解决兼容bug并适配主流机型；熟练掌握javascript进行页面交互效果的实现，能够应用css3属性，编写动画；熟练掌握vue.js以及相应插件，如：vue-router、axios、vuex等.熟悉es6常用基本语法、数据类型的解构（对象/数组）、数据结构的新增方法（数组/对象/字符串）；熟悉git、svn版本控制器，对项目进行团队协作开发，代码管理；熟悉Element等主流vue组件库拥有GitHub开源维护项目者优先任职资格：1.互联网移动应用（H5）技术需求分析、设计与开发，并自主测试通过；2.根据产品需求，从技术角度进行评估，给出建议，推动用户体验优化；3.与产品、设计、后台各个部门沟通，了解需求，完善设计，协助项目文档编写、制定开发计划并实施；</t>
  </si>
  <si>
    <t>凯捷技术咨询（杭州）有限公司</t>
  </si>
  <si>
    <t>12-17K</t>
  </si>
  <si>
    <t>五险一金,补充医疗保险,定期体检,带薪年假,通讯补贴,节日福利,带薪病假,体系技培训五险一金,补充医疗保险,定期体检,带薪年假,通讯补贴,节日福利,带薪病假,体系技培训</t>
  </si>
  <si>
    <t>熟悉react框架并具备项目经验英语读写OK喜欢钻研学习能力强具备解决问题能力</t>
  </si>
  <si>
    <t>上海新致软件股份有限公司</t>
  </si>
  <si>
    <t>东新区</t>
  </si>
  <si>
    <t>11-20K</t>
  </si>
  <si>
    <t>五险一金,补充医疗保险,定期体检,年终奖,带薪年假,员工旅游,交通补助五险一金,补充医疗保险,定期体检,年终奖,带薪年假,员工旅游,交通补助</t>
  </si>
  <si>
    <t>两年以上Web前端开发经验。熟练掌握HTML+JS+CSS，熟悉ES6新特性，对Web标准和标签语义化及模块化有一定理解。熟练掌握主流端框架。熟悉前后端交互方式以及http通信，熟悉代码管理流程与协同开发。</t>
  </si>
  <si>
    <t>1000-9999人</t>
  </si>
  <si>
    <t>元拓科技（大连）有限公司</t>
  </si>
  <si>
    <t>8-14K</t>
  </si>
  <si>
    <t>五险一金,加班补助,带薪年假,节日福利五险一金,加班补助,带薪年假,节日福利</t>
  </si>
  <si>
    <t>JAVA基础扎实，对各种概念理解深刻，且能在实际工作中进行运用；掌握常见的设计模式,能在实际工作中进行运用；掌握HTML、CSS、Javascript等WEB页面设计与编程；掌握EJB、servlet、JSP等技术，掌握spring、struts、webwork、hibernate等开源框架；掌握Linux/Unix操作系统的基础知识，能熟练在其上进行常规操作；至少熟悉两种以上应用服务器，能安装配置，发布应用系统以及初步配置调优等；对于操作系统和应用服务器可根据日志信息进行常规的故障处理；能熟练使用Eclipse/MyEclipse、UltraEdit/EditPlus、CVS/SVN、建模工具、数据库客户端工具；具有较好的代码结构规划能力，在实际工作中可对初级人员代码编写提供指导；能针对技术上的重大的问题提出初步解决方案，并能根据方案及时解决实际问题；至少掌握SQLServer、DB2、Oracle、MySql等常用数据库的一种，能根据实际情况进行数据库的优化设计；对数据库优化有较多了解，知道常见配置参数优化方法等；能优化性能较差的SQL语句，编写存储过程；熟悉数据库性能监控方式，能监控数据库常见性能指标情况。</t>
  </si>
  <si>
    <t>100-499人</t>
  </si>
  <si>
    <t>5-10K</t>
  </si>
  <si>
    <t>地铁周边,年度旅游,带薪年假,公司氛围好,免费零食,扁平管理地铁周边,年度旅游,带薪年假,公司氛围好,免费零食,扁平管理</t>
  </si>
  <si>
    <t>对公司产品的维护和新模块的开发</t>
  </si>
  <si>
    <t>H5网页开发工程师</t>
  </si>
  <si>
    <t>5-8K</t>
  </si>
  <si>
    <t>五险一金,加班补助,全勤奖,带薪年假,餐补,交通补助,节日福利,零食下午茶五险一金,加班补助,全勤奖,带薪年假,餐补,交通补助,节日福利,零食下午茶</t>
  </si>
  <si>
    <t>职位性质：全职；熟悉运用HTML、CSS、JavaScript、JQuery等Web前端开发技术；了解常见JS或者JQuery开发框架，如jQuerymobile、EasyUI等;熟悉使用PS、DW、WebStorm等开发工具；熟悉W3C标准，了解IE、Firefox、Chrome等主流浏览器之间的差异熟悉HTML5和css3特性，了解HTML5最新规范，能够熟练运用HTML5特性构建移动端的WebApp；具备良好的服务意识、责任心、较强的学习能力、优秀的团队沟通与协作能力、能承受一定的工作压力；如果有开发作品，可以面试时带过来现场演示。</t>
  </si>
  <si>
    <t>0-20人</t>
  </si>
  <si>
    <t>上海满品文化传媒有限公司</t>
  </si>
  <si>
    <t>6-8K</t>
  </si>
  <si>
    <t>写页面速度快会响应式，自适应会小程序会调接口</t>
  </si>
  <si>
    <t>25-35K</t>
  </si>
  <si>
    <t>补充医疗保险,定期体检,加班补助,全勤奖,年终奖,股票期权,带薪年假,员工旅游,免费班车,餐补,通讯补贴,交通补助,包吃,节日福利,住房补贴,零食下午茶,免费健身房,免费早晚餐,</t>
  </si>
  <si>
    <t>岗位职责：负责运营平台的前端架构设计和开发工作；参与UI设计。岗位要求：精通各种Web前端技术（HTML/CSS/Javascript等），熟悉http协议； 熟悉Vue.js,AngularJS,ReactJS,Seajs,Backbonejs,jQuery中一种或几种； 熟悉Webpack, Gulp, Grunt 中一种或几种	；熟悉nodejs，有nodejs开发经验优先；熟练跨浏览器开发，有移动端开发经验优先；熟悉Web网页标准，对HTML语义化、网站性能优化、交互设计、用户体验有深刻理解；	具有高度的责任心，具备良好的沟通能力和团队协作精神。</t>
  </si>
  <si>
    <t>10-20K</t>
  </si>
  <si>
    <t>五险一金,定期体检,年终奖,股票期权,员工旅游,餐补,通讯补贴,节日福利,零食下午茶五险一金,定期体检,年终奖,股票期权,员工旅游,餐补,通讯补贴,节日福利,零食下午茶</t>
  </si>
  <si>
    <t>工作职责:主要负责产品前端页面JavaScript编程，利用Javascript/HTML/CSS等各种前端技术编写webUI，优化产品页面的前端性能，保证产品页面的高质高速。任职资格1、专科及以上学历，计算机及相关专业，至少3年Javascript/HTML/CSS编程经验；2、精通Javascript，熟练掌握语言本质，常规函数/对象、DOM操作和事件处理机制等；3、精通基本的HTML/CSS网页制作技术，对页面的结构设计和样式应用有充分的理解；4、能使用Javascript编写封装良好的前端交互组件，对用户体验有充分的理解；5、熟悉JQuery，能够熟练运用jquery以及扩展jquery；6、对Web技术发展有强烈兴趣，有较强的学习能力和进取心；7、请在简历中插入原创代码或参与开源项目的链接，有个人技术博客甚佳。</t>
  </si>
  <si>
    <t>初级软件工程师</t>
  </si>
  <si>
    <t>医疗健康</t>
  </si>
  <si>
    <t>五险一金,定期体检,加班补助,年终奖,带薪年假,员工旅游,餐补,通讯补贴,交通补助,住房补贴五险一金,定期体检,加班补助,年终奖,带薪年假,员工旅游,餐补,通讯补贴,交通补助,住房补贴</t>
  </si>
  <si>
    <t>工作职责：负责公司产品设计，研发。根据需求和设计文档进行编码、调试和单元测试。协助研发团队，项目团队和其他部门完成安排其他各项目工作。要求：扎实的HTML/CSS/JavaScript基础熟悉ReactJS，Redux等web开发领域相关技术有相关实际经验，或有独立完成的作品大专及以上学历性格开朗，优先考虑团队利益，可迅速融入团队氛围，稳定性较高。其他：熟悉Git的使用，优先考虑熟悉Scrum软件迭代开发流程，优先考虑英文-CET4及以上，优先考虑</t>
  </si>
  <si>
    <t>兼职前端工程师</t>
  </si>
  <si>
    <t>上海点就通信息技术有限公司</t>
  </si>
  <si>
    <t>3-6K</t>
  </si>
  <si>
    <t>扁平管理,领导nice,智能硬件,公司氛围好,年终分红,地铁周边扁平管理,领导nice,智能硬件,公司氛围好,年终分红,地铁周边</t>
  </si>
  <si>
    <t>负责前端开发。html，css，js等基本功扎实，有用antd+react+nodejs+dva开发过项目。</t>
  </si>
  <si>
    <t>8-15K</t>
  </si>
  <si>
    <t>移动互联网,公司氛围好,领导nice移动互联网,公司氛围好,领导nice</t>
  </si>
  <si>
    <t>职责：Web应用的设计与开发；Javascript数据处理；复杂Ajax交互开发；Web接口设计与开发；Html/css代码质量控制；微信H5页面的开发岗位要求1-3年以上前端开发经验，有完整的前端项目经验；熟练使用jQuery,Mootools或Yui等主流Javascript库/框架；熟练使用Photoshop/Fireworks对设计图进行切割和导出;良好的编码习惯、沟通协作能力和学习能力；对前端新技术和新应用有浓厚的兴趣特别说明：有多个微信页面的项目开发经验和案例，有UI设计能力优先</t>
  </si>
  <si>
    <t>php开发</t>
  </si>
  <si>
    <t>7-12K</t>
  </si>
  <si>
    <t>负责应用系统的开发熟悉微信小程序开发</t>
  </si>
  <si>
    <t>h5游戏程序员</t>
  </si>
  <si>
    <t>移动互联网,公司氛围好,领导nice,带薪年假移动互联网,公司氛围好,领导nice,带薪年假</t>
  </si>
  <si>
    <t>能够进行核心玩法逻辑的实现并把控和优化性能负责搭建核心框架包括通讯协议，数据处理等完成屏幕适配问题有卡牌游戏经验者优先工作效率高，对游戏行业有热情者优先弹性工作，年轻团队，丰厚奖金+提成！！！</t>
  </si>
  <si>
    <t>8-13K</t>
  </si>
  <si>
    <t>三年以上前开发经验，需要anguIar技术，熟悉javaScript,css,HTML熟悉Linux的操作，福利待遇：五险一金，周日双休，节假日正常休息。</t>
  </si>
  <si>
    <t>上海五福通信技术有限公司</t>
  </si>
  <si>
    <t>五险一金五险一金</t>
  </si>
  <si>
    <t>•熟悉JavaWeb相关前端/后端开发；•熟悉JAVA开发语言，熟悉HTML/XHTML、CSS、Javascript、AJAX等Web页面技术；•熟悉Spring、SpringMVC、Mybatis等框架；•有软件设计能力，工作中善于思考；掌握流行技术。•英文读写能力达到CET-4以上水平（有读写能力)•为人诚实，工作中积极主动，善于沟通，具备团队合作与协调能力，学习能力强，责任心强。</t>
  </si>
  <si>
    <t>web前端H5(VUE)</t>
  </si>
  <si>
    <t>五险一金,补充医疗保险,定期体检,年终奖,带薪年假,免费班车,餐补,节日福利五险一金,补充医疗保险,定期体检,年终奖,带薪年假,免费班车,餐补,节日福利</t>
  </si>
  <si>
    <t>车联网项目，敏捷模式。需驻场客户方（知名车企）•	Web前端技术，包括HTML/CSS/Javascript•	熟悉原生js开发，有基于原型和对象模式开发经验•	熟悉H5/CSS3，ES6，Hybrid等相关技术，至少使用过一种前端框架，如React、Angular2、Backbone、Vue等•	了解前端模块化开发,前端工程化•	熟练掌握git，熟悉多人开发流程•	有Node.js经验优先•	有Photoshop等美工基础更好•	良好的英文阅读能力</t>
  </si>
  <si>
    <t>500-999人</t>
  </si>
  <si>
    <t>学历不限</t>
  </si>
  <si>
    <t>20-40K</t>
  </si>
  <si>
    <t>O2O</t>
  </si>
  <si>
    <t>五险一金,补充医疗保险,定期体检,年终奖,股票期权,带薪年假,员工旅游,餐补,通讯补贴,交通补助,节日福利五险一金,补充医疗保险,定期体检,年终奖,股票期权,带薪年假,员工旅游,餐补,通讯补贴,交通补助,节日福利</t>
  </si>
  <si>
    <t>饿了么大前端(https://zhuanlan.zhihu.com/ElemeFE)技能要求：熟悉HTML/CSS/JS（或精通任一项）熟悉Git、Webpack类构建工具、命令行工具的使用至少熟悉Vue/AngularJS/React等中的一个JS框架的使用有界面、大型系统架构设计经验优先加分项：熟练在MacOSX/Linux上开发Github有前端项目超过100star，或给大型项目贡献过代码乐于分享写技术博客（或微信公众号）2年以上，或者50篇以上做的了设计，搞的了运维，你不仅仅是个前端细节控：PixelPerfect自认为对美（程序、设计）有追求</t>
  </si>
  <si>
    <t>8-16K</t>
  </si>
  <si>
    <t>掌握HTML+CSS+JavaScript等前端技术，代码符合W3C标准、兼容主流浏览器熟悉es6等开发语言能高度还原复杂的页面设计和布局，实现相关页面特效和交互，熟悉mui等前端框架</t>
  </si>
  <si>
    <t>恩梯梯数据（中国）有限公司</t>
  </si>
  <si>
    <t>五险一金,补充医疗保险,定期体检,加班补助,年终奖,带薪年假,员工旅游,餐补,交通补助,节日福利五险一金,补充医疗保险,定期体检,加班补助,年终奖,带薪年假,员工旅游,餐补,交通补助,节日福利</t>
  </si>
  <si>
    <t>•	Web前端技术，包括HTML/CSS/Javascript•	熟悉原生js开发，有基于原型和对象模式开发经验•	熟悉H5/CSS3，ES6，Hybrid等相关技术，至少使用过一种前端框架，如React、Angular2、Backbone、Vue等•	了解前端模块化开发,前端工程化•	熟练掌握git，熟悉多人开发流程•	有Node.js经验优先•	有Photoshop等美工基础更好•	良好的英文阅读能力</t>
  </si>
  <si>
    <t>网站及公众号开发负责人</t>
  </si>
  <si>
    <t>智能硬件</t>
  </si>
  <si>
    <t>股票期权,不打卡,扁平管理,领导nice,智能硬件,电子商务,地铁周边,年终分红股票期权,不打卡,扁平管理,领导nice,智能硬件,电子商务,地铁周边,年终分红</t>
  </si>
  <si>
    <t>整体负责公司网站及微信公众号的技术开发和维护。要求积极主动，喜欢技术工作。</t>
  </si>
  <si>
    <t>20-25K</t>
  </si>
  <si>
    <t>股票期权,不打卡,扁平管理,地铁周边,领导nice,移动互联网,电子商务,互联网金融股票期权,不打卡,扁平管理,地铁周边,领导nice,移动互联网,电子商务,互联网金融</t>
  </si>
  <si>
    <t>公司为保时捷、巴斯夫等公司提供企业服务及IT解决方案；现因业务扩张需要，招聘高级前端，项目为长期项目。职位目标为项目技术leader或高级研发顾问。产品为SaaS，非传统软件咨询或外包公司。</t>
  </si>
  <si>
    <t>工程施工</t>
  </si>
  <si>
    <t>年终奖,股票期权,带薪年假,通讯补贴,交通补助,住房补贴年终奖,股票期权,带薪年假,通讯补贴,交通补助,住房补贴</t>
  </si>
  <si>
    <t>能够熟练依据UI设计，html+css还原页面，并利用js完成交互动态效果，配合后端工程师开发熟悉bootstrap、mui、jquerymobile、mvc、csshack，了解vue、angular主流框架同时熟练使用ui,java优先</t>
  </si>
  <si>
    <t>上海云芽网络科技有限公司</t>
  </si>
  <si>
    <t>4-9K</t>
  </si>
  <si>
    <t>微信小程序开发熟练前端HTML5+CSS+JavaScript和后端PHP/Java/nodejs(可以兼职项目)</t>
  </si>
  <si>
    <t>上海睦诚商务有限公司</t>
  </si>
  <si>
    <t>10-15K</t>
  </si>
  <si>
    <t>具有独立开发项目的能力精通htmlcss擅长后台开发有缜密的逻辑思维能力</t>
  </si>
  <si>
    <t>带薪年假,包餐、,团队团建,公司氛围好</t>
  </si>
  <si>
    <t>岗位职责：1、带领HTML5相关项目，对项目HTML5开发进度负责；2、主导解决HTML开发中的技术难题；3、与策划、后端人员沟通，完成游戏逻辑和交互设计。任职要求：1、计算机相关专业本科以上学历，3年以上从事前端开发经验；2、前端知识扎实，熟悉HTML/HTML5/XML、CSS/CSS3、Javascript等前端开发技术，能手写原生JS代码优先；3、熟悉掌握前端面向对象开发，具有主流前端框架开发经验，如JQuery，AngularJS等；熟悉layabox/Egret等H5游戏引擎；4、有带团队经验，热衷技术专研，工作踏实，有良好的抗压能力；5、至少2款游戏开发经验，有丰富手机端、微信端H5开发项目经验者优先。</t>
  </si>
  <si>
    <t>技术经理（HTML方向）</t>
  </si>
  <si>
    <t>五险一金,全勤奖,年终奖,带薪年假,通讯补贴,零食下午茶</t>
  </si>
  <si>
    <t>岗位职责：1. 负责部门技术文档编写及审核，制定项目开发计划、功能需求调研与分析；项目的架构设计及核心代码编写，为深度开发提供技术保障；2. 制定产品开发计划，并跟踪落实计划的执行，并确保目标达成；3. 管理并指导、协调产品开发团队成员作业及技术架构，确定技术方案规划和实施，并全程跟踪产品研发、质量及测试，保障产品的开发交付顺利；4. 带领团队按质按量完成项目开发任务；5. 负责为工程师解决项目开发过程遇到的技术问题，提升工程师的技术水平；6. 根据产品定制化支撑规划，驱动对项目实施中定制内容组织可行性评估、设计、执行、工作量评估及开发资源支持等活动；7. 参与重点、难点的攻坚，指导下属团队做出技术革新，鼓励创新，并指导创新工作的可实现化。任职资格：1、计算机或相关专业本科以上，三年及以上工作经验及1年以上团队管理经验；2、熟悉HTML5、CSS3、jquery、JavaScript、Ajax、Json等前端开发技术, 可以快速将设计图转化为符合web标准的，兼容主流浏览器的重构稿；确保产品具有优质的用户体验；4、良好的项目管理能力，良好的沟通能力；对工作流程梳理有丰富经验，具备较强的团队管理能力，能有效提高团队工作效率；5、良好的执行力，工作认真负责；6、能熟练阅读英文技术文档，富有团队精神。</t>
  </si>
  <si>
    <t>html前端架构师</t>
  </si>
  <si>
    <t>广州复利云网络科技有限公司</t>
  </si>
  <si>
    <t>10-12K</t>
  </si>
  <si>
    <t>公司氛围好,免费零食,移动互联网,地铁周边,互联网金融</t>
  </si>
  <si>
    <t>岗位职责1.主要负责公司前端架构设计、任务分配等；2.提升开发人员技术水平，配合后端架构师完成整体产品良好运作；3.根据产品需求、产品设计和测试要求, 给出相关开发设计方案，并撰写相关设计文档；4.深入理解前端内部的设计原理，并能从系统整体角度提供性能优化意见；5.总结产品存在的问题,找到产品最优的解决方案，推动产品按照规定完成落地；任职要求：1.大专或以上学历，计算机相关专业；2.三年以上前端开发经验，熟悉JS，具备前端架构设计经验3.精通HTML、CSS、JavaScript、Ajax等技术，熟悉W3C网页标准，熟悉常用的开发框架如JQuery等；4.具有良好的团队合作精神、学习能力强、强烈的责任心；5.有带过前端团队，熟悉移动端APP开发，熟悉移动端APP性能改进；6.熟悉MAC，xcode，IOS，object-c更佳；</t>
  </si>
  <si>
    <t>前端/web/html/前端架构师/前端负责人</t>
  </si>
  <si>
    <t>6个月,学历不限</t>
  </si>
  <si>
    <t>120-150/天</t>
  </si>
  <si>
    <t>5天/周</t>
  </si>
  <si>
    <t>五险一金,定期体检,全勤奖,年终奖,带薪年假,员工旅游,交通补助,节日福利,零食下午茶</t>
  </si>
  <si>
    <t>一、职位描述：1、负责32号Web的应用开发与维护；2、持续优化32号前端体验和页面响应速度，保证兼容性；3、协同设计师完成页面及交互，提升产品视觉表现力、易用性和用户体验，铸就32号品牌形象。二、 任职要求：1、2019-2020年毕业生，计算机相关专业，熟悉PHP语言，至少熟悉一种MVC开发框架，HOLD得住LINUX/APACHE/MYSQL；2、玩转得了HTML5、CSS、JavaScript及Ajax等相关技术， 至少一种前端框架游刃有余；3、逗比、贱萌or傲娇，代码世界任你闹！4、小程序开发、ES6经验666的绿色通道已开启~三、待遇：1、120-150元/天；2、丰富的办公室零食、下午茶及生日惊喜；3、周末周边一天活动免费参加；4、每年2-3次境内外中长线团建；5、加班打车报销；6、部门基金、个人及团队项目奖金。PS:投递简历时请附上个人代表作品。</t>
  </si>
  <si>
    <t>广州掌联信息技术有限公司</t>
  </si>
  <si>
    <t>6-9K</t>
  </si>
  <si>
    <t>五险一金,加班补助,全勤奖,年终奖,带薪年假,通讯补贴,节日福利</t>
  </si>
  <si>
    <t>1、使用Egret进行项目相关功能模块任务的开发；2、根据项目需求，进行游戏程序设计及开发工作；3、与服务器后端工程师沟通设计网络通信协议等。任职要求1、熟悉Egret和layabox，有游戏开发经验者优先；2、熟悉 JavaScript/HTML5/TypeScript/ActionScript语言，良好的OOP编程思想，了解游戏开发常用算法；3、有良好的代码书写、注释和单元测试习惯，熟练运用多种软件设计模式；4、具备良好的沟通合作技巧，较强的责任心及团队合作精神；5、热爱游戏，有多年玩手游经验。</t>
  </si>
  <si>
    <t>7-10K</t>
  </si>
  <si>
    <t>领导nice,公司氛围好,地铁周边,年度旅游,免费零食,年终分红,美女如云</t>
  </si>
  <si>
    <t>职位要求精通Javascript、HTML、CSS、JQuery等技术；熟悉mui.js框架有websocket使用经验者优先。具备较强的设计能力，具有良好的团队合作精神，具备良好的沟通协作能力，能主动学习新技能</t>
  </si>
  <si>
    <t>五险一金,年终奖,带薪年假</t>
  </si>
  <si>
    <t>负责Web前端开发工作。熟悉Javascript、HTML、CSS和HTTP协议等Web开发所需技能和知识点；理解Web标准和兼容性，有移动前端开发经验；了解MVVM前端框架并有相关经验者优先；具有较强的学习能力、沟通能力、团队协作能力、分析问题解决问题能力，有强烈的责任心和进取心，乐于学习和技术分享。</t>
  </si>
  <si>
    <t>技能要求：Php base ，JS base ，Css/html cut，yii, Laravel，jira，PM/QA/Devopps 岗位职责：1、熟悉并对以下有1年以上的经验： Php base ，JS base ，Css/html cut，(yii, Laravel) ， jira ， PM/QA/Devopps 。2、系统和服务器的维护与升级。 岗位职责：1.积极，认真，负责的完成上级安排的工作。任职资格：1. 英语口语沟通流畅。2. 有朝气，性格乐观开朗，善于沟通，具有团队合作精神，上进心强，有责任心。3. 学习能力强，能吃苦耐劳。薪酬福利待遇：基本工资 + 绩效奖金 + 五险一金 + 工作年限奖金 （如：工作满一年，业绩良好，奖金一万）晋升空间：根据个人业绩，每半年或者一年调整一次薪酬和岗位。上班时间：周一至周五 9:00 - 18:00 （节假日休息）上班地址：广州市，荔湾区，华贵路1号，贵贤上品A5栋2805房交通线路指引: 地铁一号线，长寿路B出口，右转50米，贵贤上品写字楼</t>
  </si>
  <si>
    <t>前端开发工程师职位要求精通Javascript、HTML、CSS、JQuery等技术；熟悉mui.js框架有websocket使用经验者优先。具备较强的设计能力，具有良好的团队合作精神，具备良好的沟通协作能力，能主动学习新技能</t>
  </si>
  <si>
    <t>五险一金,定期体检,年终奖,股票期权,带薪年假,员工旅游,餐补,通讯补贴</t>
  </si>
  <si>
    <t>熟悉PHP/css/html熟悉mysql及相关查询优化熟悉熟悉一种以上php开发框架，如laravel yii2等熟悉缓存技术熟悉高并发系统的设计及架构具有团队合作精神及强烈的责任感</t>
  </si>
  <si>
    <t>负责前端开发和性能优化；前端架构建设及公共组件的设计开发。熟悉Javascript、HTML、CSS和HTTP协议等Web开发所需技能和知识点；理解Web标准和兼容性，有移动前端开发经验；了解MVVM前端框架并有相关经验；良好的学习能力、沟通能力、团队协作能力及分析问题解决问题能力。知晓一门后台语言，对前后端联合开发技术原理全面认识；具有很强的学习能力、沟通能力、团队协作能力、分析问题解决问题能力和技术敏感度，有强烈的责任心和进取心，乐于学习和技术分享。</t>
  </si>
  <si>
    <t>年度旅游,地铁周边,带薪年假,移动互联网,年终分红,免费零食,领导nice,扁平管理</t>
  </si>
  <si>
    <t>熟悉pHp前端开发，有项目经验</t>
  </si>
  <si>
    <t>上海臣盈软件科技有限公司</t>
  </si>
  <si>
    <t>6-10K·13薪</t>
  </si>
  <si>
    <t>精通HTML/css/JavaScript，精通前端模块化，java/nodejs服务器端编程，有高德地图可视化开发经验优先 具备SQL能力</t>
  </si>
  <si>
    <t>高级系统策划</t>
  </si>
  <si>
    <t>五险一金,定期体检,全勤奖,带薪年假,交通补助,包吃,节日福利,零食下午茶</t>
  </si>
  <si>
    <t>熟悉市面上回合制游戏有回合制游戏经验者优先，有挂机类H5游戏经验的优先</t>
  </si>
  <si>
    <t>HTML5培训讲师</t>
  </si>
  <si>
    <t>广州优树科技有限公司</t>
  </si>
  <si>
    <t>9-18K</t>
  </si>
  <si>
    <t>精通h5建站，优秀语言表达能力，热爱教育事业，敬业爱岗</t>
  </si>
  <si>
    <t>8-13K·14薪</t>
  </si>
  <si>
    <t>五险一金,年终奖,带薪年假,员工旅游,节日福利</t>
  </si>
  <si>
    <t>岗位职责：独立完成前端各个功能模块组件的抽象开发，提高组件的复用性。任职资格：具有面向对象的编程思想，了解设计模式。精通原生JS闭包，异步编程，原型继承，类型数组，事件代理，原生ajax。能够熟练使用JavaScript、css、div以及html5进行前端功能开发。具有OpenLayer或者D3开发经验的优先。</t>
  </si>
  <si>
    <t>广东道一信息技术股份有限公司</t>
  </si>
  <si>
    <t>五险一金,定期体检,年终奖,带薪年假,餐补,节日福利</t>
  </si>
  <si>
    <t>工作内容负责web前端的开发工作； 负责web前端系统分析、优化与架构工作。任职要求本科及以上学历，计算机相关专业；熟悉并且掌握常用算法以及数据结构实现；熟悉JavaScript、HTML、CSS和HTTP协议等Web开发所需技能和知识点；了解各种前端框架并有相关经验者优先；</t>
  </si>
  <si>
    <t>7-14K</t>
  </si>
  <si>
    <t>1年以内</t>
  </si>
  <si>
    <t>熟手、快手，熟悉前端开发，能有效配合后端及系统架构协同开发，有良好的程序编写规范习惯，有大系统开发经验与丰富的实战案例。</t>
  </si>
  <si>
    <t>12-18K</t>
  </si>
  <si>
    <t>岗位职责：负责系统的页面制作与维护更新工作；能够根据页面设计效果图熟练完成切图和HTML，DIV+CSS重构；配合项目经理和客户要求进行相应的页面设计与制作；负责程序编码工作；负责程序代码的单元测试工作。任职资格：本科及其以上学历，5年以上前端开发工作经验；扎实的JavaScript基础，熟悉JavaScript的面向对象理念；掌握es6，熟练掌握面向对象设计和模式设计、解决实际问题；熟悉主流的前端框架，如vue/react/angular等 ，能分析与编写可复用的组件；熟悉移动端网页架构和布局，对移动端屏幕兼容性有深刻的理解；精通html5和css3，熟悉混合h5应用开发，掌握响应式网页开发尤佳, 熟悉HTTP的基本工作原理及Web常用开发工具；掌握前端构建工具，如 Webpack / gulp，若对前端工程化有自己的实践更佳；具备优秀的页面重构能力，能够高保真还原设计稿，代码风格严谨工整，能够兼容各种浏览器；有企业移动信息化系统开发经验优先；熟悉微信/企业微信平台开发优先；能适应短期出差。</t>
  </si>
  <si>
    <t>2-3K</t>
  </si>
  <si>
    <t>计算机服务</t>
  </si>
  <si>
    <t>免费零食,领导nice,年终分红,扁平管理,地铁周边</t>
  </si>
  <si>
    <t>从事前端交互界面开发工作。要求熟悉移动端界面开发，熟悉Web页面前端开发，熟悉Android原生API技术，App设计实现。熟悉Html,div,css,javascript,jquery,H5等</t>
  </si>
  <si>
    <t>开发工程师</t>
  </si>
  <si>
    <t>6-10K</t>
  </si>
  <si>
    <t>专利/商标/知识产权</t>
  </si>
  <si>
    <t>五险一金,定期体检,加班补助,全勤奖,股票期权,通讯补贴,节日福利,零食下午茶</t>
  </si>
  <si>
    <t>熟悉XML, HTML, CSS, 精通Java等软件, AJAX,Bootstrap等前端技术，能独立游戏开发,不找新手，能独立操作的，人品过关，本公司是一个极具团结，讲求快乐工作，工资待遇6000+，具体要面谈</t>
  </si>
  <si>
    <t>3-5K</t>
  </si>
  <si>
    <t>五险一金,加班补助,全勤奖,年终奖,带薪年假,员工旅游</t>
  </si>
  <si>
    <t>负责将UI设计图利用HTML、CSS按照W3C标准做成页面等等</t>
  </si>
  <si>
    <t>Html前端开发工程师</t>
  </si>
  <si>
    <t>广州市 天河区 东站路 A区R306点击查看地图</t>
  </si>
  <si>
    <t>10-11K</t>
  </si>
  <si>
    <t>1、两年及以上HTML5开发经验，精通HTML5+CSS3，精通DIV页面架构和布局，熟悉W3C标准，要求能快速实现产品原型的页面效果，有微信公众号前端开发者优先；2、精通JavaScript，精通但不依赖于jQuery、jQuery Mobile、Bootstrap等JavaScript框架，熟悉常用函数在W3C和IE中的实现差异，能脱离JS框架书写各种兼容代码；3、精通常用CSS属性，能快速给出常见前端特效的CSS解决方案，熟悉浏览器渲染差异以及重要的CSS兼容问题，熟悉Less优先；4、精通Ajax、DOM、JSON等前端技术，精通页面性能优化，有独立完成复杂前端模块的设计与现实的经验；5、熟悉常用JS测试工具：QUnit、Jasmine；6、具备良好的代码规范，注重代码的整洁、可维护性。</t>
  </si>
  <si>
    <t>在线教育</t>
  </si>
  <si>
    <t>10-17K</t>
  </si>
  <si>
    <t>Web开发（天下）	天下	网易大厦	岗位职责：* 负责产品官网/开发者后台的开发、维护工作* 负责已有Web前端系统分析、优化与架构工作* 前端样式和脚本的模块设计及优化；* 配合后台开发人员完成项目；* 有能力的话，可以接手部分服务端开发工作 岗位要求：* 本科以上学历，有二年以上的前端领域开发经验，能够从架构设计到实现独立完成* 精通HTML、CSS、Javascript、Ajax等前端相关技术，理解Web开发原理，熟悉常见的前端框架，如：jQuery、Bootstrap、Angularjs、React等* 熟悉HTTP协议，了解TCP/IP的基本工作原理* 对css/JavaScript性能优化、解决多浏览器兼容性问题有一定的经验* 熟悉至少一种后台语言，如： Python、PHP、JAVA等，有nodejs开发经验尤佳* 熟悉Linux/Unix平台上的开发环境者尤佳* 有一定的架构能力和算法能力，有良好的编码规范* 有强烈的上进心和求知欲，善于学习和运用新知识，</t>
  </si>
  <si>
    <t>9-12K</t>
  </si>
  <si>
    <t>领导nice,带薪年假,年度旅游,公司氛围好,地铁周边</t>
  </si>
  <si>
    <t>工作职责负责系统前端开发工作，协调界面设计师和开发人员的工作；Web前端表现层及与后端交互的设计和开发；职位要求熟悉精通前端网页技术HTML/CSS，熟悉了解兼容样式，熟练使用XHTML、CSS编写页面；熟悉Javascript,以及常用的框架，例如Bootstrap，Jquery，代码具有良好的兼容性，规范性；熟悉nodejs优先;遵照公司的前端开发规范，代码整齐规范，逻辑清晰；服从上级工作安排，具有较强的团队合作精神，较强的沟通能力，能承受一定的工作压力；211及985院校优秀考虑,</t>
  </si>
  <si>
    <t>8-12K·14薪</t>
  </si>
  <si>
    <t>五险一金,年终奖,股票期权,带薪年假,零食下午茶</t>
  </si>
  <si>
    <t>精通Web前端技术Html/CSS/Javascript/JQuery/Boostrap/Vue尤其熟悉Vue（ElementUI，Antidesign）熟悉与Java后端API进行协同开发熟悉W3C、ES6/ES7标准熟悉H5、微信小程序和公众号开发专注企业差旅服务，熟悉商旅优先考虑悟性高肯吃苦 悟性高肯吃苦 悟性高肯吃苦提供长期职业发展规划</t>
  </si>
  <si>
    <t>五险一金,补充医疗保险,定期体检,加班补助,全勤奖,年终奖,股票期权,带薪年假,员工旅游,餐补,交通补助,节日福利,零食下午茶</t>
  </si>
  <si>
    <t>熟悉wev前端技术及开发工具，具有一定美工基础优先！</t>
  </si>
  <si>
    <t>论客科技（广州）有限公司</t>
  </si>
  <si>
    <t>五险一金,定期体检,加班补助,全勤奖,年终奖,带薪年假,员工旅游,餐补,通讯补贴,节日福利,零食下午茶</t>
  </si>
  <si>
    <t>* 拥有良好的 HTML(5) 和 CSS(3) 基础。* 拥有良好的 Javascript 基础：对原型链、事件、闭包和作用域有清晰的理解* 拥有良好的面向对象编程思想：能使用 Javascript 编写面向对象的代码* 拥有良好的编码习惯：能优雅地使用空格和换行、能优雅地命名等* 掌握一种以上的构建工具，比如：Gulp、Webpack 等加分项：* 掌握一门以上的后端语言，比如：PHP 、JAVA等* 熟练使用 git，包括但不仅限于 merge、rebase * 熟练使用 ES6_x00B_* 熟练使用 Vue 或 React_x00B_* 熟练使用 Less 或 Sass 等 CSS 预处理工具_x00B_* 熟练使用一种以上的模板引擎，比如：Jade、Handlebars 等_x00B_* 熟悉 HTTP 协议、关注 HTTP2_x00B_* 具有前端工程、模块化、组件化的经验_x00B_* 具有性能优化的经验_x00B_* 支持开源精神，活跃于 Gith</t>
  </si>
  <si>
    <t>五险一金,补充医疗保险,定期体检,加班补助,年终奖,股票期权,带薪年假,员工旅游,免费班车,餐补,通讯补贴,交通补助,节日福利,住房补贴</t>
  </si>
  <si>
    <t>Java工程师岗位职责：金融行业项目实施与开发；理解业务需求规格，负责模块设计、核心功能的代码编写和自测，实现业务功能；编写相关技术文档（总体设计、概要设计、详细设计等）。岗位要求：计算机相关专业本科及以上学历，1年以上IT行业工作经历；至少1年以上实际的J2EE应用开发，精通SSH等主流技术框架；精通HTML，JavaScript，CSS，熟悉其它WEB动态及静态页面编程及脚本语言；熟悉Oracle、DB2、Informix、Sybase等至少一种大型关系数据库；能够熟练应用SQL语言进行数据的建模设计；有较强的沟通、理解能力，并具有一定的文档编写能力；具备银行项目经验者优先。</t>
  </si>
  <si>
    <t>广州伟沃工业设备有限公司</t>
  </si>
  <si>
    <t>2-4K</t>
  </si>
  <si>
    <t>机械设备/机电/重工</t>
  </si>
  <si>
    <t>网页设计实习生</t>
  </si>
  <si>
    <t>北京云族佳科技有限公司厦门分公司</t>
  </si>
  <si>
    <t>10-13K</t>
  </si>
  <si>
    <t>五险一金,定期体检,年终奖,股票期权,带薪年假,员工旅游,餐补,通讯补贴,交通补助,零食下午茶</t>
  </si>
  <si>
    <t>前端要求如下：熟悉原生Javascript熟悉css和less掌握vue技术栈2年以上前端工作经验</t>
  </si>
  <si>
    <t>HTML5/WebGL</t>
  </si>
  <si>
    <t>10-18K</t>
  </si>
  <si>
    <t>地铁周边,公司氛围好,年度旅游,带薪年假,免费零食,领导nice</t>
  </si>
  <si>
    <t>职位描述负责基于 WebGL 的程序开发和优化任职要求精通 JavaScript，具备有良好的程序编码能力，能独立完成开发工作精通 WebGL 平台有良好的 Shader 开发经验热爱程序开发，有良好的团队合作精神熟悉计算机图形学熟悉主流 3D 开源或者商业引擎者优先（Babylon.js / Three.js）英语良好，能阅读英文资料，自学能力强两年以上 WebGL 开发经验</t>
  </si>
  <si>
    <t>4-8K</t>
  </si>
  <si>
    <t>地铁周边,领导nice,公司氛围好</t>
  </si>
  <si>
    <t>主要职责：PHP功能开发.PHP的后端开发加功能 网站开发，系统开发. 能够独立开发完整项目，熟悉MVC模式开发，熟悉LNMP运行构架 熟练掌握相关Web技术，ajax/javascript/jpuery/css/html/xml/json等网页技术熟悉MySQL等数据库，能对需求进行分析并设计良好的数据库结构dedecms建站、修改模板上线、优化站的代码修改、dedecms后台的问题处理 任职要求：熟练 DedeCms建站系统、PHP＋MYSQL编程、SQL、PHP、JS操作PHP工具开发使用熟悉织梦、帝王等文章管理系统各模块功能拥有良好代码习惯，要求结构清晰，命名规范，代码冗余率低 思维严密，上进心强，吃苦耐劳，良好的执行能力，有敬业团队合作精神</t>
  </si>
  <si>
    <t>五险一金,定期体检,年终奖,股票期权,带薪年假,员工旅游,节日福利,零食下午茶</t>
  </si>
  <si>
    <t>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参与公司产品电商中台的发展与规划任职要求：学历：本科以上（公司要求）1. Java基础扎实，熟悉web主流开发框架2. 2年以上的后台开发工作经验（含）；3. 了解微服务架构，有过分布式系统开发的经验；4. 熟悉Mysql、Redis、ES、MQ、Nginx的使用5. 熟悉Dubbo或SpringCloud至少一种分布式框架6. 思路清晰，有沉淀功能和重构代码的意识7. 强烈的责任心，有吃苦精神，对代码质量高要求8. 具备优秀的设计能力，能够抽象设计9. 做过SaaS电商平台更佳(加分)10. 有意愿参与开源项目及了解前端技术栈更佳（加分）11. 熟悉docker容器引擎技术更佳（加分）公司亮点1. 高于业界水平的待遇，12 - 15 个月2. 试用期：2个月，薪资100%3. 福利：下午茶，每周之星(200元)，团建(人均300元), 项目奖金，年终奖4. 弹性工作： 早上10:00点上班，双休5. 双屏工作6. 免费读书计划7. 长期培训课程</t>
  </si>
  <si>
    <t>全勤奖,年终奖,带薪年假,员工旅游,免费班车,包吃,节日福利</t>
  </si>
  <si>
    <t>岗位职责：- 完成网站的技术架构和数据库设计；- 负责网站开发，网站HTML和PHP程序编写；- 负责简单开源框架研究并提供相应部署；- 负责开发文档的整理和编写。- 维护网站后台,服务器安全任职要求：1、计算机或电子信息类相关专业，专科及以上学历；2、有2年或以上的PHP开发经验，精通PHP、Javascript、HTML Div+Css，丰富的PHP+mysql 开发经验，以及WordPress，熟悉Linux/Unix操作系统。熟练运用html/css/js/Jquery/ajax等常用技术，有用户体验意识。 熟练使用Dreamweaver、Photoshop等；3、熟悉B2B/B2C等网站性能优化，熟练掌握MySQL主从开发、索引优化、查询优化和存储优化，以及PHP缓存、静态化等技术；4、有大型系统开发经验，有良好的代码编写习惯，要求结构清晰，命名规范，逻辑性强5、有中大型网站或者系统开发经验优先，应聘时请提供个人作品。6. 熟悉基本的网站站内SEO优化事项，熟悉搜索引擎对网站页面的抓取规律和排名机制等，并在编程中尽可能优化网站。7、技术控，在技术方面没有解决不了的问题，遇难题就攻克！有较强的学习能力，具有强烈的进取心，做事积极主动，认真踏实，具有良好的沟通协调能力和团队合作精神</t>
  </si>
  <si>
    <t>15-25K</t>
  </si>
  <si>
    <t>硅谷福利,BAT薪酬,地铁上盖,igc餐补,明星初创团队</t>
  </si>
  <si>
    <t>职位描述:公司网站/运营相关需求/小程序的开发和维护职位要求:* 熟悉 Javascript，HTML 和 CSS* 熟悉至少两种主流前端开发框架* 计算机相关基础扎实加分项：* 有微信生态相关经验* 有性能优化，浏览器兼容性，组件化开发，移动端开发经验* 熟悉任意一种后端语言* 附带有意义的 Blog/GitHub/StackOverflow 地址</t>
  </si>
  <si>
    <t>扁平管理,智能硬件,移动互联网</t>
  </si>
  <si>
    <t>PHP 开发工程师职位描述参与产品需求分析和系统分析根据功能需求和设计方案进行开发，能独立完成网站前后端开发及维护，数据库设计、开发及维护等工作.负责网站的性能优化、升级维护和新功能模块的开发，独立完成公司网站产品的功能模块编码需要较强的沟通能力协调配合产品,测试和其他开发人员。任职要求计算机相关理工科专业，全日制本科及以上学历负责采用PHP+MYSQL技术开发网站前台功能及后台功能系统.，熟悉主流开发语言有2年以上PHP/MySQL开发工作经验,熟悉Ajax、jquery等前端技术熟练HTML、CSS、JS等Web前段开发语言，熟练掌握DIV+CSS的网页布局，负责网站相关业务开发及app接口开发有较好的沟通技巧及团队合作精神，能够快速融入团队有大型网站开发经验者优先。</t>
  </si>
  <si>
    <t>高级Java开发工程师/架构师</t>
  </si>
  <si>
    <t>14-25K</t>
  </si>
  <si>
    <t>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参与公司产品电商中台的发展与规划4. 具备组件化的思维，抽象封装各种电商中台的业务组件任职要求：学历：本科以上（公司要求）1. Java基础扎实，精通主流的web开发框架，如SSM等2. 4年以上的后台开发工作经验（含）；3. 丰富的微服务架构实战经验，精通主流的分布式开发框架：SpringCloud/Dubbo；4. 熟悉分布式架构中常见组件，如：分布式锁、分布式事务、熔断器、分布式缓存、API网关、注册中心、消息队列等5. 有大型分布式系统实战经验，了解高并发、高可用、高性能解决方案6. 熟悉docker容器引擎技术，有CI/CD相关经验7. 推崇领域驱动设计，思路清晰，有沉淀功能和重构代码的意识8. 有过常见电商开发经验，如:B2B，B2C，O2O电商等9. 强烈的责任心，有吃苦精神，对代码质量高要求10. 有企业中台实战经验或丰富的SaaS电商平台经验更佳(加分)11. 有意愿参与开源项目及了解前端技术栈更佳（加分）公司亮点1. 高于业界水平的待遇，12 - 15 个月2. 试用期：2个月，薪资100%3. 福利：下午茶，每周之星(200元)，团建(人均300元), 项目奖金，年终奖4. 弹性工作： 早上10:00点上班，双休5. 双屏工作6. 免费读书计划7. 长期培训课程</t>
  </si>
  <si>
    <t>微信前端Web开发</t>
  </si>
  <si>
    <t>北京迈吉科技发展有限公司</t>
  </si>
  <si>
    <t>4-7K</t>
  </si>
  <si>
    <t>微信前端Web开发职位描述：- 配合项目经理完成公司产品- 负责微信公众号接口进行微信公众号HTML5开发- 与设计师和后台程序配合，高效率高质量地完成页面的实现工作工作要求：- 熟悉HTML, CSS, Javascript- 熟悉常见的移動浏览器的特点和限制，能解决常见浏览器兼容性问题- 有HTML5开发经验者优先- 熟悉 node.js, Vue.js 框架优先- 对微信公众平台上的微网站、微应用、开发有较深的理解和应用优先</t>
  </si>
  <si>
    <t>视觉设计</t>
  </si>
  <si>
    <t>应届生</t>
  </si>
  <si>
    <t>主要负责游戏推广相关的设计工作，需要运用的ps，最好有对html知识，会3d相关应用/手绘能力者优先。请附上您的作品集连接或下载地址</t>
  </si>
  <si>
    <t>webgis前端工程师</t>
  </si>
  <si>
    <t>广州天河区广东省突发事件预警信息发布中心点击查看地图</t>
  </si>
  <si>
    <t>农/林/牧/渔</t>
  </si>
  <si>
    <t>拥有angular，arcgis for JavaScript ，spring boot技术，并具有以上技术工作经验者</t>
  </si>
  <si>
    <t>职位描述负责公司产品（前端和后端）的设计和开发；利用HTML 5/CSS 3/JavaScript/Node.JS等各种Web技术进行产品的界面开发；整体页面结构及样式层结构的设计、优化；制作标准优化的代码，并增加交互动态功能。任职要求计算机或其他相关专业毕业，本科以上学历，两年以上工作经验；熟悉各种Web客户端，尤其是主流Web浏览器的开发模式和特性；熟练掌握以下主流编程语言中的一种或几种：RubyJavaNode.jsC#PythonScalaGo精通前端开发JavaScript/HTML 5/CSS 3；熟悉主流JavaScript开发框架（JQuery、Angular、VUE、React等），能够进行面向对象/组件的前端设计和开发；熟悉主流 CSS库（Bootstrap、PURE CSS）、熟悉W3C标准，精通DIV+CSS布局、对CSS/Javascript性能优化、解决多浏览器兼容性问题有一定的经验；有后端编码经验，至少精通一种后端语言（Python、PHP），至少熟悉一种后端主流开发框架（DJango、Laravel、ZEND、Symfony、YII等）。</t>
  </si>
  <si>
    <t>6-12K</t>
  </si>
  <si>
    <t>带薪年假,年度旅游,免费零食,领导nice,地铁周边,公司氛围好</t>
  </si>
  <si>
    <t>岗位职责：负责公司软件界面设计、公司网站设计制作与维护、公司及其产品包装宣传册的设计制作等相关工作。工作内容:%协同程序设计人员进行公司软件界面的设计制作；%独立负责公司网站的设计制作与维护； %独立公司及其产品包装宣传册的设计制作。；任职要求:教育背景:◆美术、计算机相关专业大学本科学历及以上。经验:◆2年以上网页设计制作工作经验。技能技巧:◆熟练使用Photoshop、Flash、Dreamweave、fireworks等图形、网页编辑和动画制作软件；◆了解HTML/CSS，能够运用HTMLJavascript，CSS,编辑/优化页面；◆较高的美术素养，审美意识、创意设计能力，能准确把握整体风格设计；◆熟悉网站整体架构设计、栏目规划、页面制作；有独立设计的公司网页作品和软件界面设计作品；◆能够协同程序设计人员工作；◆能跟踪最新的网页设计、制作技术。态度：◆好学上进，耐心细致，有责任心；能够承受较大的工作压力；◆个性活跃，富有创意，待人亲和，容易相处；◆有较强的时间观念，服务意识，团队合作精神。</t>
  </si>
  <si>
    <t>广州有联网络科技有限公司</t>
  </si>
  <si>
    <t>8-11K</t>
  </si>
  <si>
    <t>熟悉vue等前端框架，熟悉小程序开发。有实际项目经验，若有团队管理能力更好。</t>
  </si>
  <si>
    <t>佐达信用服务（广州）有限公司</t>
  </si>
  <si>
    <t>五险一金,加班补助,年终奖,带薪年假,餐补,通讯补贴,交通补助,节日福利</t>
  </si>
  <si>
    <t># 关于我们 #佐达信用致力于为国内外金融机构提供基于独创信用风险模型的决策支持系统，帮助客户应用大数据与AI技术优化决策、降低风险。公司拥有国内外顶尖的金融工程专家，金融团队曾服务于世界银行与国际货币基金组织，作为广州市黄埔区2019年重点引入的项目，佐达信用（广州）凭借国资背景，聚焦大数据与数字信用经济，将成为粤港澳大湾区信用服务业的标杆企业 职位描述：负责产品前端页面日常需求开发，并优化产品质量、性能、用户体验；整理前端开发规范文档；针对项目流程或快速开发不断地提出优化方案，攻克技术难关；参与新的前端开发技术进行研究和应用推广。 任职资格：对web前端技术有强烈兴趣，能独立分析和解决问题，能承受压力挑战技术难题；深刻理解表现层与数据层分离的概念、设计模式、Web语义化；有扎实的前端技术基础，包括但不限于ES5、ES56、HTML、CSS、JavaScript、DOM，以及前端页面渲染技术；对OO、MVC、MVVM等编程思想有了解，对前端MV*框架有深刻理解，熟练掌握一个前端框架（Vuejs, AngularJS, React）了解其原理；并能迅速熟悉新的前端架构；熟悉常见的前端框架、库、工具，例如：VUE,jQuery、EChars、highchart、bootstrap, elementUI、layUI等，有大型单页Web应用开发经验；精通ajax异步交互，有丰富的后台交互经验，并且能熟练解决各种跨域问题； 有良好的的编码习惯，重视代码质量，善于利用工具；善于沟通，工作积极主动，责任心强，具备良好的团队协作能力。 # 当你加入这个团队 #带你深入理解国内外信用服务行业，每年峰会期间可与世界银行、IMF、著名国际投行风控部门负责人与大数据行业专家面对面交流；你的身边都是一群聪明、优秀又可爱的小伙伴，没有猪队友；没有繁文缛节，追求透明和高效的工作模式和文化； 丰富的学习机会和广阔的成长空间，我们提供让你更加优秀的平台，但努力要靠你自己； 作为广州市黄埔区重点引入的企业，国资背景，让你在广州大展拳脚； 我们崇尚 Work hard, play hard! 工作时拼劲全力，放松时尽情欢笑；  当然最重要的是，和我们一起让人们站在上帝视角认知、改变世界！</t>
  </si>
  <si>
    <t>html前端开发</t>
  </si>
  <si>
    <t>广州市闪搭网络科技有限公司</t>
  </si>
  <si>
    <t>增城区</t>
  </si>
  <si>
    <t>公司氛围好,移动互联网,领导nice,美女如云,电子商务,免费零食,扁平管理</t>
  </si>
  <si>
    <t>1、与设计师合作，根据视觉效果完成页面制作；2、负责公司APP产品WEB管理端开发；3、负责公司产品微信端开发和维护；4、负责WEB/HTML5技术架构和技术实现;5、参与HTML5相关项目，对项目HTML5开发进度负责；6、主导解决HTML开发中的技术难题.7、有小程序经验优先</t>
  </si>
  <si>
    <t>职位描述负责公司产品（前端和后端）的设计和开发利用 HTML 5 / CSS 3 / JavaScript / Node.js 等各种 Web 技术进行产品的界面开发整体页面结构及样式层结构的设计、优化制作标准优化的代码，并增加交互动态功能任职要求计算机或其他相关专业毕业，本科以上学历，2年以上工作经验熟悉各种 Web 客户端，尤其是主流 Web 浏览器的开发模式和特性熟练掌握以下主流编程语言中的一种或几种RubyJavaNode.jsC#PythonScalaGo精通前端开发 JavaScript / HTML 5 / CSS 3熟悉主流 JavaScript 开发框架（JQuery、Angular、Vue、React 等），能够进行面向对象 / 组件的前端设计和开发熟悉主流 CSS 库（Bootstrap、PURE CSS）、熟悉 W3C 标准，精通 DIV+CSS 布局、对 CSS / JavaScript 性能优化、解决多浏览器兼容性问题有一定的经验有后端编码经验，至少精通一种后端语言（Python、PHP），至少熟悉一种后端主流开发框架（DJango、Laravel、ZEND、Symfony、YII 等）</t>
  </si>
  <si>
    <t>微信小程序前端开发工程师（广州）</t>
  </si>
  <si>
    <t>15-23K</t>
  </si>
  <si>
    <t>补充医疗保险,定期体检,加班补助,全勤奖,年终奖,股票期权,带薪年假,员工旅游,免费班车,餐补,通讯补贴,交通补助,包吃,节日福利,住房补贴,零食下午茶,免费健身房,免费早晚餐</t>
  </si>
  <si>
    <t>岗位职责：	负责小程序直达(商品&amp;服务)相关的web与客户端开发工作。岗位要求：	精通HTML、CSS和JavaScript，具备框架设计能力； 精通JavaScript，深入了解过 react vue 等框架；熟练掌握前端构建工具如grunt、gulp、web pack； 有完整的大型前端项目经验，有业务管理系统研发经验的更佳,有iOS、Android、小程序开发经验的更佳。</t>
  </si>
  <si>
    <t>广州麦田科技有限公司</t>
  </si>
  <si>
    <t>没有要求，能一起拼出个未来的一起来！</t>
  </si>
  <si>
    <t>南京滴普科技有限公司</t>
  </si>
  <si>
    <t>职位诱惑：弹性工作、双屏工作、试用期100%薪资职位描述：https://github.com/deepexi/hire先做完上面的题目再谈公司主页：http://www.deepexi.com公司产品介绍：http://cdn-uat.deepexi.com/deepexi-official-mobile/index.html#/岗位职责：1.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参与公司产品电商中台的发展与规划任职要求：学历：本科以上（公司要求）1. Java基础扎实，熟悉web主流开发框架2. 2年以上的后台开发工作经验（含）；3. 了解微服务架构，有过分布式系统开发的经验；4. 熟悉Mysql、Redis、ES、MQ、Nginx的使用5. 熟悉Dubbo或SpringCloud至少一种分布式框架6. 思路清晰，有沉淀功能和重构代码的意识7. 强烈的责任心，有吃苦精神，对代码质量高要求8. 具备优秀的设计能力，能够抽象设计9. 做过SaaS电商平台更佳(加分)10. 有意愿参与开源项目及了解前端技术栈更佳（加分）11. 熟悉docker容器引擎技术更佳（加分）公司亮点1. 高于业界水平的待遇，12 - 15 个月2. 试用期：2个月，薪资100%3. 福利：下午茶，每周之星(200元)，团建(人均300元), 项目奖金，年终奖4. 弹性工作： 早上10:00点上班，双休5. 双屏工作6. 免费读书计划7. 长期培训课程注：地址：广州东站中泰北塔3A01联系电话：*****HTTP [,eitʃti:ti:'pi:] 详细 X 基本翻译abbr. 超文本传输协议（Hyper Text Transport Protocol） 网络释义 HTTP: 超文本传输协议(Hyper Text Transfer Protocol) HTTP referer: HTTP参照位址 http Proxy: 代理服务器工作地址广州 - 天河区 - 林和 - 广州东站B出口中泰北塔3A01</t>
  </si>
  <si>
    <t>网页设计讲师</t>
  </si>
  <si>
    <t>讲算机相关专业，精通网页设计、web前端开发、有前端开发经验，优秀语言表达能力，爱岗敬业。</t>
  </si>
  <si>
    <t>广州天河区东缘公寓4楼406点击查看地图</t>
  </si>
  <si>
    <t>要求有前端开发工作一年以上工作经验</t>
  </si>
  <si>
    <t>前端工程师（H5，Web）</t>
  </si>
  <si>
    <t>广州吉信网络科技开发有限公司</t>
  </si>
  <si>
    <t>12-20K</t>
  </si>
  <si>
    <t>前端工程师，开发互联网产品，要求熟悉H5，web等前端开发技能。待遇优！有团队精神，较强的学习能力。公司在科韵路 信息港附近的软件园区</t>
  </si>
  <si>
    <t>年度旅游,美女如云,扁平管理,地铁周边,公司氛围好,带薪年假</t>
  </si>
  <si>
    <t>熟悉前端开发，熟悉小程序、微信和网页客户端等，只要你会前面的，那么就基本符合我们的要求。上班时间：双休薪资福利：底薪+项目奖励+年底奖励餐补+旅游+每月活动+节日慰问</t>
  </si>
  <si>
    <t>广州市震海科技股份有限公司</t>
  </si>
  <si>
    <t>工作职责：• 与产品经理、后台工程师、测试工程师等紧密合作，共同交付功能完善、稳定可靠的产品；• 参与Web前端的代码设计与开发,使用敏捷产品开发流程来确保功能按时交付；• 编写、审查和维护技术文档；• 研究和评估新技术和框架,持续改善和提高产品的性能、灵活性及稳定性。工作要求：• 有一年以上web前端开发工作经验者优先；• 精通JS，HTML5，CSS等web前端开发语言及技术，擅长复杂页面交互的设计与开发；• 熟悉HTTP及其他相关网络层数据传输协议；• 具备良好的编码能力，以及实战项目经验；• 有激情，有创造力，喜欢研究新技术，沟通能力良好。</t>
  </si>
  <si>
    <t>广州迈安信息科技有限公司</t>
  </si>
  <si>
    <t>5-9K</t>
  </si>
  <si>
    <t>采用H5技术开发数据可视化展示页面，要求熟练掌握Javascript，CSS技术，具有良好的审美观。熟悉react，Vue ，Echart，D3等。根据需求按时完成开发工作。</t>
  </si>
  <si>
    <t>多年网页前端开发，精通h5建站，pc站分手机端，热爱教育事业，优秀表达沟通能力、责任心强，</t>
  </si>
  <si>
    <t>UI及美工切片</t>
  </si>
  <si>
    <t>广州隆积士信息科技有限公司</t>
  </si>
  <si>
    <t>4-6K</t>
  </si>
  <si>
    <t>领导好,领导nice,地铁周边,公司氛围好</t>
  </si>
  <si>
    <t>①负责我司软件产品的视觉设计：包括软件界面交互页面及图片设计、产品宣传页等；②根据软件功能需求，负责完成产品所需各类页面、图片、Icon、等美术设计和创意设计工作，将美工效果图切片转换为HTML静态网页，并能独立实现一些简单的前端用户界面交互效果；③对产品界面进行持续的设计优化，提升用户体验；岗位要求：1、熟练Photoshop、CorelDRAW、Dreamweaver、Illustrator（AI）、Adobe Flash等工具；2、懂网页设计，必须有一定的前端技能，熟识HTML、CSS、JavaScript、Flash，能熟练将美工效果图切片转换为HTML网页，熟练运用DIV+CSS高保真还原设计稿；3、1年以上相关工作实际经验，有美学天赋与较好的创意思维，过往美工作品具备视觉冲击力或超强美感优先；4、懂流行的网页前端开源架构与新技术（如：HTML5、CSS3、Jquery、easyui）优先。5、有大型商业网站设计经验者优先考虑。6、具有良好的沟通能力、服务意识与工作责任心，富有团队合作精神。请提供以往作品（包括网页、软件和平面）</t>
  </si>
  <si>
    <t>企业服务应用工程师（工业互联网方向）实习生</t>
  </si>
  <si>
    <t>广州智光电气股份有限公司</t>
  </si>
  <si>
    <t>公司氛围好,不打卡,带薪年假,年度旅游</t>
  </si>
  <si>
    <t>基于OA系统，打造智光信息化的前台，通过工作流引擎、集成接口技术（RFC、微服务，未来的定位更多的往微服务转移）以及CSS等网页前端技术，实现基于业务场景快速编排、典型场景自动化的、统一的用户体验的一站式的系统。工作职责：1）业务流程优化与设计。包括财务、人力资源、供应链、营销等业务板块，与外部顾问一起进行工作流的设计与优化。2）微服务开发/系统功能配置。基于ERP（SAP系统）、阿里云工业大脑，进行业务逻辑和系统功能优化3）应用系统集成，通过OA系统，集成ERP、MES等应用系统，实现一站式访问4）大数据的应用与分析。利用阿里云Quick BI工具，进行大数据的开发与分析。优势：目前智光数字化转型项目正式实施，项目团队有阿里云专业工程师和多年工作经验的埃森哲顾问，带领实习生完成日常工作。</t>
  </si>
  <si>
    <t>其他行业</t>
  </si>
  <si>
    <t>广州市网商小额贷款有限责任公司</t>
  </si>
  <si>
    <t>11-17K</t>
  </si>
  <si>
    <t>五险一金,年终奖,带薪年假,员工旅游,节日福利,住房补贴</t>
  </si>
  <si>
    <t>负责PC、移动端、Html5和微信的前端页面开发任务整体页面结构及样式层结构的设计、优化；完成页面脚本程序编写、实现各类页面动态、交互效果；与后端协作，完成前后端数据交互任务；产品功能和代码重构，用户操作体验优化，开发效率和页面性能的提升。 岗位要求：精通HTML、CSSCSS3、JavaScript，精通H5移动开发；熟悉Ajax/jquery/bootstrap等前端技术，有编写JavaScript控件经验优先；熟悉移动开发技术，熟悉主流MVC和MVMM框架先；熟练使用svn、git代码管理工具。熟练使用node express或koa开发，有实际项目经验熟悉JSON、XML等跨平台数据格式，熟练掌握前后端数据接口访问和对接；使用过Vue、angularJS、react、react-native等前端框架中的一种或多种者优先；良好的逻辑思维和沟通协作能力；有责任心，学习能力强，抗压能力强。</t>
  </si>
  <si>
    <t>广州美咯信息科技有限公司</t>
  </si>
  <si>
    <t>五险一金,定期体检,年终奖,股票期权,带薪年假,节日福利,零食下午茶</t>
  </si>
  <si>
    <t>工作职责：负责网站系统分析及需求分析。负责网站的代码开发及维护工作。负责编写开发文档。配合产品、美工完成项目。工作要求：本科以上学历，具有1年以上PHP开发经验，有大型网站开发工作经验并如实提供作品案例。熟悉 mysql、包括数据库设计,速度优化。熟悉JavaScript，XML，ajax，精通Div CSS，jQuery技术。对互联网的技术有较全面理解，能独立应付大访问量下网站的设计和开发工作。具有PHP缓存技术、静态化设计方面的经验，能够独立开发架构程序。精通PHP及MVC架构技术，具备在Linux平台下使用PHP开发网站的经验，可在服务器系统配置php+mysql运行环境。具有较强的团队意识，高度的责任感，品行端正，无不良工作记录。对工作积极严谨，勇于承担压力；有简单美工技术优先。有良好的沟通和学习能力、有较强的团队协作能力以及快速解决问题的能力。</t>
  </si>
  <si>
    <t>广州钻木取火广告策划有限公司</t>
  </si>
  <si>
    <t>不打卡,地铁周边,公司氛围好</t>
  </si>
  <si>
    <t>工作性质：全职年龄：22-30岁 性别要求：不限岗位职责:工作内容一：能独立完成图片广告的设计和上传；天猫、淘宝等电商网页的效果图设计、切片和html代码编写等网页设计与制作相关工作工作内容二：能独立完成海报、DM单、X展架、包装等设计工作能同时胜任两类工作者优先。任职条件:1、富于创新、思维活跃,对先进的网页设计理念和技术有较强的理解能力; 有丰富的设计理论知识和对流行趋势敏锐的洞察力；2、熟练掌握 Photoshop、Dreamweaver、CorelDRAW(或其它失量软件)等软件的使用；3、有良好的沟通能力和团队协作精神,能承受一定的工作压力；4、美术、网页设计、多媒体技术及应用、计算机及相关专业优先；5、从事平面设计工作2年以上经验优先；</t>
  </si>
  <si>
    <t>媒体</t>
  </si>
  <si>
    <t>股票期权,带薪年假,年度旅游,不打卡,扁平管理</t>
  </si>
  <si>
    <t>岗位要求：熟悉移动端，前端开发。有微信小程序开发，熟悉jquery moblie 框架优先。熟练使用html、css、js、VUE、vue route等前端技术，熟悉页面架构和布局。有开发第三方登录（QQ,微信）授权，音频压缩，接入H5直播等功能的经验优先。熟悉移动互联网应用开发环境，对于H5在各移动设备商的特性和应用有较丰富的经验。</t>
  </si>
  <si>
    <t>性格要求随和,乐观,喜欢沟通,积极沟通;能快速地把UI设计图转化为HTML,并保证转化质量;熟悉页面架构和布局，能够解决各种浏览器兼容性问题;能够解决页面性能问题; 做过移动端APP;有PC端，移动端各种机型适配经验;能用HTML5，CSS3、JavaScript, JQuery,AJAX , JSON等Web前端开发技术进行移动端页面编写;对用户体验、交互操作流程、及用户需求有一定了解；实现一些动画效果；最好对产品设计有一定的想法和思考能力；有较强的学习能力和工作责任感;</t>
  </si>
  <si>
    <t>14-28K</t>
  </si>
  <si>
    <t>入职的是数字广东公司（腾讯大股东），Base在广州。 介绍信息：http://www.digitalgd.com.cn/h5_join/html/product.html岗位职责：负责数字广东腾讯与政府的合作的电子政务相关业务前端体验工作，通过技术提升用户体验；参与需求评审、项目排期、架构设计和编码；负责⽤用户体验优化，包括但不限于：业务流程、人机交互、前端性能、前端安全、SEO及ASO等岗位要求：1、2年以上前端开发经验；2、熟练使用 HTML\CSS\JS等前端技术，熟悉Web前端的性能优化，并对Web安全有丰富的认识和经验；3、有UI组件的实际开发经验，能够解决多平台多终端的兼容、适配问题；4、熟练使用CSS3、SVG、Canvas等技术实现⻚页⾯面动画效果；5、有一定的审美及设计判断力，对用户体验、人机交互、无障碍设计等有一定的积累和见解；6、了解主流前端构建工具的工作原理，并能根据项目实际情况定制化构建工具；7、掌握一门服务端脚本语言如PHP\Nodejs，熟悉搜索引擎优化并有相关实践经验；8、具有良好的学习能力、沟通能力、服务理理念和合作精神，能接受挑战并承担⼯工作压力；成立背景：数字广东网络建设有限公司（以下简称数字广东公司），是为了响应广东省政府号召，支持广东省政府数字政府项目建设，由联通、电信、移动、腾讯等四方投资设立的股份制公司，是支撑广东省数字政府运营中心的实体单位。数字广东公司以成为全国领先的政务信息化建设运营服务商为宗旨，依托腾讯及联通、电信、移动三大运营商输出的先进技术和管理理念，联合华为等优秀企业，以企业机制进行运营管理,并以创新技术及全方位服务能力协助广东省电子政务办打造全国领先的“数字政府”，不断提升广东省政务服务能力，推进全省政务和社会公共服务信息资源开发利用工作。</t>
  </si>
  <si>
    <t>Ruby全栈开发工程师</t>
  </si>
  <si>
    <t>五险一金,补充医疗保险,全勤奖,年终奖</t>
  </si>
  <si>
    <t>精通Ruby on Rails，至少1年以上Ruby on Rails项目开发经验，有上线产品者优先熟悉HTML, CSS, JavaScript，jQuery等网络开发相关技术熟悉Linux操作系统，熟练使用Git，有GitHub开源项目者优先熟悉数据库以及数据结构，熟练使用SQL等数据库语言解决问题的能力，良好的编程习惯，勤于思考，发现、提出并解决问题的工作态度</t>
  </si>
  <si>
    <t>PHP/Ruby开发工程师</t>
  </si>
  <si>
    <t>本职位需要使用PHP技术负责PHP项目，可以不会Ruby，但需要学习Ruby以负责其他项目，希望愿意学习熟悉PHP，至少1年以上PHP项目开发经验，有上线产品者优先熟悉HTML, CSS, JavaScript，jQuery等网络开发相关技术熟悉Linux操作系统，熟练使用Git，有GitHub开源项目者优先熟悉数据库以及数据结构，熟练使用SQL等数据库语言解决问题的能力，良好的编程习惯，勤于思考，发现、提出并解决问题的工作态度</t>
  </si>
  <si>
    <t>电子商务,公司氛围好,扁平管理,年终分红,领导nice,带薪年假</t>
  </si>
  <si>
    <t>APP、小程序、商城等开发！H5页面制作</t>
  </si>
  <si>
    <t>运维开发工程师（数据库）</t>
  </si>
  <si>
    <t>广州博冠信息科技有限公司</t>
  </si>
  <si>
    <t>五险一金,补充医疗保险,定期体检,年终奖,带薪年假,员工旅游,免费班车,餐补,包吃,节日福利</t>
  </si>
  <si>
    <t>工作职责：-负责内部数据库相关产品的管理平台、自动化流程开发工作； -与产品、PM、运维同学协作，积极高效推动产品开发； -与用户及其他部门进行沟通协作； 职位要求： -1年或以上前后端开发工作经验； -对开发有浓厚兴趣，HTML/CSS/JS 基础扎实，熟悉Angulajs、Reactjs、Vue.js等MVVM框架中的一种； -有至少一种 server 端开发经验，熟悉 Python、PHP 语言开发者优先； -至少一种熟悉Web开发框架（如Django/Flask/Tornado）； -对 HTTP 协议、网页性能优化有一定的理解； -熟悉 MySQL、MongoDB、Redis 等数据库应用开发优先； -能够编写高扩展、易维护的代码，熟练且规范使用代码管理工具。</t>
  </si>
  <si>
    <t>微信Web前端开发工程师</t>
  </si>
  <si>
    <t>17-30K</t>
  </si>
  <si>
    <t>工作职责：负责微信城市服务和各垂直行业互联网+项目的前端开发工作；负责微信公众平台PC端(mp.weixin.qq.com)、移动端(微信公众号文章H5)及相关小程序的开发和维护工作；参与产品设计，负责新特性的H5页面、小程序的设计与实现；在这里，除了技术提升之外，还能学习到不同行业的行业知识，并且在对外沟通对接中提升自己的沟通能力、协调能力、项目推进能力，最终扩大自己的职业广度、积攒更多的人脉。工作要求：本科及以上学历，计算机相关专业；1年以上web开发工作经验；熟悉JavaScript、HTML、CSS和HTTP协议等Web开发所需技能；熟悉常用算法和数据结构；了解各种前端框架并有相关经验者优先；具有海量服务、高性能系统开发经验者优先；具有微信小程序开发经验者优先；良好的学习能力、沟通能力、团队协作能力、及分析问题解决问题能力，责任心强。</t>
  </si>
  <si>
    <t>云比特（深圳）科技有限公司</t>
  </si>
  <si>
    <t>14-21K</t>
  </si>
  <si>
    <t>美女如云,移动互联网,公司氛围好,地铁周边,互联网金融,免费零食,领导nice,年度旅游</t>
  </si>
  <si>
    <t>此岗位为兼职岗位，开发webAPP，兼职按照项目付费，待遇优厚，可以做兼职的联系正在待业中的你可以考虑变找工作变做兼职，我们这边待遇丰厚</t>
  </si>
  <si>
    <t>.net开发人员</t>
  </si>
  <si>
    <t>广州花都区莲塘商业广场1007点击查看地图</t>
  </si>
  <si>
    <t>中专/中技</t>
  </si>
  <si>
    <t>6-7K</t>
  </si>
  <si>
    <t>有.net开发经验者</t>
  </si>
  <si>
    <t>广州方硅信息技术有限公司</t>
  </si>
  <si>
    <t>五险一金,定期体检,年终奖,带薪年假,员工旅游,餐补</t>
  </si>
  <si>
    <t>创新思维，积极向上，具有混合开发经验，熟练H5</t>
  </si>
  <si>
    <t>广州傲为广告传媒有限公司</t>
  </si>
  <si>
    <t>免费零食,扁平管理,移动互联网,移动广告,公司氛围好,年度旅游,不打卡,年终分红</t>
  </si>
  <si>
    <t>系统开发工程师，有后端开发一年以上经验，了解微信公众号、小程序开发平台，吃苦耐劳，勇于面对挑战。有前端经验择优。</t>
  </si>
  <si>
    <t>Web全栈开发</t>
  </si>
  <si>
    <t>15-18K</t>
  </si>
  <si>
    <t>股票期权,年终分红,移动互联网,互联网金融,带薪年假,免费零食,公司氛围好,地铁周边</t>
  </si>
  <si>
    <t>精通HTML、CSS、Javascript，熟悉主流JS框架，熟悉主流浏览器，了解其兼容性和开发模式精通node.js/php/python，具有全栈开发经验熟悉TCP/IP、HTTP的基本工作原理及Web常用开发工具有React Native开发经验的优先熟悉solidity优先较强的分析问题和解决问题的能力，能独当一面，抗压能力较强，善于沟通，工作极主动，责任心强，具备良好的团队协作能力</t>
  </si>
  <si>
    <t>html前端开发工程师</t>
  </si>
  <si>
    <t>年终分红,免费零食,扁平管理,移动互联网,地铁周边,互联网金融,领导nice,公司氛围好</t>
  </si>
  <si>
    <t>【岗位职责】1 负责公司WEB网站代码编写和维护；2 负责移动端项目的开发和维护；3 负责公司公共组件库的开发和维护。【岗位要求】1 本科及以上学历，1年以上开发经验；2 基础扎实，有移动页面开发经验，了解后端开发基本流程；3 熟悉gulp，webpack等前端构建工具；4 有Vue、React或如guiar相关开发经验优先；5 有独立开发商城的优先；6 沟通和团队协作能力佳、学习能力强、能承受一定的工作压力。【其他信息】1 免费午餐2 近地铁口3 年底双薪4 项目奖金5 若用自己设备会有设备补贴</t>
  </si>
  <si>
    <t>网页设计师助理</t>
  </si>
  <si>
    <t>不打卡,扁平管理,地铁周边</t>
  </si>
  <si>
    <t>会PS 抠图，会设计处理图片，会用平面设计软件，会简单的网页设计，了解HTML，会DIV+CSS，及JQUERY，会基本的电脑操作，会用办公软件，欢迎在校大学生及应届毕业生。</t>
  </si>
  <si>
    <t>web前端开发工程师-创新项目-ms团队</t>
  </si>
  <si>
    <t>13-20K·16薪</t>
  </si>
  <si>
    <t>五险一金,补充医疗保险,定期体检,年终奖,股票期权,带薪年假,员工旅游,包吃,节日福利,零食下午茶</t>
  </si>
  <si>
    <t>- 熟悉HTML5、CSS3，了解至少一种CSS预编译；- 精通Javascript/jQuery，了解Javascript面向对象编程方法；- 熟悉各种常见跨浏览器、跨设备问题；- 熟悉前端构建工具的使用，有良好的代码习惯；- 有小程序开发、服务号应用开发和性能优化经验者优先；- 有智能手机和平板开发经验优先；- 熟悉主流的前端框架，如 vue等；</t>
  </si>
  <si>
    <t>5-6K</t>
  </si>
  <si>
    <t>有项目开发经验者。</t>
  </si>
  <si>
    <t>研发部工程师</t>
  </si>
  <si>
    <t>广州鸿华医药生物科技有限公司</t>
  </si>
  <si>
    <t>日化</t>
  </si>
  <si>
    <t>五险一金,补充医疗保险,加班补助,全勤奖,年终奖,股票期权,带薪年假,员工旅游,餐补,节日福利</t>
  </si>
  <si>
    <t>总工，化妆品产品研发，</t>
  </si>
  <si>
    <t>广州视臻信息科技有限公司</t>
  </si>
  <si>
    <t>五险一金,定期体检,年终奖,股票期权,带薪年假,员工旅游,免费班车,通讯补贴,包吃,住房补贴,零食下午茶</t>
  </si>
  <si>
    <t>【岗位职责】负责自动化运维平台可发，包括：基于elk完成日志数据的收集、清洗与聚合。负责业务数据上报、聚合与展示。负责业务数据的监控与告警。负责开发自动诊断工具，协助开发分析定位问题。【技能要求】熟练掌握java、python，并有相关web前后端开发经验。熟练使用elk日志平台。使用过grafana等数据展示平台。有过自动化运维平台开发经验者优先。</t>
  </si>
  <si>
    <t>互联网金融,电子商务,扁平管理</t>
  </si>
  <si>
    <t>精通Html,css,JS,JQ,Dom,Ajax,Json技术，理解前端面向对象编程思想熟悉h5善于解决浏览器兼容问题(IE8),有过优化Js页面，加载速度提升经验优先考虑有过局部Ajax请求更新,页面设计能力优先考虑附注:开发经验3年以上</t>
  </si>
  <si>
    <t>五险一金,定期体检,加班补助,全勤奖,年终奖,股票期权,带薪年假,员工旅游,通讯补贴,节日福利,零食下午茶</t>
  </si>
  <si>
    <t>搭建游戏后台负责游戏内工具和运营需求开发</t>
  </si>
  <si>
    <t>广州德为信息技术有限公司</t>
  </si>
  <si>
    <t>1-2K</t>
  </si>
  <si>
    <t>五险一金,定期体检,节日福利</t>
  </si>
  <si>
    <t>职位详情熟悉html／ ／ javascript／css／ Typescript熟悉 Jquery／ Angularis／Vue熟悉小程序开发了解 Nodejs＋ express中专及以上学历、无工作经验要求、踏实认真有师父一对一带待遇：提供宿舍、1500＋</t>
  </si>
  <si>
    <t>PHP开发工程师（实习）</t>
  </si>
  <si>
    <t>不打卡,地铁周边,领导nice,移动互联网</t>
  </si>
  <si>
    <t>【职位描述】：•	在工程师指导下参与公司产品或项目的功能开发；•	参与开发文档的整理与编写；•	参与公司产品的测试。 【职位要求】：•	本科或以上学历，计算机软件或相关专业，热爱技术，喜欢钻研；•	实习生岗位，有无项目经验都可以，欢迎优秀应届毕业生前来应聘；（有项目经验优先）•	熟悉PHP、Mysql，熟悉HTML、CSS、JavaScript等WEB相关技术；•	了解至少一个开源框架的开发，有thinkphp框架开发经验者优先；•	具有比较强的问题分析和处理能力，有比较优秀的动手能力，热衷技术，精益求精； •	对新技术感兴趣，学习能力强，有钻研和开拓精神，具有良好的计算机理论基础。【公司福利】：•	实习生入职后提供专业的岗前专业训练，循序渐进参与公司项目开发；•	能力优秀者可提前转正；•	周末双休，节假日按国家规定执行。</t>
  </si>
  <si>
    <t>阿里巴巴（中国）有限公司</t>
  </si>
  <si>
    <t>20-30K</t>
  </si>
  <si>
    <t>五险一金,定期体检,年终奖,股票期权,带薪年假,节日福利,保险</t>
  </si>
  <si>
    <t>web前端技术专家岗位职责：深度参与产品设计，与大家一起思考产品成长点，用各种技术手段提升产品竞争力；负责小程序与运营后台的开发，以模块化的思想设计开发通用前端组件，对移动端产品进行性能优化； 参与最前沿音频领域开发，通过技术手段对用户声音美化、分析、识别。岗位要求：三年以上开发经验，精通各种Web前端技术（HTML/CSS/Javascript等)；至少掌握一个前端流程框架(Vue/React/Angular)，有实践经验；熟悉webpack;技术视野广阔，有主导前端技术方案设计的能力和经验，能够独立承担项目开发工作；了解WEB标准化、性能优化方法，了解可用性、可访问性和安全性；具备前端工程化的思维和实践经验；熟悉Node.js及其框架(Koa，Express，Egg)者优先;</t>
  </si>
  <si>
    <t>H5游戏制作人</t>
  </si>
  <si>
    <t>要求一定要懂数值。偏系统项</t>
  </si>
  <si>
    <t>加班补助,全勤奖,带薪年假,员工旅游,餐补,零食下午茶</t>
  </si>
  <si>
    <t>大学本科以上学历，2年以上工作经验 熟悉linux服务器的基本操作精通php，熟悉javascript、html5、css熟悉Jquery, thinkphp等常用框架熟悉linux下常用WEB应用软件/数据库软件的应用和配置调优，以及系统均衡容灾设计，有大集群网站建设维护经验者优先责任感强，有良好的服务意识与团队合作意识，抗压能力强</t>
  </si>
  <si>
    <t>广州网申网络科技有限公司</t>
  </si>
  <si>
    <t>职位特点：我司聘请的UI设计师除了UI设计还需要有初步的CSS+HTML能力，并能看懂简单的JS代码，请求职者注意。职位描述：1、负责APP移动端的界面设计、图标设计、动画设计等；2、参与原型的讨论与设计；3、结合行业、产品的特性和设计需求，确定产品的视觉风格；4、分析需求和用户行为研究，完成界面交互设计和功能的优化改良，提高产品的易用性；5、切图并协助开发人员完成UI及交互的实现，负责产品上线前后所需的banner、H5宣传页等设计工作；6、对现有产品的可用性测试和评估，提出改进方案，持续优化产品的用户体验；7、规范设计流程，把握公司UI/UE整体风格设计。职位要求：1、1年以上相关工作经验，有移动UI设计经验者优先考虑； 2、网页设计、视觉设计等相关专业，专科及以上学历，具有1年以上界面设计经验，有成功上线客户端产品优先；3、熟悉ios、android设计规范，精通photoshop、sketch、illustrator等设计软件；4、熟练应用各类交互设计工具，能从用户体验角度考虑并独立完成整个设计过程；5、对客户端产品有深入体验经验和理解；6、有扎实美术基础及设计理论知识，会手绘者优先；7、良好的团队协作和沟通能力，能与各部门人员密切合作；8、投递简历时请附上近期作品集；9、对CSS+DIV布局完全不懂的朋友请不要投简历。</t>
  </si>
  <si>
    <t>公司氛围好,领导nice,带薪年假,不打卡,免费零食,电子商务</t>
  </si>
  <si>
    <t>岗位职责电商系统+联盟系统相关功能的开发职位要求2年以上的PHP实际项目开发经验熟练掌握php，Redis，Mysql熟悉html/css，掌握基本的前端基础知识具有规范的编程习惯与文档编写能力熟悉Linux操作系统，有1年以上使用经验强烈的责任心和团队精神，善于交流与合作逻辑思维能力强，有独立分解问题、解决问题的能力有高负载优化经验优先关于工资：面议 根据你的能力我们会匹配你合理的薪资 发Email到*****附上你的简历（请务必附照片）</t>
  </si>
  <si>
    <t>五险一金,定期体检,加班补助,全勤奖,年终奖,股票期权,带薪年假,员工旅游,交通补助,零食下午茶</t>
  </si>
  <si>
    <t>能融入团队，有工作责任心，能适应公司发现节奏。</t>
  </si>
  <si>
    <t>广州天河区金沙花园(桃园西路)B2栋404点击查看地图</t>
  </si>
  <si>
    <t>主要负责商城和在线教育小程序前后端开发，要求熟悉小程序开发，熟悉php后端开发，学习能力强，待遇为底薪加提成，也可以面谈，专注企业服务，注重质量和效率。</t>
  </si>
  <si>
    <t>广州晓安网络科技有限公司</t>
  </si>
  <si>
    <t>工作内容:开发前端应用，网站，微站。技术要求：熟悉css, html5, js, 包括bootstrap, less等，熟悉vue, react二者最少一种。</t>
  </si>
  <si>
    <t>广州享售营电商科技有限公司</t>
  </si>
  <si>
    <t>【职位描述】：•	在工程师指导下参与公司产品或项目的功能开发；•	参与开发文档的整理与编写；•	参与公司产品的测试。【职位要求】：•	本科或以上学历，计算机软件或相关专业，热爱技术，喜欢钻研；•	实习生岗位，有无项目经验都可以，欢迎优秀应届毕业生前来应聘；（有项目经验优先）•	熟悉PHP、Mysql，熟悉HTML、CSS、JavaScript等WEB相关技术；•	了解至少一个开源框架的开发，有thinkphp、Laravel框架开发经验者优先；•	具有比较强的问题分析和处理能力，有比较优秀的动手能力，热衷技术，精益求精； •	对新技术感兴趣，学习能力强，有钻研和开拓精神，具有良好的计算机理论基础。【公司福利】：•	实习生入职后提供专业的岗前专业训练，循序渐进参与公司项目开发；•	能力优秀者可提前转正；•	周末双休，节假日按国家规定执行。</t>
  </si>
  <si>
    <t>策划编辑</t>
  </si>
  <si>
    <t>该职位主要负责公司宣传文案撰写。内容包括官网页面内容文案策划，淘宝店产品详情页内容文案策划，宣传册内容文案策划。考核目标为相关内容的访问数量是否提升。熟悉HTML者，能够使用PS，Coreldraw等CAD软件者优先。</t>
  </si>
  <si>
    <t>年终分红,扁平管理,股票期权,地铁周边,移动互联网,电子商务</t>
  </si>
  <si>
    <t>负责开发公司产品的php工作</t>
  </si>
  <si>
    <t>采用H5技术开发数据分析前端展示页面，要求熟练掌握Javascript，Css技术，具有很好到审美观。熟悉echart，D3，jquery等接口最好.</t>
  </si>
  <si>
    <t>Sitecore架构师</t>
  </si>
  <si>
    <t>广州番禺区时代E-PARK(番禺)点击查看地图</t>
  </si>
  <si>
    <t>30-35K</t>
  </si>
  <si>
    <t>熟悉Sitecore或开源数字化营销系统的开发经验有2年项目管理经验，有良好的沟通能力和演讲技巧熟悉CMS系统对数字化营销有深刻理解</t>
  </si>
  <si>
    <t>广州市 海珠区 财智大厦 广州大道南448号1311房点击查看地图</t>
  </si>
  <si>
    <t>职位信息能与客户交流，收集软件需求和整理，并进行需求分析，对软件使用者的业务知识以及流程进行梳理；负责或参与软件的设计，包括功能设计以及界面设计，注重软件的用户体验、视觉设计、交互设计；进行相关技术文档的编写；负责或参与产品系统框架的架构设计和建设；负责或参与功能代码的开发实现；配合质量控制管理、产品发布过程管理进行工作；指导同事开发工作，协助解决工作中遇到的问题；参与企业项目或者相关技术的交流讨论；关注行业最新动态，具有较强的技术创新能力，能给其他同事带来新技术、新知识、新理念；完成领导交给的其他任务。职位要求：计算机、软件相关专业大专及以上学历；java开发经验三年以上。熟练使用HTML、CSS、JavaScript、JQuery、Ajax等开发技术，对目前流行的前端框架有了解，如 bootstrap、requireJs、vueJs、nodejs等。熟悉主流开发框架，如Struts、Spring、Hibernate、dubbo、kafka、redis、geode等（前端和后端可有所侧重）；精通oracle、mysql等数据库的应用，具有相关应用开发经验及数据库规划能力；熟悉hadoop等大数据技术的优先；有较好的文档撰写能力，良好的英文阅读能力；逻辑分析能力、学习能力和创新能力强，具有团队合作精神，乐于沟通；良好的语言表达及沟通能力，能与公司内部人员及客户顺畅沟通或产品介绍。</t>
  </si>
  <si>
    <t>广州双日智能科技有限公司</t>
  </si>
  <si>
    <t>15-16K</t>
  </si>
  <si>
    <t>五险一金,年终奖</t>
  </si>
  <si>
    <t>开发物联网平台前端页面熟悉Vue.js/iView框架熟练将UI设计转为HTML页面有一定交互设计能力可以搭建完整的MVVM框架</t>
  </si>
  <si>
    <t>6-11K</t>
  </si>
  <si>
    <t>五险一金,定期体检,年终奖,股票期权,带薪年假,员工旅游,通讯补贴,交通补助,节日福利</t>
  </si>
  <si>
    <t>开发需求沟通、系统二次开发</t>
  </si>
  <si>
    <t>前端工程师-Web/Android/iOS</t>
  </si>
  <si>
    <t>15-30K</t>
  </si>
  <si>
    <t>职位方向:Web前端(HTML+CSS+JavaScript),Node.js,数据可视化【20届实习生简历投递】内推链接,推荐使用手机打开(https://alibaba.tupu360.com/campusActivity/getActivityInfo?activityCode=u5k6ATYodxa7NPjDZVRclTRhqcEocwgZpyAkY6lkLdY%3D) -&gt; 自主选择岗位 -&gt; 完善简历 -&gt; 测评&amp;在线编程（鼓励参与，方便面试官更好了解你）-&gt; 简历评估 -&gt; 邀约面试-&gt;发放录用意向书岗位描述:在这里， 你将有机会与交互设计师一起，美化产品线Web功能的设计； 有机会与视觉设计师一起，完成产品线Web功能的开发与实现； 有机会做全栈式开发； 有机会做移动端开发； 有机会做性能、架构等方面的改进与优化； 有机会自己亲手打造一个产品的从设计到发布； 你还将加入到我们业内最前沿Web技术的研究与开发中。岗位要求:我们希望你，可以熟练使用各种Web前端技术，包括HTML(5)/CSS(3)/Javascript等，并有相关的项目开发经验或成果； 我们希望你，用过git，grunt或gulp等工具，最好有自己的github仓库； 我们希望你，有基于Ajax应用的开发经验，有NodeJS/Java开发经验，或者有移动端开发经验； 我们希望你，深刻理解Web标准，对可用性、可访问性等相关知识有实际的了解； 我们希望你，对算法、数据结构、建模有一定了解； 我们希望你，关注新事物、新技术，有较强的学习能力，喜欢挑战，并且个性乐观开朗，逻辑性强，善于和各种背景的人合作。 还等什么呢？快来加入我们，期待你的大展身手！</t>
  </si>
  <si>
    <t>音乐/视频/阅读</t>
  </si>
  <si>
    <t>扁平管理,领导nice,公司氛围好,年度旅游</t>
  </si>
  <si>
    <t>曾开发过微信小程序</t>
  </si>
  <si>
    <t>主要负责公司前端页面实现需要对vue能熟悉运用对前后端分离json方式数据对接有一定项目经验掌握css3相关属性的运用兼容各个平台自适应页面开发有小程序，web，app，h5开发经验app开发主要以混合开发为主，有react.js或者apicloud开发经验优先</t>
  </si>
  <si>
    <t>广州七梦云信息科技有限公司</t>
  </si>
  <si>
    <t>岗位职责：参与宅印C端B端平台的 Web前端 / Node 开发工作，包括html、css、js 等持续优化前端代码的结构，优化用户体验和访问速度，特别是移动端性能优化；帮助团队搭建高性能、高开发效率和高可维护性的前端应用框架和开发工具，持续提升前端开发的效率和质量。岗位要求： 1. 计算机相关专业本科以上学历，具有前端开发项目经验，具有良好的编程素养； 2. 熟悉 html、css、javascript 语言，至少熟悉一种主流前端开发框架如 react、vue、angular ，具有 react/redux 开发经验进行者优先，具有 es6 开发经验者优先； 3. 熟悉掌握HTTP协议相关知识，能够使用某种常用后端语言/框架者优先，我们欢迎全栈倾向的开发者； 4. 具有缜密的思维习惯、具有良好的分析和解决问题的能力，能独立承担任务和有系统进度把控能力。</t>
  </si>
  <si>
    <t>深圳霖沐科技有限公司</t>
  </si>
  <si>
    <t>关于工作：H5，和微信小程序。了解webpack;熟悉vue/react/agular/ES6其中一种精通html5+css，jq，js。熟悉微信小程序，小游戏开发环境。了解后端语言，能与后台交互数据。有项目经验，团队合作经验。例如可以独立开发选择题游戏，大转盘游戏，找茬游戏，拼图游戏，刮刮乐，排行榜等。职位应聘时必须提供个人作品。招聘邮箱：*****投送简历时，请注明清楚你所应聘的职位和姓名请提供相关作品或链接。关于福利：双休，奖金+补贴，五险一金齐全。有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t>
  </si>
  <si>
    <t>微信H5前端开发工程师</t>
  </si>
  <si>
    <t>广州市 天河区 天河区点击查看地图</t>
  </si>
  <si>
    <t>技能要求:HTML5，CSS，Javascript工作内容：1、负责微信小程序开发；2、负责整合微信API；3、参与项目的技术开发，参与讨论用户体验和细化需求； 4、负责微信小程序上线后的优化与迭代开发；岗位要求：1、计算机或软件工程等相关专业，扎实的计算机以及网络基础；2、HTML、CSS、JavaScript 基础扎实，了解 HTTP 协议以及浏览器原理；3、熟悉 jQuery、Backbone、Zepto 等常见框架，了解 AMD / CMD 规范；4、熟悉微信小程序开发流程，有H5，CSS3,Ajax和Java语言开发的经验，学习能力强，喜欢尝试新知识；5、有移动网页客户端以及微信公众号开发经验者优先； 必备：基础扎实，善于学习总结；优先：能够熟练使用调试工具进行性能优化； 优先：有大型项目开发经验；</t>
  </si>
  <si>
    <t>H5游戏前端</t>
  </si>
  <si>
    <t>广州森瓦网络有限公司</t>
  </si>
  <si>
    <t>棋牌类游戏前端界面开发</t>
  </si>
  <si>
    <t>广州拓欧信息技术有限公司</t>
  </si>
  <si>
    <t>负责公司旗下移动客户端前端开发工作，配合团队进行页面优化，完成前端编码；参与研发部门产品和项目研发，配合团队实现产品界面和功能。</t>
  </si>
  <si>
    <t>Vue前端工程师</t>
  </si>
  <si>
    <t>广州天河区保利威座大厦点击查看地图</t>
  </si>
  <si>
    <t>公司app电商类开发对接</t>
  </si>
  <si>
    <t>JavaScript</t>
  </si>
  <si>
    <t>工作内容：负责H5，微信小程序，小游戏开发。岗位要求：精通html5+css，jq，js。熟悉微信小程序，小游戏开发环境。了解后端语言，能与后台交互数据。有项目经验，团队合作经验。有独立开发小游戏，熟悉Egret或Cocos，Laya（其一即可）可优先录取职位应聘时必须提供个人作品。招聘邮箱：*****投送简历时，请注明清楚你所应聘的职位和姓名请提供相关作品或链接。关于福利：双休，奖金+补贴，五险一金齐全。轻松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t>
  </si>
  <si>
    <t>WXG08-115微信商业前端开发工程师</t>
  </si>
  <si>
    <t>【岗位职责】负责小程序直达(商品&amp;服务)相关的web与客户端开发工作。【岗位要求】精通HTML、CSS和JavaScript，具备框架设计能力；精通JavaScript，深入了解过 react vue 等框架； 熟练掌握前端构建工具如grunt、gulp、web pack；有完整的大型前端项目经验，有业务管理系统研发经验的更佳,有iOS、Android、小程序开发经验的更佳。</t>
  </si>
  <si>
    <t>PLM技术顾问</t>
  </si>
  <si>
    <t>广州软易信息技术有限公司</t>
  </si>
  <si>
    <t>PLM技术顾问工作职责：参加客户业务流程访谈、评估、分析和优化设计工作;负责按照系统架构规范编写程序、安装和配置软件;负责进行系统测试、调试系统性能;负责技术实现和提供技术技持;可根据项目需要出差.职位要求：本科以上学历，计算机科学、信息管理或机械工程相关专业;熟练掌握数据库Oracle的使用和操作;熟练掌握Java编程，至少一年以上编程经验;熟悉Web编程语言（JSP, XML, Javascript, HTML）中至少两种;熟悉UNIX操作系统者优先;优秀的自我学习能力和团队合作精神;优秀的口头和书面表达能力和沟通能力;强烈的组织和时间管理观念;自信，有责任心，勤奋刻苦，勇于承担工作压力;有PTC Windchill相关产品实施或使用经验者优先.</t>
  </si>
  <si>
    <t>广州网希信息科技有限公司</t>
  </si>
  <si>
    <t>不打卡,带薪年假,年终分红,免费零食,移动互联网,领导nice,扁平管理,公司氛围好</t>
  </si>
  <si>
    <t>熟悉各种前端技术；负责相关产品的需求以及前端程序的实现，提供合理的前端架构；与产品、后台开发人员保持良好沟通，能快速理解、消化各方需求，并落实为具体的开发工作；了解服务器端的相关工作，在交互体验、产品设计等方面有自己的见解；</t>
  </si>
  <si>
    <t>企业微信web前端开发工程师</t>
  </si>
  <si>
    <t>【岗位职责】负责企业微信Web前端开发和优化工作；支持前端工程化建设，包括流程、规范、工具的建设等。【岗位要求】熟练掌握JavaScript、HTML、CSS和HTTP协议等Web开发所需技能；熟悉并掌握常用的数据结构，有优秀的算法能力；有优秀的分析、解决问题的能力；有良好的责任心和主动性，良好的团队协作能力。</t>
  </si>
  <si>
    <t>QQ邮箱web前端开发</t>
  </si>
  <si>
    <t>【岗位职责】负责QQ邮箱或者文档协同类，团队协作类产品研发工作。【岗位要求】本科及以上学历；2年以上代码编写项目经验；精通JavaScript、HTML、CSS和HTTP协议等Web开发所需技能；熟悉React/Angular/Vue等其中一种主流的前端框架，并了解底层原理，熟悉git/svn等各种工具；希望有比较好的算法能力和数据库基础；良好的C++编程经历会是加分项全栈工程经验会是加分项，或者对 iOS，android 系统有良好的了解/工作经验是加分项；有较好的团队协作项目经验，文档协作编辑项目经验是加分项；有良好的团队合作精神以及执行能力，勇于承担富有挑战性的工作。</t>
  </si>
  <si>
    <t>网站制作</t>
  </si>
  <si>
    <t>风展民族如画（广州）品牌管理有限公司</t>
  </si>
  <si>
    <t>12-13K</t>
  </si>
  <si>
    <t>补充医疗保险,全勤奖,交通补助</t>
  </si>
  <si>
    <t>网站制作人员数名，参考资料，网页搜索：风展民族如画。</t>
  </si>
  <si>
    <t>WXG01-115 微信Web前端开发工程师（广州）</t>
  </si>
  <si>
    <t>【岗位职责】负责Web前端系统分析、优化与架构工作；负责内部系统的开发维护工作；负责微信内部平台的开发与日常维护。【岗位要求】熟悉并且掌握常用算法以及数据结构实现； 熟悉JavaScript、HTML、CSS和HTTP协议等Web开发所需技能和知识点； 了解各种前端框架并有相关经验者优先； 熟悉各种浏览器平台的特性，能够很好地解决兼容问题； 良好的学习能力、沟通能力、团队协作能力、及分析问题解决问题能力，责任心强；有小程序开发经验者优先。</t>
  </si>
  <si>
    <t>广州叶子戏网络科技有限公司</t>
  </si>
  <si>
    <t>关注用户体验，不断改进服务的易用性持续的性能优化，实现极致的WEB加载、执行和渲染优化负责公司产品前端WEB应用的实现根据效果图编写兼容主流浏览器的代码任职要求：熟练使用Html、Css，代码规范、简洁、便于阅读；扎实的Javascript基础，熟悉Javascript的面向对象理念，掌握ES6，熟练掌握面向对象设计和模式设计，解决实际问题；熟悉微信平台上的相关开发，如微信H5页面，小程序，小游戏相关；熟悉React或Vue全家桶；了解NodeJs/Java/PHP/Python等任一后端语言；具备移动H5开发经验优先，做过游戏相关前端工作的优先；良好的团队工作能力、沟通能力、能迅速理解产品并予以实现</t>
  </si>
  <si>
    <t>广州敬信药草园信息科技有限公司</t>
  </si>
  <si>
    <t>H5、Web、小程序前端经验</t>
  </si>
  <si>
    <t>免费零食,美女如云,领导nice,移动互联网,移动广告,公司氛围好</t>
  </si>
  <si>
    <t>关于工作：我们公司主要是做H5，和微信小程序。了解webpack;熟悉vue/react/agular/ES6其中一种精通html5+css，jq，js。熟悉微信小程序，小游戏开发环境。了解后端语言，能与后台交互数据。有项目经验，团队合作经验。职位应聘时必须提供个人作品。招聘邮箱：*****投送简历时，请注明清楚你所应聘的职位和姓名请提供相关作品或链接。关于福利：双休，奖金+补贴，五险一金齐全。有下午茶，偶尔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广州市天河区五山路科华街251号乐天创意园B-3009</t>
  </si>
  <si>
    <t>关于工作：H5移动端广告，和微信小程序。了解webpack;熟悉vue/react/agular/ES6其中一种案例参考：www.linmutech.cn精通html5+css，jq，js。熟悉微信小程序，小游戏开发环境。了解后端语言，能与后台交互数据。有项目经验，团队合作经验。例如可以独立开发选择题游戏，大转盘游戏，找茬游戏，拼图游戏，刮刮乐，排行榜等。职位应聘时必须提供个人作品。招聘邮箱：*****投送简历时，请注明清楚你所应聘的职位和姓名请提供相关作品或链接。关于福利：双休，奖金+补贴，五险一金齐全。有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t>
  </si>
  <si>
    <t>广州越秀区交易大厦3楼点击查看地图</t>
  </si>
  <si>
    <t>能整合资源，熟悉pc.移动app。整体架构。前段和后端程序研发，</t>
  </si>
  <si>
    <t>广州市灯芯信息科技有限公司</t>
  </si>
  <si>
    <t>高中</t>
  </si>
  <si>
    <t>主要工作职责： 公司平台产品前端架构设计和实现； 根据设计稿，实现html和页面效果； 职位要求： 对web前端技术有强烈兴趣，责任心强，善于思考，能独立分析和解决问题； 精通html，javascript，css等前端技术，熟练运用MVC架构和设计模式； 深刻理解Web标准，对浏览器兼容性问题有丰富经验； 了解ajax，熟悉javascript与后台的交互方式； 了解移动HTML5应用。－－－－－－掌握React，Dva优先录用</t>
  </si>
  <si>
    <t>广州白云区汇创意产业园B11点击查看地图</t>
  </si>
  <si>
    <t>提示:自营项目，非外包技术要求前端:熟练掌握前端技术，从切图到html编码到js动态效果制作。必须会一种前端框架，如vue.js。后台:熟练掌握php基础，了解php的运行原理，逻辑思维清晰，能快速定位问题，对调试程序有独到见解。有过3年以上项目开发经验，独立主导过项目开发，并有成熟系统架构思想，对于高并发有性能调优的能力。有成熟的接口开发经验，熟知网络安全。工作内容:金融项目，对接各方接口，并给app编写接口。有过金融项目经验的加分，面试时请带项目。员工待遇:包吃住或住食补，五险一金，双休，团聚聚餐，股权激励。</t>
  </si>
  <si>
    <t>公众号编辑</t>
  </si>
  <si>
    <t>广州白云区凤凰花开(永泰店)永泰学山塘街73号502点击查看地图</t>
  </si>
  <si>
    <t>3-4K</t>
  </si>
  <si>
    <t>工作内容：负责公司微信公众号的内容撰写、编辑及发布职位要求：熟悉AI，PHOTOSHOP，简单HTML,CSS；有较好的版面审美；有一定的文字编辑能力。工作时间：9:00-18:00 周末双休</t>
  </si>
  <si>
    <t>中科军信股份有限公司</t>
  </si>
  <si>
    <t>能独立完成前端开发任务，能加班，责任心强，上进心强！</t>
  </si>
  <si>
    <t>c#开发工程师</t>
  </si>
  <si>
    <t>职责:•	根据产品功能描述说明实现软件功能、操作流程等,撰写技术文档；•	单元测试与质量保证；•	编码审查以控制编码质量；职位要求：•	2年以上C#开发经验•	了解ASP.Net, Javascript, Html, CSS, XML, Ajax•	了解WCF, SOA经验者优先•	精通UML/设计模式，熟悉IT应用软件开发，有建筑软件开发开发经验者优先</t>
  </si>
  <si>
    <t>JavaScript、Jquery、CSS3、HTML5、Ajax、DOM、BOM，在精通这些技术的同时，还要清楚地了解它们在不同浏览器上的兼容情况、渲染原理和存在的Bug。P5(前端开发工程师)：有能力执行项目，娴熟应用知识P6(高级前端开发工程师)：会主动执行项目，辅助团队整体工作</t>
  </si>
  <si>
    <t>五险一金,定期体检,带薪年假,包吃,节日福利,零食下午茶</t>
  </si>
  <si>
    <t>​职位诱惑西洋汇，一个工程师文化特别浓厚的团队，我们崇尚硅谷和谷歌文化，信奉技术改变世界的力量。我们从来没有作过市场投放，因为我们相信技术、效率带来的价值最终会让市场认可。我们一直致力于运用最新的技术，为人们带来更美好的生活。我们目前使用前端最新的技术栈，除了JS里面流行的Vue，React/React Native，Flutter，CSS里面流行的Bootstrap和Material，我们还会使用flyJS、Nuxt、Drone、Sentry、Ignite等知名前沿框架。对于小程序，目前已经是我们的前端主战场。岗位职责1、前端工程师的工作职责，涵盖H5、小程序及APP等2C产品的开发。如果有富余，那么后台界面也可能会参与一些，但不是主要的。2、我们的研发中心成员经过严格筛选，只为缔造一个志同道合，合作无间的团队。作为一名前端工程师，你的职责就是，要用最好最先进的技术和代码，严谨细致的工匠精神，用户交互思维，给用户带来高度上乘用户体验的产品。3、另外，你还需要参与管理与统筹前端团队，共同协作交付出好的作品。岗位要求1、至少有3年以上互联网产品前端开发经验（或者从大学起开始算，超过5个以上实际项目经验）。2、熟悉至少一个流程的前端框架如React/ReactNative或Vue/小程序及具备开发经验。3、精通HTML与CSS是必备能力，Bootstrap也必须是手到拿来，设计师的设计稿来到你这里就能变成完美的实现代码。4、审美能力、用户交互思维、工匠精神，一个也不能少。5、永怀一颗创业的心和为好产品雕琢至极致的态度。6、有设计能力、PS或AI能力者更佳。公司福利1、休息：每周2天休息，40小时工作制2、工作餐：包每天园区饭堂工作餐3、零食水果：办公室取之不尽的免费零食、与每天下午的免费进口水果4、团建活动：包括每月定期组织羽毛球、唱K、游泳等活动5、每季度组织一次户外活动，自愿参与6、年度体检：每年定期组织员工体检7、租房指南及补贴：为外地员工提供租房指南及租房补贴8、优越办公环境：公司地处“天然氧吧”的电商创意园，绿树环绕***有意者请到西洋汇招聘官网 job.xiyanghui.com 投递简历，应聘成功几率提升90%***</t>
  </si>
  <si>
    <t>ASP程序员</t>
  </si>
  <si>
    <t>广州海珠区晓荟城4楼5A18点击查看地图</t>
  </si>
  <si>
    <t>10-16K</t>
  </si>
  <si>
    <t>职位描述岗位职责：一年以上实操经验负责网站后台架构和程序开发。负责公司运营网站的开发、维护以及研究项目的确立与实现。任职资格：精通 html html5 div css javascript ajax熟悉 asp 能独立完成网站版面规划制作能很好的完成与其他部门之间的配合工作具有良好团队意识、服务意识以及较强的沟通能力和执行能力，踏实肯干。</t>
  </si>
  <si>
    <t>广州白云区广州市白云区石井街张村石潭西路3号b2029点击查看地图</t>
  </si>
  <si>
    <t>熟练使用web前端基本技能（html5,div+css,ajax,js,jquery,jsp）做界面开发熟悉vue.js,node.js,angular.js组件框架做mvvm分层开发一年以上实际工作经验工作内容：使用vue.js,node.js做前端的mvvm开发开发项目以小程序商城，pc端和移动端服装批发商城为主。了解阿里云存储对接，支付宝和微信支付接口调用对接。工作时间早上：9:00-6:30，双休。</t>
  </si>
  <si>
    <t>广州市 海珠区 珠江·琶醍啤酒文化创意艺术区(东北门)点击查看地图</t>
  </si>
  <si>
    <t>五险一金,补充医疗保险,员工旅游,交通补助,零食下午茶</t>
  </si>
  <si>
    <t>岗位职责：负责小程序 / web页面开发；负责前端 HTML / JavaScript / CSS代码的编写，实现界面效果、交互和功能；参与需求讨论，保证用户体验职位要求： 0-1 年相关工作经验 (web前端，小程序)（可应届）热衷学习与自我修炼有一定的代码洁癖扎实的计算机基础，对数据结构和算法有一定的了解科学上网爱把玩各种 App，对 UI、UE 有追求确认自己做好了准备加入创业公司</t>
  </si>
  <si>
    <t>股票期权,带薪年假,年度旅游,不打卡,美女如云,地铁周边,领导nice,移动互联网</t>
  </si>
  <si>
    <t>负责网站产品、移动设备Web App产品的前端架构及开发。熟练掌握 HTML5、CSS 等前端基础；熟悉移动设备上的 web 开发；熟悉 Javascript 及 jQuery 或其他主流类库；喜欢学习和运用最新前端技术；注重界面用户体验、交互设计、网站性能，有创新精神。</t>
  </si>
  <si>
    <t>广州富容信息科技有限公司</t>
  </si>
  <si>
    <t>5-7K</t>
  </si>
  <si>
    <t>不打卡,扁平管理,地铁周边,领导nice,公司氛围好,移动互联网,年度旅游,免费零食</t>
  </si>
  <si>
    <t>php开发工程师职责:根据产品，运营，推广需求,开发相应的功能模块。负责新需求，新模块的设计与开发。负责微信开放平台各接口的对接与开发。公司内部系统与平台的优化升级开发。负责平台api接口开发。任职要求:熟悉php语法,常用函数的使用，熟悉oop面向对象开发。熟悉mysql数据库的常用配置与基本性能优化。熟悉api接口开发流程。熟悉php常用框架的使用。熟悉基本的js,css编写。加分项。了解或熟悉过:tp5,docker,小程序，h5等。企业福利1. 薪资：基本工作+奖金、年终奖（1-3倍）五险一金2. 公司分红激励3. 弹性工作时间，以结果为导向考核工作，工作时间自由安排4. 员工生日会、定期下午茶、年度旅行5. 扁平化公司管理，轻松工作氛围6. 每月带薪享受面部及身体优质放松护理各一次</t>
  </si>
  <si>
    <t>广州白云区广州市白云区天健广场B座3楼BQ3084-BQ3085点击查看地图</t>
  </si>
  <si>
    <t>汽车零部件</t>
  </si>
  <si>
    <t>负责公司的外贸网站建设 要求会建站，有一定的英语基础，学习能力强。</t>
  </si>
  <si>
    <t>网页设计，网站建设</t>
  </si>
  <si>
    <t>广州一束光网络科技有限公司</t>
  </si>
  <si>
    <t>公司目前招收一名网页设计师，可以是应届生，但是必须是相关专业毕业的，有一定实习经验的，需要会操作DIV+css样式的，熟练掌握PS（重要），有一定语言基础，懂域名备案，懂网站服务器解析，绑定的优先（重要），或者操作过相关的工作的优先，无需编程操作，只需要会简单，修改复制代码设计出网页内容即可，工作时间早上9点到晚上6.30，周末双休，享受国家法定节假日，工资面议。</t>
  </si>
  <si>
    <t>ASP NET软件开发工程师</t>
  </si>
  <si>
    <t>广州联欣自动识别技术有限公司</t>
  </si>
  <si>
    <t>五险一金,补充医疗保险,定期体检,全勤奖,年终奖,员工旅游,餐补,零食下午茶</t>
  </si>
  <si>
    <t>岗位工作内容：－	根据项目经理安排完成项目的开发；－	负责产品的研发工作岗位任职资格：－	计算机或相关专业专科以上学历，至少2年以上项目经验－	具有良好的团队合作能力，自学能力强，有很好的适应能力和解决问题的能力－	具有扎实全面的C#编程能力，有较强的逻辑思维能力－	熟练掌握ASP.net 、MVC框架开发、C# Win Form、Web Service开发技术－	 熟悉使用JQuery,Css,Javascript、html等前端开发技术－	熟悉SQL Server，Oralce等主流数据库，了解SQLLite等嵌入式数据库－	熟悉Android开发或有其他移动平台开发经验者优先 有制造业生产、物流仓储、门店管理软件项目开发经验者优先考虑</t>
  </si>
  <si>
    <t>广州番禺区奥园城市天地8区2栋1007点击查看地图</t>
  </si>
  <si>
    <t>负责web网站及移动web app开发</t>
  </si>
  <si>
    <t>广州海珠区M+创工场一号楼205点击查看地图</t>
  </si>
  <si>
    <t>9-15K</t>
  </si>
  <si>
    <t>Android移动终端应用的开发和产品经理沟通，明确需求，和团队其他工程师共同完成技术架构设计和产品经理、UI设计师配合，完成功能实现，项目开发定期修复测试工程师提交的Bug，以及其他优化需求、维护工作等。定期的技术研究与调研</t>
  </si>
  <si>
    <t>web前端开发［广州］</t>
  </si>
  <si>
    <t>免费零食,领导nice,扁平管理,电子商务,不打卡,美女如云,公司氛围好</t>
  </si>
  <si>
    <t>职位诱惑：扁平管理职位描述：# 我们希望有1年以上的前端实际开发经验能熟练的把设计稿div出来，合理的使用块和行内元素你有一款熟悉的IDE开发，结合使用editorconfig, eslint/standard统一代码风格熟练使用git代码管理工具会用一些自动化工具webpack, gulp之类我们在用React, Vue作为开发前端的框架，如果你想使用的是其他，比如Angular，请说服我们热衷js，有用js统一各端的想法# 你来做负责电商页面，前端分离调用后台API实现页面功能和效果配合后端处理一些页面的问题写一些HTML页面，官网啥的以上</t>
  </si>
  <si>
    <t>17-34K</t>
  </si>
  <si>
    <t>腾讯娱乐直播平台前端；负责NOW直播、花样直播、花样交友等娱乐直播所有业务及其新业务的web前端架构设计和研发； 负责IVWEB(http://ivweb.io/)团队的开源项目建设和工具研发。岗位要求：	丰富的编码实战经验，热爱编程，有激情，有创造力，也有强悍的逻辑性，喜欢研究新技术、新标准； 能够熟练运用JS/AJAX/HTML5/CSS/AS等前端开发技术构建高性能Web应用程序； 理解web标准和兼容性，对可用性/响应式相关知识有实际的了解和实践经验； 熟悉移动端web开发或hybrid开发模式更佳； 能够熟练运用至少一款主流的JS框架，具有良好的代码风格、接口设计与程序架构； 对DNS/HTTP和相关的其他底层网络协议有比较全面的了解；掌握ES6及Node.js全栈研发或至少掌握至少一门其他服务器端编程语言，对前后端联合开发的技术原理有全面认识；熟悉IOS或Android开发，熟悉OC或java开发更佳。思路清晰，积极主动，具备良好的沟通能力和团队协作精神。</t>
  </si>
  <si>
    <t>广州市 天河区 广东花城职业培训学院天河分校点击查看地图</t>
  </si>
  <si>
    <t>职位诱惑：五险一金,双休,旅游职位描述：儿童行为数据链平台，利用区域定位技术、大数据与现实挖掘技术，智能分析计算形成科学、客观的观察报告；为学校、老师、家长等提供服务。岗位职责：．参与项目的架构设计，架构原型实现及核心模块的开发工作；．参与系统需求分析与设计，并负责完成PHP代码，接口规范制定；．完成小组代码的开发工作，负责所负责开发工作的编码，测试，文档记录；任职要求：．熟练掌握Javascript、html、XML、JSON，熟练掌握Ajax、jQuery技术、熟悉Js模块化引用，熟悉AMD、CMD等相关规范；有相关的工作经验更佳；．熟练掌握PHP+MySQL开发，有3年的PHP项目开发经验，熟悉thinkPHP框架优先；．熟练掌握角色权限分层技术；．熟练掌握PHP缓存相关技术；．具备OOP编程思想，能快速对接第三方服务接口；．熟悉微信接口及相关授权，能够独立承担功能模块开发工作；福利待遇：1、工作时间：每周工作5天，每天工作7.5小时；2、行业内颇具竞争力的薪酬，结合岗位需求享有绩效奖，项目奖金，年终奖金等3、五险一金：入职即购买，全员综合医疗；4、活动经费：所有员工享受员工活动经费；5、旅游和员工活动：每年组织两次全公司旅游，同时不定期组织各种形式的活动 ，每周定期组织篮球、羽毛球运动；6、下午茶点，每周体育运动日，加班调休，加班补贴福利；7、有薪年假，一切假期福利按国家标准执行；8、享有因公司高速发展而提供的广阔发展平台与职业提升空间。</t>
  </si>
  <si>
    <t>前端工程师(HTML+CSS)</t>
  </si>
  <si>
    <t>边度网络科技（深圳）有限公司</t>
  </si>
  <si>
    <t>五险一金,加班补助,年终奖,带薪年假,餐补,交通补助,节日福利,零食下午茶,</t>
  </si>
  <si>
    <t>岗位职责:负责公司产品前端页面开发岗位要求:一年以上前端开发经验了解Web标准，熟练掌握HTML/XHTML、CSS，具备规范的HTML和CSS代码的实现能力对页面设计和用户体验有一定了解，具备较好的产品设计能力了解浏览器兼容性问题，熟悉前端开发和调试工具具备良好的学习能力、问题解决能力、沟通能力和团队合作能力加分项：熟悉其他前端开发相关技术或工具，比如photoshop、sketch等熟练掌握JavaScript</t>
  </si>
  <si>
    <t>web前端+助理+html</t>
  </si>
  <si>
    <t>1-3K</t>
  </si>
  <si>
    <t>五险一金,补充医疗保险,定期体检,全勤奖,年终奖,带薪年假,员工旅游,零食下午茶,</t>
  </si>
  <si>
    <t>必須性格開朗健談，理解能力高，做事態度積極，會流利粤語有點小聰明但也不會自作主張不聽指令</t>
  </si>
  <si>
    <t>Vue 前端开发工程师</t>
  </si>
  <si>
    <t>五险一金,年终奖,带薪年假,员工旅游,节日福利,</t>
  </si>
  <si>
    <t>精通 HTML、CSS、JavaScript 等 Web 开发技术；熟悉 VUE2.0 开发框架，熟悉组件化开发；熟悉各种 Web 客户端，尤其是主流移动端浏览器的开发模式和特性；熟悉 HTTP 协议，了解 TCP/IP 的基本工作原理；熟悉常用 WEB 开发调试工具；熟悉前端代码打包工具的使用。</t>
  </si>
  <si>
    <t>全勤奖,年终奖,股票期权,通讯补贴,节日福利,零食下午茶,</t>
  </si>
  <si>
    <t>html+js+css前端开发要求：1、负责H5项目的前端构建，各类交互设计与实现；2、负责现有项目的迭代开发、维护以及优化；3、与App端进行联调开发，根据App指定的格式完成前端开发；任职要求：1、2年及以上前端工作经验，学历不限；2、熟练使用HTML5构建页面架构，css3渲染页面以及动画编写，有移动Web开发经验；3、JavaScript理论基础扎实，熟练使用jquery、layui、javascript编写视觉交互，数据交互，结构清晰，有代码层次，能快速上手模块化框架；4、至少熟悉一种以上前端开发框架或库，如：layui、react、vue等；5、了解安卓以及IOS 各大浏览器之间的兼容性，对兼容性问题处理有一定的心得以及解决方案；6、熟练使用浏览器调试工具，快速定位以及解决问题的能力；7、学习能力强，对待工作认真负责，善于沟通，具备较强产品理解能力。</t>
  </si>
  <si>
    <t>五险一金,定期体检,年终奖,带薪年假,免费班车,节日福利,零食下午茶,绩效奖金,</t>
  </si>
  <si>
    <t>熟悉HTML，CSS，javascript能熟练使用vue.js、node.js、react、angular任一框架</t>
  </si>
  <si>
    <t>深圳市畅想影视传媒有限公司</t>
  </si>
  <si>
    <t>8-9K</t>
  </si>
  <si>
    <t>五险一金,定期体检,</t>
  </si>
  <si>
    <t>熟练技术人员，做过产品的</t>
  </si>
  <si>
    <t>前台开发工程师</t>
  </si>
  <si>
    <t>深圳市智汇奇策科技有限公司</t>
  </si>
  <si>
    <t>负责公司产品的前段开发</t>
  </si>
  <si>
    <t>博彦科技股份有限公司</t>
  </si>
  <si>
    <t>14-20K</t>
  </si>
  <si>
    <t>五险一金,定期体检,年终奖,带薪年假,免费班车,节日福利,</t>
  </si>
  <si>
    <t>有扎实的JavaScript、CSS、HTML基础，熟练使用 ES6熟悉 React/Vue 等主流前端框架了解 webpack 前端构建工具和 web 性能优化有责任心，良好的沟通能力有 React Native 开发经验者优先</t>
  </si>
  <si>
    <t>深圳市洛克互娱科技有限公司</t>
  </si>
  <si>
    <t>岗位职责- 积极了解开发需求，参与讨论和商定交互操作流程，并与相关同事达成开发内容的共识。- 利用HTML+CSS+JavaScript等Web开发工具进行公司产品开发，主要面向移动操作系统上的网页浏览器。- 参与公司游戏客户端的开发，利用CocosCreator及相关框架/扩展等开发工具进行公司产品开发，主要面向移动操作系统上的网页浏览器。 包括但不限于玩家/管理员账户系统，位置同步，管理控制台，数据埋点实现等。- 配合商务运营及技术运维人员改进产品功能。岗位要求随着编程工具的日益发展与细分，我们几乎不可能列举研发过程中需要的所有工具的名字。同时，我们期待每一位加入的成员能在融入团队的过程中充分发挥自己的优势技能，同时发现并学习需要的新技能 -- 因此在这里与人沟通的能力将十分重要，及时高效地寻求协助和汇报都是必须的。我们希望你对开发高实时性状态同步的应用(比如moba游戏)有浓厚的兴趣，有积极搜寻，阅读并实践相关算法的主动性，并且自信有足够的毅力在这个过程中一直克服困难不骄不躁。如果你拥有一些表现良好自学习惯的资料，比如对研发问题进行量化建模，制定阶段性目标和验收标准，控制变量进行对比实验并记录结果的笔记，请在简历中标注。最后，你可能拥有以下一些常见的重要技能，这些都会成为我们综合考量时的正面因素，但并非必要的。- 熟悉HTML5, CSS3, JavaScript的基本语法语义。- 熟悉移动电话操作系统上浏览器HTML5 canvas &amp; webGL特性及相关工具链。- 熟悉互联网协议(RFC1122 https://tools.ietf.org/html/rfc1122 5-layer-model或OSI 7-layer-model均可)，尤其是TCP与UDP的异同，它们在同个应用场景中(比如Skype的普通用户1 on 1 Voice over IP实现)如何选择与取舍等。- 熟悉某种virtual-hosting/reverse-proxy软件，如nginx, haproxy，apache。我们主要使用nginx。- 熟悉微信小程序/小游戏开发技术栈。- 熟悉GUI/no-GUI自动化测试，包括单元测试与集成测试。- 优秀的英语读写能力。- 参与过ACM/ICPC或类似的活动，如Topcoders, CodeForces或Hackerrank举办的赛事。我们对竞赛成绩无硬性要求，且建议在 https://leetcode.com/problemset/algorithms/ 进行适当的基础数据结构练习或复习。</t>
  </si>
  <si>
    <t>深圳市马丁鱼科技有限公司</t>
  </si>
  <si>
    <t>带薪年假,股票期权,互联网金融,公司氛围好,移动互联网,不打卡,智能硬件,</t>
  </si>
  <si>
    <t>负责用sketch，ant-design，HTML，css，JS等技术栈搭建前端页面。</t>
  </si>
  <si>
    <t>小程序开发-兼职</t>
  </si>
  <si>
    <t>2-7K</t>
  </si>
  <si>
    <t>智能硬件,移动互联网,扁平管理,地铁周边,</t>
  </si>
  <si>
    <t>开发微信小程序与后端接口对接相关熟练经验者优先应聘者请提供相关产品链接</t>
  </si>
  <si>
    <t>需前端开发，本科学历，两年以上经验。</t>
  </si>
  <si>
    <t>16-20K</t>
  </si>
  <si>
    <t>五险一金,加班补助,年终奖,股票期权,带薪年假,餐补,节日福利,零食下午茶,</t>
  </si>
  <si>
    <t>技能要求五年以上工作经验前端基础扎实，熟悉CSS，HTML，JavaScript；熟练运用主流的移动端JS库和开发框架例如：React、Vue、Angular等综合素质要求具备良好的学习能力和代码习惯，能独立分析、解决和归纳问题；工作认真细致，有责任心和团队协作精神；</t>
  </si>
  <si>
    <t>五险一金,加班补助,年终奖,带薪年假,节日福利,零食下午茶,</t>
  </si>
  <si>
    <t>工作职责：岗位职责：设计实现产品的用户界面，优化前端性能，确保Web用户界面在多浏览器环境中正常工作；负责从设计图制作HTML，包括CSS，JavaScript等；JS前端页面交互设计，提高用户体验；理解后端架构，与后端工程师配合，为项目提供最优化的技术解决方案；任职资格：任职资格：有三年以上互联网产品前端开发经验；熟悉 css 包括 css3，熟悉 html 的 DOM 结构，可快速制作 html 页面；熟悉原生 javascript，熟悉 jQuery 框架；熟悉常见的浏览器的特点和限制，熟悉W3C相关标准和Web常用协议、图片文件格式等；能解决常见浏览器兼容性问题，熟悉IE、Firefox、Chrome等主流浏览器的常见兼容性问题，并有可行的解决办法；具备良好的学习能力、沟通能力、分析及解决问题能力，优秀的团队协作精神；对于 web 前端技术有着强烈的兴趣，能够不断学习新技术并运用到工作中；</t>
  </si>
  <si>
    <t>web前端开发工程师(J10025)</t>
  </si>
  <si>
    <t>工作职责:岗位职责：设计实现产品的用户界面，优化前端性能，确保Web用户界面在多浏览器环境中正常工作；负责从设计图制作HTML，包括CSS，JavaScript等；JS前端页面交互设计，提高用户体验；理解后端架构，与后端工程师配合，为项目提供最优化的技术解决方案；任职资格:任职资格：有三年以上互联网产品前端开发经验；熟悉 css 包括 css3，熟悉 html 的 DOM 结构，可快速制作 html 页面；熟悉原生 java"script"，熟悉 jQuery 框架；熟悉常见的浏览器的特点和限制，熟悉W3C相关标准和Web常用协议、图片文件格式等；能解决常见浏览器兼容性问题，熟悉IE、Firefox、Chrome等主流浏览器的常见兼容性问题，并有可行的解决办法；具备良好的学习能力、沟通能力、分析及解决问题能力，优秀的团队协作精神；对于 web 前端技术有着强烈的兴趣，能够不断学习新技术并运用到工作中；</t>
  </si>
  <si>
    <t>龙华区</t>
  </si>
  <si>
    <t>五险一金,补充医疗保险,定期体检,带薪年假,节日福利,零食下午茶,</t>
  </si>
  <si>
    <t>精通vue,react等前端框架，能根据业务需求，封装高复用、可维护性好的前端组件，持续提升页面兼容性和性能；精通HTML/js/CSS，熟悉ecmascript标准，对前端模块化，响应式有一定的认识</t>
  </si>
  <si>
    <t>c#软件开发工程师</t>
  </si>
  <si>
    <t>五险一金,加班补助,全勤奖,年终奖,带薪年假,员工旅游,</t>
  </si>
  <si>
    <t>工作内容，按设计文件开发对应功能模块。</t>
  </si>
  <si>
    <t>Web 开发工程师</t>
  </si>
  <si>
    <t>深圳南山区深圳易思博软件大厦1206a点击查看地图</t>
  </si>
  <si>
    <t>web开发工程师职位描述：负责公司前端/业务后端系统的研发和维护工作职位要求：掌握HTML、CSS、JavaScript，掌握ES6,ES7语法，开发各类页面布局/表单，熟练运用各类前端框架/库掌握前后端相关的技术栈，Python/Node.js或其他语言的后端系统开发能力;熟练使用MongoDB/MySQL/Redis等数据库;有实际项目经验，有一定基础和调试能力;掌握开发相关基本工具和工作流程;较强的学习、分析问题、独立解决问题的能力;另招实习生数名。待遇面试祥谈</t>
  </si>
  <si>
    <t>不打卡,领导nice,股票期权,美女如云,移动互联网,公司氛围好,免费零食,电子商务,</t>
  </si>
  <si>
    <t>基于微信公众号的小程序开发，h5电商商城</t>
  </si>
  <si>
    <t>助理 Web 前端开发工程师（外包）</t>
  </si>
  <si>
    <t>工作内容为腾讯用研支撑平台各种新技术随便玩团队有成熟的规范指导和资深工程师辅导，充满挑战和进步空间职位要求：[有案例] 不限工作经验，但要有自己的作品[懂规范] 了解 w3c 标准，合理使用 html、javascript、css[能合作] 良好的沟通表达能力，能接受挑战并承担工作压力[技能优先] 有 React、ECharts 等使用经验优先</t>
  </si>
  <si>
    <t>Java开发</t>
  </si>
  <si>
    <t>软通动力信息技术（集团）有限公司</t>
  </si>
  <si>
    <t>13-18K</t>
  </si>
  <si>
    <t>2年或以上JAVA开发经验；熟悉主流开源框架，有较丰富的WEB系统开发经验；熟悉javascript、HTML、XML、JSON、CSS、AJAX、bootstrap等技术；熟练使用DB2、ORACLE、MySql数据库中的 至少一种，具有较好的SQL编写能力。</t>
  </si>
  <si>
    <t>前端开发（react方向）</t>
  </si>
  <si>
    <t>深圳市 南山区 深大(地铁站)点击查看地图</t>
  </si>
  <si>
    <t>计算机相关专业；能够熟练运用 HTML、CSS、javascript、nodejs构建高性能的web应用程序；熟悉原生javascript，熟悉使用jQuery，react.js等框架及类库；熟悉常用WEB开发调试工具；有使用grunt、gulp、webpack等工具进行前端工程化经验；熟悉HTTP基本原理，有linux经验优先；有工作态度端正，能够积极主动去工作，高效推动项目完成；具有良好的逻辑思维及语言表达能沟通力，要能高效配合团队成员，共同完成项目</t>
  </si>
  <si>
    <t>五险一金,加班补助,年终奖,股票期权,带薪年假,员工旅游,零食下午茶,内部创业,</t>
  </si>
  <si>
    <t>负责公司产品（App、Web、小程序）的前端开发，参与前端架构的设计和实现。致力于产品的稳定性和研发效率的提升。岗位要求：扎实的 Web 开发技术（JavaScript, CSS, HTML）基础；熟悉现代前端开发技术栈，掌握 React、Vue.js 等 MVVM 框架，掌握 Webpack、Rollup 等前端构建工具链；熟悉微信小程序的开发；熟悉 Git 操作，熟悉 Git 的分支管理模型；有 GraphQL 开发经验者优先；中英文之间加空格的优先；Mac 使用者优先。</t>
  </si>
  <si>
    <t>五险一金,年终奖,股票期权,</t>
  </si>
  <si>
    <t>基本要求 (微信小程序前端开发）能够熟练运用HTML、CSS、JavaScript 构建高性能的 Web 应用程序；能够熟练运用至少一款主流的JS框架，具有良好的代码风格、接口设计与程序架构；基础扎实，思路清晰，具备良好的沟通能力和团队协作精神；优先考虑有微信小程序开发经验；有H5游戏 / 微信小游戏 / 网页动画开发经验；有个人技术博客且常更新待遇正规五险一金双休，加班少许，不经常</t>
  </si>
  <si>
    <t>架构师、首席架构师</t>
  </si>
  <si>
    <t>五险一金,补充医疗保险,定期体检,</t>
  </si>
  <si>
    <t>业务技能要求：曾主导或参与大型分布式系统的设计与开发，精通Java应用系统技术栈。精通以下任一领域技术或开源产品，包括但不限于计算、网络、存储、安全、监控运维、操作系统、数据库、分布式架构、RDS、服务化API、开源等领域。技术涉猎广泛，知识面广，并在某个领域具有专长优势。熟悉Docker、Rocket、Kubernetes、Swarm、容器、服务化优先。</t>
  </si>
  <si>
    <t>微信小游戏开发</t>
  </si>
  <si>
    <t>升维科技（深圳）有限公司</t>
  </si>
  <si>
    <t>工作职责：负责基于微信小游戏平台的游戏客户端的开发；职位要求：熟悉 HTML，CSS具备白鹭（Egret）/ Cocos Creator 引擎使用经验熟练掌握 JavaScript 语言，具有良好的面向对象编程的思想；具有良好的编码规范能力、单元测试能力，熟练掌握多种软件设计模式，善于思考，具有良好的独立解决问题的能力；熟悉 WebSocket 和 HTTP 等网络协议，熟悉 JSON、Protobuf 或其他数据序列化格式；了解常用数据结构和算法；与策划、美术和后端开发人员沟通，明确需求；加分项：熟悉 TypeScript；使用 Google 而非百度；在 Github 有开源项目；如果有 Github 地址，请附上你的 Github 地址</t>
  </si>
  <si>
    <t>DevOps/持续交付/持续集成工程师</t>
  </si>
  <si>
    <t>熟悉DevOps、持续交付、持续集成软件研发流程、工具、平台。熟悉互联网的系统架构、开源技术、云计算、负载均衡、数据缓存、数据仓库、容灾备份等技术优先。熟悉云计算行业的主流技术和相关公司产品。有中大型项目的售前、研发或运维经验者优先</t>
  </si>
  <si>
    <t>PCG17-QQ支付web前端开发工程师</t>
  </si>
  <si>
    <t>岗位职责：	负责腾讯QQ支付产品及垂直产品前端研发； 负责通过技术提升用户体验和可用性； 负责实现突破web多终端设备限制，为更多用户群体提供随时随地的线上生活体验。岗位要求：	本科及以上学历； 2年以上互联网前端开发工作经历； 熟练掌握javascript、Ajax、Css、HTML等web开发领域相关技术； 熟悉至少一种JS框架（zepto,vue,react, angular等）技术，对html5技术有一定了解； 熟悉基本的计算机网络概念，熟悉HTTP协议，了解TCP/IP的基本工作原理，熟悉各种Web标准规范； 熟悉linux，有node.js,php开发经验者优先； 具备较强的沟通交流和团队合作能力； 具备较强的工作主动性和学习进取精神，对业界的最新技术发展动态有比较密切的关注，有成功的互联网站点开发经历者优先。</t>
  </si>
  <si>
    <t>C#HTML网页界面工程师</t>
  </si>
  <si>
    <t>北京海淀区北三环中路44号院C座C319
                                    点击查看地图</t>
  </si>
  <si>
    <t>12-24K</t>
  </si>
  <si>
    <t>通信/网络设备</t>
  </si>
  <si>
    <t>五险一金补充医疗保险定期体检加班补助全勤奖年终奖带薪年假</t>
  </si>
  <si>
    <t>技能要求：HTML，HTML5，CSS岗位资格：1.负责上位机网页界面产品软件开发和维护； 2.能在独立设计功能模块、完成开发，指导测试； 3.良好的问题分析、详细设计、代码调试、故障定位和解决能力。任职要求：1、 掌握任意一种HTML，css,js前端语言，进行上位机网页界面的架构设计，代码开发。2、 掌握任意一种java,c#,php后台语言，能够独立进行后台开发。3、 掌握任意一种SQL Server 、mysql数据库等主流数据库。4、 掌握socket、多线程编程；5、 了解HTML5者优先6、 前后端开发实现基本功能，数据库查询存储具备一定性能，界面UI简单朴素大方即可。</t>
  </si>
  <si>
    <t>中级研发工程师（H5）</t>
  </si>
  <si>
    <t>福州米花传媒有限公司</t>
  </si>
  <si>
    <t>9-10K</t>
  </si>
  <si>
    <t>五险一金年终奖带薪年假员工旅游餐补交通补助节日福利生日福利</t>
  </si>
  <si>
    <t>精通HTML、CSS及JavaScript等Web前端技术 具备跨浏览器、跨终端的前端开发经验 了解至少一种Server端语言（Node.JS/PHP/Python/Java等） 具备扎实的计算机基础，对数据结构和算法设计有充分理解 热爱互联网，对互联网产品和技术有浓厚的兴趣，热衷于追求技术极致与创新 具有良好的沟通能力和团队合作精神、优秀的分析问题和解决问题的能力</t>
  </si>
  <si>
    <t>web前端工程师（2年以上工作经验）</t>
  </si>
  <si>
    <t>北京易知路科技有限公司</t>
  </si>
  <si>
    <t>免费零食扁平管理移动互联网公司氛围好上升空间大制度福利好年度旅游带薪年假</t>
  </si>
  <si>
    <t>技能要求：HTML5，CSS，Javascript，JQuery，HTML职位职责： 1、负责产品前端开发，PC、移动端 H5播放器的升级迭代和各终端兼容性调试； 2、负责产品直播间的开发和各终端兼容性调试；3、根据后端提供的接口完成前端页面调试； 4、负责产品的持续迭代工作。 职位要求： 1、2年以上H5，CSS3、javascript开发经验，有移动端开发经验和H5播放器开发经验优先；2、深入理解JavaScript的闭包、原型链等核心，熟悉ES6/ES7标准，熟悉webpack等模块管理和打包工具； 3、熟练使用vue.js前端框架并理解其设计思想；4、有解决iOS，Android设备浏览器的兼容性、微信公众号开发经验的尤佳； 5、钻研、热爱前端技术，有良好的团队合作能力，有责任心，善于沟通，主动性强，执行能力强。6、有小程序开发经验者有限</t>
  </si>
  <si>
    <t>北京市 海淀区 腾达大厦 701室
                                    点击查看地图</t>
  </si>
  <si>
    <t>运营商/增值服务</t>
  </si>
  <si>
    <t>技能要求：Javascript，HTML5，HTML，CSS职位描述：1、负责PC端及移动端前端的开发工作，能够整理相关的技术文档，独立完成软件设计；2、制定前端开发规范，优化开发流程；3、按照项目计划，按照项目计划，按时提交高质量代码，完成开发任务；4、解决线上系统的问题和优化线上代码；5、负责与产品、UI和后端做良好的沟通，对产品能够提供持续的体验优化； 任职要求： 1、计算机或相关专业本科以上学历，三年以上前端开发经验，参与过大型互联网系统前端开发； 2、精通各种Web前端技术和标准(Javascript、ES6、HTML、HTML5、CSS)，熟悉页面架构和布局； 3、精通Vue.js，熟悉React.js、AngularJS等MVVM主流框架进行SPA开发； 4、具有前端工程、模块化、组件化经验、精通webpack、gulp等构建工具的配置和使用； 5、熟练掌握JavaScript，深入理解DOM模型、Ajax、JQuery等前端技术； 6、对前端工程化与模块化开发有一定了解，具备大型网站的前端架构、部署经验能够设计高扩展性的前端应用； 7、具有移动端开发大规模高并发访问的互联网应用的前端开发者优先，具有使用高德地图接口进行过开发经验的优先; 8、热爱技术开发，具有快速学习能力；注重代码质量，做事踏实、做人友善； 9、具有较好的沟通能力，团队合作精神，思路清晰，善于思考，能独立分析和解决问题； 10、有强烈的责任心和团队合作精神，心态积极，能主动融入团队，可承受一定的工作压力；11、有网约车或出行类相关经验者优先。</t>
  </si>
  <si>
    <t>百度视频搜索Web前端实习生</t>
  </si>
  <si>
    <t>北京海淀区百度科技园1号楼
                                    点击查看地图</t>
  </si>
  <si>
    <t>五险一金定期体检带薪年假免费班车餐补节日福利零食下午茶</t>
  </si>
  <si>
    <t>职责-百度视频搜索产品Web前端研发要求-熟悉HTML、CSS及JavaScript等Web前端技术-具备跨浏览器、跨终端的前端开发经验更加-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职位诱惑-平台大、团队强、福利好、牛人多-公司有食堂可解决午饭晚饭，早餐夜宵免费哦～还有现磨咖啡、水果酸奶小点心等下午茶-健身房、瑜伽房、按摩房、就医处、乐园免费开放-愿意教人，同事小伙伴都很友好-各种building和技术交流活动</t>
  </si>
  <si>
    <t>北京朝阳区北京燕莎中心写字楼2层
                                    点击查看地图</t>
  </si>
  <si>
    <t>咨询</t>
  </si>
  <si>
    <t>思维清晰、逻辑严谨、责任心强，具备良好的团队合作精神。熟练应用HTML、CSS、js等，具有独立编写能力。熟悉Java开发，2年以上C#开发经验, 熟悉B/S模式开发。熟悉云平台搭建、部署、维护，熟悉Linux环境开发与部署。深入理解基本数据结构及算法原理，熟悉常用的设计模式 。能独立完成设计文档的编写；具有面向对象编程思想。熟练使用SQL、存储过程，具有MySQL、SQL Server的使用经验。</t>
  </si>
  <si>
    <t>百度图片搜索Web前端实习生</t>
  </si>
  <si>
    <t>职责-百度图片搜索产品Web前端研发要求-熟悉HTML、CSS及JavaScript等Web前端技术-具备跨浏览器、跨终端的前端开发经验更加-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职位诱惑-平台大、团队强、福利好、牛人多-公司有食堂可解决午饭晚饭，早餐夜宵免费哦～还有现磨咖啡、水果酸奶小点心等下午茶-健身房、瑜伽房、按摩房、就医处、乐园免费开放-愿意教人，同事小伙伴都很友好-各种building和技术交流活动</t>
  </si>
  <si>
    <t>北京小节拍科技有限公司</t>
  </si>
  <si>
    <t>五险一金补充医疗保险定期体检年终奖股票期权带薪年假员工旅游餐补节日福利零食下午茶</t>
  </si>
  <si>
    <t>我们需要你:精通HTML/CSS/JavaScript 等前端开发技术，有react-native实际项目开发经验。2年以上 移动端 Web 开发经验。丰富的处理移动端浏览器兼容性的经验。学习能力强，责任心强，对技术有热情和追求。解决问题能力强，善于抽象，规约，简化问题。加分项：有android/ios开发经验。了解多种混合开发技术，codova, react-native, weex 等，对技术有自己的见解。</t>
  </si>
  <si>
    <t>javascript工程师</t>
  </si>
  <si>
    <t>北京西城区经济日报社白纸坊1号经济日报社6层
                                    点击查看地图</t>
  </si>
  <si>
    <t>16-17K</t>
  </si>
  <si>
    <t>五险一金补充医疗保险定期体检加班补助年终奖股票期权带薪年假员工旅游餐补通讯补贴交通补助节日福利</t>
  </si>
  <si>
    <t>&gt;岗位要求：&gt;    精通Javascript/HTML/CSS,了解或熟悉 TypeScript；&gt;    熟悉主流javascript的前端框架结(vue);&gt;    熟悉Node.js,对AST了解;&gt;    对模块化，组件化，前端工程化有所认识；&gt;    有框架实际开发经验;&gt;    有自己的javaScript插件作品;&gt;岗位职责：&gt;    负责前端程序功能模块设计&gt;    前端监控模块的设计;&gt;    产品用户体验与性能的提升;&gt;    指导前端人员javacript的编写;&gt;   从事应用层安全产品的研发工作;&gt;</t>
  </si>
  <si>
    <t>.精通HTML、HTML5、CSS、Java 等前端开发相关技术，熟悉W3C网页标准，2.精通AngularJS框架，有前后端分离开发经验优先;3.有Android，iOS等平台HTML5+CSS+Java页面开发经验;4.精通响应式布局的使用;5.熟悉各主流浏览器间的差异，能很好的解决跨浏览器问题;6.了解服务器端的技术实施细节，有针对性的协助服务器端开发人员开展业务逻辑开发工作;7.具备良好的服务意识及自我管理能力，较强的责任心及学习能力，优秀的团队沟通过与协作能力;</t>
  </si>
  <si>
    <t>百度（中国）有限公司</t>
  </si>
  <si>
    <t>Web前端高级研发</t>
  </si>
  <si>
    <t>摩博（北京）科技有限公司</t>
  </si>
  <si>
    <t>五险一金带薪年假通讯补贴交通补助节日福利</t>
  </si>
  <si>
    <t>工作职责承担web前端开发任务，利用HTML/CSS/JavaScript等Web技术进行界面开发，实现高性能的交互效果；参与手机Web的开发、微信公众号Web的开发；根据效果图进行开发，并针对主流的桌面及移动端浏览器进行兼容性适配；提供合理的前端架构，对页面整体结构及样式层结构进行设计、优化；与后台开发人员协同实现产品界面和功能。如果你的能力较好，我们鼓励你担当以下职责：带领部分Web和设计人员，理解客户需求，能深入挖掘，完成原型制作，提出有针对性的改进意见，完成独特的交互设计职位要求基础要求：计算机、软件等相关专业；对WEB标准、CSS重写、浏览器兼容有深刻理解和认识；熟悉javascript，div+css布局，能够独立完成html页面制作；熟悉各种Web前端技术，包括XHTML/XML/YUI/Ajax/jQuery/Bootstrap等；对html5、CSS技术有一定了解；有团队协作精神；对用户体验、交互操作流程、及用户需求有深入理解；加分项：有项目管理经验有基于混合架构的移动App的开发经验</t>
  </si>
  <si>
    <t>北京海淀区e世界财富中心A座B2
                                    点击查看地图</t>
  </si>
  <si>
    <t>WEB开发，H5，经验丰富，熟练速度快，电商、小程序经验，给股份，创业团队</t>
  </si>
  <si>
    <t>北京共享互联科技有限公司</t>
  </si>
  <si>
    <t>不打卡年度旅游带薪年假领导nice地铁周边扁平管理股票期权年终分红</t>
  </si>
  <si>
    <t>熟练掌握html，css，javascript，react，redux熟练使用dva，umijs，antd等前端框架理解restful接口使用过antd和umijs开发过项目者优先</t>
  </si>
  <si>
    <t>北京市 顺义区 北京市顺义区仁和街道 林河南大街9号院高顺雲港新能科技园26号楼9层
                                    点击查看地图</t>
  </si>
  <si>
    <t>五险一金定期体检加班补助带薪年假员工旅游节日福利</t>
  </si>
  <si>
    <t>技能要求：HTML5，CSS3高级：五年及以上工作经验；精通HTML+CSS，并能快速处理各浏览器兼容问题；熟练使用JS框架，如AUE/angularjs等；精通Ajax技术，精通开发调试工具，如Firebug等；代码语义化，懂优化，压缩和反压缩；高效合成CSS Sprite；精通photoshop等工具。任职资格：1、本科、大专院校毕业，获得计算机相关专业学位证书，或计算机相关专业、获得研究生学位证书。2、4年以上工作经验，有相关领域开发及管理经验，具备良好的应用开发及管理实战能力。3、学习能力强，具有快速适应项目的能力，能适应高强度的工作，具有良好的口头及书面沟通能力。4、具有良好的分析问题和解决问题的能力，勇于面对挑战性问题方案文档编写能力良好。</t>
  </si>
  <si>
    <t>北京昌平区中国海油未来科技城大厦803室
                                    点击查看地图</t>
  </si>
  <si>
    <t>五险一金定期体检带薪年假员工旅游</t>
  </si>
  <si>
    <t>" 精通 JavaScript 语言,能够用原生js熟练的进行跨浏览器开发；" 熟练掌握Web 前端技术,包括 HTML/XML/CSS 等,具有前后端分离的应用开发经验。" 对HTML5/CSS3等技术有一定了解，熟练使用less或sass进行前端开发" 关注前端发展，熟练掌握 W3C 关于 HTML、CSS 的相关标准；熟悉ES6；" 能够深入理解 Anglur/React/VUE 等前端框架中的一种" 对 Web 下层的 HTTP 协议、TCP/IP、DNS 等熟练掌握，并能够利用相关知识解决项目问题；" 了解Node.js 及基于 Node.js 的开发；</t>
  </si>
  <si>
    <t>北京市 海淀区 百度科技园
                                    点击查看地图</t>
  </si>
  <si>
    <t>14-16K</t>
  </si>
  <si>
    <t>五险一金定期体检年终奖带薪年假免费班车节日福利零食下午茶绩效奖金</t>
  </si>
  <si>
    <t>- 2年及以上工作经验， 计算机相关专业者优先- 熟悉html/css/JavaScript等前端相关技术- 熟悉W3C标准，对表现与数据分离、Web语义化等有深刻理解- 熟练使用一种以上主流框架，如vue/angular/react等 -  具备良好的沟通与表达能力，思路清晰，具备较强的动手能力与逻辑分析能力</t>
  </si>
  <si>
    <t>实习Web前端研发工程师</t>
  </si>
  <si>
    <t>-百度搜索各产品Web前端研发-百度搜索各产品易用性改进和界面技术优化-Web前沿技术研究和新技术调研-熟悉HTML、CSS及JavaScript等Web前端技术-具备跨浏览器、跨终端的前端开发经验-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t>
  </si>
  <si>
    <t>安彼迎信息科技（北京）有限公司</t>
  </si>
  <si>
    <t>25-50K</t>
  </si>
  <si>
    <t>超赞办公环境技术氛围强地铁周边公司氛围好带薪年假股票期权免费零食扁平管理</t>
  </si>
  <si>
    <t>We Are Looking For Back-end Engineers WithExceptional ability to work anywhere in the technical stack, delivering quality code on the backend.Exceptional proficiency using HTML/CSS/Javascript, Java, Ruby/Ruby on Rails. Experience with React is a plus.Fluency in any backend server language, and expertise in relational databases and schema design.Strong motivation to drive impact by making product improvements.Strong analytical thinking, experienced with making product decisions based on data and A/B testing.Proactiveness, good communication and fast learning.Interest in working in a very cross-functional team that touches many of the core systems and user flows at Airbnb.Working proficiency in English and Mandarin required.</t>
  </si>
  <si>
    <t>北京海淀区上地
                                    点击查看地图</t>
  </si>
  <si>
    <t>14-22K</t>
  </si>
  <si>
    <t>五险一金加班补助带薪年假节日福利</t>
  </si>
  <si>
    <t>精通SSM框架，H5/C33//Jquery前端技术，，快速掌握平台框架的使用。福利待遇：五险一金，周日双休，节假日正常休息。</t>
  </si>
  <si>
    <t>北京石景山区八角(公交站)
                                    点击查看地图</t>
  </si>
  <si>
    <t>不打卡移动互联网</t>
  </si>
  <si>
    <t>前段开发，移动和pc页面，兼职按项目结算。</t>
  </si>
  <si>
    <t>同方有云（北京）科技有限公司</t>
  </si>
  <si>
    <t>五险一金补充医疗保险定期体检加班补助带薪年假交通补助零食下午茶</t>
  </si>
  <si>
    <t>岗位职责：负责公司产品的web端各类产品的开发；负责前端架构的开发和维护；熟练使用HTML/Javascript/CSS,代码风格良好；基本的英语读写能力；精通 react 框架，less/scss 等加分项熟悉一些Python,Node J S</t>
  </si>
  <si>
    <t>北京创奥时代科技有限公司</t>
  </si>
  <si>
    <t>年度旅游不打卡扁平管理领导nice免费零食移动互联网智能硬件</t>
  </si>
  <si>
    <t>php开发，微信公众号开发，微信小程序接口开发，两年以上工作经历</t>
  </si>
  <si>
    <t>网站程序员</t>
  </si>
  <si>
    <t>主要负责网站代码的完善和新模块的开发</t>
  </si>
  <si>
    <t>补充医疗保险定期体检加班补助全勤奖年终奖股票期权带薪年假员工旅游免费班车餐补通讯补贴交通补助包吃节日福利住房补贴零食下午茶免费健身房免费早晚餐</t>
  </si>
  <si>
    <t>工作职责：负责内容安全平台中心产品的前端开发和维护工作;优化现有的系统架构和研究探索最新的前端技术;参与搭建前端开发框架和公共组件建设。工作要求：本科以上学历，计算机及相关工作经验优先；熟练HTML、JavaScript、Ajax、CSS、HTML5、ES6、CSS3等web开发技术；熟悉各端的前端开发工作，有过前端系统架构经验优先；熟悉react技术栈，有全栈开发经验优先；良好的沟通表达能力和团队合作意识，责任感强，逻辑分析能力强，热爱学习，热爱开发工作；视能力给予T2/T3职级。</t>
  </si>
  <si>
    <t>北京房山区窦店镇明峻嘉园
                                    点击查看地图</t>
  </si>
  <si>
    <t>熟悉CI框架或TP框架，js,php,HTML,CSS,JQ,会写需求。做过微信支付。支付宝支付。微信接口。各位投简历的同学，请看好公司位置，嫌偏远的就不要投了。免得浪费大家时间！</t>
  </si>
  <si>
    <t>华米（北京）信息科技有限公司</t>
  </si>
  <si>
    <t>五险一金补充医疗保险定期体检加班补助年终奖带薪年假员工旅游免费班车餐补零食下午茶</t>
  </si>
  <si>
    <t>岗位描述：负责公司Web前端需求的开发实现；参与公司前端组件库的建设；参与公司前端基础框架的建设。    任职要求： 熟练使用 HTML、CSS、Javascript等前端Web开发技术；了解自动化构建工具；有移动端web开发经验者优先；有ReactJs、Vue.js经验者优先。</t>
  </si>
  <si>
    <t>北京模卡互动科技有限公司</t>
  </si>
  <si>
    <t>社交网络</t>
  </si>
  <si>
    <t>股票期权扁平管理领导nice地铁周边</t>
  </si>
  <si>
    <t>前端大牛收徒 经验可以少逻辑要强学历不强求勤奋是必须关键词 JavaScript ec6 node h5 CSS</t>
  </si>
  <si>
    <t>对日Java工程师</t>
  </si>
  <si>
    <t>北京海淀区信息路甲28号楼
                                    点击查看地图</t>
  </si>
  <si>
    <t>五险一金定期体检加班补助年终奖带薪年假员工旅游交通补助</t>
  </si>
  <si>
    <t>·2年以上Java开发经验，熟悉主流架构·日语N3以上水平，可读写设计文档，可简单交流·大学本科以上学历·可赴日本出差</t>
  </si>
  <si>
    <t>百度时代网络技术（北京）有限公司</t>
  </si>
  <si>
    <t>- 参与智能云事业部产品的需求调研    - 负责智能云事业部产品的Web前端研发工作    - 负责智能云事业部公共平台前端研发工作    - 与产品、运营、UE、PM团队和其他支持部门紧密合作，提供产品的技术支持和产品体验任职资格    - 计算机及相关专业本科及以上学历- 精通HTML、CSS、JavaScript、Ajax等，熟悉W3C标准，对交互体验/Web语义化/浏览器兼容问题等有深刻理解    - 熟悉vue/react/angularjs，有相关项目开发经验    - 熟悉Linux系统，对算法、数据库、数据结构以及后台开发(C/C++/PHP/Java等)有一定了解优先    - 良好的沟通能力和团队协作精神，抗压，有严谨的工作态度与高质量意识、强烈的进取心</t>
  </si>
  <si>
    <t>上海一起作业信息科技有限公司</t>
  </si>
  <si>
    <t>五险一金补充医疗保险定期体检年终奖股票期权带薪年假员工旅游餐补通讯补贴交通补助节日福利零食下午茶</t>
  </si>
  <si>
    <t>扎实的前端领域开发经验，能独立完成前端开发工作，具备前端框架和架构能力，精通 HTML、CSS、JavaScript，深入理解W3C标准，熟悉Web语义化及浏览器兼容性熟练掌握面向对象编程思想，并有用于前端开发的实践经验有 Vue、NodeJS、gulp、webpack、jQuery、bootstrap 等框架或工具的相关开发经验熟练使用各种调试、抓包工具，能独立分析、解决和归纳问题良好的沟通和团队合作能力掌握其他编程语言(如 PHP/Python/Java)者尤佳。</t>
  </si>
  <si>
    <t>北京北唐科技有限公司</t>
  </si>
  <si>
    <t>扁平管理地铁周边公司氛围好</t>
  </si>
  <si>
    <t>web前端开发,熟练操作常用软件工具，熟练使用常用框架，熟悉h5，根据ui能够独立完成pc和移动端的开发制作工作，解决好各浏览器兼容问题。</t>
  </si>
  <si>
    <t>北京朝阳区利星行中心
                                    点击查看地图</t>
  </si>
  <si>
    <t>五险一金补充医疗保险定期体检年终奖股票期权带薪年假员工旅游餐补节日福利零食下午茶五一9天假</t>
  </si>
  <si>
    <t>职位描述：工作职责：负责猿辅导相关产品 Web 前端的开发负责公司相关支撑系统 Web 前端的开发指导新人进行开发职位要求：计算机相关专业本科及以上学历1年以上开发经历，从事 Web 前端开发工作 1年以上熟练掌握 HTML/CSS/Javascript 等前端技术精通至少 1 种 Javascript 框架有 Node 开发经验者优先</t>
  </si>
  <si>
    <t>至少1年以上的Web项目开发经验； 具备扎实的Java基础 , 具有良好的编码习惯，对数据结构有一定了解；熟练掌握SpringMVC、SpringJPA、Spring、mybatis等框架,springcloud； 熟练使用jquery、html、css、js、html5、Layui等前端技术或框架;熟悉SQLServer、Oracle或MySQL数据库，熟练编写SQL语句、存储过程等；熟练掌握Eclipse、MyEclipse、SVN等开发工具；良好的文档编写能力，熟练使用Word、Excel、Visio、Project等工具；自学能力强、有上进心、有责任心和团队精神；热爱编程、善于沟通、解决问题能力强；</t>
  </si>
  <si>
    <t>React中级研发工程师</t>
  </si>
  <si>
    <t>综合竞争力评估
                                你在？位置
                                    一般
                                    良好
                                    优秀
                                    极好
                                    查看完整个人竞争力
                                    个人综合排名：在人中排名第</t>
  </si>
  <si>
    <t>12-24K·13薪</t>
  </si>
  <si>
    <t>带薪年假年度旅游年终分红扁平管理公司氛围好</t>
  </si>
  <si>
    <t>13薪+年终奖</t>
  </si>
  <si>
    <t>北京真机智能科技有限公司</t>
  </si>
  <si>
    <t>工作描述智能调度系统的前端开发 工作要求了解Linux基本配置和常用命令 熟悉HTML、DIV+CSS等前端技术，熟悉DOM模型 精通JavaScript、Ajax，熟悉jQuery，bootstrap，AngularJS等前端框架 拥有Python, Java, C, C++中一项编程能力 熟悉Node.js开发和部署优先 加分项参与过知名项目的研发工作</t>
  </si>
  <si>
    <t>北京闪萌科技有限公司</t>
  </si>
  <si>
    <t>五险一金员工旅游餐补</t>
  </si>
  <si>
    <t>精通Javascript编程语言、react，掌握JS面向对象的编程思想。熟悉CSS3、页面架构和布局，实现移动端的界面效果、交互和功能。了解node.js和小程序开发。了解less typescript webpack canvas</t>
  </si>
  <si>
    <t>WEB-前端工程师</t>
  </si>
  <si>
    <t>世讯卫星技术有限公司</t>
  </si>
  <si>
    <t>地铁周边领导nice卫星通讯高新技术企业</t>
  </si>
  <si>
    <t>岗位职责：* 使用 HTML/CSS/Javascript 开发符合 W3C 标准的网站前端页面* 和后台工程师一起研讨技术实现方案 * 积累并完善自己的前端WEB开发框架，Javascript开发框架* 负责前端系统文档的编制和测试任职要求：1、本科以上学历， 一年以上前端开发工作经验，较好的沟通表达能力2、熟悉不同版本的HTML和各种CSS熟悉和选择器，对各版本的CSS属性有深入研究，对选择器性能和应用有一定见解，能熟练使用至少一种CSS预处理语言(LESS、Sass、Scss、Stylus)；3、熟练ECMAScript(包括ES3，ES5，ES6)规范，对DOM编程性能有一定了解，能自己封装常用的函数类库，能够在脱离前端类库依赖的情况下进行跨浏览器开发；4、对MVC/MVVM非常了解，熟悉主流前端框架(Angular、Vue、React)，有项目经验为佳。5、了解HTTP协议规范，能知道各HTTP的请求方法和之间的差异，以及对不同的请求方法的适用场景有一定见解；6、熟练编写兼容各浏览器的程序代码，对移动端平台有较好支持；7、有基于 Node 的 Sever 端研发经验，或至少熟悉一种php/java/python等后端语言；8、有较强的文档设计能力，代码规范以及技术说明的撰写，能编写项目流程对应环节的文档；9、具备一定的沟通协调能力，工作态度好积极主动，有一定解决问题的能力10、 有良好的审美观，有 UI、UE 设计能力优先</t>
  </si>
  <si>
    <t>北京海淀区西二旗(地铁站)
                                    点击查看地图</t>
  </si>
  <si>
    <t>五险一金定期体检加班补助年终奖带薪年假员工旅游交通补助节日福利优惠券</t>
  </si>
  <si>
    <t>承担百度地图app及相关业务平台的前端模块设计和研发工作-承担前端创新产品的设计和研发工作职位要求：第一学历大专以上-从事前端工作两年工作经验；扎实的coding功底，能够迅速对需求建模并转化为代码-精通常规WEB前端开发技能（HTML/CSS/Javascript/H5）精通前端开发常用技术（如AJAX），能够熟练使用jQuery、Zepto等JS库实现页面逻辑-熟练使用bootstrap等UI框架快速开发页面原型熟悉基本数据结构及算法-了解AngularJS、Vue、React等前端MVC框架-了解grunt、gulp、webpack、fis等前端构建工具-有移动端产品项目经验优先</t>
  </si>
  <si>
    <t>北京海淀区科利源大厦小米六期
                                    点击查看地图</t>
  </si>
  <si>
    <t>五险一金补充医疗保险定期体检年终奖股票期权带薪年假员工旅游餐补包吃节日福利公积金高</t>
  </si>
  <si>
    <t>本科学历及以上，2年以上相关工作经验。有移动端开发经验更佳。熟练掌握HTML，CSS，JavaScript，ES6等前端基础。熟练使用Git，熟悉各种调试工具，能独立分析、解决和归纳问题。对前端安全有一定理解。至少熟悉 React，VUE，WEEX中的一种，用过一两种UI库。有团队精神，配合团队完成开发任务指标，需要适当的加班。以下经验为加分项：微信小程序，ReactNative，MPVUE，NodeJS等。</t>
  </si>
  <si>
    <t>陕西省君凯电子科技有限公司</t>
  </si>
  <si>
    <t>13-16K</t>
  </si>
  <si>
    <t>岗位职责：用前端技术实现地图编辑平台以及统计、监控、评测、管理平台；                    具有两年以上前端开发经验。精通JAVASCRIPT/CSS/HTML,熟悉W3C规范、ES5/ES6等前端开发技术。熟悉React/Vue/Angular中一种框架，且有实际项目应用经验，具备独立项目开发能力。熟悉前端主流构建工具Webpack/rollup等加分点：有数据可视化svg、canvas、d3/three.js使用经验优先。node端开发经验或了解服务端开发加分</t>
  </si>
  <si>
    <t>高级研发工程师（前端）</t>
  </si>
  <si>
    <t>18-30K·15薪</t>
  </si>
  <si>
    <t>部门：智能云金融业务部工作职责：- 参与智能云事业部产品的需求调研- 负责智能云事业部产品的Web前端研发工作- 负责智能云事业部公共平台前端研发工作-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 良好的沟通能力和团队协作精神，抗压，有严谨的工作态度与高质量意识、强烈的进取心</t>
  </si>
  <si>
    <t>北京车与车科技有限公司</t>
  </si>
  <si>
    <t>五险一金定期体检股票期权带薪年假员工旅游餐补通讯补贴交通补助节日福利零食下午茶</t>
  </si>
  <si>
    <t>工作职责：负责web前端页面的开发，维护和优化工作；负责页面相关接入层开发；配合团队优化和抽象现有前端模块；能充分理解项目需求和设计需求，具有研发精神。工作要求：本科以上学历，计算机相关专业，两年以上实际工作经验；能够熟练运用HTML、CSS、javascript构建高性能的web应用程序；熟悉原生javascript和es6，熟悉使用jQuery，zepto，backbone，react.js，vue.js等框架及类库；熟悉node.js，同时具备后端开发经验者优先；能解决常见浏览器兼容性问题以及具备相应CSS能力；熟悉常用WEB开发调试工具；有使用grunt、gulp、webpack等工具进行前端工程化经验；有微信小程序开发经验；能紧跟前端技术的发展，将业界可用的经验运用到实际项目中；工作态度端正，能够积极主动去工作，高效推动项目完成；有责任心，逻辑思维清晰，具备良好的沟通能力和团队协作精神。</t>
  </si>
  <si>
    <t>PCG05-web前端开发</t>
  </si>
  <si>
    <t>前端中级开发工程师</t>
  </si>
  <si>
    <t>北京华通人商用信息有限公司</t>
  </si>
  <si>
    <t>11-16K</t>
  </si>
  <si>
    <t>五险一金补充医疗保险定期体检年终奖带薪年假餐补交通补助节日福利</t>
  </si>
  <si>
    <t>职位职责：负责前端核心代码编写；负责和后端配合，实现相应的功能模块；负责页面的切图，html，原型的编码；负责优化和重构js代码；负责解决前台出现的各种问题；任职资格：2年及以上的工作经验；精通HTML/CSS；精通各种前端框架；具有良好的沟通能力；</t>
  </si>
  <si>
    <t>Web应用开发实习生</t>
  </si>
  <si>
    <t>北京市 朝阳区 摩托罗拉大厦 摩托罗拉大厦
                                    点击查看地图</t>
  </si>
  <si>
    <t>五险一金补充医疗保险定期体检年终奖带薪年假员工旅游餐补通讯补贴交通补助节日福利零食下午茶</t>
  </si>
  <si>
    <t>工作职责•	参与Web应用产品、Web应用框架及组件开发；•	根据项目安排，了解项目需求，进行模块详细设计、编码实现、测试、文档等相关工作；•	对相关模块、组件、文档等进行维护。职位要求•	2020年毕业研究生，计算机或相关专业•	熟悉Javascript, CSS, HTML,XML等相关技术；•	熟悉一种软件开发方法，有面向对象软件开发经验者最佳；•	熟悉jQuery, Dojo, OpenUI5等框架优先；•	有Web应用开发经验者优先；•	英语技能良好；•	责任心强，具备良好的团队合作精神、自学能力。</t>
  </si>
  <si>
    <t>13-22K</t>
  </si>
  <si>
    <t>五险一金补充医疗保险定期体检加班补助年终奖带薪年假节日福利零食下午茶</t>
  </si>
  <si>
    <t>负责产品的前端设计、研发和体验优化；在较高的压力下产出高质量的前端方案和代码；与产品经理、架构师和后端工程师紧密协作，进行产品精益化的持续提升；与其他团队密切合作，在充分理解其他团队的基础上，实现合作项目平滑落地岗位要求：2年以上互联网开发领域的设计与开发经验；精通HTML，CSS，JAVAScript，typescrpit，Bootstrap，ReatJS，Jquery，AngularJS等；具备良好的审美能力，能够使用Photoshop，sketch等进行基础的UED设计；精通基于restful api的开发模式；熟悉各类云产品，对云计算方向有浓烈兴趣，具备PaaS经验者优先考虑；同时具备后端开发能力的全栈工程师优先考虑</t>
  </si>
  <si>
    <t>北京轻松筹网络科技有限公司</t>
  </si>
  <si>
    <t>五险一金补充医疗保险年终奖带薪年假节日福利</t>
  </si>
  <si>
    <t>工作要求：熟悉web开发领域相关技术，有扎实的计算机基础；能够熟练运用HTML、CSS、JavaScript构建高性能的web应用程序；了解移动端web开发；理解web标准和兼容性，对可用性相关知识有实际的了解和实践经验；能够熟练运用至少一款主流的JS框架，比如vue，angular，react等，具有良好的代码风格；思路清晰，具备良好的沟通能力和团队协作精神。实习期要求在六个月以上，每周至少出勤四天。学历与专业要求：大学本科及以上学历；计算机科学或相关专业；CET 4四级以上。</t>
  </si>
  <si>
    <t>北京市 海淀区 中国技术交易大厦
                                    点击查看地图</t>
  </si>
  <si>
    <t>熟悉HTTP/TCP/UDP等⽹络协议，熟悉掌握 HTML， CSS，Javascript， JQuery等前端开发技术；• 熟悉VUE/React等前端框架优先；• 熟悉常用的算法和数据结构；• 有地图背景优先；• 有强烈的上进⼼和责任心，有作有激情；• 有良好的沟通能⼒以及较强的分析问题和解决问题的能</t>
  </si>
  <si>
    <t>北京百度网讯科技有限公司</t>
  </si>
  <si>
    <t>零食下午茶团队nice不打卡工作氛围好</t>
  </si>
  <si>
    <t>职位要求：- 本科或者本科以上学历，2年及以上工作经验， 计算机相关专业者优先 - 熟悉html/css/JavaScript等前端相关技术，精通面向对象编程思想，有框架设计能力 - 熟悉W3C标准，对表现与数据分离、 Web语义化等有深刻理解 - 熟练使用一种以上主流框架，如vue/angular/react等 - 熟悉可视化技术及设计， 了解d3.js/canvas/echarts，有相关项目经验者优秀 -了解一种后端语言（Java/C/C++/Python/nodejs等） -具备良好的沟通与表达能力，思路清晰，具备较强的动手能力与逻辑分析能力 -对Hadoop生态圈了解优先， 如：Hadoop、 Spark等相关技术</t>
  </si>
  <si>
    <t>-百度搜索产品的Web前端功能设计、开发和实现-与设计师、产品紧密配合，实现产品UI和交互方面的开发需求，确保产品具有优质的用户体验与良好的兼容性-Web前沿技术研究和新技术调研-本科以上学历，2年以上Web前端开发经验，对Web前端技术领域有浓厚兴趣-精通HTML/XHTML、CSS等网页制作技术，熟悉页面架构和布局-精通JavaScript、Ajax等Web开发技术，熟练掌握面向对象编程思想-对Web标准和标签语义化有深入理解，对浏览器兼容性有研究-有丰富的项目经验，熟悉linux系统-有无线html5研发经验者优先-熟悉smarty模板以及php开发优先-对互联网产品和Web技术有强烈兴趣，有优秀的学习能力和强烈的进取心-具有良好的沟通能力和团队合作精神、优秀的分析问题和解决问题的能力</t>
  </si>
  <si>
    <t>北京海淀区百度科技园
                                    点击查看地图</t>
  </si>
  <si>
    <t>工作职责：-负责百家号作者生态产品及内部平台 -Web前端的功能设计、开发和优化 -Web前台用户体验的设计和实现 -前沿技术研究和新技术调研-对标百度T4职级水平职位要求：-全日制本科及以上学历-精通JavaScript、HTML，CSS，有良好的程序设计和架构能力 -精通react以及相关技术，并有相关实践经验 -熟悉web标准，对表现与数据分离，html语义化等有深刻理解 -对web技术钻研有强烈兴趣，有良好的学习能力和强烈的进取心 -学习能力强，强烈的责任心,具有较强的沟通能力及团队合作精神 -有较强的产品理解，能从技术角度推动产品优化 -思维缜密、思路清晰，较好的逻辑分析能力</t>
  </si>
  <si>
    <t>北京西城区中影器材大楼207
                                    点击查看地图</t>
  </si>
  <si>
    <t>30-40K</t>
  </si>
  <si>
    <t>领导nice美女如云扁平管理地铁周边公司氛围好带薪年假免费零食年度旅游</t>
  </si>
  <si>
    <t>Web前端高级工程师职位详情工作地点：中国 北京市 朝阳区职位描述：负责公司相关产品线WebAPP（H5）前端开发；负责前端构建工具优化、工作流工具开发，及其他前沿技术研发方向调研。职位要求：精通各种前端技术，包括HTML/CSS/JavaScript/Node.js等；理解各类基础库的设计原理，并善于其完成各类产品需求，如jQuery/Zepto/Bootstrap等；持续关注业界的新话题和新技术，如HTTP2等；了解前端框架/模块化开发/构建流程，如vue/react/webpack/gulp/npm scripts/PWA等；热爱前端技术，个性乐观开朗；逻辑性及团队意识强，善于沟通合作。加分项：全栈：有Node.js/PHP等服务端开发经验；沉淀：有个人博客，或笔记；开放： Github上有自己的开源项目，或贡献过npm包。</t>
  </si>
  <si>
    <t>北京朝阳区北京国家广告产业园区B座
                                    点击查看地图</t>
  </si>
  <si>
    <t>25-40K</t>
  </si>
  <si>
    <t>五险一金补充医疗保险定期体检年终奖股票期权带薪年假员工旅游免费班车餐补交通补助节日福利</t>
  </si>
  <si>
    <t>岗位描述： - 负责高德开放平台相关产品及系统的研发工作, 承担核心功能代码编写, 参与需求分析和功能设计. - 负责桌面/移动端复杂单页面WebApp(SPA)研发. - 负责系统整体的性能优化及架构升级.岗位要求： - 本科及以上学历, 具备扎实的计算机基础, 2年以上JavaScript/HTML/CSS Web项目研发经验. - 熟悉jQuery/Ajax，具有复杂单页面WebApp(SPA)项目开发经验. - 使用过或了解至少一种新型前端开发框架, 如Vue/React. - 具有较强的分析和解决能力, 较强的责任心, 良好的沟通学习能力和团队合作精神. 加分项: - 熟练使用React技术栈开发复杂应用. - 具有移动端WebApp或Hybrid App开发经验. - 具有Node.js服务端开发经验.</t>
  </si>
  <si>
    <t>五险一金加班补助带薪年假员工旅游节日福利</t>
  </si>
  <si>
    <t>岗位职责：- 负责移动端H5、小程序、以及pc页面等前端项目的开发- 持续优化产品质量、性能和用户体验任职要求：- 计算机及相关专业，本科以上学历，2年以上前端开发经验- 前端基础知识扎实，熟练掌握Javascript（ES6/ES7）、AJAX、HTML/XHTML、CSS等基础网页制作开发技术- 熟练掌握vue，vue-router，vuex；- 熟练掌握HTML5和CSS3等相关技术，了解使用Less或Sass进行前端开发- 拥有良好的面向对象编程思想，能够使用 JS （ES6）编写面向对象的代码- 熟悉nodejs开发，对前端工程化、模块化和组件化有一定的认识- 熟练使用git，svn- 熟悉微信小程序开发- 有WebApp、HybridApp开发经验者优先</t>
  </si>
  <si>
    <t>职位描述：负责高德共享出行相关产品及系统的研发工作, 承担核心功能代码编写, 参与需求分析和功能设计- 负责移动端H5复杂单页面WebApp(SPA)研发- 负责系统整体的性能优化及架构升级职位要求:- 本科及以上学历，具备扎实的计算机与计算机网络基础- 扎实的 JavaScript/HTML/CSS前端基础，两年以上Web项目研发经验- 熟练掌握至少一种新型前端开发框架，如Vue/React等- 能提供完善的 WebApp 技术方案，有成熟的前端工程化经验，熟悉主流移动浏览器的技术特点- 具备良好的沟通能力和团队合作精神、优秀的分析问题和解决问题的能力- 有进取心，良好的编程习惯，追求代码极致，通过新技术创新服务团队和业务加分项- 有 Node.js 服务端开发经验者优先- 有出行类应用开发经验者优先</t>
  </si>
  <si>
    <t>高级前端工程师FE</t>
  </si>
  <si>
    <t>• 负责AI相关创新产品的Web前端研发工作• 与设计师、产品经理紧密配合，保证产品具有优质的用户体验与良好的兼容性• Web前沿技术研究和新技术调研并用于实践• 多产品的WEB方案架构，把握产品和技术发展的匹配度和未来变化• 本科或以上学历，计算机相关专业优先• 2年以上Web前端研发经验，有移动端开发经验者优先• 精通各种Web前端技术（HTML/CSS/Javascript等），熟练跨浏览器、跨终端的开发• 熟练使用less或sass进行前端开发，熟悉nodejs、angular JS或其他 mvvm 框架，熟练使用grunt、gulp等构建工具• 熟悉W3C标准，对表现与数据分离、HTML语义化等有深刻理解• 良好的沟通与表达和团队协作能力，较强的动手能力与逻辑分析能力• 具备创新思维，有责任心、上进心，执行力强</t>
  </si>
  <si>
    <t>web前端开发工程师(北京）</t>
  </si>
  <si>
    <t>北京科蓝软件系统股份有限公司</t>
  </si>
  <si>
    <t>五险一金股票期权带薪年假员工旅游节日福利</t>
  </si>
  <si>
    <t>岗位职责：负责手机端h5开发，处理ios，android网页兼容；负责web前端界面的实现，还原设计稿；负责web前端业务逻辑的实现，与后台接口人员配合，实现业务功能；负责web前端用户交互性，用户体验，前端性能的优化岗位要求：二年以上前端工作开发工作经验，计算机相关专业本科或以上学历；了解HTML，CSS，有手写能力，能高度还原设计稿；精通JavaScript，熟练使用主流JavaScript库，如angularjs，reactjs，vuejs；了解前端开发自动化工具，能使用webpack，gulp等；熟悉http协议，restful接口规范，能快速定位使用后台接口过程中的问题；了解移动web开发，能处理手机兼容性问题；思路清晰，具备良好的沟通能力和团队协作精神，善于学习、总结，乐于分享</t>
  </si>
  <si>
    <t>北京朝阳区北汽资产大厦
                                    点击查看地图</t>
  </si>
  <si>
    <t>五险一金补充医疗保险定期体检年终奖股票期权带薪年假员工旅游餐补交通补助</t>
  </si>
  <si>
    <t>精通DIV+CSS布局，精通HTML+CSS3，熟练手写标准CSS样式表精通javaScript，能够熟练运用ES6语法进行代码开发，并保证代码的高质量熟练使用一种或多种前端框架，如Vue，React，Angular等主流框架对用户体验，交互操作，用户需求有深刻理解熟悉W3C标准，对数据与表现分离，web开发语义化有深刻理解，对前后台合作模式有深入的理解并有项目经验熟悉H5移动端开发，包括APP，微信公共号，微信小程序掌握webpack，nodeJS</t>
  </si>
  <si>
    <t>北京网豆科技有限公司</t>
  </si>
  <si>
    <t>免费零食不打卡公司氛围好股票期权移动互联网带薪年假</t>
  </si>
  <si>
    <t>岗位职责：负责公司项目的前端开发、前端技术选型技术上：精通HTML、CSS、Javascript开发熟练掌握 Vue，熟悉MVC、MVVM等前端开发模式熟悉小程序开发能够很好的解决浏览器兼容和跨平台兼容熟练使用 webpack等构建工具具备页面性能优化能力熟悉NodeJS开发，熟练使用Git</t>
  </si>
  <si>
    <t>精通JavaScript/CSS/HTML/HTML5精通vue/AngularJS熟悉ECharts，或有数据可视化开发经验熟练使用webpack熟练使用git能独立完成符合 W3C 标准的 html5 响应式布局的页面制作掌握 Javascript 编程基础知识，有良好的编码习惯熟悉PHP/Java更佳有一定的抗压能力职责：和后端配合，完成PC端页面的前端开发Html5页面开发</t>
  </si>
  <si>
    <t>资深前端</t>
  </si>
  <si>
    <t>北京神州汽车租赁有限公司</t>
  </si>
  <si>
    <t>五险一金加班补助带薪年假餐补零食下午茶</t>
  </si>
  <si>
    <t>工作职责：负责前端界面的前端构建，各类交互设计与实现；前端样式和脚本的模块设计及优化；配合后台开发人员完成项目；职位要求：专科及以上学历，2年以上前端重构与脚本开发经验，计算机或相关专业者优先；精通HTML、CSS，熟悉页面架构和布局，对表现与数据分离、Web语义化等有深刻理解。精通JavaScript等前端技术，掌握面向对象编程思想，对主流JS框架应用（如React、Vue等）有一定的项目经验；对css/JavaScript性能优化、解决多浏览器兼容性问题有一定的经验；熟练使用webpack、npm等前端工具对用户体验、交互操作流程、及用户需求有深入理解；有强烈的上进心和求知欲，善于学习和运用新知识，善于沟通和逻辑表达，有强烈的团队意识和执行力；熟悉后端编程语言如(go/java/python )优先</t>
  </si>
  <si>
    <t>北京海淀区大行基业1906
                                    点击查看地图</t>
  </si>
  <si>
    <t>7-8K</t>
  </si>
  <si>
    <t>职位描述:参与快站PC端可视化小程序编辑器的开发与优化(React)参与快站小程序组件的的开发(taro)职位要求本科及以上在校大学生，每周有至少三天的实习时间了解HTML、CSS等前端技能熟悉JavaScript, 最好平时使用ES6开发计算机编程基础扎实, 对算法、数据结构、网络协议等领域的基础知识有清晰的认识有完整的前端项目者优先有使用Vue、React或Angular等框架经验优先有后端开发经验者优先</t>
  </si>
  <si>
    <t>北京高德云图科技有限公司</t>
  </si>
  <si>
    <t>20-40K·16薪</t>
  </si>
  <si>
    <t>职位描述：负责高德共享出行相关产品及系统的研发工作, 承担核心功能代码编写, 参与需求分析和功能设计- 负责移动端H5复杂单页面WebApp(SPA)研发- 负责系统整体的性能优化及架构升级职位要求：- 本科及以上学历，具备扎实的计算机与计算机网络基础- 扎实的 JavaScript/HTML/CSS前端基础，两年以上Web项目研发经- 熟练掌握至少一种新型前端开发框架，如Vue/React等- 能提供完善的 WebApp 技术方案，有成熟的前端工程化经验，熟悉主流移动浏览器的技术特点- 具备良好的沟通能力和团队合作精神、优秀的分析问题和解决问题的能力- 有进取心，良好的编程习惯，追求代码极致，通过新技术创新服务团队和业务加分项- 有 Node.js 服务端开发经验者优先- 有出行类应用开发经验者优先</t>
  </si>
  <si>
    <t>百度在线网络技术（北京）有限公司</t>
  </si>
  <si>
    <t>负责AI相关创新产品的Web前端研发工作 与设计师、产品经理紧密配合，保证产品具有优质的用户体验与良好的兼容性 Web前沿技术研究和新技术调研并用于实践多产品的WEB方案架构，把握产品和技术发展的匹配度和未来变化职位要求：本科或以上学历，计算机相关专业优先 2年以上Web前端研发经验，有PC端开发经验者优先精通各种Web前端技术（HTML/CSS/Javascript等），熟练跨浏览器、跨终端的开发熟练使用less或sass进行前端开发，熟悉nodejs、angular JS或其他 mvvm 框架，熟练使用grunt、gulp等构建工具熟悉W3C标准，对表现与数据分离、HTML语义化等有深刻理解 良好的沟通与表达和团队协作能力，较强的动手能力与逻辑分析能力 具备创新思维，有责任心、上进心，执行力强</t>
  </si>
  <si>
    <t>Ruby/Rails全栈工程师</t>
  </si>
  <si>
    <t>立返利（北京）信息技术有限公司</t>
  </si>
  <si>
    <t>五险一金全勤奖年终奖股票期权带薪年假员工旅游节日福利零食下午茶</t>
  </si>
  <si>
    <t>岗位职责：参与公司自有SaaS产品的设计、开发、测试；发挥ruby/rails生态的优势，敏捷高效的完成开发与测试工作；挖掘最佳开发实践，提升代码质量，提高开发效率，提升自我能力；岗位要求：二年以上ruby／rails开发经验，熟练掌握ruby／rails的基本概念和基本技术；全栈工程师，熟练掌握html, css, javascript，熟悉linux，mysql，nosql等web开发技术；具有数据分析类项目，微信第三发平台，微信小程序开发经验者优先；崇尚技术，对架构及代码质量有较高的要求；热爱学习，自学能力强，喜欢挑战新事物</t>
  </si>
  <si>
    <t>北京果皮移动科技有限公司</t>
  </si>
  <si>
    <t>不打卡领导nice地铁周边带薪年假移动互联网年终分红年度旅游公司氛围好</t>
  </si>
  <si>
    <t>与产品设计师、后端开发工程师协作，参与设计和开发产品包括但不局限于首页、用户界面、编辑器、小程序等热爱编程，有志于从事前端开发相关工作对计算机相关基础知识有较好的理解，了解常用的数据结构和算法熟练掌握 HTML、CSS、JavaScript，能够写出清晰的代码了解常见的前端库和工具，例如，jQuery、AngularJS、Backbone.js、React、Grunt、Gulp 等有良好的学习和沟通能力加分项参与设计并实现过完整的 Web 应用或系统对开源技术有强烈的兴趣和爱好，提交过 Bug-fix 或 Patch乐于了解和思考产品背后的设计，对常见的产品能够有自己的理解</t>
  </si>
  <si>
    <t>工作职责：-负责百家号作者生态产品及内部平台 -Web前端的功能设计、开发和优化 -Web前台用户体验的设计和实现 -前沿技术研究和新技术调研-对标百度T5+职级水平职位要求：-本科及以上学历，211、985院校毕业优先-精通JavaScript、HTML，CSS，有良好的程序设计和架构能力 -精通react以及相关技术，并有相关实践经验 -熟悉web标准，对表现与数据分离，html语义化等有深刻理解 -对web技术钻研有强烈兴趣，有良好的学习能力和强烈的进取心 -学习能力强，强烈的责任心,具有较强的沟通能力及团队合作精神 -有较强的产品理解，能从技术角度推动产品优化 -思维缜密、思路清晰，较好的逻辑分析能力</t>
  </si>
  <si>
    <t>平台系统开发</t>
  </si>
  <si>
    <t>北京朝阳区898创新谷瓜子办公楼
                                    点击查看地图</t>
  </si>
  <si>
    <t>分类信息</t>
  </si>
  <si>
    <t>五险一金补充医疗保险定期体检加班补助年终奖股票期权带薪年假免费班车餐补节日福利</t>
  </si>
  <si>
    <t>【工作职责】  负责瓜子质量保障部门平台工具的设计和开发      【任职资格】  统招本科及以上学历，2年以上Java开发经验，具备良好的设计和编码能力  -熟悉Spring MVC,Spring Boot,MyBatis等框架，能够在工作中熟练使用；  -了解JavaScript,CSS,HTML等web前端技术； -具备扎实的计算机理论基础，如数据结构，数据库，常见设计模式等；  -具有优秀的工程素养，掌握面向对象设计方法和编程思想；  -有质量平台，CI/CD,DevOps等工具，平台开发经验者优先；</t>
  </si>
  <si>
    <t>20-28K</t>
  </si>
  <si>
    <t>五险一金补充医疗保险定期体检股票期权带薪年假免费班车餐补节日福利零食下午茶</t>
  </si>
  <si>
    <t>岗位描述	• 微信生态（小程序、服务号、H5）的教学场景产品设计及实现	• Web前沿技术研究和新技术调研、落地	• 高途网站、H5的易用性改进和Web界面技术优化职责要求：	• 本科或以上学历，计算机相关专业，对数据结构和算法设计有一定理解	• 精通JS、HTML、CSS等Web前端技术，对JS异步编程有较深刻理解 	• 熟悉vue、react、angular等主流前端框架，并且有至少一种实战经验	• 熟悉Web前端组件化、模块化开发和前端构建等工程化	• 了解至少一种Server端语言（NodeJS、PHP、Python、Java等）	• 良好的学习能力及较强的团队精神和抗压能力其他要求：       • 平均每份工作不少于18个月（公司倒闭、老板跑路的除外）       • 周二~周六上班，周日、周一休息       • 有股票期权的激励       • 创业公司压力大，投简历前请慎重评估自己的身体状况        • 上班地点在中关村软件园二期，后厂路，加班较多，住得太远且没打算搬家的不建议投递</t>
  </si>
  <si>
    <t>北京市 海淀区 海淀区 康得大厦3层6314室
                                    点击查看地图</t>
  </si>
  <si>
    <t>五险一金补充医疗保险定期体检年终奖股票期权带薪年假员工旅游餐补通讯补贴节日福利零食下午茶</t>
  </si>
  <si>
    <t>岗位职责：负责公司Web产品的开发和维护，主要是3D部分按照特定需求，对使用的Web3D框架进行修改和拓展负责公司其他前端相关的开发任务负责Web3D的前沿技术研究和新技术调研岗位要求：熟悉Web前端技术和标准(JavaScript/ES6, HTML/HTML5, CSS/CSS3)熟悉主流js框架(vue.js/angular.js/react.js等)有WebGL及其相关框架(three.js/Babylon.js/cesium.js等)开发实战经验，或有一种或多种前端游戏/图形引擎经验(Egret/Layabox/cocos2d-x/Unity等)</t>
  </si>
  <si>
    <t>网际星辰文化传媒（北京）有限公司</t>
  </si>
  <si>
    <t>五险一金定期体检加班补助年终奖股票期权带薪年假员工旅游餐补交通补助节日福利零食下午茶</t>
  </si>
  <si>
    <t>岗位职责- 负责小程序的前端研发- 与项目团队中各方面人员能够紧密结合，改进产品的易用性、优化界面以及小程序性能等- 关注小程序方面的改变，提炼有利于公司产品的特性- 关注前端方面的技术发展，会利用前端技术提升工作效率岗位要求- 精通原生JavaScript,Html,Css，有脱离三方框架或库开发的能力- 精通ES6语法，了解ES7,ES8新特性，熟练使用webpack等前端构建工具- 对于小程序的 storage 和 AppData 有操作有一定程度的了解；- 熟练掌握盒模型、常用布局以及浏览器和移动设备兼容性- 熟练使用至少一种JS框架，熟悉Vue、React等，掌握其原理，能独立开发常用组件- 熟练使用各种调试、抓包工具，能独立分析、解决和归纳问题- 具有性能优化经验- 熟悉各种常用设计模式和常用MV*框架- 熟练使用Git- 能够快速了解一个产品的特性，懂得利用用户心理来满足产品的交互设计，并会考虑如何提升用户体验- 具备较好的问题分析与解决能力，能够独立处理问题- 思路清晰，具备良好的沟通能力和团队协作能力，善于学习、总结，乐于分享- 有正式上架的且热度较高的小程序开发经验优先。</t>
  </si>
  <si>
    <t>贝壳找房（北京）科技有限公司</t>
  </si>
  <si>
    <t>40-65K</t>
  </si>
  <si>
    <t>工作职责:负责CIO线前端架构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211/985统招本硕及以上学历，大厂背景优先</t>
  </si>
  <si>
    <t>后端研发工程师</t>
  </si>
  <si>
    <t>北京市 海淀区 天博中润
                                    点击查看地图</t>
  </si>
  <si>
    <t>6-12K·13薪</t>
  </si>
  <si>
    <t>五险一金补充医疗保险年终奖股票期权带薪年假员工旅游餐补通讯补贴交通补助节日福利住房补贴</t>
  </si>
  <si>
    <t>岗位职责   负责公司核心产品的后台、接口和核心功能的开发   承担部分新技术试验和研究，并应用到公司产品   负责公司产品相关业务模块的分析、设计   参于各项目中的编码工作   相关开发文档的整理与编写任职资格   计算机或相关专业，本科以上学历，英语四级以上，能熟练阅读英文文档   精通PHP, 两年以上开发经验（应届生领悟能力好的也可以考虑）   熟悉面向对象设计与开发，熟悉常用设计模式，并能应用到系统中   熟悉HTTP协议，HTML/CSS/Javascript等Web开发相关技术   熟悉Linux常用命令   熟悉MYSQL及常用优化方案，有一定的数据库规划能力   有责任心，好学，团队合作意识，能承担较大工作压力   有接口开发经验者优先   在校期间获得过省级奖项的优先</t>
  </si>
  <si>
    <t>前端/全栈实习生</t>
  </si>
  <si>
    <t>北京来也网络科技有限公司</t>
  </si>
  <si>
    <t>带薪年假不打卡免费零食扁平管理地铁周边领导nice公司氛围好</t>
  </si>
  <si>
    <t>前端及全栈岗位职责：与产品团队合作，明确产品需求，完成产品功能开发。与其他技术团队合作，集成多方接口，为用户提供完整服务。与测试、运营团队合作，修改产品漏洞，提高产品质量。前端及全栈岗位要求：计算机相关专业掌握基本数据结构，掌握常用算法及算法复杂度。理解Web产品工作方式，熟悉TCP、HTTP、WebSocket等协议， 熟悉MVC、Restful等设计思想掌握JavaScript，HTML，CSS 等相关技术与框架，对异步编程有较深入理解，能高效还原产品设计图。具有强烈的学习愿望和学习能力具有团队意识，能快速进入角色加分项：有redis，mongondb等非关系型数据库使用经验者优先（全栈）。有webpack，graphql，reactjs，vue，angular等技术的使用经验者优先。有线上作品展示者优先。可熟练使用git以及Linux系统者优先。我们提供：具有行业竞争力的薪资待遇MacBook Pro办公电脑免费健身房、每月餐补、定期团建等标配福利每月至少2次的技术分享与谷歌为邻的一流办公环境更重要的是你会：加入到一个像你一样优秀、追求卓越的团队里参与到一个很酷并且走在人工智能风口的产品中以及，成长。短时间内撕裂般的成长，脱胎换骨的成长</t>
  </si>
  <si>
    <t>高级Web前端研发工程师</t>
  </si>
  <si>
    <t>工作职责:-Web前沿技术研究和新技术调研-百度搜索产品各业务的Web前端技术研发工作-百度搜索产品线易用性改进和Web界面技术优化-参与百度搜索产品Web前端技术基础框架、组件化和平台化的设计与研发工作职责要求:-精通JavaScript、HTML、CSS等Web前端技术，精通Vue、jQuery等前端框架或类库-熟悉跨浏览器、跨终端的前端开发，熟悉Web前端组件化、模块化开发模式和前端构建等工程化-了解至少一种Server端语言（Node.JS/PHP/Python/Java等），具备扎实的计算机基础，对数据结构和算法设计有一定理解-热爱互联网，对互联网产品和技术有浓厚的兴趣，热衷于追求技术极致与创新</t>
  </si>
  <si>
    <t>北京海淀区花园路街道天博中润216室
                                    点击查看地图</t>
  </si>
  <si>
    <t>北京海淀区世纪科贸大厦B座
                                    点击查看地图</t>
  </si>
  <si>
    <t>11-18K</t>
  </si>
  <si>
    <t>五险一金定期体检年终奖股票期权节日福利零食下午茶品质办公条件</t>
  </si>
  <si>
    <t>你在团队中的角色：参与产品需求讨论，制定合理的前端技术路线负责 SaaS 产品 Web 端页面开发（基于 Vue 生态）负责移动端适配与浏览器（Chrome/Firefox/Safari）兼容性支持负责地图交互与可视化的实现职位要求：学历必须在本科（一本）及以上（211、985院校优先）至少2年前端开发经验熟悉使用 JavaScript, CSS, Html 等前端技术熟悉主流 JS 框架如 Bootstrap, JQuery, Vue, React 等，并在实际项目中有使用经验熟悉 Webpack / Git 的使用良好的代码规范、测试习惯与质量意识，具有钻研精神加分项：熟悉常用的后端开发语言，如 Python, Java 等，熟悉前后端共同开发方式贡献过开源项目有数据可视化经验图形学、WebGL开发经验地图 SDK 相关开发经验有持之以恒的个人爱好***联系之前请先确定自己有可以展示的项目或者github(技术博客)账号等可供查阅</t>
  </si>
  <si>
    <t>五险一金定期体检加班补助年终奖带薪年假员工旅游免费班车餐补交通补助节日福利</t>
  </si>
  <si>
    <t>任职要求：01.大学本科及以上学历，计算机软件开发或相关专业,2年以上工作经验（学信网为准）；02.精通J2EE相关技术，精通mybatis、Spring MVC、Spring Boot等开源主流技术框架；03.SQL基础扎实，熟练使用MySql、Oracle数据库等相关开发工具；04.精通HTML语言，熟悉CSS、javascript、Jquery等设计语言；；05.熟练配置和使用Tomcat、WebSphere、WebLogic等应用服务器；06.自学能力强，对技术感兴趣，善于在项目实际运作中不断学习新技术和解决各种技术问题；07.有较好沟通能力，有团队合作意识；08.有保险相关经验者优先；09.由于项目需要驻场，可以接收客户面试通过后才可以办理入职者优先；</t>
  </si>
  <si>
    <t>前端开发工程师（广告技术部）</t>
  </si>
  <si>
    <t>北京一点网聚信息技术有限公司</t>
  </si>
  <si>
    <t>五险一金补充医疗保险定期体检加班补助年终奖股票期权带薪年假员工旅游餐补零食下午茶</t>
  </si>
  <si>
    <t>工作职责商业产品前端的开发和运维独立完成复杂前端设计或大型框架设计任职资格-计算机及相关专业本科及以上学历-精通HTML+CSS网页制作技术-精通JavaScript，熟悉模块化开发和主流框架-深刻理解Web标准，有前端设计和优化能力-熟悉NodeJS，对数据结构和算法有一定了解-熟悉Linux平台，熟悉shell，熟悉版本控制工具-具有较强的设计美感，具备独立设计UI的能力-具有较强的分析和解决问题的能力，具备良好的团队合作精神-具备较强的学习能力和主动性，有良好的时间和流程意识</t>
  </si>
  <si>
    <t>工作描述智能调度系统的开发 工作要求计算机基础知识扎实，对数据结构及算法有较好的掌握 了解HTML、DIV+CSS等前端技术，熟悉DOM模型 精通JavaScript、Ajax，熟悉jQuery，bootstrap，AngularJS等前端框架 熟悉PHP开发和部署，或至少熟悉一门其他的常用后端开发语言 有一定的系统设计能力，有优秀的解决问题的能力 加分项参与过知名项目的研发工作</t>
  </si>
  <si>
    <t>25-26K</t>
  </si>
  <si>
    <t>工作职责:负责B端产品前端开发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t>
  </si>
  <si>
    <t>工作职责:-百度搜索产品各业务的Web前端技术研发工作-参与百度搜索产品Web 前端技术基础框架、组件化和平台化的设计与研发工作-百度搜索产品线易用性改进和Web界面技术优化-Web前沿技术研究和新技术调研职责要求:- 精通JavaScript、HTML、CSS等Web前端技术-精通Vue、jQuery等前端框架或类库-熟悉跨浏览器、跨终端的前端开发-熟悉Web前端组件化、模块化开发模式和前端构建等工程化-了解至少一种Server端语言（Node.JS/PHP/Python/Java等）-具备扎实的计算机基础，对数据结构和算法设计有一定理解-热爱互联网，对互联网产品和技术有浓厚的兴趣，热衷于追求技术极致与创新</t>
  </si>
  <si>
    <t>北京海淀区百度大厦B座
                                    点击查看地图</t>
  </si>
  <si>
    <t>工作职责：-负责百度搜索公司共享技术平台的前端及部分后台开发-设计平台的统一框架和接口,与各平台后端的pm和后台进行密切配合，保证功能和体验-Web前沿技术研究-NA前沿技术研究 （可选项）-在灵翼平台参与移动端（IOS/Android）App的组件开发，积累最佳实践，以通用的组件和框架优化关键场景的性能（可选项）-探索性能评估方向职位要求：-1年以上Web/前端研发经验-精通HTML、CSS等网页制作技术，熟悉页面架构和布局-具备扎实的JavaScript编程能力,熟练运用先进的框架，如angularjs react vue，有过网站/平台或者cms系统整体设计(含后端api)经验优先-熟悉W3C标准, 对Web技术发展有强烈兴趣，有良好的学习能力，热爱钻研与分享-良好的沟通与表达和团队协作能力，较强的动手能力与逻辑分析能力-具备创新思维，有责任心、上进心，执行力强 ，对性能优化有一定经验和见解-具备移动端（ios/android）组件/app的开发经验（可选项）-熟练使用Linux系统，并且对后台开发(C/C++/PHP/Java等)有一定了解（可选项</t>
  </si>
  <si>
    <t>华兴泛亚投资顾问（北京）有限公司</t>
  </si>
  <si>
    <t>带薪年假不打卡免费零食扁平管理地铁周边公司氛围好</t>
  </si>
  <si>
    <t>职位描述：- 负责集团内项目前端开发- 负责与后端接口的制定和维护- 负责前端组件的设计与实现职位要求：- 熟练掌握HTML5、CSS3、JavaScript开发- 熟悉W3C标准与ES规范，熟悉Web语义化- 熟练掌握盒模型、常用布局以及浏览器和移动设备兼容性- 熟悉React、Vue其中一个框架，并具备规范的编码习惯- 有多浏览器调试开发经验- 熟练掌握前端调试技巧，能够有效的定位、分析和解决BUG 及问题- 具有较强的分析和解决问题的能力，具备良好的团队合作精神- 具备较强的学习能力和主动性，有良好的时间和流程意识- 具备一定的团队管理能力</t>
  </si>
  <si>
    <t>北京海淀区海龙大厦
                                    点击查看地图</t>
  </si>
  <si>
    <t>五险一金补充医疗保险定期体检年终奖股票期权带薪年假员工旅游餐补通讯补贴交通补助节日福利住房补贴零食下午茶</t>
  </si>
  <si>
    <t>岗位职责：负责⼈工智能相关产品的前端工作，包括智能商业、无人驾驶可视化、标注训练平台、数据模型和算法的可视化等；负责公司内部工具和系统的开发，不断改进工作流程，提升团队工作效率；负责前端产品的架构设计、实现、单元测试及功能维护， 并编写相关文档。岗位要求：熟悉 Web 标准，HTML、CSS、JavaScript 基础扎实，关注前端技术发展；了解 React、Angular 或者 Node.js 等技术，有实际产品开发经验，有深入研究者优先；了解 Canvas、SVG、WebGL，对数据可视化理论知识有深⼊了解者优先；对图片/视频/语音等多媒体的解码传输有了解或有前端操作经验者优先；较强的逻辑思维和沟通能⼒，能够快速定位问题并提供合理解决方案；认真负责，积极主动，有良好的团队合作意识。实习要求：计算机相关专业统招本科以上，大三或者研二在读；实习时间 6 个月以上，每周能保证四天的实习时间。</t>
  </si>
  <si>
    <t>北京智科云达信息技术有限公司</t>
  </si>
  <si>
    <t>五险一金补充医疗保险加班补助年终奖股票期权带薪年假员工旅游通讯补贴节日福利零食下午茶</t>
  </si>
  <si>
    <t>岗位职责负责PC网站和移动APP(各终端响应式布局)；负责配合后端开人员完成前端UI的样式和布局调整；负责梳理和优化前端开发流程，提高前端开发质量和效率；维护现有产品并持续的优化前端体验和页面响应速度，提高前端的用户体验及性能，不断提升网站性能及开发质量等；对工作认真负责，具有良好的沟通能力、分析问题和解决问题的能力；热爱技术发展潮流，一起研究新技术，并用新技术推动业务发展；分享前端知识体系的建设；任职要求精通Javascript、HTML/HTML5、CSS/CSS3等前端开发技术；熟悉并熟练使用NodeJS开发环境；精通Vue并深入了解底层原理，有vue相关项目开发经验；熟练使用 Vue 框架，对其生命周期、计算属性、指令、组件通信有深入了解并能应用到工作中，优化程序，提高程序执行效率; 熟悉Vue全家桶Vue+Vue-router+Vuex+Axios，NPM ，WebPack等Vue的应用生态链，并使用它们开发过实际项目; 会使用 Webpack 或 Gulp 等前端构建工具实现开发流程自动化；对前后端合作模式有深入理解；有web全栈开发经验或开发意向优先；有生产环境工程化实践经验优先 (gulp、 grunt、 webpack或其他 )；有完整的项目经验优先。</t>
  </si>
  <si>
    <t>北京市 海淀区 牡丹园(地铁站)
                                    点击查看地图</t>
  </si>
  <si>
    <t>20-35K·14薪</t>
  </si>
  <si>
    <t>五险一金补充医疗保险定期体检年终奖股票期权带薪年假包吃节日福利零食下午茶</t>
  </si>
  <si>
    <t>任职要求计算机相关专业，具备2年以上互联网运维经验，1年以上运维开发经验具有良好的沟通能力、强烈的责任心，具备较强的分析和解决问题的能力具有运维自动化、配置管理、监控系统、发布系统等系统的开发经验熟悉Python/Golang/PHP/JavaScript/CSS/HTML相关开发技术此岗位是开发岗，请运维岗勿扰岗位职责打造基于公有云及众多私有云环境的统一运维管理平台负责虚拟化及云计算平台相关管理工具的二次开发负责监控平台、流量调度、自动部署等平台的构建与优化参与设计、开发各种运维工具，提升运维效率</t>
  </si>
  <si>
    <t>北京新得科技有限公司</t>
  </si>
  <si>
    <t>五险一金定期体检加班补助年终奖股票期权带薪年假节日福利零食下午茶</t>
  </si>
  <si>
    <t>工作职责 - 与产品设计，UI/UX设计等职位合作，进行微信小程序、公众号及PC网站的页面开发 - 关注代码质量，以及技术实现的灵活性，保证产品稳定性与运行效率 - 遵守开发流程，与团队成员紧密协作，实现产品的高度可用性技能要求 - 深入了解软件开发的主要环节，数据结构、算法、操作系统、网络、软件工程等 - 软件开发相关专业本科或以上学历，或通过自学达到同等要求 - 良好的沟通和团队合作能力，工作中乐于助人，愿意承担责任 - 热爱软件开发，对技术具有激情，关注代码质量 - 两年以上实际项目工作经验，移动应用或网站开发均可加分选项 - 对后端技术有所了解、具备全栈开发能力 - 有交互设计经验和良好的产品感觉</t>
  </si>
  <si>
    <t>工作职责：负责CIO线前端开发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寻访要求：至少5年以上工作经验，要求一线大厂背景，最近两份工作均不短于一年，学历统招本科。跳槽频繁,五年四跳不考虑年龄超限年龄超过33岁不考虑学校类型必须一本，211，985以上学校最低学历必须统招本科以上学历方向要求必须具有知名互联网公司相关工作经验。有意向者请发送简历，HR会及时联系。</t>
  </si>
  <si>
    <t>Java（数据）</t>
  </si>
  <si>
    <t>北京市 昌平区 中国石油科技园A12地块 北京市昌平区沙河镇西沙屯桥西中国石油科技园A12地块B2座
                                    点击查看地图</t>
  </si>
  <si>
    <t>五险一金带薪年假员工旅游餐补节日福利</t>
  </si>
  <si>
    <t>岗位要求：熟练掌握Spring、SpringMVC、Hibernate、MyBatis等主流框架，理解框架的深层原理，掌握SpringBoot、SpringCloud相关技术的优先考虑熟练掌握mysql、oracle等数据库的操作使用，掌握mongodb、redis等数据库相关技术的优先考虑熟练掌握JavaScript、css、html、es6、jquery、easyui、vue、AngularJS等相关前端技术具备优秀的编码规范，具备团队合作精神，对工作有热情，有责任心，能够在一定压力下工作岗位职责：能独立完成系统相关模块的开发工作负责项目开发过程中相关文档的编写负责系统相关功能界面原型的设计配合系统测试人员、运维人员解决系统存在的各类问题</t>
  </si>
  <si>
    <t>CSIG16-车联网web前端开发（北京）</t>
  </si>
  <si>
    <t>岗位职责：	负责微信我的车小程序开发，分析需求且制定符合业务发展需要的前端方案； 负责微信我的车小程序前端架构搭建及核心代码实现； 配合服务端开发共同完成项目开发任务并落地实施；  指导项目中初中级开发共同成长。岗位要求：	2年以上前端开发经验，本科及以上学历，计算机相关专业； 扎实的html、css、js基本功，熟练使用Zepto、jQuery、Bootstrap等类库； 深入了解浏览器及HTTP、HTTPS，熟悉AJAX技术； 深刻理解JS面向对象开发原理，熟悉AMD、CMD开发规范，精通requirejs； 实战经验丰富，主力开发过大量的前端项目，对常见Web性能优化，安全问题有一定认识； 对交互、体验有一定经验和心得，具备架构理解、设计能力； 对前端工程有深入思考，追求极致的工作效率； 具有良好的沟通能力和团队合作精神； 具有移动Web、单页面应用SPA开发经验优先；  具有NodeJS开发经验，或了解一种服务器编程语言，如Java、PHP等优先。</t>
  </si>
  <si>
    <t>Python高级研发工程师</t>
  </si>
  <si>
    <t>北京朝阳区首开广场
                                    点击查看地图</t>
  </si>
  <si>
    <t>30-50K</t>
  </si>
  <si>
    <t>职位描述:- 负责高德地图高并发、大流量在线服务，分布式架构设计以及复杂业务需求等工作，亿级日活，单元化部署，异地多活等技术挑战- 负责基础服务建设，微服务建设，解决高并发下重要业务的技术问题- 负责研究并实践IT前沿技术。岗位要求:- 精通 python go等语言开发，具有中大型在线服务开发经验和良好的逻辑思维； - 熟悉web开发框架（django/tornado/flask），熟悉Linux操作系统及shell编程，熟悉BootStrap，熟练使用HTML，CSS，JavaScript等基本前端技术； - 熟悉mysql，redis，mongo等常用数据库，具有数据库开发和设计能力； - 了解异步框架、集群与负载均衡，消息中间件，容灾备份等技术； - 善于学习，具有良好的分析和解决问题的能力;- 有全栈开发经验或大型在线服务开发经验优先。</t>
  </si>
  <si>
    <t>北京险峰华兴投资咨询有限公司</t>
  </si>
  <si>
    <t>不打卡领导nice带薪年假公司氛围好年终分红股票期权扁平管理互联网金融</t>
  </si>
  <si>
    <t>职责描述：•	能够完成视觉创意设计及前台设计，包括网站改版更新、LOGO设计、专题设计、广告图片设计、商品最终页面设计等网站内部设计工作。•	参与需求分析，设计出能真实反映需求的web界面，提出解决方案。•	进行网站项目的整体版式、风格设计，负责网页广告和相关图片的制作。•	配合网站策划及开发人员进行相应的专题页面制作。•	能根据项目需求，进行初步手绘任职要求：•	美术、平面设计相关专业，本科及以上学历。•	1年以上网页设计及平面设计工作经验，热爱动漫。•	熟练使用PhotoShop，Dreamweaver,FLASH等软件，熟悉html源码。•	具有优秀的网页及平面设计能力；熟悉网站制作、设计流程，有良好的色彩感觉。•	精通DIV+CSS、html网页、W3C规范。•	有完整门户网站美术设计、 网页设计、专题页面的美术设计经验。•	热爱页面设计及策划工作 。•	具备良好的团队合作精神，沟通能力、责任心强</t>
  </si>
  <si>
    <t>Web高级前端开发工程师</t>
  </si>
  <si>
    <t>我们希望你：.熟悉基础的前端技术，包含不限于html/css/JavaScript/jQuery等； .熟悉主流JavaScript框架和库，熟练使用reactjs，熟悉其原理，能独立开发组件，有框架优化能力；  .熟悉前端自动化，熟练掌握webpack,fis,gulp等自动化构建工具  .有公众号及小程序开发经验，对于微信开发者生态有一定的了解；.能够进行Web性能优化，能够理解并处理Web开发中常见安全问题（如跨域），掌握各类Web调试工具和技巧；.对前端新技术有敏锐的洞察力，学习能力强，能快速掌握新技术；.工作踏实认真、仔细、责任心强，具备良好的学习能力、自我管理能力、热情敬业；.有良好的沟通能力和团队协作精神，能承受较大的工作压力；工作职责：设计开发简单高效可复用的组件来支撑业务的快速迭代开发。配合产品、设计、后台开发人员快速高效的完成前端页面重构以及交互。参与公司 web产品的开发，包括H5，小程序，PC系统不断优化技术实现，提升自己和团队的开发效率</t>
  </si>
  <si>
    <t>Java技术总监</t>
  </si>
  <si>
    <t>17-27K</t>
  </si>
  <si>
    <t>主管技术部工作，带领团队开发产品，解决技术问题，做过服务器管理，硬件对接优先考虑！精通java基础熟悉mvc开发模式，熟悉spring、springmvc、mybatis、nginx等常用的开发框架精通分布式框架，熟练使用zookeeper、dubbo、redis等分布式服务熟悉常用的设计模式精通mysql数据库及数据库调优熟练使用bootstrap、ajax、html、css等前端技术。熟练使用ide、eclipse、maven等开发工具熟练操作linux命令熟练使用redis、membercache等nosql数据库有强大的编码能力</t>
  </si>
  <si>
    <t>北京通州区绿地中央广场(通州)1期1809
                                    点击查看地图</t>
  </si>
  <si>
    <t>通州区</t>
  </si>
  <si>
    <t>五险一金定期体检加班补助全勤奖年终奖带薪年假节日福利过节费点趣商城</t>
  </si>
  <si>
    <t>熟悉javascript熟悉asp.net基本功能能写基本sql语句愿意学习善于沟通，能说明白一个项目开发流程</t>
  </si>
  <si>
    <t>利博莫国际教育咨询（北京）有限公司</t>
  </si>
  <si>
    <t>培训机构</t>
  </si>
  <si>
    <t>五险一金股票期权带薪年假节日福利零食下午茶</t>
  </si>
  <si>
    <t>职位描述：   - 负责LBM核心产品前端开发，封装高复用、可维护性好的前端组件；  - 对前端开发框架（React）有深入了解，并参与持续改进；  - 通过开发工具、改进流程，保证前端业务开发的高效性；# 职位要求：  - 熟练掌握 HTML, CSS, JavaScript 前端技术，可编写结构、表现、行为分离的前端代码；  - 有 React 的实际开发经验，能编写性能良好，易维护，扩展性强的组件；  - 具有良好的面向对象开发思想，熟悉原型，原型链，熟悉 MVC 开发框架；  - 熟悉 webpack 等自动化构建工具；  - 熟悉各种调试工具，能独立分析，解决问题；  - 有 node，webrtc，webim等开发经验者优先。</t>
  </si>
  <si>
    <t>15-30K·13薪</t>
  </si>
  <si>
    <t>五险一金补充医疗保险年终奖带薪年假</t>
  </si>
  <si>
    <t>年终奖一般一个月</t>
  </si>
  <si>
    <t>网页设计（兼职）</t>
  </si>
  <si>
    <t>北京市 海淀区 学清嘉创大厦
                                    点击查看地图</t>
  </si>
  <si>
    <t>五险一金年终奖带薪年假节日福利</t>
  </si>
  <si>
    <t>注意事项：感兴趣的候选人请简历随附作品集，会根据作品集决定是否约面试技能要求：熟悉CSS代码，熟悉html代码，熟练使用PS，设计专业，广告图设计，网站设计岗位职责：1.负责网站的设计、改版、更新，能够准备对网站整体表现风格定位，对用户视觉感受的整体把握2.负责网站专题、BANNNER、广告图的设计制作3.其它宣传品的设计制作任职要求：1.美术或设计类专业，5年以上相关工作经验2.扎实的美术设计功底，熟练使用PS3.熟悉html、CSS代码</t>
  </si>
  <si>
    <t>百度凤巢_Web前端研发工程师</t>
  </si>
  <si>
    <t>【工作职责】-负责用户/商品产品，业务投放系统，商品知识库等系统Web前端研发 -Web前端表现层及与前后端交互的架构设计和开发，配合产品改进优化 -Web前沿技术研究和新技术调研并用于实践 -参与百度小程序等创新产品建设【职位要求】-本科及以上学历，2年以上Web/前端研发经验-精通HTML/XHTML、CSS，熟悉页面架构和布局，对Web标准和标签语义化有深入理解 -精通Ajax、JavaScript、DOM等前端技术，掌握面向对象编程思想 -熟练使用Linux系统，并且对后台开发(C/C++/PHP/Java等)有一定了解（优先考虑）-了解或精通nodejs，jQuery，requirejs等更佳 -熟悉W3C标准，对表现与数据分离、HTML语义化等有深刻理解 -对Web技术创新及丰富互联网应用开发有浓厚兴趣，了解单页面应用（SPA） -对用户体验、交互操作流程、及用户需求有深入理解 -具备创新思维，有责任心、执行力强-良好的沟通与表达和团队协作能力，较强的动手能力与逻辑分析能力 -有小程序开发经验优先考虑</t>
  </si>
  <si>
    <t>北京海淀区望海楼D座
                                    点击查看地图</t>
  </si>
  <si>
    <t>五险一金补充医疗保险定期体检全勤奖年终奖带薪年假通讯补贴</t>
  </si>
  <si>
    <t>计算机或相关专业，本科以上学历，三年及以上工作经验； 熟悉面向对象编程思想，掌握Java J2SE/J2EE；熟悉Struts, Spring，MyBatis等主流框架；掌握相关Web开发技术，Ajax/JavaScript/Css/Html/Xml等；熟悉Mysql数据库、Linux操作系统；掌握项目管理知识且有相关经验，了解敏捷开发过程，精通UML，熟练使用Visio,Rose等设计工具；  具有较强的沟通能力、逻辑分析能力和团队合作能力，具备优良的学习能力与创新精神；掌握Android、IOS、PHP等多门语言者优先；熟悉Resin、Aphche/Tomcat，Nginx等应用服务器优先； 有大并发互联网项目经验者优先。</t>
  </si>
  <si>
    <t>北京朝阳区青年路达美中心
                                    点击查看地图</t>
  </si>
  <si>
    <t>五险一金补充医疗保险定期体检带薪年假免费班车餐补通讯补贴交通补助节日福利住房补贴零食下午茶六险一金</t>
  </si>
  <si>
    <t>［职位描述］负责公司产品的前端开发、优化以及升级；负责公司前端框架设计研发；负责公司产品前端架构设计研发；［职位要求］2年及以上前端研发经验；熟悉javascript、css、html等web前端所需基本技术；接触过至少一个流行前端框架；良好的架构、组件设计及研发能力；熟悉前后端交互原理，了解后端研发技术者更佳；具备广阔的技术视野，并在某个方向具备一定深度；具有较强的学习能力和沟通能力，具备良好的团队合作精神和主动意识；热爱教育行业，有在线教育行业工作经历优先。</t>
  </si>
  <si>
    <t>.NET web开发</t>
  </si>
  <si>
    <t>北京畅通达信息科技有限公司</t>
  </si>
  <si>
    <t>年终分红公司氛围好不打卡扁平管理智能硬件</t>
  </si>
  <si>
    <t>. NET前端、后端开发，页面设计制作</t>
  </si>
  <si>
    <t>Python课程教研</t>
  </si>
  <si>
    <t>北京东城区雍和大厦F座三楼301
                                    点击查看地图</t>
  </si>
  <si>
    <t>五险一金补充医疗保险股票期权带薪年假餐补交通补助节日福利</t>
  </si>
  <si>
    <t>岗位职责负责青少年python在线课程的项目研发负责对既有python在线课程的持续优化完成其它教研任务任职要求计算机或相关专业本科或以上学历，教育类学校优先熟练使用python语言进行服务器开发及部署，熟悉Flask框架及插件的优先熟练使用python进行数据抓取和数据分析熟练操作关系型数据库和NoSQL数据库有青少年培训机构教学或教研经历的优先</t>
  </si>
  <si>
    <t>健康汇智科技（北京）有限公司</t>
  </si>
  <si>
    <t>五险一金年终奖带薪年假通讯补贴节日福利住房补贴</t>
  </si>
  <si>
    <t>精通html、div+css，熟练完成页面架构和布局，熟悉H5和CSS3；熟悉Asp.net、C#(C#(MVC)、Webserver、JavaScript、Jquery、HTML等，熟悉AJAX技术等相关WEB开发技术；熟悉数据传输协议和常用接口格式，有APP及微信公众号开发经验；具备扎实的开发技能，对面向对象编程有较深入的理解，熟悉常见软件系统开发架构，能熟练运用练运用Asp.net技术进行技术进行开发；具有良好的学习、组织、分析、协调和沟通能力，能够承受较大的工作压力，有较强的责任心和事业心;熟练编写SQL语句及存储过程；有良好的文档及代码注释习惯；移动端支付功能有实际开发经验优先；</t>
  </si>
  <si>
    <t>Python后台研发工程师</t>
  </si>
  <si>
    <t>北京朝阳区望京SOHO
                                    点击查看地图</t>
  </si>
  <si>
    <t>地铁周边领导nice公司氛围好智能硬件扁平管理带薪年假移动互联网</t>
  </si>
  <si>
    <t>负责公司web网站后台技术的开发工作；根据产品需求制定技术方案，项目计划；与前端工程师配合，提供前端需要的后台技术支持。职位要求：有扎实的编程功底，热爱编程，计算机相关专业本科以上学历，深刻理解计算机原理，有良好的数据结构和算法基础；熟悉Shell脚本编程，有至少一门动态语言或脚本语言的开发经验；熟悉django、tornado、web.py、flask框架，其中任意一种Web开发框架；熟悉mysql, mongodb, memcache, redis, 消息队列等常用WEB组件的使用和性能调优;有良好的团队合作精神，有责任感，有较好的沟通能力；精通Python，使用Python开发过大型系统经验者优先。优先条件：有高并发服务设计和实现经验，对分布式处理有自己的理解和实际经验；有一定的web前端技能，包括html/css/JavaScript，了解前端框架；拥有或参与过github开源项目。福利：六险一金补充医疗，实习期全薪，弹性工作制，公司定期团建旅游，免费水果零食，节日福利，10天带薪年假，交通补贴。高大上的办公环境，来自Google、腾讯的互联网大牛技术团队邀你共同成长！</t>
  </si>
  <si>
    <t>我们希望你有能力- 架构，开发，并维护 Web端全技术栈- 在有限的时间 资源 以及业务需求限制内设计并开发合适的技术方案- 写简洁 有规范 易维护的代码- 主动阐明产品需求，把关设计瑕疵，在各方面维护产品质量我们希望你有以下资质- 能快速学习上手新科技与各类工具- 关注前端科技发展并对技术抱有好奇心- 在技术与产品质量方面不轻易妥协，并能有效的与团队沟通问题- 渴望成长，希望能独挑大梁，培养成为高级工程师的资质，并在创业团队内成为有影响力的一员职位要求- 熟悉web前端技术(html, css, javascript)- 有开发交互流程复杂页面的经验- 有使用前端框架的经验 (eg. Angular, React)- 有独立思维，能主动想办法完成任务- 本科及以上学历，计算机相关专业（或相应的工作经历）加分项- 有自己架构网页应用的经验- 有开发移动端web的经验- 英文程度良好，能看Stackoverflow和参与Github项目讨论- 对金融科技和美股交易有兴趣- 算法能力强，熟知数据结构，技术背景硬- 参与开源项目Alphayee is a fast growing fin-tech startup aiming to revolutionise the way people invest using advanced technologies and machine learning. Our engineering team has prior experience growing a company to IPO. We are a small team, so everyone plays a direct key role in the company’s success. We need capable frontend engineers to deliver smooth and user-friendly web applications for our users. What you’ll do- Architect, design, and maintain all aspects of BBAE web’s frontend stack- Come up with feasible technical solutions under time, resource and other business constraints- Write clean, scalable, and high quality code that can withstand fast changes in the startup environment- Create smooth user experience with elegant and performant transitioning animations- Proactive in clarifying features, finding product design flaws, and taking on responsibilities to maintain high product qualityWho you are- Handyman who can quickly catch on different technologies and tools- Familiar with frontend technology trends- Eager to grow and become a project leader, a seasoned engineer, and a key contributing member of a successful startup team- You do not settle for sub-par designRequirements- Proficient with html, css and javascript- Prior experience implementing web pages complex user interactions- Experience with one or more frontend frameworks (eg. Angular, React)- Disciplined approach to testing and quality assurance- Can work autonomously to produce quality work- B.S or higher in computer science (or equivalent work experience)Bonus- Prior experience in setting up the entire web stack- Experience with building for the mobile web- Proficient in English, capable of browsing on Stackoverflow and joining discussions on Github- Passionate about fintech and the stock market- Strong algorithms, data structures, and coding background- Public Github projects or contribution to an open source project</t>
  </si>
  <si>
    <t>北京海淀区华为北京研究所(华为大厦)
                                    点击查看地图</t>
  </si>
  <si>
    <t>五险一金定期体检加班补助年终奖带薪年假通讯补贴交通补助节日福利</t>
  </si>
  <si>
    <t>华为软件开发云devcloud是一个devops平台，互联网开发模式，国内领先的angular社区，处于业务扩展期，发展空间巨大。要求:211，一线互联网公司</t>
  </si>
  <si>
    <t>前端讲师</t>
  </si>
  <si>
    <t>北京昌平区平西府古玩城2楼c30
                                    点击查看地图</t>
  </si>
  <si>
    <t>13-20K</t>
  </si>
  <si>
    <t>工作内容       带领学生学习前端知识       研发和升级教学内容       定期组织直播培训工作技能要求       HTML、CSS、JavaScript       jQuery、模块化、H5、C3       移动端响应式、AJAX、DOM人员素质       人品好，责任心强，懂沟通       性格开朗，喜欢学习</t>
  </si>
  <si>
    <t>深圳灵感家科技发展有限公司</t>
  </si>
  <si>
    <t>股票期权年度旅游免费零食领导nice智能硬件</t>
  </si>
  <si>
    <t>前端开发工程师职位描述：  负责前端网页和微信小程序的开发，完成数据交互及动态页面呈现；  根据产品需求完成前端框架和模块的设计、编码、测试以及文档编写等工作；  具有良好的审美能力以及追求技术的热情，确保产品具有优质的用户体验。职位要求：  本科及以上学历，有扎实的编程功底；  熟练掌握HTML/CSS/JavaScript，对jQuery、bootstrap、vue.js、React、Angular等前端框架有一定了解；      熟悉微信小程序和公众号开发是加分项；  具备良好的学习沟通能力和团队协作精神，勇于承担责任。</t>
  </si>
  <si>
    <t>思特沃克软件技术（成都）有限公司</t>
  </si>
  <si>
    <t>20-35K</t>
  </si>
  <si>
    <t>五险一金定期体检年终奖带薪年假节日福利零食下午茶</t>
  </si>
  <si>
    <t>责任在这个职位里，根据交付阶段的不同，我们对你有不一样的责任期待：开发前期：你将会和我们的体验设计师一起工作，很多情况下会在客户（大部分在美国、欧洲、或者澳大利亚）那里，使用HTML/CSS以及JQuery（或者其他一些你所熟悉的框架）帮助体验设计师将手绘图或者线框图转化成高保真的原型，当然你也会参与到我们最具创造力的设计过程当中；开发期：你将会继续迭代式的修改和增强你的高保真原型，并参与到迭代式进行的用户体验测试，收集真实用户的反馈并做出调整，这一过程很有可能在客户现场进行；我们希望你能够建立起一套完整的UI框架（包括HTML标准DOM结构，CSS库策略，JavaScrip框架选择），建立规则，让后端开发人员在很大程度上在框架之下重用这些模式；你将会成为项目里前端代码的质量控制者，保证这些代码清晰优雅并能够跨浏览器和平台保持一致性；你将会和后端开发人员一起结对共同交付一个开发任务（我们叫它用户故事）；ThoughtWorks是一个鼓励学习和尝试新职业体验的组织，我们希望你能够把你的想法和经验传播到我们全球更广泛的社区中；技能这些必须有：你猜也能猜到，手写HTML/CSS和JavaScript能力是必须的；对语义化HTML/CSS，渐进增强，CSS框模型的深入理解；解决跨浏览器兼容性问题的痛苦经验；在ThoughtWorks你得结对，你得是个可爱的，能够和人一起工作的；这些可以有：你对交互设计的理解（哪怕是兴趣）都会帮助你在ThoughtWorks快速成长；如果你听说过敏捷开发，敏捷交互设计，体验设计，设计的思考这些概念，你会更快融入我们；你对以用户为中心交互设计领域的激情会帮助你更好地融入我们的社区，和分布在我们全球20多个办公室，70多种国籍的，与你一样有才能和激情的人交流和成长；如果你喜欢写博客，分享和记录你的思考或实践，你会被大家喜欢；你的英文不是阻止你成长的关键，当然如果你能灵活使用英文，这意味着你会更好融入我们全球的社区以及更多在海外工作的机会；用可视化的方法（比如说使用白板）表达你的想法是个让大家喜欢的捷径；ThoughtWorks是一个社区，如果你不足够有经验，大家在意的是你好学精神，在这个扁平化的组织，总有人愿意帮助你，你的好学精神会让你得到更多机会；如果你在移动设备交互设计有经验，大家会把你当成宝贝。简历可直接投递至：*****，如合适，会及时和您电话联系。</t>
  </si>
  <si>
    <t>前端实施工程师</t>
  </si>
  <si>
    <t>北京市 东城区 东城区
                                    点击查看地图</t>
  </si>
  <si>
    <t>16-23K</t>
  </si>
  <si>
    <t>要求熟练使用Javascript、HTML、CSS、VUE、ElementUI前端框架，能独立完成前端页面开发工作；熟练使用Photoshop</t>
  </si>
  <si>
    <t>实习生</t>
  </si>
  <si>
    <t>前端开发工程师职位描述：  负责前端网页和微信小程序的开发，与后台工程师协作，完成数据交互及动态页面呈现；  根据产品需求完成前端框架和模块的设计、编码、测试以及文档编写等工作；  具有良好的审美能力以及追求技术的热情，确保产品具有优质的用户体验。职位要求：  本科及以上学历，有扎实的编程功底；  熟练掌握HTML/CSS/JavaScript，对jQuery、bootstrap、vue.js、React、Angular等前端框架有一定了解；      熟悉微信小程序和公众号开发是加分项；  具备良好的学习沟通能力和团队协作精神，勇于承担责任。</t>
  </si>
  <si>
    <t>标度（北京）科技有限公司</t>
  </si>
  <si>
    <t>股票期权带薪年假不打卡年度旅游扁平管理地铁周边领导nice公司氛围好</t>
  </si>
  <si>
    <t>能独立用原生js处理复杂的APP需求。有学习能力，快速掌握新的框架知识。年龄要求24岁以上</t>
  </si>
  <si>
    <t>Web 前端实习生</t>
  </si>
  <si>
    <t>光明云媒（上海）文化传播有限公司</t>
  </si>
  <si>
    <t>带薪年假扁平管理公司氛围好</t>
  </si>
  <si>
    <t>职位描述：- 利用HTML5/CSS3/JavaScript等各种Web技术进行产品的界面开发- 配合后台开发人员实现产品界面和功能与后台的交互任职要求：- 本科及以上学历在校生，计算机相关专业；- 熟练掌握Web前端技术CSS/HTML/Javascript，有html5/css3开发经验；- 熟悉常用Web前端框架(jQuery Bootstrap)；- 有责任感和良好的团队合作精神；- 学习能力强，工作热情高，富有责任感；- 具备较好的执行力，主动性强，有较好的理解、沟通与协调能力。</t>
  </si>
  <si>
    <t>北京海淀区光华创业园23号楼2015
                                    点击查看地图</t>
  </si>
  <si>
    <t>广告/公关/会展</t>
  </si>
  <si>
    <t>五险一金年终奖员工旅游免费班车节日福利</t>
  </si>
  <si>
    <t>我们需要H5前端工程师，微信小程序工程师，嗯嗯就酱！认真有情怀的团队等你加入！</t>
  </si>
  <si>
    <t>五险一金补充医疗保险定期体检年终奖带薪年假</t>
  </si>
  <si>
    <t>职位描述工作职责：负责以太资本核心平台的设计与开发 岗位要求-计算机相关专业，本科以上学历；-精通PHP+MYSQL编程, 熟练掌握LAMP开发；-良好的PHP面向对象设计方法和编程思想，熟悉流行的PHP开发框架；-具有优良的代码风格与编码习惯；-熟练掌握HTML、Javascript、CSS等页面技术(熟悉jQuery优先)；-良好的主动性和责任感，乐于接受挑战；-良好的逻辑思维、沟通能力，学习能力；其他信息年龄要求：20-30语言要求：普通话专业要求：不限所属部门：技术部汇报对象：cto</t>
  </si>
  <si>
    <t>前端高级工程师/技术专家</t>
  </si>
  <si>
    <t>职位描述  - 负责高德开放平台相关产品及系统的研发工作, 承担核心功能代码编写, 参与需求分析和功能设计.  - 负责桌面/移动端复杂单页面WebApp(SPA)研发.  - 负责系统整体的性能优化及架构升级.职位要求  - 本科及以上学历, 具备扎实的计算机基础, 2年以上JavaScript/HTML/CSS Web项目研发经验.  - 熟悉jQuery/Ajax，具有复杂单页面WebApp(SPA)项目开发经验.  - 使用过或了解至少一种新型前端开发框架, 如Vue/React.  - 具有较强的分析和解决能力, 较强的责任心, 良好的沟通学习能力和团队合作精神.加分项  - 熟练使用React技术栈开发复杂应用.  - 具有数据分析相关产品开发经验.  - 具有移动端WebApp或Hybrid App开发经验.  - 具有Node.js服务端开发经验.</t>
  </si>
  <si>
    <t>岗位描述- 根据项目经理要求，完成前端开发工作任务岗位要求- 具有熟练的 Javascript、Html、CSS 的工作能力  - 熟练掌握JQuery、Bootstrap等前端框架- 理解 Web 标准, 熟悉 svn/Git -良好的沟通能力，熟练使用搜索引擎- 具有良好的编码习惯，认可代码 Review  - 接受正常的加班、出差等开发工作，适应创业团队氛围 加分项- 对美有追求  - 了解VUE、webpack等- 优秀的计算机科学基础知识，熟悉数据库架构、算法及软件设计实践  - 了解前后台数据交互的优先- 具有后端或手机客户端开发经验  - 写博客-能适应出差</t>
  </si>
  <si>
    <t>北京海淀区小米总参
                                    点击查看地图</t>
  </si>
  <si>
    <t>前端测试工程师工作职责： 负责前端（Web/H5/Webview）测试工作负责前端（Web/H5/Webview）测试用例的编写，接口测试前端（Web/H5/Webview）自动化测试方案设计及实施参与需求分析，负责测试用例、测试方案、测试计划和测试报告的编写测试相关脚本的开发职位要求： 具备三年或以上互联网领域前端（Web/H5/Webview）测试经验能够独立编写测试计划、设计测试用例、执行测试用、测试报告例，高效的执行力熟悉html、css、javascript等熟悉http请求协议及Charles、fiddler测试工具能准确、详实描述Bug产生过程、Bug现象，提交测试报告熟悉常用缺陷管理系统，如jira、bugfree、禅道等，能对软件开发过程中出现的缺陷进行跟踪、统计及分析有UI自动化、接口自动化者优先，如：Selenium、Appium等UI测试自动化具备编程能力，熟悉至少一种开发语言java/python。</t>
  </si>
  <si>
    <t>前端JAVA工程师</t>
  </si>
  <si>
    <t>北京早知道科技有限公司</t>
  </si>
  <si>
    <t>五险一金补充医疗保险定期体检全勤奖股票期权带薪年假员工旅游</t>
  </si>
  <si>
    <t>大前端开发, 注重团队与成员共同成长职位描述:大前端开发: H5应用, 微信小程序, App职位要求:• 熟悉 JavaScript, HTML, CSS.• 熟悉使用 RESTful API 与后端互动• 熟悉使用 AngularJS, TypeScript 开发 H5应用, 微信小程序, Hybrid App.  • 熟悉微信, 支付宝等金流系统开发.</t>
  </si>
  <si>
    <t>任职资格-计算机科学或相关专业毕业，1年以上工作经验 -精通HTML/XHTML、CSS，JavaScript等前端开发技术，对js异步编程有较深刻理解-熟悉W3C标准，对表现与数据分离、HTML语义化等有深刻理解 -熟悉页面架构和布局，熟练使用less、stylus等css预编译框架-熟悉Linux平台，至少熟悉一种后端开发语言（PHP/Java/C/C++/python/nodejs等）-具有一定的软件工程意识，对数据结构和算法设计有充分理解-具有良好的沟通能力和团队合作精神、优秀的分析问题和解决问题的能力 -熟练使用HTML5/CSS3、grunt、bower等进行开发以及项目构建-了解前端MVC，有使用过backbone.js，angular.js，knockout.js等经验-了解版本管理，有git使用经验-有前端性能优化经验 -具有互联网广告从业经验</t>
  </si>
  <si>
    <t>高济（天津）投资有限公司</t>
  </si>
  <si>
    <t>五险一金补充医疗保险年终奖带薪年假节日福利零食下午茶</t>
  </si>
  <si>
    <t>能高效设计多端统一架构并推动实施- 二年以上 JavaScriptde.js 开发经验， JavaScript基础扎实，熟悉 ES6规范- 掌握Http协议，熟悉Koa, Express等概念以及相关WEB开发框架，了解异步模式、事件循环- 熟悉W3C标准，熟练使用HTML、CSS、Javascript等前端语言- 熟练跨浏览器、跨终端的开发，了解hybrid相关技术（react native ，weex 等） - 熟练使用jQuery，Bootstrap ，Vue， React等主流前端库或框架； - 具有较强的业务能力，沟通能力，分析和解决问题的能力- 计算机科学或相关专业毕业加分项：1. 参与开源项目or对开源社区有贡献2. 熟悉任意一门服务端语言 如Java、PHP、Python等3. 熟悉Node.js并且有实践经验4. 关注新事物、新技术，有较强的学习能力，喜欢挑战</t>
  </si>
  <si>
    <t>深圳市美联国际教育有限公司</t>
  </si>
  <si>
    <t>18-26K</t>
  </si>
  <si>
    <t>五险一金带薪年假员工旅游餐补通讯补贴交通补助节日福利零食下午茶免费学英语</t>
  </si>
  <si>
    <t>产品架构设计前端规范研发规范制度制定</t>
  </si>
  <si>
    <t>成都货通天下科技有限公司</t>
  </si>
  <si>
    <t>不打卡扁平管理公司氛围好</t>
  </si>
  <si>
    <t>送礼神器是一个2C的社交送礼平台，致力于拉进人与人之间的距离。在社交流量价值凸显的窗口期，期待您的加入。主要职责：- 公司小程序产品的开发与迭代职位要求：- 熟悉小程序的开发框架- 精通JavaScript、CSS- 了解Vue.js者优先</t>
  </si>
  <si>
    <t>北京爱魔镜科技有限公司</t>
  </si>
  <si>
    <t>五险一金股票期权带薪年假员工旅游节日福利零食下午茶</t>
  </si>
  <si>
    <t>Web前端工程师工作职责:-负责魔镜相关产品的web前端开发工作-负责魔镜相关产品的移动端前端开发工作-Web前沿技术研究和新技术调研职责要求:-本科或本科以上学历，计算机相关专业者，有2年及以上相关经验-掌握并有AngularJS项目开发经验，熟悉bootstrap框架-精通HTML、JavaScript、Ajax、CSS等Web开发技术-熟悉HTTP的基本工作原理以及常用Web开发调试工具-了解一种后端语言（Java/C/C++/python/php/nodejs等）-良好的沟通与表达能力、时间和流程意识、团队合作、坦诚直接，能够迅速融入团队</t>
  </si>
  <si>
    <t>北京朝阳区日坛国际贸易中心A座桉树空间
                                    点击查看地图</t>
  </si>
  <si>
    <t>五险一金定期体检年终奖带薪年假节日福利</t>
  </si>
  <si>
    <t>职位描述：大数据平台产品前端web开发和中间件开发等；分析、定位和解决产品中存在的问题。任职资格：精通html/js/css等前端技术；熟悉Java/C++/Golang中任一开发语言；熟悉ES6，Webpack，fetch等技术；理解模块化开发，有过Vue.js，ReactJS开发经验优</t>
  </si>
  <si>
    <t>北京朝阳区首开铂郡赋格楼下炼了么(B1层)
                                    点击查看地图</t>
  </si>
  <si>
    <t>五险一金股票期权带薪年假零食下午茶</t>
  </si>
  <si>
    <t>工作要求：计算机相关专业毕业，两年以上前端开发经验；精通微信小程序开发，使用过mpvue最佳；精通HTML/CSS/JavaScript等前端相关技术熟悉W3C标准，对表现与数据分离、Web语义化等有深刻理解熟练使用grunt、gulp、webpack等至少一种前端构建工具；熟悉web前端的性能优化；对Web技术钻研有强烈兴趣，有良好的学习能力和强烈的进取心具备自我驱动能力及良好的沟通协作能力。熟悉前端框架，比如bootsrap、Vue等</t>
  </si>
  <si>
    <t>北京海淀区西二旗
                                    点击查看地图</t>
  </si>
  <si>
    <t>35-50K</t>
  </si>
  <si>
    <t>五险一金补充医疗保险定期体检</t>
  </si>
  <si>
    <t>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t>
  </si>
  <si>
    <t>软件工程师熟悉java开发，单独承担过项目任务。毕业证书在学信网可查询</t>
  </si>
  <si>
    <t>工作职责：        - 负责百家号前端页面的开发，包括百家号产品及周边扩展业务     -负责百家号cms和内部运营平台的前端开发 -负责手机百家号研发职位要求：要求本科及以上，工作经验不限，实习正式都需要-精通HTML/XHTML、CSS，JavaScript等前端开发技术，对js异步编程有较深刻理解 -具有一定的软件工程意识，对数据结构和算法设计有充分理解 -具有良好的沟通能力和团队合作精神、优秀的分析问题和解 决问题的能力,具有以下能力者优先考虑 -了解前端MVC，有使用过Reactjs等经验 ,有Web App/Native App内嵌页面开发经验,了解版本管理，有git使用经验</t>
  </si>
  <si>
    <t>云星空（北京）科技有限公司</t>
  </si>
  <si>
    <t>公司氛围好地铁周边年终分红扁平管理不打卡</t>
  </si>
  <si>
    <t>C# 高级开发工程师</t>
  </si>
  <si>
    <t>北京易约科技有限责任公司</t>
  </si>
  <si>
    <t>电子商务地铁周边</t>
  </si>
  <si>
    <t>职位要求：熟练应用HTML、CSS、jQuery、easyUI等，具有独立编写能力；理解.net架构体系，2年以上C#, 熟悉WinForm/WebForm开发；深入理解基本数据结构及算法原理，熟悉常用的设计模式 ；能独立完成设计文档的编写；具有面向对象编程思想；具有电子商务网站开发和大型数据库设计工作经验者优先；思维清晰、逻辑严谨、求知欲强、责任心强，有排除一切困难达成目标的毅力和追求完美结果的精神  ；喜欢钻研各种开发技术者优先；具备良好的团队合作精神，高度的责任感与工作激情。岗位职责：根据公司规划开发相关产品；参与软件开发生命周期的全过程：需求、设计、实现、测试、发布、维护；</t>
  </si>
  <si>
    <t>北京企名片科技有限公司</t>
  </si>
  <si>
    <t>不打卡地铁周边互联网金融公司氛围好移动互联网年度旅游领导nice扁平管理</t>
  </si>
  <si>
    <t>岗位职责：• 公司代码调试及公司相关业务的接口开发；• 公司后台系统的开发；• 参与需求提出合理的项目实施方案；• 参与代码讨论，实现代码要求；任职要求：• 计算机软件相关专业 ，统招本科及以上学历（此为必要条件，不满足的请勿扰），至少两年实际开发经验，在以往工作中有团队管理经验者优先；• 了解JQ,HTML,CSS等web开发技能，熟悉thinkphp 、 yii 、 zend等网络框架，熟悉thinkphp最佳；• 良好的数据库设计和优化经验，熟悉memcached、redis的使用;• 掌握PHP/MySQL开发，了解linux下nginx , php-fpm , mysql的运行原理及相关优化;• 掌握Linux操作系统、TCP、HTTP、IP等常用协议和Shell脚本编程;</t>
  </si>
  <si>
    <t>Front-end Engineer</t>
  </si>
  <si>
    <t>北京捷会易网络技术有限公司</t>
  </si>
  <si>
    <t>五险一金股票期权带薪年假通讯补贴交通补助节日福利精彩有趣团建</t>
  </si>
  <si>
    <t>Requirements:* Knowledge with Content Management System (mainly Drupal).* Knowledge in PHP* Knowledge of HTML/CSS/JavaScript.* Familiar with Web standards, cross-browser/-platform compatibility.* Familiar in working with agile development processes (SCRUM).* Familiar with revision control systems (GitHub).* Passionate about learning new technologies and techniques.* Familiar with responsive websites.* Familiar with SASS/LESS, bootstrap or other CSS frameworks.职责范围：* 熟悉 CMS系统（Drupal为主）* 有PHP 语言开发经验* 熟悉 HTML／CSS／javascript 前端开发语言* 熟悉web标准，跨浏览器编码，搜索引擎优化* 熟悉敏捷开发流程（SCRUM）* 熟练使用版本管理工具（GitHub）* 有热情学习新知识和新技术* 有响应式开发经验* 熟悉SASS/LESS, bootstrap 或其他CSS框架Qualifications:* A bachelor's degree in Computer Science or relevant* Familiar written &amp; oral communication skills in English.* Team participation skills.任职要求：* 本科及以上学历，计算机相关专业* 良好的英文沟通能力（读写和口语表达）* 团队协作能力</t>
  </si>
  <si>
    <t>北京朝阳区竞园艺术中心20号楼202
                                    点击查看地图</t>
  </si>
  <si>
    <t>扁平管理地铁周边领导nice智能硬件公司氛围好</t>
  </si>
  <si>
    <t>微信服务号H5站的开发和应用</t>
  </si>
  <si>
    <t>web全栈开发（信息化平台前端开发）</t>
  </si>
  <si>
    <t>北京海淀区海龙大厦3层
                                    点击查看地图</t>
  </si>
  <si>
    <t>工作职责：-负责信息化平台建设业务的整体规划和推行-Web前沿技术研究和新技术调研-流程质量工具易用性改进和Web界面技术优化-保证信息化平台数据安全任职资格：A1:L8-精通各种Web前端技术（HTML/CSS/Javascript等），熟练跨浏览器、跨终端的开发-熟悉Nodejs/PHP//html5开发，熟练使用Linux系统，了解其他一些后端语言者（python/C++）等优先;-熟悉前后端框架, 有项目实战经验。比如:Express、Koa、Egg、React、Vue等;-有志成为全栈工程师, 有优秀的学习能力, 进取心和执行力;-具有良好的沟通能力和团队合作精神、优秀的分析问题和解决问题的能力;</t>
  </si>
  <si>
    <t>揽石（北京）文化传媒有限公司</t>
  </si>
  <si>
    <t>地铁周边移动互联网移动广告专业设计品牌形象创意无限</t>
  </si>
  <si>
    <t>pc与移动端页面前端开发；h5 minisite 前端与动效实现。</t>
  </si>
  <si>
    <t>北京玩拍世界科技有限公司</t>
  </si>
  <si>
    <t>股票期权扁平管理地铁周边移动互联网</t>
  </si>
  <si>
    <t>负责微信小程序的开发，</t>
  </si>
  <si>
    <t>小米通讯技术有限公司</t>
  </si>
  <si>
    <t>负责网站后台开发与维护负责网站cms开发与维护2年lamp经验熟悉web技术，http协议有良好的团队配合能力，有大型网站经验者优先。2016应届生原则不考虑，请直接证明自己的能力，不接受实习生。</t>
  </si>
  <si>
    <t>web前端和小程序开发</t>
  </si>
  <si>
    <t>北京朝阳区朝来高科技产业园
                                    点击查看地图</t>
  </si>
  <si>
    <t>10-14K</t>
  </si>
  <si>
    <t>五险一金股票期权项目奖</t>
  </si>
  <si>
    <t>熟悉html5,css，javascript,es6,webpack熟悉vue,mpvue有微信公众号开发经验有小程序开发经验热爱技术，能主动学习愿意接受异地外派出差</t>
  </si>
  <si>
    <t>9-13K</t>
  </si>
  <si>
    <t>北京市 朝阳区 中骏·世界城
                                    点击查看地图</t>
  </si>
  <si>
    <t>11-22K</t>
  </si>
  <si>
    <t>技能要求：HTML，HTML5，Javascript，CSS，es6岗位职责：1.负责前端框架搭建，负责PC端和手机端开发和维护；2.负责产品需求，根据需求掌控美工设计，实现界面静态、动态效果，保障用户体验；3.负责微信端开发；4.负责前端前沿技术研究。任职要求：1.计算机相关专业，三年以上前端工作经验；2.精通H5、CSS、JS等，熟悉ES6、Jquery等；3.至少擅长一种前端主流框架（react、vue等）；4.熟悉页面布局，能够根据设计稿完成页面搭建。</t>
  </si>
  <si>
    <t>北京昌平区沙河地铁附近沙河
                                    点击查看地图</t>
  </si>
  <si>
    <t>地铁周边移动互联网公司氛围好年终分红股票期权移动广告</t>
  </si>
  <si>
    <t>php开发工程师，也能写web，能写app接口，做过电商类项目开发，逻辑清晰，最好有过独立开发经验，特别强调，熟悉discuz系统，或者ecshop的系统，因为打算用这个系统作为后台系统，前端用原生安卓和苹果，并结合一定一些网页混合开发</t>
  </si>
  <si>
    <t>北京联讯新媒科技有限公司</t>
  </si>
  <si>
    <t>不打卡扁平管理领导nice移动互联网公司氛围好</t>
  </si>
  <si>
    <t>靠谱的团队</t>
  </si>
  <si>
    <t>技能要求：HTML，HTML5，Javascript，CSS，es6岗位职责：1.负责前端框架搭建，负责PC端和手机端开发和维护；2.负责产品需求，根据需求掌控美工设计，实现界面静态、动态效果，保障用户体验；3.负责微信端开发；4.负责前端前沿技术研究。任职要求：1.本科以上学历，计算机相关专业，三年以上前端工作经验；2.精通H5、CSS、JS等，熟悉ES6、Jquery等；3.至少擅长一种前端主流框架（react、vue等）；4.擅长微信公众号、小程序开发，并有相关经验；5.熟悉页面布局，能够根据设计稿完成页面搭建；6.工作地点：浙江舟山。</t>
  </si>
  <si>
    <t>百度地图开放平台_前端开发</t>
  </si>
  <si>
    <t>股票期权带薪年假领导nice地铁周边公司氛围好不打卡</t>
  </si>
  <si>
    <t>这里，你有机会接触最前沿的前端技术，我们可以使用html5、canvas、webgl、react、es6，我们拥抱开源技术、同时也开源了mapv可视化库 工作职责：负责百度地图开放平台JSAPI, 个性化地图前端开发和数据可视化工作职责要求：精通html/css/JavaScript等前端相关技术，熟悉W3C，ECMAScript，CommonJS等相关标准熟悉各种前端调试工具， 熟悉JavaScript性能优化对前端主流框架有一定的认识及使用经验，熟悉react相关技术栈优先熟悉canvas、数据可视化优先熟悉一门后端语言（php、node等）优先良好的沟通与表达能力，思路清晰，较强的动手能力与逻辑分析能力</t>
  </si>
  <si>
    <t>朝犀科技（北京）有限公司</t>
  </si>
  <si>
    <t>地铁周边移动互联网扁平管理</t>
  </si>
  <si>
    <t>有能力、爱学习、不混日子。</t>
  </si>
  <si>
    <t>北京道达天际科技有限公司</t>
  </si>
  <si>
    <t>扁平管理领导nice公司氛围好地铁周边军民融合</t>
  </si>
  <si>
    <t>web系统前端开发</t>
  </si>
  <si>
    <t>北京云港科技有限公司</t>
  </si>
  <si>
    <t>扁平管理公司氛围好领导nice不打卡</t>
  </si>
  <si>
    <t>工作职责：前端页面布局设计；Javascript数据处理；复杂Ajax交互开发；SVG图形绘制及与后台交互；Html/css代码质量控制等。岗位需求：1年以上前端开发经验，有完整的前端项目经验；熟练使用jQuery, Vue等主流Javascript库/框架；熟练使用Photoshop/Fireworks对设计图进行切割和导出;熟悉h5画图，如svg，canvas；熟悉SVG标准；良好的编码习惯、沟通协作能力和学习能力；对前端新技术和新应用有浓厚的兴趣。</t>
  </si>
  <si>
    <t>技能要求：VUE，React，HTML，HTML5，Javascript，CSS，es6岗位职责：1.负责前端框架搭建，负责PC端和手机端开发和维护；2.负责产品需求，根据需求掌控美工设计，实现界面静态、动态效果，保障用户体验；3.负责微信端开发；4.负责前端前沿技术研究。任职要求：1.计算机相关专业，三年以上前端工作经验；2.精通H5、CSS、JS等，熟悉ES6、Jquery等；3.擅长VUE或React；4.熟悉页面布局，能够根据设计稿完成页面搭建。</t>
  </si>
  <si>
    <t>工作职责：  -负责百度AI商业化产品的Web前端研发-参与AI平台以及BI数据平台的前端相关研发工作 -负责相关方向的前沿研究，并在项目中进行落地 -关注参与社区、开源工作，提升百度智能云业界影响力职位要求：-精通 HTML、CSS 及 JavaScript 等 Web 前端技术 -具备跨浏览器、跨终端的前端开发经验 -了解至少一种 Server 端语言(Node.JS/PHP/Python/Java 等) -具备扎实的计算机基础，对数据结构和算法设计有充分理解 -热爱互联网，对互联网产品和技术有浓厚的兴趣，热衷于追求技术极致与创新 -具有良好的沟通能力和团队合作精神、优秀的分析问题和解决问题的能力 -有数据可视化方面的经验优先 -个性乐观开朗，逻辑性强，有良好的沟通能力和团队合作能力优先</t>
  </si>
  <si>
    <t>北京量城科技有限公司</t>
  </si>
  <si>
    <t>职位描述：城市数据 SaaS 产品开发你在团队中的角色：参与产品需求讨论，制定合理的前端技术路线负责 SaaS 产品 Web 端页面开发（基于 Vue 生态）负责移动端适配与浏览器（Chrome/Firefox/Safari）兼容性支持负责地图交互与可视化的实现职位要求：至少2年前端开发经验熟悉使用 JavaScript, CSS, Html 等前端技术熟悉主流 JS 框架如 Bootstrap, JQuery, Vue, React 等，并在实际项目中有使用经验熟悉 Webpack / Git 的使用良好的代码规范、测试习惯与质量意识，具有钻研精神加分项：熟悉常用的后端开发语言，如 Python, Java 等，熟悉前后端共同开发方式贡献过开源项目有数据可视化经验图形学、WebGL开发经验地图 SDK 相关开发经验有持之以恒的个人爱好有过小程序开发经验</t>
  </si>
  <si>
    <t>工作职责：    -负责百度集团公司级评估分析平台的前端模块开发及需求满足    -负责评估分析产品前端架构设计及研发工作    -负责大数据产品前端架构设计及研发工作    -参与复杂业务系统技术选型，架构设计实现，新兴技术研究职位要求：    -本科及以上学历，计算机、软件工程或相关专业    -精通HTML/CSS/JavaScript等相关技术，熟悉至少一种前端开发框架和前端工程构建工具    -熟悉PHP/NodeJs/HTML5开发，熟练使用Linux系统    -熟悉W3C标准，了解JS/CSS模块化开发    -积极主动，认真负责，善于学习，具备良好团队合作精神</t>
  </si>
  <si>
    <t>工作描述：加入百度核心的商业部门，利用你的技术和经验，帮助客户、用户获得更好的服务体验。并有机会参与百度电商产品的孵化，助力搭建可靠、可扩展、高性能表现的前端系统,还将获得不止于web的端经验，小程序、nodejs、原生app，我们渴望全栈全端人才的加入。工作职责：-负责大商业体系业务投放系统、移动端应用、垂类产品的web前端研发-负责web前端表现层与前后端交互的架构设计和开发，配合产品改进优化-负责网站性能优化，Web前沿技术研究，新技术调研并用于实践 -参与百度小程序等创新产品建设职位要求：-HTML、CSS、JS 基础扎实，熟悉ES6语法，具备移动端开发经验，熟悉常见安全问题及对策-掌握 MVVM 框架的原理和使用，熟练使用 React(redux) 或 Vue（vuex）-熟练使用 npm、git 等工具-熟悉W3C标准，Web语义化，数据驱动等有较为深刻的理解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</si>
  <si>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FE工程师</t>
  </si>
  <si>
    <t>工作职责:-数据平台及竞品数据分析产品FE相关研发工作-数据平台前后端接口设计和沟通-移动端平台FE相关工作-负责部门内所有FE内公共模块的设计职责要求:- 精通JavaScript、HTML、CSS等Web前端技术- 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 具有良好的沟通能力和团队合作精神、优秀的分析问题和解决问题的能力</t>
  </si>
  <si>
    <t>北京朝阳区东外56号3层302
                                    点击查看地图</t>
  </si>
  <si>
    <t>职位诱惑：技术大牛带,弹性工作,绩效奖金,团建旅游岗位描述：负责公司WEB平台产品的前端研发工作负责公司前端技术栈的预研岗位要求：具备一年以上前端开发经验深刻理解WEB前端知识（HTML/CSS/JavaScript)熟练掌握前端技术当前主流版本(HTML5.0/CSS3.0/ES5/ES6等)熟练掌握React.js、Vue.js其中一种框架熟练掌握Webpack等前端构建工具理解相关网络和服务器端知识，深刻理解HTTP熟练掌握Git的使用具有一定的前后端配合经验、具备良好的团队合作精神能承受较大的压力并独立完成工作,热衷于随着技术发展不断学习会小程序加分</t>
  </si>
  <si>
    <t>领导nice扁平管理地铁周边带薪年假互联网金融公司氛围好股票期权电子商务</t>
  </si>
  <si>
    <t>●学历要求本科，毕业证和学位证可查。本科毕业，有学位。2年及以上软件开发工作经验，具有银行/金融软件开发经验者优先；●熟练掌握以下开发技能（三种或以上)：  精通Java，熟练掌握Java网络编程；●精通TCP/IP、HTTP等网络协议，有用Java做高并发应用的经验；●熟练使用SpringMVC、Mybatis、theamleaf、Spring boot等开源框架，热爱开源技术；●熟悉HTML / CSS / Javascript / AJAX / XML等Web前端技术；●对缓存设计、设计模式、消息队列有深入的理解； ●熟悉微服务的架构思想，熟练linux。●熟悉至少一种NoSQL数据库，如MongoDB、Memcached、Redis、者优先；●熟悉solr、elasticsearch中的一种优先；●对ZooKeeper、Dubbo、RPC、JVM等技术有深入研究者优先；●有团队管理经验者优先；</t>
  </si>
  <si>
    <t>工作职责：-百度搜索产品各业务的Web前端技术研发工作-参与百度搜索产品Web 前端技术基础框架、组件化和平台化的设计与研发工作 -百度搜索产品线易用性改进和Web界面技术优化  -Web前沿技术研究和新技术调研职位要求： - 精通JavaScript、HTML、CSS等Web前端技术  -精通Vue、jQuery等前端框架或类库 ；-熟悉跨浏览器、跨终端的前端开发  -熟悉Web前端组件化、模块化开发模式和前端构建等工程化；-了解至少一种Server端语言（Node.JS/PHP/Python/Java等）；-具备扎实的计算机基础，对数据结构和算法设计有一定理解  -热爱互联网，对互联网产品和技术有浓厚的兴趣，热衷于追求技术极致与创新；</t>
  </si>
  <si>
    <t>高级交互设计师</t>
  </si>
  <si>
    <t>【工作描述】-负责相关商业产品的网页端、移动端等日常交互设计工作-可以开展用户体验的相关工作-能够独立进行项目的推进、沟通、协调，对设计最终效果全程负责-有参与制定所负责产品设计规范的意识和能力-可以参与创意讨论、提供独到的见解【工作职责】-希望你逻辑思维强，能够快速了解互联网产品，有一定分析、拆解需求能力。-对常用设计软件保持强烈的兴趣和敏锐度，善于主动动手实践。-积极主动，思维活跃，有清晰的设计思路，表达能力强，沟通能力强。-乐观开朗，正能量爆棚。-对交互设计进行过系统的学习和钻研，能独立高质量完成各类设计需求（如高保真原型图等）；能对产品进行用户体验测试和评估，并提出改进方案及持续优化产品体验。-有一定视觉设计能力、HTML/CSS基础者优先。-有人机交互、心理学、软件工程、工业设计等相关知识背景者优先。-该职位在北京</t>
  </si>
  <si>
    <t>技能要求：Javascript，CSS，HTML FT中文网诚聘一位有潜质的移动端前端开发者，开发高质量的网站和应用。 工作职责：-JavaScript, CSS和HTML开发-发布和维护公司的iOS应用-维护和改善现有产品的前端代码-与产品经理、后端开发者和设计师协作，为用户带来好的体验 必须技能：-高超的JavaScript编码技能（不依赖任何框架）-HTML 5和CSS-懂得使用版本控制工具-制作过Responsive WebDesign的页面或应用-会使用Mac系统工作 加分技能：-发布过iOS原生应用-Objective C或C++-PHP, jQuery, git, Redmine, Sass, Grunt, 以及/或CommonJS-了解ES6和ES7的最新进展-出色的英文水平</t>
  </si>
  <si>
    <t>高级资深网络平台研发工程师</t>
  </si>
  <si>
    <t>岗位职责:-负责百度智能网络平台的设计、开发工作 (各种域名、OP同学、各种服务可以调取、和网络相关的服务、资产信息、服务器信息、集群、域名管理)-建立网络服务管理规范,清晰定义业务模型、数据模型、外部接口 （服务给第三方使用，监控、告警、有一个统一的对外接口）-通过软件系统实现百度大网的自动化控制、故障自愈、性能监测、容量评估等工作 -探索、研究网络层面的AIOps企业IT服务管理平台管理 （网络相关的服务、资产信息、服务器信息、集群、域名等管理）任职资格:-计算机相关专业，本科以及以上学历 ，2年以上工作经验，对技术研发有极大的热情 -熟悉linux及计算机网络，至少掌握一种主流开发语言（Python/PHP/Java/Golang/…)，并且具备快速技术迁移能力 -熟悉html/css/js，拥有良好前端基础，具备WEB全栈开发能力 -对分布式系统设计、数据结构、算法等有较为深刻的理解 -有很强的分析问题和解决问题的能力，具备良好的学习能力、沟通能力和团队合作精神 加分项： -对微服务架构拥有深刻理解并且有实践经验 -深度参与过大型管理平台或者运维平台系统开发 -技术视野广阔，有主导前端或者后端技术方案设计的能力和经验1 php go python2 mysql数据库3Linux系统    4 web前端</t>
  </si>
  <si>
    <t>北京昌平区天通中苑二区41号楼B座1905
                                    点击查看地图</t>
  </si>
  <si>
    <t>* 精通（至少熟练使用） HTML、CSS、JavaScript、jQuery、WebSocket * 精通（至少熟练使用） ES6 语法* 熟练使用 css3，使用过 sass、less 中至少一种* 熟悉主流JS框架，如：Vue、React等，有项目开发经验* 熟悉 dva 视频音频  IM* 使用过 canvas* 使用过 node.js* 使用过至少一种自动化构建工具、打包工具，如 gulp grunt webpack* 有使用 Git、svn 代码协作经验* 熟悉移动端、PC开发差异，了解常见前端性能优化方法# 加分项* 会后台开发语言* 最好有小程序开发经验* 会 gis 更好* 熟悉 Echarts、highcharts 等图表工具* 较强的自主学习能力* 良好的代码风格</t>
  </si>
  <si>
    <t>北京方圆奇正数码科技有限公司</t>
  </si>
  <si>
    <t>五险一金带薪年假餐补节日福利</t>
  </si>
  <si>
    <t>技能要求：HTML，Javascript，CSS，JQuery，HTML5，CSS3岗位职责：1．负责公司web产品的前端端修改调试和开发工作；2．协助公司web产品的性能优化；3．与设计团队紧密配合，能够实现实现设计师的设计想法；4．与后端开发团队紧密配合，确保代码有效对接；5．页面通过标准校验，兼容各主流浏览器。任职要求：1．两年及以上 Web 前端开发经验，精通HTML、CSS、JavaScript、jQuery、XML、json等Web前端技术；2．熟练使用DW等网页制作工具，并能手写HTML和CSS代码；3．使用过HTML5、CSS3的前端开发框架，如Bootstrap、JQuery EasyUI框架；4．熟悉vue/nodejs/AngularJS，能配合开发人员进行页面联调整合；5．良好的编码习惯、沟通协作能力和学习能力；6．能够根据需求，分析并给出最优的前端技术解决方案。</t>
  </si>
  <si>
    <t>Node.js全栈工程师</t>
  </si>
  <si>
    <t>人靠谱 悟性高 善学习</t>
  </si>
  <si>
    <t>海南大云科技有限公司</t>
  </si>
  <si>
    <t>扁平管理领导nice地铁周边免费零食移动互联网</t>
  </si>
  <si>
    <t>职责描述负责产品设计和开发；基本要求本科学历或更高，计算机、数学、通信等相关理工科专业毕业；具备良好的计算机基础知识，熟悉常用的数据结构和算法；熟练掌握Python语言；熟练掌握Django/Flask/Tornado/Twisted等框架中的一个或多个；熟练使用Linux常用命令；熟练使用Git管理代码；熟练使用MySQL，MongoDB，Redis；熟悉HTML/CSS/JS等基本前端技术栈；具备有很强的责任心。</t>
  </si>
  <si>
    <t>北京市 海淀区 e世界财富中心C座(西门) 1052
                                    点击查看地图</t>
  </si>
  <si>
    <t>职位描述:与设计师、产品工程师紧密工作在一起，实现产品UI和交互方面的开发需求。确保产品具有优质的用户体验与良好的兼容性。职位要求:熟练掌握HTML、CSS，熟悉页面架构和布局。对Web标准和标签语义化有深入理解。熟练掌握JavaScript，会用原生的Javascript完成页面展示与交互效果。熟悉AMD，CommonJS，了解并运用过gulp、webpack。熟悉Vue.js、React其中的一种开发框架。善于学习，乐于探索，开朗乐观。优先条件:有三年以上web前端开发经验。熟悉Node.js，并有项目经验。对易用性、浏览器原理等有深入见解。对用户体验、交互操作流程、及用户需求有深入理解。有移动Web开发经验(HTML5、CSS3等)。</t>
  </si>
  <si>
    <t>北京休伦科技有限公司</t>
  </si>
  <si>
    <t>不打卡带薪年假地铁周边云计算扁平管理</t>
  </si>
  <si>
    <t>岗位职责：根据产品需求进行PHP后端开发完成规范的代码和测试，系统Bug修复编写和更新详细产品设计文档根据产品需求独立进行开发任务或带领开发团队岗位要求：熟练掌握主流PHP开发框架，三年或以上软件开发经验，2年以上PHP开发经验（重点）熟练掌握MySQL数据库，有一定的数据库设计能力熟练掌握Linux环境下开发以及网络协议基础知识有互联网2B服务项目开发经验者优先考虑良好的英文文档能力良好的团队合作能力、善于沟通优秀的学习和独立解决技术问题的能力、乐于创新、敢于尝试</t>
  </si>
  <si>
    <t>北京昂蓝科技有限公司</t>
  </si>
  <si>
    <t>加班补助年终奖股票期权带薪年假</t>
  </si>
  <si>
    <t>负责前端的开发工作。</t>
  </si>
  <si>
    <t>【20届】【杭州】前端实习工程师</t>
  </si>
  <si>
    <t>五险一金定期体检年终奖股票期权带薪年假节日福利保险</t>
  </si>
  <si>
    <t>做高效的事，不写官话，提供帮助实习生通过阿里面试的辅导！技能：前端技术扎实（JS、CSS、HTML、Node等）软实力（面试最好可以体现这些特质）：1. 对前端有一定了解/理解2. 热观、皮实、自驱本人帮助实习生跟进进度，实习面试辅导（提高通过率），进来后高P师兄帮你快速成长（有的同学会问我是阿里的正式员工吗，带alibaba-inc的邮箱均是阿里正式员工哦！）vx：asd2244668800（请备注：实习）</t>
  </si>
  <si>
    <t>北京谷壳宝科技有限公司</t>
  </si>
  <si>
    <t>不打卡地铁周边移动互联网公司氛围好股票期权美女如云区块链年终分红</t>
  </si>
  <si>
    <t>优先考虑条件：熟练使用Javascript编程者优先考虑。熟练掌握NodeJS编程者优先考虑。具有美工技术背景者优先。具有区块链开发背景者优先考虑。基本条件：具有一定的前端布局设计能力，能够配合平面设计美术设计，结合Bootstrap等前端框架，完成前端布局设计。具有一定的UI/UE设计经验和能力。熟练编写html。熟练编写css样式单。熟练使用bootstrap框架开发前端。会使用npm等工具会使用git版本管理。了解前端开发框架（webpack等）了解redis等内存数据库。了解mysql等关系型数据库；英语要求具有查看英文技术文档的能力。</t>
  </si>
  <si>
    <t>北京海淀区建材城东二里16号楼
                                    点击查看地图</t>
  </si>
  <si>
    <t>五险一金定期体检加班补助带薪年假餐补通讯补贴交通补助节日福利零食下午茶</t>
  </si>
  <si>
    <t>●协助项目经理完成项目开发；●独立完成个人承担模块的开发和测试；●根据需求文档，独立分析并完成功能设计文档；●对重大的或批量的质量问题进行技术攻关，与团队其他成员一起及时解决项目开发过程中的关键问题和技术难题；●工作踏实，认真负责任职资格；●学历要求本科，毕业证和学位证可查。本科毕业，有学位。2年及以上软件开发工作经验，具有银行/金融软件开发经验者优先；●熟练掌握以下开发技能（三种或以上)：  精通Java，熟练掌握Java网络编程；●精通TCP/IP、HTTP等网络协议，有用Java做高并发应用的经验；●熟练使用SpringMVC、Mybatis、theamleaf、Spring boot等开源框架，热爱开源技术；●熟悉HTML / CSS / Javascript / AJAX / XML等Web前端技术；●对缓存设计、设计模式、消息队列有深入的理解； ●熟悉微服务的架构思想，熟练linux。●熟悉至少一种NoSQL数据库，如MongoDB、Memcached、Redis、者优先；●熟悉solr、elasticsearch中的一种优先；●对ZooKeeper、Dubbo、RPC、JVM等技术有深入研究者优先；●有团队管理经验者优先；</t>
  </si>
  <si>
    <t>北京市 昌平区 高德软件有限公司(数据生产基地)
                                    点击查看地图</t>
  </si>
  <si>
    <t>五险一金年终奖免费班车餐补节日福利</t>
  </si>
  <si>
    <t>岗位职责：用前端技术实现地图编辑平台以及统计、监控、评测、管理平台；项目亮点高德高精地图生产平台技能重点要求具有两年以上前端开发经验。精通JAVASCRIPT/CSS/HTML,熟悉W3C规范、ES5/ES6等前端开发技术。熟悉React/Vue/Angular中一种框架，且有实际项目应用经验，具备独立项目开发能力。熟悉前端主流构建工具Webpack/rollup等加分点有数据可视化svg、canvas、d3/three.js使用经验优先。node端开发经验或了解服务端开发加分办公地点：高德昌平生产基地（中国电子昌平科技园）</t>
  </si>
  <si>
    <t>北京嘀嘀无限科技发展有限公司</t>
  </si>
  <si>
    <t>## 基本要求- 前端基础知识扎实，熟练掌握原生 JS、CSS、HTML- 至少熟练掌握一个前端 MVVM 框架，Vue、React 等- 了解一门后端语言，Node.js、php、java 等- 2 年以上前端开发经验（能力特别突出者例外）- 拥有良好的面向对象编程思想：能够使用 JS 编写面向对象的代码- 良好的学习能力，能够快速学习一门新技术并实践- 做事靠谱，能够独当一面- 英文文档阅读能力## 加分项- 对前端性能优化、自动化测试等有过研究和实践- 深刻理解前端工程化、组件化、模块化的开发模式并实践- 爱折腾，关注并喜欢尝试各种各样的新技术- github 开源项目贡献，代码质量高- 有自己的 blog 且写过质量不错的文章- 喜欢看书，至少深入阅读过 3 本以上的技术书籍- 工具党，喜欢并擅长用各种工具解决问题- 有 mentor 的经验### 如果你也是这样，应该能够快速融入团队~- 喜欢技术分享，一起玩技术- 高效的工作，机制执行，不倡导加班- 爱好篮球、Dota2、德州等- 喜欢各种tb，一起玩一起吃- 苹果爱好者## 你能得到什么- 互联网公司中名列前茅的福利、行政关怀特别多- 一般是四个月以上的年终奖和一年两次的调薪（至少一次普调）- 滴滴核心业务及复杂业务的锻炼机会- 各种互联网公司标配，这里都有</t>
  </si>
  <si>
    <t>生活精选（北京）网络科技有限公司</t>
  </si>
  <si>
    <t>股票期权不打卡免费零食领导nice移动互联网公司氛围好地铁周边</t>
  </si>
  <si>
    <t>精通HTML/CSS/JS，熟悉主流工具/框架的开发深刻理解 Web 标准、HTML 语义化标签，对符合 Web 标准的网站重构有丰富经验了解HTTPS/DNS等网络协议熟悉Node.js，express、koa框架，有相关项目开发经验者优先</t>
  </si>
  <si>
    <t>FE中高级工程师</t>
  </si>
  <si>
    <t>有知名互联网工作经验或offer者优先-负责大商业体系业务投放系统、移动端应用、垂类产品的web前端研发 -负责web前端表现层与前后端交互的架构设计和开发，配合产品改进优化 -负责网站性能优化，Web前沿技术研究，新技术调研并用于实践 -参与百度小程序等创新产品建设职位要求：-HTML、CSS、JS 基础扎实，熟悉ES6语法，具备移动端开发经验，熟悉常见安全问题及对策 -掌握 MVVM 框架的原理和使用，熟练使用 React(redux)或Vue(vuex) -熟练使用 npm、git 等工具 -熟悉W3C标准，Web语义化，数据驱动等有较为深刻的理解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</si>
  <si>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东华博雅软件股份有限公司</t>
  </si>
  <si>
    <t>地铁周边带薪年假年度旅游扁平管理领导nice公司氛围好五险一金互联网IT</t>
  </si>
  <si>
    <t>2年以上的 html/html5/javascript/css/css3/jsp 经验，有两年的hybird mobile 项目开发经验，熟悉jquery/ bootstrap 等web框架</t>
  </si>
  <si>
    <t>高级、资深前端工程师</t>
  </si>
  <si>
    <t>只要是我回复让你来试一试的，千万不要再投滴滴其他部门了，因为会耽误时间。# 基本要求- 前端基础知识扎实，熟练掌握原生 JS、CSS、HTML- 至少熟练掌握一个前端 MVVM 框架，Vue、React 等- 了解一门后端语言，Node.js、php、java 等- 2 年以上前端开发经验（能力特别突出者例外）- 拥有良好的面向对象编程思想：能够使用 JS 编写面向对象的代码- 良好的学习能力，能够快速学习一门新技术并实践- 做事靠谱，能够独当一面- 英文文档阅读能力# 加分项- 对前端性能优化、自动化测试等有过研究和实践- 深刻理解前端工程化、组件化、模块化的开发模式并实践- 爱折腾，关注并喜欢尝试各种各样的新技术- github 开源项目贡献，代码质量高- 有自己的 blog 且写过质量不错的文章- 喜欢看书，至少深入阅读过 3 本以上的技术书籍- 工具党，喜欢并擅长用各种工具解决问题- 有 mentor 的经验# 如果你也是这样，应该能够快速融入团队~- 喜欢技术分享，一起玩技术- 高效的工作，机制执行，不倡导加班- 爱好篮球、Dota2、德州等- 喜欢各种tb，一起玩一起吃- 苹果爱好者</t>
  </si>
  <si>
    <t>-至少2年的前端开发经验，有移动端开发经验、小程序开发经验优先；-精通JavaScript、HTML、CSS等Web前端技术，精通Vue、jQuery等前端框架或类库 ，精通React加分；-熟悉跨浏览器、跨终端的前端开发，熟悉Web前端组件化、模块化开发模式和前端构建等工程化 -了解至少一种Server端语言（Node.JS/PHP/Python/Java等），具备扎实的计算机基础，对数据结构和算法设计有一定理解 -热爱互联网，对互联网产品和技术有浓厚的兴趣，热衷于追求技术极致与创新</t>
  </si>
  <si>
    <t>滦平县涝洼乡大脚超市</t>
  </si>
  <si>
    <t>食品/饮料/烟酒</t>
  </si>
  <si>
    <t>五险一金年终奖节日福利住房补贴</t>
  </si>
  <si>
    <t>熟练掌握java语言熟练java设计模式熟练掌握java企业级开发可以解决公司的一些技术性问题</t>
  </si>
  <si>
    <t>-计算机科学或相关专业毕业，2年以上工作经验，具备相应语言基础；-精通HTML/XHTML、CSS，JavaScript等前端开发技术，对js异步编程有较深刻理解 ；-至少熟悉一种后端开发语（PHP/Java/C/C++/python/nodejs等）；-具有一定的软件工程意识，对数据结构和算法设计有充分理解-对LayaBox，Egret前端引擎至少熟悉一种，有完整上线项目；-具有良好的沟通能力和团队合作精神、优秀的分析问题和解决问题的能力。</t>
  </si>
  <si>
    <t>北京东城区雍和大厦六层
                                    点击查看地图</t>
  </si>
  <si>
    <t>负责商业智能平台的前端设计与开发工作；</t>
  </si>
  <si>
    <t>北京海淀区文思海辉大厦二楼
                                    点击查看地图</t>
  </si>
  <si>
    <t>4-5K</t>
  </si>
  <si>
    <t>负责滴滴持续交付平台功能开发 能熟练应用PHP/Linux/JS/HTML/CSS/MYSQL，一年以上PHP开发经验者优先良好的PHP面向对象设计方法和编程思想,具有优良的编码习惯 熟悉CI、Yii框架者优先计算机或相关专业本科及以上在读扎实的计算机基础，较强的算法能力，学习能力强 具有大型互联网公司实习工作经验者优先 一周实习时间大于4天，总实习时间大于3个月</t>
  </si>
  <si>
    <t>北京大兴区京东集团总部
                                    点击查看地图</t>
  </si>
  <si>
    <t>五险一金补充医疗保险定期体检全勤奖年终奖股票期权带薪年假员工旅游免费班车餐补交通补助包吃节日福利零食下午茶</t>
  </si>
  <si>
    <t>岗位要求：本科以上学历，985/211院校，计算机相关专业，技术优秀；熟练掌握Web前端技术CSS/HTML/Javascript，有html5/css3开发经验 ；至少熟悉React angular vue中的一个，或者熟悉类似的Web前端框架良好的编程习惯和较强的的学习能力；有责任感和良好的团队合作精神；热衷开源项目者优先；数据采集、数据可视化相关经验丰富者优先；岗位职责：负责埋点采集相关功能开发、优化；负责公司内部数据产品前端开发；</t>
  </si>
  <si>
    <t>参与产品前端性能优化、故障排查和解决、安全加固等工作在参与模块设计、承担系统和项目开发工作的同时，能够指导初级工程师，进行技术分享，共同促进团队成员进步岗位要求三年以上PC移动端前端开发经验，能独立完成前端开发工作精通JavaScript、CSS、HTML等前端相关技术，熟悉W3C标准与ES规范熟悉至少一种前端框架（React/Vue/Angular等）或对JS语言掌握较深了解至少一种非前端开发语言（PHP/Java/Python/Ruby等），并有一定的实战经验了解webpack、gulp等能提高开发效率的工具的使用较强的逻辑思维能力，善于分析、归纳、解决问题</t>
  </si>
  <si>
    <t>前端工程师（直播业务） (MJ000073)</t>
  </si>
  <si>
    <t>北京朝阳区绿地中心B座(启阳路)16层
                                    点击查看地图</t>
  </si>
  <si>
    <t>16-28K</t>
  </si>
  <si>
    <t>岗位职责：-负责在线教育行业线上产品、web产品的研发工作-负责Web浏览器和手机浏览器前端应用的开发-参与软件功能设计，开发进度计划的讨论，配合后端工程师按时完成项目-负责设计和开发前端框架，维护前端公共组件库，并完成详细的使用和培训文档-遵循单元测试驱动设计和开发的工作模式，以迭代的方式完成软件开发工作任职要求：-2年以上前端研发经验，熟练掌握HTML、CSS，对Web标准有较深刻的理解-熟练掌握JavaScript，能使用原生JavaScript完成页面的交互功能-熟悉并关注前端主流库和框架，例如vue、anglarjs、react、nodejs等，理解框架的设计思想及实现原理-有强烈的上进心和求知欲，善于学习和运用新知识-具备较强的沟通能力、团队合作意识、和抗压能力</t>
  </si>
  <si>
    <t>北京朝阳区阿里中心.望京A座
                                    点击查看地图</t>
  </si>
  <si>
    <t>北京朝阳区国门大厦A座406室
                                    点击查看地图</t>
  </si>
  <si>
    <t>五险一金补充医疗保险定期体检全勤奖年终奖股票期权带薪年假员工旅游节日福利住房补贴继续学习补助</t>
  </si>
  <si>
    <t>工作职责 ：- 负责PC端和移动端的前端功能开发；- 与后端工程师研讨技术实现方案，制定服务接口；- 参与产品前端功能设计，提供产品相关的意见和反馈；职位要求：- 熟练使用 Vue.js，HTML + CSS +Javascript，Jquery +Bootstrap- 具备良好的计算机基础知识，了解常用数据结构和算法；- 能熟练使用英语阅读技术文档并进行技术交流；- 有较强的自学能力，责任心强，有良好的沟通能力和团队合作精神。加分技能- 熟悉或者了解微信小程序开发，调试，部署- 对数据分析/Digital Marketing/SaaS产品开发有浓厚兴趣并有一定经验- 熟悉通过Git进行团队协同开发- 具备一定的在Linux环境下开发经验- 掌握Python或其他后端开发语言，具备全栈开发能力曾经参与开源项目开发另有Python后端开发工程师、市场分析方向业务分析师和数据分析师职位。</t>
  </si>
  <si>
    <t>20-27K</t>
  </si>
  <si>
    <t>职责描述：-  负责百度集团公司级评估分析平台的前端模块开发及需求满足-  负责评估分析产品前端架构设计及研发工作-  负责大数据产品前端架构设计及研发工作-  参与复杂业务系统技术选型，架构设计实现，新兴技术研究任职要求：-  本科及以上学历，计算机、软件工程或相关专业-  精通HTML/CSS/JavaScript等相关技术，熟悉至少一种前端开发框架和前端工程构建工具-  熟悉PHP/NodeJs/HTML5开发，熟练使用Linux系统-  熟悉W3C标准，了解JS/CSS模块化开发 -  积极主动，认真负责，善于学习，具备良好团队合作精神</t>
  </si>
  <si>
    <t>北京云道天成科技有限公司</t>
  </si>
  <si>
    <t>不打卡扁平管理移动互联网</t>
  </si>
  <si>
    <t>岗位职责：负责WEB和小程序应用开发；负责前端UI组件开发；负责前端UI组件文档编写；任职要求：熟练掌握HTML，JavaScript, CSS；掌握使用Ajax, 至少有一种Vue、React、Angular等前端开源框架应用经验；了解前端自动化，熟练webpack、gulp等工具，并能熟练运用；了解NodeJS / PHP / JAVA 等后端编程技术优先；</t>
  </si>
  <si>
    <t>js工程师</t>
  </si>
  <si>
    <t>智能云技术一部_前端研发工程师</t>
  </si>
  <si>
    <t>工作职责：- 负责云计算事业部产品的Web前端研发工作，-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t>
  </si>
  <si>
    <t>阿里云前端工程师</t>
  </si>
  <si>
    <t>五险一金补充医疗保险定期体检年终奖股票期权带薪年假员工旅游免费班车餐补零食下午茶</t>
  </si>
  <si>
    <t>- 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统招本科及以上学历-辅导团队成员学习成长+项目管理能力- 有一定的数据可视化经验更佳</t>
  </si>
  <si>
    <t>北京西城区北京天桥艺术大厦(天桥南大街)B1-104-2
                                    点击查看地图</t>
  </si>
  <si>
    <t>五险一金加班补助带薪年假餐补通讯补贴交通补助节日福利</t>
  </si>
  <si>
    <t>负责公司官网的前后端的设计、开发和运维；负责公司教育、文旅、非遗等项目的设计、开发和运维；负责与合作公司的沟通、验收、交接、运维等工作；要求PHP、HTML/CSS/JS、LINUX使用精通；要求Yii2框架精通；要求MySQL设计、使用、优化精通；要求Linux使用熟练；要求善于沟通、善于相关文档编写。</t>
  </si>
  <si>
    <t>高级研发工程师</t>
  </si>
  <si>
    <t>北京西城区北京北科博研科技有限公司533
                                    点击查看地图</t>
  </si>
  <si>
    <t>9-14K</t>
  </si>
  <si>
    <t>五险一金年终奖带薪年假员工旅游餐补节日福利</t>
  </si>
  <si>
    <t>这里是创业公司、是一个从零逐步成长的公司。这里有一个公平环境、只要你努力、有能力、有贡献、你就获得你应该拥有的。你的工资不是老板说了算，是大家的努力决定。—————这里加班是常事、这里出差是常事、这里是创业公司、充满风险，但我们有一颗敢于去拼的精神。北科博研将是我们值得去拼搏的平台。—————只接受懂得的你加入</t>
  </si>
  <si>
    <t>北京派幂科技有限公司</t>
  </si>
  <si>
    <t>移动互联网智能硬件股票期权带薪年假不打卡电子商务移动广告领导nice</t>
  </si>
  <si>
    <t>岗位职责：负责官网、商城、及后台管理等网站的开发。负责移动端页面应用的开发。我们对您的期望：必备条件HTML、CSS、JavaScript 基础扎实，熟练jQuery、Bootstrap等前端技术；1 年以上大型 Web 应用前端架构与开发经验；熟悉react、vue等前端框架，熟练使用vue更佳；积极主动，较强的责任心，良好的团队合作意识；计算机或软件等相关专业背景。优先条件热爱开源技术，参与过开源项目；有 DDD项目开发经验，擅长移动端开发；对 jQuery、Bootstrap或 Node.js 等技术有较深入研究。</t>
  </si>
  <si>
    <t>前端研发工程师(电商方向)</t>
  </si>
  <si>
    <t>-负责大商业体系业务投放系统、移动端应用、垂类产品的web前端研发-负责web前端表现层与前后端交互的架构设计和开发，配合产品改进优化-负责网站性能优化，Web前沿技术研究，新技术调研并用于实践 -参与百度小程序等创新产品建设任职资格-HTML、CSS、JS 基础扎实，熟悉ES6语法，具备移动端开发经验，熟悉常见安全问题及对策-掌握 MVVM 框架的原理和使用，熟练使用 React(redux)或Vue(vuex)-熟练使用 npm、git 等工具-熟悉W3C标准，Web语义化，数据驱动等有较为深刻的理解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</si>
  <si>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北京道合车服科技有限公司</t>
  </si>
  <si>
    <t>五险一金补充医疗保险定期体检全勤奖股票期权带薪年假餐补交通补助零食下午茶</t>
  </si>
  <si>
    <t>重点要求:*厉害的原生大牛*Vue全家桶*ES6技术：熟练Web开发，html/css/js；熟悉ajax、Dom等前端技术；熟练使用vue及vue全家桶技术，例：vue-router、vuex、axios、es6等；熟悉前后端数据交互及渲染。</t>
  </si>
  <si>
    <t>北京朝阳区三元桥
                                    点击查看地图</t>
  </si>
  <si>
    <t>五险一金补充医疗保险定期体检带薪年假餐补通讯补贴节日福利</t>
  </si>
  <si>
    <t>* 精通XHTML/HTML/XML/CSS、JavaScript、AJAX等，熟悉W3C标准，熟悉对象化Javascript编程;* 熟练使用至少一种JS框架，如React、Angular、Vue等，掌握其原理;* 有iPad、IOS、Android等智能手机和平板的H5开发经验;* 能够很好的与产品、设计师和后台开发人员沟通协作，具有良好的团队合作、协作精神；* 具有Java 开发经验优先。</t>
  </si>
  <si>
    <t>朔土科技（北京）有限公司</t>
  </si>
  <si>
    <t>股票期权年终分红扁平管理领导nice公司氛围好免费零食</t>
  </si>
  <si>
    <t>岗位要求：- 精通HTML/XHTML、CSS，JavaScript等前端开发技术，熟悉流行的前端技术框架,包括但不限于React Native、Bootstrap、Html5、jQuery、Bower、Grunt等。- 熟悉Linux平台，至少熟悉一种后端开发语言（ 如Java、Php、Ruby、Python、Go 等）。- 熟悉Mysql、Redis、MongoDB等数据库。- 熟悉HTTP、WebSocket、Spdy等协议。- 有独立完成产品的架构设计、开发、测试和部署的能力；- 良好的编程习惯，熟悉常用的设计模式和敏捷开发流程；- 开朗上进，积极沟通；以下条件优先考虑：- 有过微信小程序、服务号开发经验者优先；- 熟悉多平台开发，Linux 服务端，PC端，iOS 或 Android 移动端掌握至少一门原生语言者优先福利待遇：- 期权+项目奖金+年底分红；- 现磨咖啡+精酿啤酒；</t>
  </si>
  <si>
    <t>趣分期（北京）信息技术有限公司</t>
  </si>
  <si>
    <t>五险一金定期体检加班补助年终奖带薪年假员工旅游餐补节日福利</t>
  </si>
  <si>
    <t>【职责描述】负责趣店及相关产品线WebAPP（H5）前端开发；负责前端构建工具优化、工作流工具开发，及其他前沿技术研发方向调研。【职位要求】精通各种前端技术，包括HTML/CSS/JavaScript/Node.js等；理解各类基础库的设计原理，并善于其完成各类产品需求，如jQuery/Zepto/Bootstrap等；持续关注业界的新话题和新技术，如HTTP2等；了解前端框架/模块化开发/构建流程，如vue/react/webpack/gulp/npm scripts/PWA等；热爱前端技术，个性乐观开朗；逻辑性及团队意识强，善于沟通合作。【加分项】全栈：有Node.js/PHP等服务端开发经验；沉淀：有个人博客，或笔记；开放： Github上有自己的开源项目，或贡献过npm包。</t>
  </si>
  <si>
    <t>北京市 朝阳区 望京路4号院 8号楼8层华仪骏驰
                                    点击查看地图</t>
  </si>
  <si>
    <t>精通各种Web前端技术和标准(Javascript/ES6、HTML/HTML5、CSS/CSS3)，熟悉页面架构和布局，对表现与数据分离、Web语义化等有深刻理解；精通常见开源前端框架，理解源码，可对其扩展和优化，自己开发过公共开发库、框架；对前端工程化与模块化开发有一定了解，能够设计高扩展性的前端应用;具备良好的团队协作精神，能利用自身技术能力提升团队整体研发效率，提高团队影响力；能够充分理解产品需求，与后端工程师等共同制定项目实现方案对技术有激情，喜欢钻研，能快速接受和掌握新技术，有较强的独立、主动的学习能力，良好的沟通表达能力和团队协作能力。</t>
  </si>
  <si>
    <t>北京海淀区卫星大厦
                                    点击查看地图</t>
  </si>
  <si>
    <t>15-26K</t>
  </si>
  <si>
    <t>五险一金补充医疗保险年终奖股票期权带薪年假员工旅游包吃节日福利</t>
  </si>
  <si>
    <t>负责销售协同IM业务日常开发工作熟练使用js css html熟练使用jq undescore等前端类库至少熟练使用angular vue react其中一个ui框架，多个更加有较好的js基础，了解nw electron</t>
  </si>
  <si>
    <t>负责java web项目研发工作熟悉: java spring mvc js vue react mysql oracle 要求有丰富的java web项目经验，热爱技术研发，了解前沿技术，学习能力强</t>
  </si>
  <si>
    <t>北京市 海淀区 奎科大厦(方正大厦北)
                                    点击查看地图</t>
  </si>
  <si>
    <t>工作职责    -负责百度有钱花用户经营页面的开发           -负责百度有钱花微信和手百小程序开发     -要求开发的系统具有高性能和高可靠性    -完成领导交给的其他任务任职资格    -精通HTML/XHTML、CSS，JavaScript等前端开发技术，对js异步编程有较深刻理解     -具有一定的软件工程意识，对数据结构和算法设计有充分理解     -具有良好的沟通能力和团队合作精神、优秀的分析问题和解 决问题的能力,具有以下能力者优先考虑     -了解前端MVC，有使用过Reactjs, Vue等经验 ,有Web App/Native App内嵌页面开发经验,了解版本管理，有git使用经验</t>
  </si>
  <si>
    <t>北京市海淀区中电信息大厦8层
                                    点击查看地图</t>
  </si>
  <si>
    <t>五险一金补充医疗保险定期体检全勤奖年终奖带薪年假餐补节日福利商业保险不定期培训购房福利</t>
  </si>
  <si>
    <t>每天免费自助晚餐和水果，要求统招本科在校生，非在校生勿扰！最好能尽快到岗，保证实习半年以上。能够现场面试，不接受视频电话面试！•  有一定的计算机基础，了解热爱前端，对于目前的前端技术有一定的了解和涉猎  •  有一定的前端基础，对于html、css、js有一定程度的理解和使用经验  •  有较好的沟通能力、逻辑思维能力、及理解能力  •  脚踏实地、吃苦耐劳、责任心强、凡事全力以赴  •  对于自己的职业发展有较明确的短期规划（3年内）</t>
  </si>
  <si>
    <t>北京朝阳区远洋国际中心A座6层
                                    点击查看地图</t>
  </si>
  <si>
    <t>【应聘要求】Who we needExpertSender™是专业的营销解决方案提供商。专注于大中型客户的营销和数据库云计算服务。我们拥有一个由世界各地的互联网营销专家组成的团队，由其为用户提供世界顶尖的云技术支持以及营销渠道策略咨询服务。 目前我们正在为位于北京的团队寻觅一名专业的大客户专员，ta需要具有以下能力以及天赋：·学历、经验不限；·能主动思考，有工作激情；·通过CET6者优先（需要英语与总部交流沟通）；  ·会基础IT知识者优先(电子邮件，WordPress， HTML/CSS, SQL, API, JavaScript)；·居住于北京者优先； 【招聘职位和待遇】What can you get·运营实习生·核心团队特权；·用餐、通讯、交通补助；·弹性工作制；·国际轮岗；·商务旅行；·工作地点位于远洋中心； 【岗位职责】What will you do·监控并帮助提升国内用户电邮营销的关键指标；·熟练掌握ExpertSender平台使用，并在用户的使用中提供及时帮助；·能够给予用户关于ExpertSender平台高阶功能的使用指导 (API, Dynamic Content)；·分析用户电邮营销的策略并给出改进建议；·加强同电邮营销行业各个参与方的联系（腾讯邮箱、网易邮箱、中国反垃圾信息委员会）；</t>
  </si>
  <si>
    <t>北京京东尚科信息技术有限公司</t>
  </si>
  <si>
    <t>负责京东生活旅行业务H5开发熟练掌握H5+CSS3，熟悉vuejs或者其他mvvm框架熟练掌握webpack，熟悉ES6</t>
  </si>
  <si>
    <t>北京市 海淀区 中关村新兴产业联盟大厦 6-16
                                    点击查看地图</t>
  </si>
  <si>
    <t>五险一金补充医疗保险定期体检年终奖带薪年假员工旅游免费班车餐补通讯补贴交通补助节日福利零食下午茶</t>
  </si>
  <si>
    <t>职位描述：负责天翼云测试服务平台的服务端开发职位要求：本科学历或更高，计算机、数学、通信等相关理工科专业毕业，211或者958学校；具备良好的计算机基础知识，熟悉常用的数据结构和算法；熟练掌握Python语言；熟练掌握Django/Flask/Tornado等框架中的一个或多个；熟练使用Linux常用命令；熟练使用Git管理代码；熟练使用MySQL，MongoDB，Redis；熟悉HTML/CSS/JS等基本前端技术栈；熟练阅读英文文档；具备较强的需求分析能力和沟通能力，耐心细致、团队意识强，有很强的责任心。</t>
  </si>
  <si>
    <t>前端研发工程师(电商方向)工作地点：北京市工作职责：  -负责大商业体系业务投放系统、移动端应用、垂类产品的web前端研发  -负责web前端表现层与前后端交互的架构设计和开发，配合产品改进优化  -负责网站性能优化，Web前沿技术研究，新技术调研并用于实践  -参与百度小程序等创新产品建设职位要求：  -HTML、CSS、JS 基础扎实，熟悉ES6语法，具备移动端开发经验，熟悉常见安全问题及对策  -掌握 MVVM 框架的原理和使用，熟练使用 React(redux)或Vue(vuex)  -熟练使用 npm、git 等工具  -熟悉W3C标准，Web语义化，数据驱动等有较为深刻的理解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</si>
  <si>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现金贷业务部_前端开发工程师</t>
  </si>
  <si>
    <t>北京海淀区百度大厦
                                    点击查看地图</t>
  </si>
  <si>
    <t>PHP培训讲师</t>
  </si>
  <si>
    <t>一年以上PHP开发经验熟悉开发环境的搭建、优化（Linux系统、Windows系统上的 PHP 开发环境），docket环境搭建为加分项。熟练掌握 MySQL 数据库应用、能够运用高效的 SQL 语句，优化表、优化 SQL 语句的能力；熟练掌握PHP 开发语言，使用 ThinkPHP 或者 Laravel 框架开发项目优先。熟练掌握 HTML，CSS 以及 JavaScript，熟练使用 jQuery，熟练使用 Bootstrap 以及 VUE 框架者优先。对功能接口开发具有一些经验。本科及以上学历需长期出差技术支持，能吃苦耐劳者，谈吐幽默者优先</t>
  </si>
  <si>
    <t>工作职责-百度搜索产品各业务的Web前端技术研发工作 -参与百度搜索产品Web 前端技术基础框架、组件化和平台化的设计与研发工作 -百度搜索产品线易用性改进和Web界面技术优化 -Web前沿技术研究和新技术调研任职资格- 精通JavaScript、HTML、CSS等Web前端技术 -精通Vue、jQuery等前端框架或类库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t>
  </si>
  <si>
    <t>工作职责-百度商业IM产品的Web端功能设计、开发和实现-百度商业产品的易用性改进和Web界面技术优化-百度商业产品开发框架的维护与升级-Web前沿技术研究和新技术调用，并给出应用建议任职资格-计算机科学或相关专业毕业，2年以上工作经验  -精通HTML/XHTML、CSS，JavaScript等前端开发技术，对js异步编程有较深刻理解-熟悉W3C标准，对表现与数据分离、HTML语义化等有深刻理解-熟悉页面架构和布局，熟练使用less、stylus等css预编译框架-具有一定的软件工程意识，对数据结构和算法设计有充分理解-具有良好的沟通能力和团队合作精神、优秀的分析问题和解决问题的能力-熟练使用HTML5/CSS3、grunt、webpack等进行开发以及项目构建-了解前端MVC，有使用过react.js或者 VUE等经验-了解版本管理，有git使用经验-有前端性能优化经验-具有互联网广告从业经验或者IM经验的优先</t>
  </si>
  <si>
    <t>工作职责：- 负责PC和移动端的系统设计与功能实现- 与后端工程师研讨技术实现方案，制定服务接口- 根据需求，完成有趣、交互性良好的用户界面功能开发- 负责参与产品的设计与改进职位要求：- 本科以上学历，1年以上前端开发经验- 精通html/css/JavaScript等前端相关技术- 熟悉W3C标准。对表现与数据分离、Web语义化等有深刻理解 - 掌握VUE、React、JQuery等开发框架中的一种或者几种，熟悉MVC，MVVM等开发模式- 熟悉Canvas、SVG前端绘图技术，有前端动画开发经验- 了解至少一种前端工程构建工具（webpack/gulp/grunt/fis等）- 有Server端开发经验，熟练掌握NodeJS 或 PHP相关技术栈优先- 熟练使用Linux系统，对数据结构有一定了解 - 具有较好的沟通交流能力，能够迅速融入团队，对技术充满热情，爱钻研</t>
  </si>
  <si>
    <t>工作职责：-负责前端各类交互设计和实现，持续优化前端体验和页面响应速度，为用户提供更好的体验 -前端前沿技术研究和新技术调研，并给出应用建议 -配合产品、设计等其他角色，为业务提供优秀的技术支持职位要求：-1年以上Web/前端研发经验 -精通HTML、CSS等网页制作技术，熟悉页面架构和布局 -具备扎实的JavaScript编程能力,熟练运用先进的框架，如angularjs react vue-熟悉W3C标准, 对Web技术发展有强烈兴趣，有良好的学习能力，热爱钻研与分享 -良好的沟通与表达和团队协作能力，较强的动手能力与逻辑分析能力 -具备创新思维，有责任心、上进心，执行力强 ，对性能优化有一定经验和见解 -具有数据可视化的相关经验, 如echarts, d3等-熟练使用Linux系统，并且对后台开发(C/C++/PHP/Java等)有一定了解（可选项）</t>
  </si>
  <si>
    <t>北京海淀区北京冀中金牛酒店北三环西路99号院西海国际大厦3号楼12层
                                    点击查看地图</t>
  </si>
  <si>
    <t>五险一金年终奖带薪年假通讯补贴节日福利</t>
  </si>
  <si>
    <t>技能要求：HTML，HTML5，Javascript，CSS，CSS3，Flash岗位职责：1、根据业务需求文档完成前端研发工作；与后端研发人员配合，讨论交互方式，页面集成工作；完成现有系统的维护工作，完成相关的迭代优化工作；2、根据系统平台的业务需求，完成前端架构，并编制相关的前端规范等技术文档,网页标准化及优化研究；3、负责前端系统性能优化工作，确立优化方向及可执行和量化的优化方案；5、完成领导交办的其它任务。任职要求：1、大学专科（全日制）及以上学历，软件技术、计算机科学与技术、电子工程等相关专业；2、1年以上Web前端工作经验、对企业级前端开发有经验；3、熟练使用JavaScript、CSS/CSS3、HTML4/HTML5编程开发，熟悉其标准规范及各浏览器差异性；4、熟练掌握Ajax HTTP等基础知识了解跨域机制；5、熟练前端模块化开发,面向对象编程开发； 6、熟练使用jQuery、React、Vue等框架对前端组件化有一定的理解；7、熟练使用前端代码管理及打包工具。工作时间：9:00-18:00周末双休</t>
  </si>
  <si>
    <t>现金贷业务部_web前端开发工程师</t>
  </si>
  <si>
    <t>工作职责    -负责百度金融有钱花业务的前端开发，要求开发的系统具有高性能和高可靠性    -负责应用javascript和相关技术与后台、客户端(Android、iOS)进行交互通信    -负责pc web和手机HTML5前端系统分析、优化与架构工作    -负责领导安排的其他工作任职资格    -本科以上学历，1年以上相关工作经验    -熟练运用HTML、CSS、JavaScript构建高性能的Web应用程序    -熟悉vue或React，熟练使用es6语法的开发    -理解Web标准和兼容性，有移动前端开发经验优先    -熟悉NodeJs服务端开发并具有linux等相关平台下开发经验者优先    -熟悉http协议，掌握前端调试、性能优化、web安全、工程化等前端技术    -具有良好的产品意识、沟通能力、学习能力、分析解决问题能力    -具有高度的责任心和团队合作精神</t>
  </si>
  <si>
    <t>技能要求：HTML，HTML5，Javascript，CSS，CSS3，Flash岗位职责：1、根据业务需求文档完成前端研发工作；与后端研发人员配合，讨论交互方式，页面集成工作；完成现有系统的维护工作，完成相关的迭代优化工作；2、根据系统平台的业务需求，完成前端架构，并编制相关的前端规范等技术文档,网页标准化及优化研究；3、负责前端系统性能优化工作，确立优化方向及可执行和量化的优化方案；5、完成领导交办的其它任务。任职要求：1、大学专科（全日制）及以上学历，软件技术、计算机科学与技术、电子工程等相关专业；2、3年以上Web前端工作经验、对企业级前端开发有经验；3、熟练使用JavaScript、CSS/CSS3、HTML4/HTML5编程开发，熟悉其标准规范及各浏览器差异性；4、熟练掌握Ajax HTTP等基础知识了解跨域机制；5、熟练前端模块化开发,面向对象编程开发； 6、熟练使用jQuery、React、Vue等框架对前端组件化有一定的理解；7、熟练使用前端代码管理及打包工具。8、有类似相关视频功能经验优先工作时间：9:00-18:00周末双休</t>
  </si>
  <si>
    <t>16-32K</t>
  </si>
  <si>
    <t>Web前端研发工程师（北京、上海、深圳）工作职责：- 负责智能小程序前端研发工作- 不断优化和提升技术架构和业务性能- 保持行业领先性，持续研究和应用前端新技术，驱动业务发展- 积极提出业务创新和改进的建议并推动快速落地- 配合产品、设计、市场等其他角色，为业务提供优秀的技术支持职责要求:- 对数据结构和算法，软件架构设计有较为深刻的理解和经验- 有扎实的JavaScript、HTML、CSS等语言基础- 对前端组件化、工程化、MVVM、函数式编程等现代前端开发涉及到的知识有深入了解及实践- 熟练使用主流开发框架，深入了解其实现原理- 熟悉跨浏览器、跨终端的前端开发- 了解至少一种Server端语言（Node.JS/PHP/Python/Java等）优先- 掌握移动端开发能力（iOS/Android）优先- 对敏捷流程熟悉者优先- 热爱互联网，对移动产品研发有浓厚兴趣- 优秀的逻辑思维能力和分析问题、解决问题的能力，对解决具有挑战性问题充满激情- 学习能力强，具有良好的沟通能力和良好的团队合作精神- 拥抱开源，熟悉Git相关操作</t>
  </si>
  <si>
    <t>工作职责：-负责前端各类交互设计和实现，持续优化前端体验和页面响应速度，为用户提供更好的体验 -前端前沿技术研究和新技术调研，并给出应用建议 -配合产品、设计等其他角色，为业务提供优秀的技术支持职位要求：-本科以上学历，1年以上前端开发经验，熟悉至少一种前端开发框架（vue, react, angular）和前端工程构建工具 -精通html/css/JavaScript等前端相关技术，精通面向对象编程思想，有框架设计能力 -有相关的数据可视化的经验， 如echarts, d3等-熟悉PHP/nodejs/html5开发，熟练使用Linux系统，了解其他一些后端语言者（python/C/C++/）等优先 -熟悉W3C标准，了解JS/CSS模块化开发，逻辑清晰，善于沟通</t>
  </si>
  <si>
    <t>前端研发工程师工作地点：北京- 负责云计算事业部产品的Web前端研发工作；-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 良好的沟通能力和团队协作精神，抗压，有严谨的工作态度与高质量意识、强烈的进取心。</t>
  </si>
  <si>
    <t>北京朝阳区朝阳区望京soho
                                    点击查看地图</t>
  </si>
  <si>
    <t>岗位职责：负责日志搜索分析大数据产品日志易的Web端及前台开发；负责日志易官网的页面维护及交互的优化；负责日志易产品接入端数据整合功能的开发；负责内部公共UI组件及前端工程化脚本的维护和新功能开发；任职要求：具备一定的算法基础精通主流Web前端开发语言，包括HTML/CSS/Javascript等；PC端页面开发经验丰富，至少有一个线上的pc端作品；熟悉 JQuery、React、AngularJS、Vuejs、Bootstrap等框架；理解模块化开发，对前端有技术热情和自己的理解；有Python或Nodejs开发经验优先。</t>
  </si>
  <si>
    <t>高级web前端开发工程师／前端专家</t>
  </si>
  <si>
    <t>职位描述：- 负责高德地图数据中心业务线相关平台及系统的前端研发工作, 承担核心功能代码编写, 参与需求分析和功能设计.- 负责系统整体的性能优化及架构升级.岗位要求：- 具备扎实的计算机基础, 2年以上JavaScript/HTML/CSS Web项目研发经验.- 前端技术基础扎实, 使用过或了解至少一种新型前端开发框架, 如Vue/React等.- 具有较强的分析和解决能力, 较强的责任心, 良好的沟通学习能力和团队合作精神.加分项:- 熟练使用React技术栈开发复杂应用.- 具有Node.js服务端开发经验.</t>
  </si>
  <si>
    <t>PC、移动前端工程师</t>
  </si>
  <si>
    <t>北京铭达智业科技有限公司</t>
  </si>
  <si>
    <t>带薪年假员工旅游交通补助节日福利</t>
  </si>
  <si>
    <t>熟练掌握jQuery、Bootstrap、RequireJS、AngularJS、fontAwssome、Handlebars熟练掌握Sublime、WebStorm熟练掌握NodeJS常用插件：Cordova、PhoneGap、Brew、Grunt熟练掌握HTML5特性以及存储熟练掌握HTTP标准：Http请求过程、Http状态码含义、Http头部信息、cookie状态管理以及方法Get、Post、Put、Delete等等熟练掌握W3C标准：HTML、HTML5、CSS、CSS3、Javascript、JSON、XML、Websocket熟练掌握常用的Javascript类库：Framework7、Web Uploader、Highcharts熟练掌握常用的调试工具熟练掌握手机端、微信端开发的优先考虑有良好的沟通能力与需求理解能力责任心强，自学能力突出，具备良好的团队合作精神和承受压力的能力</t>
  </si>
  <si>
    <t>19-38K</t>
  </si>
  <si>
    <t>负责百度智能云事业部监控产品的前端研发工作，产品主要包含泛监控类产品、BI和数据分析类、数据可视化产品，以及大客户私有化监控产品。</t>
  </si>
  <si>
    <t>北京朝阳区达美中心
                                    点击查看地图</t>
  </si>
  <si>
    <t>［职位描述］负责公司产品的前端开发、优化以及升级；负责公司前端框架设计研发；负责公司产品前端架构设计研发；［职位要求］熟悉javascript、css、html等web前端所需基本技术；接触过至少一个流行前端框架；良好的架构、组件设计及研发能力；熟悉前后端交互原理，了解后端研发技术者更佳；具备广阔的技术视野，并在某个方向具备一定深度；具有较强的学习能力和沟通能力，具备良好的团队合作精神和主动意识；</t>
  </si>
  <si>
    <t>15-29K</t>
  </si>
  <si>
    <t>  -负责安全官网及内部平台  -Web前端的功能设计、开发和优化  -Web前台用户体验的设计和实现  -前沿技术研究和新技术调研职位要求：·         -本科及以上学历，计算机相关专业  -精通HTML/XHTML、CSS，JavaScript等前端开发技术 -具有一定的软件工程意识，对数据结构和算法设计有充分理解  -具有良好的沟通能力和团队合作精神、优秀的分析问题和解 决问题的能力,具有以下能力者优先考虑  -了解前端MVC，有使用过Reactjs, Vue等经验，了解版本管理，有git使用经验</t>
  </si>
  <si>
    <t>北京海淀区鹏寰国际大厦
                                    点击查看地图</t>
  </si>
  <si>
    <t>17-25K</t>
  </si>
  <si>
    <t>百度网盘招聘中&amp;高级&amp;资深web前端开发工程师，数量不限工作职责:-网盘web端移动端会员等业务研发；-h5&amp;小程序运营活动研发；-小程序研发；-Web前沿技术调研落地；-基础架构设计研发；职责要求:-精通JavaScript、HTML、CSS等Web前端技术，有丰富的开发经验;-熟悉跨浏览器、跨终端的前端开发，有丰富的产品化经验;-熟悉Web前端组件化、模块化开发模式，具备一定的前端工程化能力;-具备准确理解需求能力，沟通无障碍，可以根据需求给出正确的技术设计方案，并完成工作量的评估和分解；-具备高效率开发能力，善于和不同的人进行合作；加分项：-高度自驱,具备非常好的自学能力-有丰富的微信小程序研发经验or运营活动研发经验优先-熟悉linux基本操作-具备php、node等服务端研发能力</t>
  </si>
  <si>
    <t>工作职责：-Web前沿技术研究和新技术调研 -百度地图情报平台各业务的Web前端技术研发工作 -百度地图情报平台易用性改进和Web界面技术优化 -参与百度地图情报平台Web前端技术基础框架、组件化和平台化的设计与研发工作职位要求：-精通JavaScript、HTML、CSS等Web前端技术，精通Vue、jQuery等前端框架或类库 -熟悉浏览器前端开发，熟悉Web前端组件化、模块化开发模式和前端构建等工程化 -了解至少一种Server端语言（Node.JS/PHP/Python/Java等），具备扎实的计算机基础，对数据结构和算法设计有一定理解 -有较强的责任心，具有良好的沟通能力和团队合作精神，工作积极主动，较强的自我学习能力有兴趣，简历请发： *****</t>
  </si>
  <si>
    <t>灵鹤（北京）科技有限责任公司</t>
  </si>
  <si>
    <t>移动互联网公司氛围好扁平管理</t>
  </si>
  <si>
    <t>有过H5游戏开发 ，微信小游戏开发经验者优先。专业技能好，工作态度端正积极。</t>
  </si>
  <si>
    <t>岗位描述：- 负责高德开放平台相关产品及系统的研发工作, 承担核心功能代码编写, 参与需求分析和功能设计.- 负责桌面/移动端复杂单页面WebApp(SPA)研发.- 负责系统整体的性能优化及架构升级.岗位要求：- 本科及以上学历, 具备扎实的计算机基础, 2年以上JavaScript/HTML/CSS Web项目研发经验.- 熟悉jQuery/Ajax，具有复杂单页面WebApp(SPA)项目开发经验.- 使用过或了解至少一种新型前端开发框架, 如Vue/React.- 具有较强的分析和解决能力, 较强的责任心, 良好的沟通学习能力和团队合作精神.加分项:- 熟练使用React技术栈开发复杂应用.- 具有数据分析相关产品开发经验.- 具有移动端WebApp或Hybrid App开发经验.- 具有Node.js服务端开发经验.</t>
  </si>
  <si>
    <t>三河市字根科技有限公司</t>
  </si>
  <si>
    <t>不打卡公司氛围好地铁周边</t>
  </si>
  <si>
    <t>熟悉前端技术: JavaScript / CSS / Html；熟悉前端框架 Vue  ；  Angular 和 React 是加分项;</t>
  </si>
  <si>
    <t>工作职责    -多模搜索的Web前端研发    -多模搜索前端的易用性改进    -多模搜索的界面技术优化    -Web前沿技术研究和新技术调研任职资格    -精通HTML、CSS及JavaScript等Web前端技术    -具备跨浏览器、跨终端的前端开发经验    -了解至少一种Server端语言（Node.JS/PHP/Python/Java等）    -具备扎实的计算机基础，对数据结构和算法设计有充分理解    -热爱互联网，对互联网产品和技术有浓厚的兴趣，热衷于追求技术极致与创新    -具有良好的沟通能力和团队合作精神、优秀的分析问题和解决问题的能力</t>
  </si>
  <si>
    <t>网络平台高级研发工程师</t>
  </si>
  <si>
    <t>工作职责    -负责百度智能网络平台的设计、开发工作    -建立网络服务管理规范，清晰定义业务模型、数据模型、外部接口    -通过软件系统实现百度大网的自动化控制、故障自愈、性能监测、容量评估等工作    -探索、研究网络层面的AIOps任职资格    -计算机相关专业，本科以及以上学历 ，2年以上工作经验，对技术研发有极大的热情    -熟悉linux及计算机网络，至少掌握一种主流开发语言（Python/PHP/Java/Golang/…)，并且具备快速技术迁移能力    -熟悉html/css/js，拥有良好前端基础，具备WEB全栈开发能力    -对分布式系统设计、数据结构、算法等有较为深刻的理解    -有很强的分析问题和解决问题的能力，具备良好的学习能力、沟通能力和团队合作精神    加分项：    -对微服务架构拥有深刻理解并且有实践经验    -深度参与过大型管理平台或者运维平台系统开发    -技术视野广阔，有主导前端或者后端技术方案设计的能力和经验</t>
  </si>
  <si>
    <t>深圳暴风统帅科技有限公司</t>
  </si>
  <si>
    <t>股票期权扁平管理地铁周边领导nice移动互联网智能硬件公司氛围好</t>
  </si>
  <si>
    <t>了解开源PHP开发框架，并有使用一种框架的经验；熟悉MySQL等数据库,能对需求进行分析，并设计良好的数据库结构；熟练掌握相关web技术，具有ajax/javascript/jquery/css/html/xml/json等网页技术；对工作态度积极乐观，良好沟通能力（重要）</t>
  </si>
  <si>
    <t>PHP工程</t>
  </si>
  <si>
    <t>参与公司现有产品的升级；·参与公司新产品从需求定义到完成的所有阶段；·参与公司外接项目的方案制定与技术开发。职位要求：·计算机相关专业本科或以上·必须熟悉Web开发技术(HTML、CSS、javascript、PHP)·参与过完整的项目或产品开发·具有独立完成小型项目的经验·具备团队合作精神·积极上进，踏实勤恳。</t>
  </si>
  <si>
    <t>前端UI研发工程师</t>
  </si>
  <si>
    <t>北京朝阳区北辰世纪中心A座
                                    点击查看地图</t>
  </si>
  <si>
    <t>职位描述· 负责把设计图转换成静态html5页面，并制作简单交互效果·负责与产品、设计、研发、测试沟通，解决项目各环节页面相关问题，使页面达到交付标准· 参与调研互联网前端技术，js、css框架选型和搭建· 参与静态化页面组件、标准样式库的建立和维护· 负责上级分配的其他任务职位要求· 计算机、电子商务、网页设计等相关专业本科及以上学历，2年以上相关工作经验· 熟练使用Photoshop、flash、Dreamweaver等网页设计工具· 能够独立设计平面,并转换成静态页面,兼容当前主流浏览器· 熟悉div+css布局、懂切图、HTML/JS语言，会应用Js、Jquery代码完成简单的交互效果· 工作积极主动，责任心强，优秀的沟通能力及领悟能力，能独立完成设计及制作任务· 具备良好的团队合作精神和自学能力</t>
  </si>
  <si>
    <t>30-45K</t>
  </si>
  <si>
    <t>精通 html，css，js ，对 vue，react 等框架有深刻理解。能够结合业务特征及团队情况选择合适的技术，时刻关注业务变化和团队情况，及时推进引导变化。这里有餐补，北京全城班车，住在附近还能申请公租房，各种福利待遇。团队凝聚力强，部门氛围好</t>
  </si>
  <si>
    <t>高级技术总监</t>
  </si>
  <si>
    <t>北京新空气贸易有限公司</t>
  </si>
  <si>
    <t>股票期权带薪年假不打卡美女如云年终分红科技创新来自MIT脑洞大经验足</t>
  </si>
  <si>
    <t>SciDex 是一个大数据交易和大数据分析的多维度市场空间。以安全透明的方式，实现并简化和规范了公司、企业、学校等机构间的数据交换模式。通过新开发的机制和工具——Ricardian自适应智能合约，令牌化和独特的数据索引——可以实现价值数百亿美元独立数据的交换，为科学界的合作和进步树立新的典范。www.scidex.coSciDex团队由来自MIT的校友、企业家共同创立，并得到世界知名投资人的支持。有意者可发送简历到*****语言：英文流利技术团队负责人--------------工作职责：- 规划、设计系统架构- 领导前端开发- 管理一组开发人员必须具备以下技能：- 至少2年的管理经验- 有较好的组织能力和口语表达能力- 熟悉Python框架- HTML，CSS和JavaScript- jQuery- JavaScript框架（AngularJS / Backbone / Ember / ...）- 前端框架（如Bootstrap / Semantic-UI / ..）- 构建响应式和移动端设计- 跨浏览器支持- 单元测试- 熟练使用Git和版本控制系统最好也能具备以下技能：- Solidity- web3</t>
  </si>
  <si>
    <t>北京海淀区金澳国际公寓楼(入口)
                                    点击查看地图</t>
  </si>
  <si>
    <t>领导nice不打卡移动互联网公司氛围好地铁周边</t>
  </si>
  <si>
    <t>负责App前端设计，H5设计制作等</t>
  </si>
  <si>
    <t>北京海淀区鼎好电子大厦B座10层
                                    点击查看地图</t>
  </si>
  <si>
    <t>前端工作职责-与产品，设计保持良好的沟通，快速理解和消化需求，并关注与改善用户体验-负责网校官网的前端开发，要求开发的系统具有高性能和高可靠性-负责应用javascript和相关技术与后台、客户端(Android、iOS)进行交互通信-负责pc web和手机HTML5前端系统分析与优化工作任职资格-本科以上学历，计算机相关专业，2年以上相关工作经验-熟练运用HTML、CSS、JavaScript构建高性能的Web应用程序-熟悉vue或React，熟练使用es6语法的开发-能够较好处理pc和移动端浏览器兼容-熟悉http协议，掌握前端调试、性能优化等前端技术-对于web前端技术有着强烈的兴趣，能够不断学习新技术并运用到工作中。-具有良好的产品意识、沟通能力、学习能力、分析解决问题能力</t>
  </si>
  <si>
    <t>中级前端工程师Web/JS</t>
  </si>
  <si>
    <t>北京朝阳区骏豪·中央公园广场A7座301
                                    点击查看地图</t>
  </si>
  <si>
    <t>五险一金补充医疗保险股票期权带薪年假员工旅游餐补节日福利住房补贴零食下午茶</t>
  </si>
  <si>
    <t>工作内容： · 负责相关业务的web前端架构设计和研发； · 负责应用javascript和相关技术与后台进行交互通信； · 负责进行html/css/javsscript制作；-  参与统计分析、报表、SaaS、CRM、财务结算、工作流等内部管理系统的研发。能力要求：  · 统招本科以上学历，计算机相关专业，2年以上相关工作经验； · 熟练运用HTML、CSS、Javascript构建高性能的Web应用程序； · 理解WEB标准和兼容性，能够熟练运用至少一款主流的JS框架，具有良好的代码风格、接口设计与程序架构； · 熟悉至少一门服务器端编程语言（PHP、Java 或 Python），对OOP有一定的认识； · 具备良好的学习能力和成长潜力，渴望和团队一起快速成长。</t>
  </si>
  <si>
    <t>AI技术生态部_高级Web前端研发工程师</t>
  </si>
  <si>
    <t>工作职责：-深度学习实训平台前端研发及架构 -AI技术生态各业务的Web前端技术研发工作 -参与AI开放平台Web 前端技术基础框架、组件化和平台化的设计与研发工作 -AI开放平台产品线易用性改进和Web界面技术优化 -Web前沿技术研究和新技术调研职位要求：-精通JavaScript、HTML、CSS等Web前端技术，至少3年的Web前端开发经验-精通Vue、jQuery等前端框架或类库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-热爱互联网，对互联网产品和技术有浓厚的兴趣，热衷于追求技术极致与创新-具有良好的沟通能力和团队合作精神、优秀的分析问题和解决问题的能力</t>
  </si>
  <si>
    <t>滴滴出行科技有限公司北京分公司</t>
  </si>
  <si>
    <t>五险一金补充医疗保险定期体检年终奖股票期权带薪年假免费班车交通补助节日福利零食下午茶</t>
  </si>
  <si>
    <t>基本技能：js css vue react angular加分技能：node typescript python</t>
  </si>
  <si>
    <t>百度交易服务平台部（百度外包）</t>
  </si>
  <si>
    <t>计算机科学或相关专业毕业，1年以上工作经验 ；精通HTML/XHTML、CSS，JavaScript等前端开发技术，对js异步编程有较深刻理解 ；熟悉W3C标准，对表现与数据分离、HTML语义化等有深刻理解 ；熟悉页面架构和布局，熟练使用less、sass等css预编译框架 ；熟悉Linux平台，至少熟悉一种后端开发语言（PHP/Java/C/C++/nodejs等） ；具有一定的软件工程意识，对数据结构和算法设计有充分理解； 具有良好的沟通能力和团队合作精神、优秀的分析问题和解决问题的能力。 具有以下能力者优先考虑： 熟练使用HTML5/CSS3、webpack, gulp等进行开发以及项目构建 ；了解前端MVC，有使用过Reactjs, Vue等经验； 有Web App/Native App内嵌页面开发经验；了解版本管理，有git使用经验 。</t>
  </si>
  <si>
    <t>北京东城区太华公寓2座
                                    点击查看地图</t>
  </si>
  <si>
    <t>新增岗位，负责PC，移动端前端研发，配合后段开发，实现界面交互效果，优化功能等。稍后补充详细JD，有意向可先沟通。</t>
  </si>
  <si>
    <t>职位描述· 负责Web系统/App和微信内嵌H5页面/M站系统的开发，及时解决项目中的技术问题· 参与系统需求分析与设计，负责完成核心代码编写，接口规范制定。· 参与架构设计，持续重构优化现有系统主框架和业务代码· 负责线上系统的日常维护，线上问题分析、排查和处理· 负责上级分配的其他任务职位要求· 计算机相关专业毕业，本科及以上学历，2年以上实际项目编程经验，JAVA基础良好，有一定的面向对象编程思想· 熟练掌握javascript、HTML/HTML5/XML、CSS/CSS3、Ajax等前端开发技术· 熟练使用Struts2,Spring,MyBatis等框架，了解基本原理及实现· 熟悉MySql等数据库,以及DML操作· 了解redis,memcache 等缓存系统· 熟练使用svn，maven等代码生命周期管理工具· 具备良好的代码编程习惯及较强的文档编写能力· 具有较强的团队意识，高度的责任感，对工作积极严谨，勇于承担压力· 有良好的沟通和学习能力、有较强的团队协作能力以及快速解决问题的能力· 有大数据、高并发系统和大型网站构建经验者优先</t>
  </si>
  <si>
    <t>北京海淀区知春路49号希格玛大厦
                                    点击查看地图</t>
  </si>
  <si>
    <t>工作职责：负责腾讯内容安全平台中心的前端开发和维护工作；包括但不限于参与产品设计和技术落地；优化现有的系统架构和研究探索最新的前端技术。工作要求：本科以上学历，计算机及相关工作经验优先；熟练HTML、JavaScript、Ajax、CSS、HTML5、ES6、CSS3等web开发技术；熟悉各端的前端开发工作，有过前端系统架构经验优先；熟悉react，vue框架并有实际的项目经验优先；良好的沟通表达能力和团队合作意识，责任感强，逻辑分析能力强，热爱学习，热爱开发工作；</t>
  </si>
  <si>
    <t>北京市 海淀区 搜狐网络大厦
                                    点击查看地图</t>
  </si>
  <si>
    <t>五险一金补充医疗保险定期体检加班补助年终奖股票期权带薪年假餐补节日福利</t>
  </si>
  <si>
    <t>【岗位职责】负责商业系统前端页面的开发维护以及架构升级工作，对产品体验、开发效率和可维护性负责负责商业前端工程化核心Web平台的建设，为前端团队提供规范、高效、轻松愉悦的开发体验负责Node.js服务端基础设施建设及应用场景落地【任职要求】基础要求：计算机相关专业本科以上学历，至少三年Web前端工作经验精通HTML/CSS/Javascript等前端技术，熟练掌握ES2015/ES2015+新特性，并能灵活运用有使用Reactjs进行过大、中型web系统开发经验，了解React.js设计原理，熟悉周边生态Node方向要求：熟悉Node.js Web应用开发，至少一年实际项目经验，有大型服务端程序开发经验者优先熟悉Node.js异步编程，熟练掌握koa/express/async等库的使用并了解其原理熟练使用Redis、Mongodb，Mysql等库进行数据存取操作，了解分布式、微服务、消息队列等后端概念优先条件：对用户体验、交互操作及用户需求分析等有一定了解，有产品或界面设计经验者优先； 有自己的技术产品、开源作品或活跃的开源社区贡献者优先有前端工程化基础设施建设经验者优先</t>
  </si>
  <si>
    <t>【工作职责】-凤巢商业广告样式设计、开发和实现 -凤巢商业广告交互效果创新和前端性能优化 -凤巢商业产品WEB平台的架构设计和功能开发【职位要求】-精通Web前端技术（HTML/CSS/Javascript等)，熟悉主流框架、类库的设计和实现，熟练跨浏览器、跨终端的开发 -熟悉 NodeJS 开发或移动端开发优先 -熟悉模块化的前端开发、有 AMD/CMD 等模块化方案实践经验者优先 -熟悉PHP开发语言，了解各种主流框架（如PHP的主流框架）的使用及其原理 -对互联网产品和WEB技术有强烈兴趣，有优秀的学习能力和强烈的进取心，有良好的执行力 -具有良好的沟通能力和团队合作精神、优秀的分析问题和解决问题的能力</t>
  </si>
  <si>
    <t>微信小程序开发</t>
  </si>
  <si>
    <t>北京瑞特龙科技有限公司</t>
  </si>
  <si>
    <t>扁平管理智能硬件公司氛围好地铁周边移动互联网</t>
  </si>
  <si>
    <t>配合美工UI设计，调用webservice服务，参照公司APP的功能（巧骐单车），做一个微信小程序的简化版本，主要涉及到蓝牙通讯，高德地图，科大讯飞，环信的API！如果有过微信公告号开发的经验更佳！</t>
  </si>
  <si>
    <t>北京朝阳区环球金融中心
                                    点击查看地图</t>
  </si>
  <si>
    <t>五险一金补充医疗保险定期体检年终奖股票期权带薪年假员工旅游免费班车餐补节日福利</t>
  </si>
  <si>
    <t>html css react</t>
  </si>
  <si>
    <t>北京海淀区百度科技园4号楼
                                    点击查看地图</t>
  </si>
  <si>
    <t>工作职责：负责安全实验产品及内部平台 前端的功能设计、开发和优化 前沿技术研究和新技术调研职位要求：精通HTML/XHTML、CSS，JavaScript等前端开发技术，对js异步编程有较深刻理解 具有一定的软件工程意识，对数据结构和算法设计有充分理解 具有良好的沟通能力和团队合作精神、优秀的分析问题和解 决问题的能力有使用过Reactjs, Vue等经验 了解版本管理，有git使用经验</t>
  </si>
  <si>
    <t>工作职责：-负责百度搜索业务的前端架构及研发-负责百度搜索产品浏览及交互体验-产品易用性改进和技术优化 -Web前沿技术研究和新技术调研职位要求：-本科或本科以上学历，计算机相关专业者优先，有2年及以上相关经验 -精通HTML/CSS/JavaScript/Ajax等前端相关技术，精通面向对象编程思想，有框架设计能力 -熟悉W3C标准，对表现与数据分离、Web语义化等有深刻理解 -有无线html5研发经验者，熟悉Native app开发优先 -了解一种后端语言（Java/C/C++/python/php/nodejs等） -良好的沟通与表达能力、时间和流程意识、团队合作、坦诚直接，能够迅速融入团队 -对Web技术发展有强烈兴趣，有良好的学习能力和强烈的进取心，并且思路清晰，较强的动手能力与逻辑分析能力</t>
  </si>
  <si>
    <t>北京海淀区学院南路中关村资本大厦6层
                                    点击查看地图</t>
  </si>
  <si>
    <t>岗位职责：2年以上前端开发经验页面重构以及交互设计逻辑处理持续优化前端开发模式和规范任职要求：- 熟练掌握运用HTML、CSS，精通HTML语义化，熟悉Javascript（不符合请勿投）- 熟练开发符合W3C标准、兼容各浏览器的页面，熟练使用jQuery等开源框架；- 对HTML5/CSS3有一定的了解或是经验；- 对服务器端开发有一定的了解，能够运用AJAX配合后端工程师完成相关工作；- 熟练自动化项目流程开发（如：gulp,fis等）- 熟练使用sea.js,require.js模块开发- 熟练使用sass、less 等- 有前后端分离开发工作经验- 熟练掌握移动端常用的适配方案加分项目：1、熟练使用node.js开发项目2、熟练使用photoshop，fireworks等工具切图3、熟练掌握原生es5，会写插件4、会angular、react，es6为加分项5、有vue2.0项目实战经验，并且能熟练使用</t>
  </si>
  <si>
    <t>百科业务部_Web前端高级研发工程师</t>
  </si>
  <si>
    <t>北京市 海淀区 百度大厦
                                    点击查看地图</t>
  </si>
  <si>
    <t>工作职责-负责百科百科产品及服务的web端功能设计、开发和实现-根据产品需求，负责技术的可行性研究及技术选型-结合开发中发现的问题，对产品提出合理建议-探索Web前端新技术并运用到产品开发中任职资格-精通HTML、CSS、JS，熟悉页面架构和布局，对表现与数据分离、Web语义化等有深刻理解，熟悉HTML5/CSS3等常用技术-有扎实的计算机和网络基础，熟悉面向对象化编程思想和设计模式-有一定的前端框架设计经验，熟悉Web标准，了解用户交互的基本习惯和基本的优化-有React/Angular/Vue或其它前端框架的使用经验-熟悉ES6规范及语法，熟悉Fis/Webpack/Gulp等模块化、前端编译和构建工具-了解至少一种后端语言-良好的沟通与表达能力、思路清晰，较强的动手能力与逻辑分析能力</t>
  </si>
  <si>
    <t>微信小程序开发8-10k</t>
  </si>
  <si>
    <t>北京巧骐科技有限公司</t>
  </si>
  <si>
    <t>智能硬件地铁周边领导nice</t>
  </si>
  <si>
    <t>配合美工UI设计，调用第三方服务，参照我们的APP的功能，做一个微信小程序的版本和微信公共号版本，主要涉及到蓝牙通讯，高德地图，科大讯飞，环信的API.</t>
  </si>
  <si>
    <t>滴滴出行科技有限公司</t>
  </si>
  <si>
    <t>前端实习生。前端要求的那些技能你都懂的，对于实习生，更看重基础和潜力。</t>
  </si>
  <si>
    <t>精通html,js</t>
  </si>
  <si>
    <t>北京
                                搜索
                                    热门北京上海天津重庆黑龙江吉林辽宁内蒙古河北山西陕西山东新疆青海甘肃宁夏河南江苏湖北浙江安徽福建江西湖南贵州四川广东云南广西海南台湾西藏香港澳门
                                    全国北京上海广州深圳杭州天津西安苏州武汉厦门长沙成都郑州重庆北京上海天津重庆哈尔滨齐齐哈尔牡丹江佳木斯绥化黑河伊春大庆七台河鸡西鹤岗双鸭山大兴安岭长春吉林四平通化白城辽源松原白山延边沈阳大连鞍山抚顺本溪丹东锦州营口阜新辽阳铁岭朝阳盘锦葫芦岛呼和浩特包头乌海通辽赤峰鄂尔多斯呼伦贝尔巴彦淖尔乌兰察布锡林郭勒兴安盟阿拉善石家庄保定张家口承德唐山廊坊沧州衡水邢台邯郸秦皇岛太原大同阳泉晋中长治晋城临汾运城朔州忻州吕梁西安咸阳延安榆林渭南商洛安康汉中宝鸡铜川济南青岛淄博德州烟台潍坊济宁泰安临沂菏泽滨州东营威海枣庄日照聊城乌鲁木齐克拉玛依昌吉巴音郭楞博尔塔拉伊犁吐鲁番哈密阿克苏克孜勒苏柯尔克孜自治州喀什和田塔城阿勒泰石河子阿拉尔图木舒克五家渠铁门关北屯市可克达拉市昆玉市双河市西宁海东海北黄南海南藏族自治州果洛玉树海西兰州定西平凉庆阳武威金昌张掖酒泉天水白银陇南嘉峪关临夏甘南银川石嘴山吴忠固原中卫郑州安阳新乡许昌平顶山信阳南阳开封洛阳商丘焦作鹤壁濮阳周口漯河驻马店三门峡济源南京无锡镇江苏州南通扬州盐城徐州淮安连云港常州泰州宿迁武汉襄阳鄂州孝感黄冈黄石咸宁荆州宜昌十堰随州荆门恩施仙桃潜江天门神农架杭州湖州嘉兴宁波绍兴台州温州丽水金华衢州舟山合肥蚌埠芜湖淮南马鞍山安庆宿州阜阳亳州滁州淮北铜陵宣城六安池州黄山福州厦门宁德莆田泉州漳州龙岩三明南平南昌九江上饶抚州宜春吉安赣州景德镇萍乡新余鹰潭长沙湘潭株洲衡阳郴州常德益阳娄底邵阳岳阳张家界怀化永州湘西贵阳遵义安顺铜仁毕节六盘水黔东南黔南黔西南成都攀枝花自贡绵阳南充达州遂宁广安巴中泸州宜宾内江资阳乐山眉山雅安德阳广元阿坝凉山甘孜广州韶关惠州梅州汕头深圳珠海佛山肇庆湛江江门河源清远云浮潮州东莞中山阳江揭阳茂名汕尾东沙群岛昆明曲靖保山玉溪普洱昭通临沧丽江西双版纳文山红河德宏怒江迪庆大理楚雄南宁崇左柳州来宾桂林梧州贺州贵港玉林百色钦州河池北海防城港海口三亚三沙儋州五指山琼海文昌万宁东方定安屯昌澄迈临高白沙昌江乐东陵水保亭琼中台湾拉萨日喀则昌都林芝山南那曲阿里香港澳门</t>
  </si>
  <si>
    <t>新零售</t>
  </si>
  <si>
    <t>Web前端开发工程师，会代码编辑，适合京东pc首页 招聘兼职</t>
  </si>
  <si>
    <t>前端基础知识必备有各大主流框架使用经验985，211院校相关专业优先大公司背景优先薪资open~</t>
  </si>
  <si>
    <t>北京朝阳区后现代城14号楼A座502室
                                    点击查看地图</t>
  </si>
  <si>
    <t>负责客户网站项目开发和制作，主要工作内容为前端页面开发制作。以上从事过中国万网标准网站制作或云梦企业官网制作工作者优先录用。</t>
  </si>
  <si>
    <t>个人云部_资深web前端开发工程师</t>
  </si>
  <si>
    <t>北京市 海淀区 海淀区 鹏寰大厦
                                    点击查看地图</t>
  </si>
  <si>
    <t>工作职责-网盘web端移动端会员等业务研发-h5&amp;小程序运营活动研发-小程序研发-Web前沿技术调研落地-基础架构设计研发任职资格-精通JavaScript、HTML、CSS等Web前端技术，有丰富的开发经验-熟悉跨浏览器、跨终端的前端开发，有丰富的产品化经验-熟悉Web前端组件化、模块化开发模式，具备一定的前端工程化能力-具备准确理解需求能力，沟通无障碍，可以根据需求给出正确的技术设计方案，并完成工作量的评估和分解-具备高效率开发能力，善于和不同的人进行合作</t>
  </si>
  <si>
    <t>北京昌平区西小口路东升科技园
                                    点击查看地图</t>
  </si>
  <si>
    <t>股票期权带薪年假美女如云扁平管理</t>
  </si>
  <si>
    <t>租房领域电商创业，技术合伙创业，有股份分成</t>
  </si>
  <si>
    <t>北京海淀区万霖大厦A座负一层中关村E谷
                                    点击查看地图</t>
  </si>
  <si>
    <t>年终分红扁平管理移动互联网股票期权</t>
  </si>
  <si>
    <t>具有公众号开发经验。要求诚实，踏实沉稳。</t>
  </si>
  <si>
    <t>北京通州区绿地中央广场(通州)
                                    点击查看地图</t>
  </si>
  <si>
    <t>五险一金补充医疗保险定期体检带薪年假员工旅游节日福利</t>
  </si>
  <si>
    <t>html5开发</t>
  </si>
  <si>
    <t>北京市 昌平区 北七家镇
                                    点击查看地图</t>
  </si>
  <si>
    <t>不打卡智能硬件年终分红</t>
  </si>
  <si>
    <t>基于jquery进行页面开发与适配，熟悉java优先</t>
  </si>
  <si>
    <t>丰台区航丰路5号渠道网络大厦
                                    点击查看地图</t>
  </si>
  <si>
    <t>五险一金定期体检带薪年假员工旅游餐补节日福利新兵营培训专家授课</t>
  </si>
  <si>
    <t>负责公司前端产品的开发，有vue.js, reactor.js, nodejs,electron，nw.js开发经验的来挑战一下吧。</t>
  </si>
  <si>
    <t>人在酒途（北京）科技有限公司</t>
  </si>
  <si>
    <t>不打卡领导nice扁平管理地铁周边移动互联网小团队电子商务公司氛围好</t>
  </si>
  <si>
    <t>负责移动互联网产品的前端开发</t>
  </si>
  <si>
    <t>能够独立完成小程序开发，有过小程序开发经验！</t>
  </si>
  <si>
    <t>工作职责:-承担AI平台相关产品的设计开发工作-开展Web前端技术（HTML/JS/CSS等）的调研工作职责要求:-本科（含）以上-至少2年web 前端研发经验-精通JavaScript、Ajax等Web开发技术-精通HTML/XHTML、CSS等网页制作技术，熟悉页面架构和布局-熟悉W3C标准，对表现与数据分离、Web语义化等有深刻理解-学习能力强，拥有优秀的逻辑思维能力-自我管理能力强，有良好的执行力-有较好的沟通交流，团队协作能力</t>
  </si>
  <si>
    <t>HTML5项目的开发工程师具有HTML5的开发经验。熟练掌握JAVA,JAVAScript技能。全日制本科学历，1年以上相关工作经验。</t>
  </si>
  <si>
    <t>.net开发程序员</t>
  </si>
  <si>
    <t>主要负责网站后台业务逻辑的开发</t>
  </si>
  <si>
    <t>岗位描述：- 负责高德开放平台相关产品及系统的研发工作, 承担核心功能代码编写, 参与需求分析和功能设计.- 负责桌面/移动端复杂单页面WebApp(SPA)研发.- 负责系统整体的性能优化及架构升级.岗位要求：- 本科及以上学历, 具备扎实的计算机基础, 2年以上JavaScript/HTML/CSS Web项目研发经验.- 熟悉jQuery/Ajax，具有复杂单页面WebApp(SPA)项目开发经验.- 使用过或了解至少一种新型前端开发框架, 如Vue/React.- 具有较强的分析和解决能力, 较强的责任心, 良好的沟通学习能力和团队合作精神.加分项:- 熟练使用React或Vue技术栈开发复杂应用.- 具有数据分析相关产品开发经验.- 具有小程序开发经验.- 具有Node.js服务端开发经验.</t>
  </si>
  <si>
    <t>17-28K</t>
  </si>
  <si>
    <t>熟练前端开发，掌握前端的技术栈</t>
  </si>
  <si>
    <t>PHP实习工程师</t>
  </si>
  <si>
    <t>北京小瓶科技有限公司</t>
  </si>
  <si>
    <t>不打卡年终分红美女多领导nice地铁周边公司氛围好</t>
  </si>
  <si>
    <t>工作认真踏实品行端正熟悉php熟悉html css javascript基础工资+加项目提成丰富学习进步机会灵活弹性工作时间（上午10点上班，上下班不挤）北京社会保险工作1年后给办理北京市工作居住证负责工作：基于公司原有代码修改调整，完成项目需求,熟悉微信开发的优先更多了解：www.pbottle.comyun.pbottle.comwww.pinpai68.com</t>
  </si>
  <si>
    <t>工作职责：-承担百度Feed推广平台前端模块的设计、开发工作。-开展Web前端技术（JS/CSS/HTML等）的调研工作。职位要求：- 本科（含）以上 - 至少2年web 前端研发经验 - 熟练运用主流的前端JS库和开发框架react、vue等，并深入理解其设计原理。 有大型单页Web应用开发经验者优先； - 精通JavaScript、ES6等Web开发技术 - 了解模块化、前端编译和构建工具，例如webpack、gulp、grunt等- 精通HTML/XHTML、CSS等网页制作技术，熟悉页面架构和布局 - 熟悉W3C标准，对表现与数据分离、Web语义化等有深刻理解- 了解至少一种Server端语言（Node.JS/PHP/Python/Java等）- 学习能力强，拥有优秀的逻辑思维能力 -自我管理能力强，有良好的执行力 -有较好的沟通交流，团队协作能力</t>
  </si>
  <si>
    <t>react native 开发工程师</t>
  </si>
  <si>
    <t>工作认真踏实品行端正熟悉rn生态熟悉html css javascript，熟悉安卓和ios开发基础扎实，与经验优先基础工资+加项目提成 (转正)丰富学习进步机会灵活弹性工作时间（上下班不挤）北京社会保险工作1年后给办理北京市工作居住证上班地方高碑店地铁站南500m，可以住地铁线沿线，上午10点才上班</t>
  </si>
  <si>
    <t>北京朝阳区黄渠(地铁站)懋隆文化产业园29A
                                    点击查看地图</t>
  </si>
  <si>
    <t>年终分红扁平管理领导nice公司氛围好股票期权</t>
  </si>
  <si>
    <t>前端人员要求：熟悉Angular2+精通HTML、CSS、JavaScript；熟悉W3C标准与ES规范，熟悉Web语义化；熟练使用至少一种JS框架，熟练Angular，掌握其原理，能独立开发常用组件；熟练掌握盒模型、常用布局以及浏览器和移动设备兼容性；熟悉前端自动化和工程化；熟悉NodeJS开发，熟练使用Git；注重代码质量、追求用户体验，具备良好的逻辑思维和抽象思维，能独立分析解决问题；有开源项目或在开源项目中活跃者优先；有工程方面经验和重构经验更好。岗位职责：1、负责系统前端开发工作2、优化网站前端功能设计，解决各种浏览器的兼容性问题；3、JavaScript程序模块开发，通用类库、框架编写；4、Web前端表现层及与后端交互的设计和开发；5、通过各种前端技术手段，提高用户体验并满足性能要求；</t>
  </si>
  <si>
    <t>东晋共合时代（北京）信息科技有限公司</t>
  </si>
  <si>
    <t>年终分红公司氛围好扁平管理股票期权</t>
  </si>
  <si>
    <t>参与过独立项目开发spring ,spring mvc,mybites框架语言三年以上项目工作经验参与过独立接口制作后端框架制作</t>
  </si>
  <si>
    <t>web前端开发工程师（偏HTML+CSS）</t>
  </si>
  <si>
    <t>北京三正科技股份有限公司</t>
  </si>
  <si>
    <t>1万-2万</t>
  </si>
  <si>
    <t>计算机软件,IT服务(系统/数据/维护),互联网/电子商务</t>
  </si>
  <si>
    <t>职位亮点五险一金餐补</t>
  </si>
  <si>
    <t>职位描述岗位职责：1、负责各业务模块前端代码开发，参与多种平台的应用开发，包括Web与APP等产品，负责前端交互的实现；2、负责公司现有项目和新项目的前端修改调试和开发工作；3、与后端开发团队紧密配合，确保代码有效对接，优化网站前端性能；4、页面通过标准校验，兼容各主流浏览器。任职要求：1、 计算机及相关专业本科以上学历，2年以上Web前端开发经验；2、 熟练掌握HTML5、CSS3、JavaScript、JQuery；3、 能够独立完成所有前端技术开发工作；4、 能够运用AngularJs、VUE、React其中之一的优先。</t>
  </si>
  <si>
    <t>前端开发--小游戏开发方向</t>
  </si>
  <si>
    <t>捷程易信(北京)信息技术有限公司</t>
  </si>
  <si>
    <t>1万-1.5万</t>
  </si>
  <si>
    <t>计算机软件,IT服务(系统/数据/维护),网络游戏,外包服务</t>
  </si>
  <si>
    <t>职位亮点创业公司周末双休五险一金绩效奖金交通补助餐补通讯补助弹性工作</t>
  </si>
  <si>
    <t>职位描述职位职责1.         负责运营宣传类小游戏开发2.         负责小游戏开发的框架搭建任职资格1.         2年以上cocos等小游戏开发经验，能够独立完成开发、构建、上线；有完整的适配解决方案2.         精通 JavaScript，能独立完成HTML+CSS页面制作者优先3.         有游戏公司的小游戏开发经验者优先4.         有很好的优化代码和代码层次结构划分能力，有清晰的代码架构思想； 5.         积极乐观，责任心强，拥有优秀的逻辑思维能力，具备很强的学习能力和沟通能力6.         需要能独立开发,能力较强的候选人.</t>
  </si>
  <si>
    <t>前端开发-小游戏</t>
  </si>
  <si>
    <t>纬创软件 (大连)</t>
  </si>
  <si>
    <t>IT服务(系统/数据/维护),计算机软件</t>
  </si>
  <si>
    <t>职位亮点五险一金补充医疗保险定期体检节日福利</t>
  </si>
  <si>
    <t>职位描述职位职责 1. 负责运营宣传类小游戏开发 2. 负责小游戏开发的框架搭建任职资格 1. 2年以上cocos等小游戏开发经验，能够独立完成开发、构建、上线；有完整的适配解决方案 2. 精通 JavaScript，能独立完成HTML+CSS页面制作者优先 3. 有游戏公司的小游戏开发经验者优先 4. 有很好的优化代码和代码层次结构划分能力，有清晰的代码架构思想； 5. 积极乐观，责任心强，拥有优秀的逻辑思维能力，具备很强的学习能力和沟通能力 6. 需要能独立开发,能力较强的候选人.福利待遇六险一金，福利体检，节日礼金，带薪年假5-10天（根据工龄），</t>
  </si>
  <si>
    <t>IT服务(系统/数据/维护),计算机软件,互联网/电子商务,贸易/进出口</t>
  </si>
  <si>
    <t>职位亮点每年多次调薪年底双薪绩效奖金全勤奖节日福利周末双休五险一金大牛带队</t>
  </si>
  <si>
    <t>职位描述技能要求：响应式网站交互1、参与网站的整个策划沟通过程，了解客户需求与设计细节；2、负责banner、推广广告等图片的设计；3、根据客户需求可设计绘制ICON图标；4、与前端开发工程师共同完成网站的上线工作，对最终上线的页面负责；5、领导安排的其他事项。（请后附作品链接，谢谢）任职要求：1、精通Photoshop、AI等网页设计软件；2、熟练运用Dreamweaver、HTML+CSS；3、熟知各种网站制作规范要求及网站上线流程；4、有三十个以上线网站示例，响应式网站为佳；5、具有比较深厚的美术功底，良好的审美观，优秀的创意设计能力，可手绘者优先考虑；6、对互联网界面视觉规范和用户交互的审美需求有深刻的理解，擅长海外网站的设计；7、责任心强，善于与各方人员沟通，有服务意识，并有较强的自主学习能力，工作有耐心、注意细节；8、美术、设计或计算机相关专业毕业，2年以上乙方网页设计经验。服务过大客户优先考虑。</t>
  </si>
  <si>
    <t>PHP中高级工程师需求</t>
  </si>
  <si>
    <t>中数经纬科技(北京)有限公司</t>
  </si>
  <si>
    <t>IT服务(系统/数据/维护)</t>
  </si>
  <si>
    <t>职位亮点创业公司五险一金餐补弹性工作带薪年假股票期权</t>
  </si>
  <si>
    <t>职位描述技能要求：shell脚本python脚本PHP编程Web前端技术Nosql技术岗位职责：1.负责舆情系统PC端和移动端相关业务的设计和研发；2.负责客户定制化相关产品的研发；3.参与服务优化和系统架构升级、稳定性等相关建设；任职资格:1.本科以上学历，三年及以上lnmp环境开发经验，精通PHP编程，了解各主流设计模式；2. 熟悉Linux系统，熟悉网络编程，Http、Socket协议等，能熟练编写shell/python脚本；3.熟悉nginx配置，php常用配置以及优化方案；4. 熟悉memcache、redis、mongodb等Nosql技术；5.熟悉JSON、Ajax、HTML+CSS等Web前端技术；6. 具有较强的逻辑思维能力、学习能力、抗压能力；思路清晰，良好的编码风格及测试习惯；具有主动性和上进心7."微信小程序/钉钉" 开发者、有PHP内核扩展开发经验者、有大型系统开发经验者优先；</t>
  </si>
  <si>
    <t>中级web前端工程师</t>
  </si>
  <si>
    <t>软通动力信息技术(集团)有限公司</t>
  </si>
  <si>
    <t>1万-1万</t>
  </si>
  <si>
    <t>互联网/电子商务,计算机软件,IT服务(系统/数据/维护)</t>
  </si>
  <si>
    <t>职位描述岗位职责：前端开发任职要求：1.3-5年前端开发经验；2.精通 HTML+CSS，会解决浏览器 CSS 兼容性问题，熟悉 HTML5，有能力还原设计稿，并且对语义化有深刻了解；3.熟悉原生JS， 对常见的浏览器JS兼容问题有清晰的理解；4.理解W3C标准与ES规范，熟悉Web语义化，掌握盒模型、常用布局以及浏览器兼容性；5.熟悉MVC、MVVM等前端开发模型，精通Jquery、Bootstrap框架开发，熟练掌握使用Angular、Vue两种主流框架；6.熟练使用webpack/glup前端构建工具；7.统招本科学历（必须）可提供学信网证明</t>
  </si>
  <si>
    <t>领航未来(北京)科技有限公司</t>
  </si>
  <si>
    <t>IT服务(系统/数据/维护),计算机软件,教育/培训/院校</t>
  </si>
  <si>
    <t>职位亮点五险一金带薪年假节日福利</t>
  </si>
  <si>
    <t>职位描述技能要求：前端职位描述：职位描述职责描述： 1、 分析设计需求，给出多种解决方案和相应的技术评估。 2、 产品在不同浏览器及分辨率下良好的兼容性和适用性。 3、 为开发工程师、交互设计师、视觉设计师实现产品的最终界面。 4、 遵守的代码格式与结构的规定，编写结构清晰、可维护性强、高质量、高效率的代码。 5、 按照W3C标准规范页面代码，优化页面下载速度、提高用户体验。任职要求： 1、 计算机相关专业，本科以上学历，2年以上WEB前端开发经验。 2、 喜欢web前端技术，对于HTML5、CSS3、JavaScript有较为深入的研究。 3、 熟悉W3C规范，能熟练编写具有良好风格规范的HTML+CSS代码，熟悉Bootstrap、Alice、Less等前端框架、规范或工具者尤佳。 4、 理解JavaScript运行机制，能够运用面向对象编程思想进行JavaScript编程，编写高质量代码，对JQuery、YUI、Dojo、Prototype、EXTJS等老牌常见框架之一有较为深入研究。对Backbone、Spine、node、CoffeeScript有一定研究者尤佳。 5、 理解Ajax工作原理，如对websocket、comet等技术有一定研究者尤佳。 6、 对前端UI设计具有一定研究，对UI可用性、可访问性具有较为丰富的实际经验。</t>
  </si>
  <si>
    <t>net开发（Beijing）</t>
  </si>
  <si>
    <t>凯捷中国</t>
  </si>
  <si>
    <t>IT服务(系统/数据/维护),计算机硬件,计算机软件,专业服务/咨询(财会/法律/人力资源等)</t>
  </si>
  <si>
    <t>职位亮点五险一金年底双薪带薪年假补充医疗保险通讯补助定期体检免费班车全额公积金</t>
  </si>
  <si>
    <t>职位描述技能要求：C#/.NET1.精通.net开发框架。2.精通C#.net开发，熟悉B/S, C/S开发模式。3.精通javascript、jquery、html+css等前端页面开发与设计4.熟悉SQLServer，Oracle等主流数据库。5.有汽车金融业务背景优先6.了解数据库和数据仓库设计相关知识。7.英语良好，可读写。</t>
  </si>
  <si>
    <t>web前端工程师-cyn</t>
  </si>
  <si>
    <t>北京中科建友科技股份有限公司</t>
  </si>
  <si>
    <t>计算机软件,互联网/电子商务,IT服务(系统/数据/维护),外包服务</t>
  </si>
  <si>
    <t>职位亮点五险一金</t>
  </si>
  <si>
    <t>职位描述技能要求：HTML5CSS岗位要求：精通HTML+CSS，熟练书写符合W3C标准的网页，SASS和LESS等CSS 预编译；熟悉ES6常用语法，数据类型解构、数据结构的新增方法、箭头函数；熟练掌握JavaScript，熟练使用jQuery、Zepto、Swiper、Bootstrap等js库；熟练使用Element-ui、Mint-ui 、Ant-design等UI框架；熟练使用Vue、React、Wepy（微信小程序）主流开源框架，有相关实际项目开发经验，有移动嵌入开发经验更优；熟悉MVVM设计模式，了解单向数据流、双向绑定及虚拟DOM，熟练Vuex、Redux状态管理工具；熟悉Nodejs，能够结合数据库实现前后端分离并完成数据交互；熟练使用Ajax、Fetch、Axios请求数据接口进行数据交互，并运用Axios配置进行请求拦截操作；熟练使用 gulp、webpack 等前端自动化的构建工具以及Git、SVN等版本控制工具；5年前端开发工作经验者更优。</t>
  </si>
  <si>
    <t>JS前端工程师</t>
  </si>
  <si>
    <t>北京团聚力科技有限公司</t>
  </si>
  <si>
    <t>职位亮点五险一金餐补带薪年假弹性工作</t>
  </si>
  <si>
    <t>职位描述1、根据产品设计文档、设计师UI效果图，利用HTML5相关技术开发跨平台的前端产品；2、基于HTML5.0标准进行页面制作，编写可复用的用户界面组件；3、优化和提高客户端HTML5页面代码的性能；4、通过H5可以实现简单类动画效果者优先5、产品交互效果的实现，改善用户体验，以及各项性能的调优等；任职要求：1、计算机相关专业本科及以上学历，对原生JS有浓厚的兴趣；2、熟练使用javascript，会手写原生js，有canvas开发经验。3、熟练掌握HTML5/CSS3/Javascript等前端技术，熟悉W3C规范，对HTML5的相关特性有深刻的理解，能熟练编写具有良好风格规范的HTML+CSS代码。4、有丰富的互联网的web开发经验，对常见的浏览器兼容问题有清晰的理解，并能给出可靠的解决方案。5、对用户体验、交互操作流程、及用户需求有一定了解；注重用户体验，不断重构优化代码，对可访问性进行提升；6、能与团队成员保持良好沟通，能快速理解、消化各种需求，并落实为具体的开发工作。</t>
  </si>
  <si>
    <t>中级web前端开发工程师</t>
  </si>
  <si>
    <t>北京云端微服科技有限公司</t>
  </si>
  <si>
    <t>互联网/电子商务,互联网/电子商务,IT服务(系统/数据/维护),保险</t>
  </si>
  <si>
    <t>职位亮点五险一金餐补绩效奖金带薪年假股票期权</t>
  </si>
  <si>
    <t>职位描述技能要求：Angularjsvue学历（统招本科）1.能熟练编写具有良好风格规范的HTML+CSS代码，熟悉跨浏览器兼容、css优先级和响应式布局、Javascript执行机制等技术原理2.精通HTML、CSS、JQuery、angular、vue、three.js等前端基础以及JS框架，熟练使用代码调试工具,掌握前后台交互机制； 3.熟悉es6，typescript常用语法； 4.熟练使用响应式布局以及scss/less语法； 5.有良好的逻辑思维能力和数据处理能力； 6.熟悉前端环境构建工具webpack gulp等流行开发构建工具； 7.乐于挑战，自学能力强，擅于沟通，性格开朗而富于合作精神；</t>
  </si>
  <si>
    <t>京源中科科技股份有限公司</t>
  </si>
  <si>
    <t>仪器仪表及工业自动化,加工制造（原料加工/模具）,电气/电力/水利</t>
  </si>
  <si>
    <t>职位亮点周末双休绩效奖金全勤奖高温补贴节日福利</t>
  </si>
  <si>
    <t>职位描述岗位职责：1、参与公司软件项目的开发、调试、测试以及运维。2、负责对项目中重大质量问题进行技术攻关，及时解决项目开发过程中的关键问题和技术难题；3、对已有的项目进行维护及升级，编写和完善维护及升级的技术文档; 任职要求：1、本科及以上学历，计算机相关专业, 2年以上.NET项目开发经验;2、精通C#语言，熟悉.net framework，熟练使用Microsoft Visual Studio 开发工具，熟悉winform开发;3、能够熟练使用HTML+CSS、JavaScript(Jquery) 、Ajax/Json等相关技术;4、精通面向对象编程, 熟练使用多线程编程, 有良好的程序构架设计以及编程习惯；5、熟悉MySQL/SQLServer/Oracle等常用数据库；6、熟悉JAVA等其他编程语言的优先考虑；7、独立工作能力强，能承受较大工作量，主动学习，积极勤奋;</t>
  </si>
  <si>
    <t>上海全成通信技术有限公司</t>
  </si>
  <si>
    <t>通信/电信运营、增值服务,计算机软件,IT服务(系统/数据/维护),跨领域经营</t>
  </si>
  <si>
    <t>职位亮点五险一金年底双薪绩效奖金餐补带薪年假弹性工作员工旅游节日福利</t>
  </si>
  <si>
    <t>职位描述岗位职责：1、按照项目经理分配的工作，独立、高效的完成开发工作；2、基于HTML+CSS编写的静态页面，结合需求文档，完成功能模块儿的设计、开发工作；3、完成数据接口、数据库、后台界面的开发工作；4、自行进行单元测试，保证代码的质量及可用性；5、配合测试组，共同完成程序测试工作，能够对缺陷进行修正； 6、根据网站实际情况，提出合理可行的优化方案并实施；7、根据局方需求，提出开发方案并实施。 任职要求：1、本科学历，计算机相关专业；2、二年以上相关工作经验；3、熟悉网站项目管理工作，有责任心及团队合作精神，灵活处事，善于思考；4、良好的计划和执行能力、协调能力和人际沟通能力，能够承受较强的工作压力；5、具有网站开发的经验，理解WEB标准，熟练掌握Oracle，JNDI，Struts，Spring， JSP，HTML，CSS，Javascript等开发技术； 6、熟悉页面优化，了解各主流浏览器特性，使页面兼容主流浏览器，具有网站优化经验的优先； 7、熟悉JQuery/DWR/JSON/EXTJS/YUI其中的一种或多种Javascript开发框架，能够设计编写常见的Web应用； 8、了解基于JAVA的开发体系，了解基本的SSH架构，能够协作完成联调等工作； 9、了解Apache、weblogic、tomcat等WEB容器的使用；10、工作细心负责，责任心强，有团队合作精神，对新技术有较强的学习接收能力，英语CET-4。</t>
  </si>
  <si>
    <t>SEO/SEM工程师</t>
  </si>
  <si>
    <t>北京教书匠教育咨询有限公司</t>
  </si>
  <si>
    <t>职位亮点五险一金弹性工作节日福利绩效奖金定期体检加班补助</t>
  </si>
  <si>
    <t>职位描述岗位职责：一、关于SEM：1、负责百度竞价账户的管理和优化，包括账户搭建、关键词排名、质量度优化、创意撰写等；2、根据相应的搜索引擎、同行竞价排名进行实时调价；3、总结竞价排名规律，对竞价关键词进行整理和数据分析，能有效的对其进行评估；4、根据公司业务、产品、活动等进行关键词投放策略规划和调整；5、监控全站收录与核心关键词排名变化，撰写关键词的广告创意并进行产品优化；6、定期对相关数据进行有效分析，并提出改进方案。二、关于SEO：1、负责公司旗下平台的SEO整体优化及SEM营销策略制定；2、提升主关键词及长尾关键词的搜索排名；3、与网站工程师配合优化网站代码，提升客户体验；4、通过SEO能较大幅度提升平台的自然流量及客户回头率；5、实现以上要求的其他各项辅助工作。 岗位要求：1、大专以上学历，1-3年SEO和SEM实操经历； 2、拥有百度SEO搜索引擎推广、关键字、竞价排名、推广联盟、论坛推广等推广技能，有良好的阅读及文案能力,对数据敏感；3、有较强的网站内部和外部优化能力，掌握网站的内容，关键词，链接，代码等优化技巧；4、熟悉门户平台注册与维护、各类页面图片、代码、关键词优化等工作；5、具备一定的图文编辑设计能力，能使用PS等常用图片工具简单修图，懂基本的网站HTML+CSS代码；6、熟练运用OFFICE软件，包括EXCEL、WORD、PPT等，能够进行推广数据分析并制作报告；7、有教育媒体相关工作经验或知名网站相关工作经验者优先。</t>
  </si>
  <si>
    <t>北京切尔思科技有限公司</t>
  </si>
  <si>
    <t>1万-1.8万</t>
  </si>
  <si>
    <t>职位描述负责公司云计算软件产品和系统管理软件产品的开发，最好能有出色的Web应用软件UI设计能力。要求：1.透彻掌握HTML+CSS对网页标准有成熟深刻的理解； 2.充分理解前端开发对视觉设计、用户体验和网站性能的重要性； 3.很强的脚本编程能力，非常精通Javascript及jQuery ，能够使用它们实现各类复杂的前端交互功能； 4.持续关注业界最新发展，对 HTML5 、 css3 、响应式设计等前沿技术与其设计理念有实际了解和实践；5.熟练使用至少一种主流前端框架 React、Vue、Angular，有前端工程化相关经验者优先。6.精通至少一门后台语言，有 ASP.NET、 Nodejs 后端开发经验者优先。7.熟悉至少一种关系型数据库与非关系型数据库。8.有自己的技术产品、开源作品或活跃的开源社区贡献者优先。</t>
  </si>
  <si>
    <t>PHP开发工程师（高级）</t>
  </si>
  <si>
    <t>北京希诺创意科技有限公司</t>
  </si>
  <si>
    <t>1万-1.2万</t>
  </si>
  <si>
    <t>计算机软件,互联网/电子商务,IT服务(系统/数据/维护)</t>
  </si>
  <si>
    <t>职位亮点五险一金员工旅游餐补带薪年假加班补助</t>
  </si>
  <si>
    <t>职位描述岗位职责1、负责核心功能开发、2、负责对团队开展技术培训及技术指导3、可以独立完成开发任务，保证项目进度和质量，对客户的需求提供技术支持 任职条件工作经验7年以上精通PHP精通Nigix、Apache开发环境服务 可以优化Nginx Apache精通MySQL 会数据库引擎优化精通html+css精通JavaScript、jQuery学历 本科以上精通socket会话机制  可以对会话机制做优化可以独立完成技术设计，数据库设计福利待遇：1、五险一金：全额缴纳养老保险、医疗保险、工伤保险、失业保险、生育保险、住房公积金；2、员工活动：年度集体旅游，季度部门活动，不定期文体活动；3、其他福利：午餐补贴、节日礼品等</t>
  </si>
  <si>
    <t>特力惠信息科技股份有限公司</t>
  </si>
  <si>
    <t>职位亮点五险一金绩效奖金股票期权高温补贴节日福利补充医疗保险定期体检</t>
  </si>
  <si>
    <t>职位描述岗位职责：1、能根据产品需求与UI原型完成前端Web的开发工作，使得成果满足设计要求；2、使用Vue3与后端服务交互。3、对前端产品的质量全面负责；4、根据测试人员反馈、分析系统缺陷，持续优化产品质量；5、页面通过标准校验，兼容各主流浏览器。任职要求：1、本科及以上学历，3年以上实际项目开发经验；2、喜欢web前端技术，对于HTML、CSS、JavaScript有较为深入的研究。3、、熟悉W3C规范，能熟练编写具有良好风格规范的HTML+CSS代码，熟悉Bootstrap等前端框架、规范或工具者尤先。4、理解JavaScript运行机制，能够运用面向对象编程思想进行JavaScript编程，编写高质量代码，对JQuery等常见框架有较为深入研究5、了解主流框架(React、Vue、Angular4.0)至少一种；熟悉ES6编程; 有react全家桶、vue全家桶经验者尤先6、具备良好的团队协作精神及创新精神，善于与人沟通，能够承受工作压力；热爱软件开发工作；具有较强的学习能力；7、参与开源项目或对开源项目有贡献者优先；</t>
  </si>
  <si>
    <t>能源/矿产/采掘/冶炼,环保,仪器仪表及工业自动化,计算机软件</t>
  </si>
  <si>
    <t>职位亮点五险一金年底双薪绩效奖金加班补助通讯补助带薪年假定期体检员工旅游</t>
  </si>
  <si>
    <t>职位描述技能要求：C#.netASP.NET Winform岗位职责1、熟练掌握ASP.NET MVC、WebAPI、C#、JavaScript、Jquery、Html+Css、BootStrap ；2、有开发WinForm系统项目经验，熟悉多线程、Socket通信、WebService等相关技术更优； 3、熟练掌握MS SQL 或 ORCAL数据库操作； 4、具有良好的逻辑思维和编程能力，善于学习接受新技术； 5、具有良好的沟通能力和协调能力，善于团队合作。任职资格1、本科及以上学历；2、三年以上开发经验；3、较好的客户沟通能力、协同能力，积极向上的服务态度；4、能吃苦耐劳，适应出差。</t>
  </si>
  <si>
    <t>职位亮点五险一金绩效奖金餐补通讯补助定期体检高温补贴节日福利员工旅游</t>
  </si>
  <si>
    <t>职位描述技能要求：.netc#ASP.NETWinform岗位职责1、熟练掌握ASP.NET MVC、WebAPI、C#、JavaScript、Jquery、Html+Css、BootStrap ；2、有开发WinForm系统项目经验，熟悉多线程、Socket通信、WebService等相关技术更优； 3、熟练掌握MS SQL 或 ORCAL数据库操作； 4、具有良好的逻辑思维和编程能力，善于学习接受新技术； 5、具有良好的沟通能力和协调能力，善于团队合作。任职资格1、本科及以上学历；2、三年以上开发经验；3、较好的客户沟通能力、协同能力，积极向上的服务态度；4、能吃苦耐劳，适应出差</t>
  </si>
  <si>
    <t>医疗/护理/美容/保健/卫生服务,医疗/护理/美容/保健/卫生服务</t>
  </si>
  <si>
    <t>职位亮点五险一金绩效奖金带薪年假定期体检</t>
  </si>
  <si>
    <t>职位描述任职要求：1． 计算机相关专业专科及以上学历，两年以上前端开发经验；2． 精通HTML+CSS，熟练使用HTML5，CSS3的新特性；3． 熟练掌握原生JS，了解一些ES6的新特性；4． 有移动端项目开发经验，能够处理好移动端的兼容性，适配性；5． 熟悉模块化，组件化的相关原理；6． 至少熟练使用Angular,React,Vue或其他同类框架中的一种，并了解其关键原理；7． 熟悉任意bundle工具，如webpack、Browserify等；8． 具有良好的编码习惯，良好的沟通与表达能力，思路清晰，业务逻辑理解与分析能力强；</t>
  </si>
  <si>
    <t>HTML5响应式设计/高级移动应用工程师/手机界面工程师</t>
  </si>
  <si>
    <t>鸽姆物联网科技(上海)有限公司</t>
  </si>
  <si>
    <t>互联网/电子商务,计算机软件,IT服务(系统/数据/维护),教育/培训/院校</t>
  </si>
  <si>
    <t>职位亮点五险一金年底双薪年终分红加班补助全勤奖包吃交通补助餐补</t>
  </si>
  <si>
    <t>职位描述html5 css3 jquery bootstrap 响应式设计职位职能:  移动应用开发工程师，网页设计  脚本开发工程师岗位职责：1. 负责/参与网站页面制作/设计编码，开发网站、手机、平板电脑等多平台上的前端应用；2. 负责产品的页面制作及维护，根据设计图完成页面编码；3. 根据业务功能需求，编写js和css代码；4. 协助后台程序员完成功能镶嵌和调试。5、用Firefox浏览器里按快捷键ctrl+shift+m或“工具”--“Web开发者”--“响应式设计视图”随意调整宽高，模拟手机/平板等不同终端效果。此项必须，否则勿投简历！任职资格：1、1年以上Web或WebApp前端开发经验； 2、良好的编码习惯：简洁性，可读性，可维护性； 3、html，css 符合W3C标准标准。 [加分项]： 1、响应式网站 、 web app开发、 普通pc版开发； 2、与后台程序数据交互； 3、开发、维护、扩展前端代码框架 ；4、坚决不兼容IE6,7。任职资格：1. 2年以上大型网站前端开发经验2. 精通html+css跨浏览器开发，对如何构建良好的html结构与css代码有一定的理解；3. 熟悉HTML5语法，理解CSS3，熟悉多种HTML5的特效；4. 熟悉javascript语法及jquery；5. 善于使用Firebug等工具进行页面分析和调试，解决浏览器兼容问题6. 熟悉响应式设计，了解bootstrap框架，了解SEO7. 吃苦耐劳，具备较强的沟通和协作能力，并乐于钻研WEB前端效果的技巧与实现。1、熟悉移动端，熟悉响应式； 二年或以上开发工作经验，具备 HTML5、CSS3 开发技术，有响应式页面开发经验；2、熟悉html5，css3； 3、熟悉ajax ；4、熟悉jQuery等主流JS库； 5、熟悉一门后台语言及一种以上数据库； 6、对细节有强迫症。7.精通PHP,至少三年php开发经验</t>
  </si>
  <si>
    <t>深圳达实智能股份有限公司</t>
  </si>
  <si>
    <t>IT服务(系统/数据/维护),仪器仪表及工业自动化,房地产/建筑/建材/工程</t>
  </si>
  <si>
    <t>职位亮点节日福利五险一金绩效奖金股票期权带薪年假补充医疗保险定期体检员工旅游</t>
  </si>
  <si>
    <t>职位描述岗位职责1、负责前端项目架构的设计和实现；2、主导技术选型和前端整体架构；3、负责前端项目的兼容性优化、性能优化、体验优化、攻克技术难题；4、遵循并优化产品前端代码标准及规范；5、开发维护公共组件结构。任职资格 1、大学专科以上，计算机科学与技术、软件工程等相关专业；2、3年以上前端开发经验；3、技术方面的技能要求：1)   精通JQuery/CSS/Javascript等前端技术，熟练掌握CSS和浏览器兼容问题；2)   熟练掌握LAMP架构下的网站编程；3)   熟悉W3C规范，能熟练编写具有良好风格规范的HTML+CSS代码；4)   对Web产品设计和用户体验有一定的了解，熟悉当前互联网的各种流行应用；5)   熟悉HTTP协议；6)   对 MVVM 模式有一定理解;精通 Vue 框；7)   热爱前端开发，对技术钻研有浓厚兴趣，良好的技术视野，善于学习以及拥有强烈的进取心</t>
  </si>
  <si>
    <t>职位亮点五险一金绩效奖金全勤奖交通补助餐补带薪年假弹性工作定期体检</t>
  </si>
  <si>
    <t>职位描述技能要求：MySQLLinuxRedis/Memcachehtml+cssjQueryYii岗位职责：1、参与公司各个游戏平台、运营平台等项目中的后台逻辑开发。2、与产品、前端开发工程师保持良好沟通，能快速理解、消化各方需求，并高效的落实为具体开发工作。任职要求：1. 四年以上Web/App开发经验，热爱技术，喜欢钻研；2. 熟悉PHP，熟悉Mysql，熟悉Linux；3. 熟悉yii框架，或至少有两个框架使用经验；4. 熟练使用Redis/Memcache等；5. 熟悉html+css，能熟练使用jQuery；6. 具有良好的计算机理论基础，本科及以上学历，优秀者可放宽；7. 有好奇心，主动思考业务，能提出自己的想法和意见；8. 责任心强，能主动反馈和跟进问题；9. 有游戏行业工作经验优先。</t>
  </si>
  <si>
    <t>燕加隆家居建材股份有限公司</t>
  </si>
  <si>
    <t>房地产/建筑/建材/工程,贸易/进出口,家居/室内设计/装饰装潢</t>
  </si>
  <si>
    <t>职位亮点五险一金带薪年假弹性工作定期体检免费班车员工旅游周末双休节日福利</t>
  </si>
  <si>
    <t>职位描述1、掌握 gulp、webpack 对 css、js、html 代码进行合并、压缩处理提高页面性;2、熟练熟悉Html5、熟练使用HTML+CSS(DIV+CSS)页面布局：3、熟练熟悉javascript各种前端框架和类库jQuery等：4、熟练熟练运用基于Ajax进行前后端交互，5、有一定H5、移动端APP项目开发经验。</t>
  </si>
  <si>
    <t>互联网/电子商务,计算机软件,IT服务(系统/数据/维护),计算机硬件</t>
  </si>
  <si>
    <t>职位亮点五险一金绩效奖金全勤奖餐补节日福利带薪年假加班补助周末双休</t>
  </si>
  <si>
    <t>职位描述岗位职责：1.负责前端开发和页面制作：用HTML+CSS输出视觉界面；2.提供针对不同浏览器的前端页面解决方案；3.负责相关产品的需求以及前端程序的实现，提供合理的前端框架；4.根据工作安排高效、高质地完成代码编写，确保符合规范的前端代码规范；5.负责公司现有项目和新项目的前端修改调试和开发工作；6.与设计团队紧密配合，能够实现设计师的设计想法；7.与后端开发团队紧密配合，确保代码有效对接，优化网站前端性能。岗位要求：1.熟悉HTML/CSS3标准，精通Javascript前端开发，2年以上的开发经验，熟悉VUE/Angular  JS等常见web开发框架中的一种，熟悉对象化Javascript编程，熟练使用react、react-native、node者优先，能快速高效实现各种交互效果；2.精通W3C标准的网站构建，能够快速的构建面向后台应用的网站，具有良好的视觉审美；3.有微信小程序和支付宝小程序的实际项目开发经验，熟练支付宝小程序开发者优先；4.熟悉mvvm、mvc等开发模式，熟悉bootstrap等UI库的使用，熟练使用less或sass进行前端开发，具有良好的编码风格与规范；5.掌握http基本原理和各种常见浏览器相关设置和原理的基本知识。</t>
  </si>
  <si>
    <t>前端设计师</t>
  </si>
  <si>
    <t>深圳微播信息技术有限公司</t>
  </si>
  <si>
    <t>职位亮点五险一金节日福利绩效奖金带薪年假</t>
  </si>
  <si>
    <t>职位描述岗位职责：1.参与公司网站微信端及微信公众平台电商系统的设计、开发、维护等过程；2.进行网站后台功能开发编码工作；3.对程序运行的准确性和稳定性工作完全负责；4.负责网站的Bug修改，日常维护和改进；5.向上级领导汇报工作进度；6.配合其他Web前端和后端开发工程师完成开发工作，配合测试人员执行测试；任职要求：1、大专及以上学历2、1年以上PHP开发工作经验，有完整的电商项目开发经验优先（原生优先）；3、能够熟练开发公众号、微擎；4、熟练HTML+CSS移动端布局；5、懂mysql优化；6、会使用版本控制工具。7、熟练使用微擎系统优先。</t>
  </si>
  <si>
    <t>零售/批发,贸易/进出口</t>
  </si>
  <si>
    <t>职位亮点五险一金带薪年假周末双休每年多次调薪定期团建节日福利年底双薪</t>
  </si>
  <si>
    <t>职位描述技能要求：Javascriptvue.isDIV+CSSajax我们需要你：1. 负责我司商城界面前端的开发及维护工作，配合后台开发人员实现商城功能；2. 优化网站前端代码，按照项目要求配合运营人员实现前端页面的各种JS效果；3. 熟悉产品和商城运作规则和流程，定期对前端部分进行常规性bug排查并修改；4. 整体负责前端团队的工作布置和验收，并对工作成果负责；5. 与产品经理紧密合作，对开发需求提出专业的、有建设性的意见；6. 有关我司产品和电商平台，请访问www.resistor.today了解详情。我们希望你：1. 大专及以上学历，计算机相关专业，3年以上从事Web前端工作的经验，有丰富的商城网站前端开发经验，至少有1个商城开发项目；2. 掌握基本的JavaScript计算方法编写，精通ajax，熟悉vue.js；3. 对HTML+CSS，以及各大浏览器兼容性有很大的了解；4. 熟练掌握API开发和调试经验者优先，具有组件化的思想，精通前端应用构建和组件封装；5. 工作认真负责，今日事今日毕，代码完美主义者；6. 具有良好的沟通能力，注重团队合作，对IT技术类工作有浓厚的兴趣。假期福利：工 作 日：9:00-17:50，周末双休；法定假日：所有法定假日按国家规定正常休息；年    假：所有入职员工转正之后即可享受18天年假。其他福利：五险一金：正式入职即缴纳五险一金；节假日福利：每个法定节假日至少发放500元的现金补贴；员工体检：员工正式入职即享受一年一次的免费体检；团队活动：每年公司组织一次旅游&amp;日常团队建设活动；                年终奖：每年年底公司会根据个人当年工作成果发放年终奖。</t>
  </si>
  <si>
    <t>广州国开信息科技有限公司</t>
  </si>
  <si>
    <t>职位亮点五险一金绩效奖金交通补助餐补通讯补助周末双休高温补贴节日福利</t>
  </si>
  <si>
    <t>职位描述岗位职责:1.负责相关前端系统的研发、上线、升级、维护等工作；2.根据业务需求和确定的技术架构，独立完成模块的设计、编码、测试以及编写相关文档；3.根据不同的业务需求及工作安排，灵活地完成具有相应任务；4.完成上级交代的其它任务。任职要求:1、2年以上前端开发经验；精通HTML+CSS，并能快速处理各浏览器兼容问题；熟练掌握Javascript或Actionscript；熟练掌握Ajax；2、熟练使用JS框架，如jQuery/YUI等；3、精通开发调试工具，如Firebug等；4、了解服务器方面基本知识；5、掌握移动应用开发、熟练HTML5和CSS3技术优先；6、良好的团队合作、沟通分析能力、工作认真负责，能够承受一定的压力。公司福利:      1、社保以及公积金：劳动合同签订后，按国家规定缴纳工作地的五险一金。      2、交通补贴：一般区域10元/月，一类区域（北、上、广州、深）400元/月      3、通讯补贴：100元-500元/月      4、午餐补贴：10元/天      5、加班工资：1-4级、5-8级、9-14级、15级以上分别为每小时20元、40元、60元、80元（节假日加班调休）      6、股份期权，根据年资、岗位、职级、荣誉、贡献等值享有不同数额其他福利：      1、每年为员工安排一次常规体检，体检费报销30岁以下、35岁、40岁、45岁、50岁、55岁、60岁、65岁分别为 300元、500元、700元、900元、1100元、1300元、1500元、1700元。            2、每年员工直系亲属可享有500元一人次的体检报销费用。      3、员工在公司工作期间出生的孩子在幼儿园、小学、初中、高中、大学各阶段学习期间可以每年获赠3000、5000、7000、9000、11000元的费用报销补贴      4、其他如生日、端午节、中秋节、春节、结婚礼品、休假、探亲、奖金等      5、员工关爱基金，员工本人或直系亲属可享有最高额度50万元的直接援助以及世爱公益慈善志愿者协会发起的募捐支持，帮助困难员工真正度过难关。      6、员工成长基金，每人每年不低于5000元的技能培训和素质</t>
  </si>
  <si>
    <t>IT服务(系统/数据/维护),计算机硬件,电子技术/半导体/集成电路,计算机软件</t>
  </si>
  <si>
    <t>职位亮点五险一金绩效奖金餐补定期体检员工旅游高温补贴免费班车</t>
  </si>
  <si>
    <t>职位描述岗位职责：1、参与产品的整体规划、架构系统：2、负责产品系统的需求沟通、分析设计、功能编码、测试工作，技术文档编写；3、独立完成产品核心代码的编写和优化、功能bug修复；4、根据项目要求完成项目交付及问题支持解决。职位要求：1、计算机相关专业本科学历以上，3年以上软件开发经验；2、熟悉常用数据结构，理解操作系统原理和计算机网络原理；3、熟练掌握java面向对象编程语言，有良好的编程习惯；4、熟练运用java集成开发环境Eclipse、MyEclipse、IntelliJ IDEA和应用tomcat、Jboss服务器进行项目开发；5、熟练运用版本管理工具Git、SVN；6、熟练运用HTML+CSS，javascript，JSP等表现层技术，能够运用ajax技术、jQuery、react和vue等框架相关技术栈进行web应用交互；7、熟练掌握Spring、Spring boot、SpringMVC、Mybatis、hibernate、struts2、shiro、ehcache等开源框架；8、熟练掌握MySQL，Oracle数据库及存储过程等数据库高级应用开发；9、熟悉Linux环境以及操作，SVN的使用，熟悉Tomcat，Apache，Nginx等开源服务器；10、有丰富高并发、高吞吐、高稳定性系统架构设计与实现经验，对架构重构分析、分布改进有实战经验优先考虑；11、熟练掌握分布式通讯框架（Netty、dubbo等NIO框架）、分布式存储（fastDFS、HDFS等）、分布式缓存（Memcached集群、redis集群）、分布式事务处理方案优先考虑；12、全局掌握架构要素系统灵活性、业务扩展性、性能线性增长、HA高可用、等级安全性等优先考虑。</t>
  </si>
  <si>
    <t>.net软件工程师-高新</t>
  </si>
  <si>
    <t>广州市聚图软件有限公司</t>
  </si>
  <si>
    <t>职位描述技能要求：云计算图像处理数据库分布式中间件工作职责：1、 参与系统的需求调研及分析，撰写相关技术文档；2、 搭建系统开发环境，完成现有产品业务逻辑代码编写；3、 协助完成项目的测试 、系统交付工作，对项目实施提供支持；4、 参与方案讨论和技术调研、维护原有产品体系。 任职要求：1、 大学专科及以上学历或同等计算机相关专业；2、 精通C#语言和.NET FRAMEWORK 2.0及以上版本，熟练使用Visual Studio2008、2010等开发工具；有管理软件开发经验优先。3、 熟悉面向对象编程和多层架构的设计和开发，熟悉常用的设计模式；4、 熟悉SQL SERVER数据库，熟悉视图、存储过程的编写；5、 熟悉基本的HTML+CSS，如果有需要，可以配合前端及美工实现页面的搭建；6、 有良好的沟通技能，团队合作能力，责任心强，工作踏实，能承受较大的工作压力；7、 有良好的的编程风格，具有规范化、标准化的代码编写习惯及意识，并有一定的文档撰写能力；8、 参与过至少一个中型以上系统开发。上班时间：周一至周六，上午9点至下午6点，8小时工作制，单休。 工作地址：广州市天河区棠东东路御富科贸园B1幢101室</t>
  </si>
  <si>
    <t>广州帷策智能科技有限公司</t>
  </si>
  <si>
    <t>IT服务(系统/数据/维护),互联网/电子商务,计算机软件,通信/电信运营、增值服务</t>
  </si>
  <si>
    <t>职位亮点周末双休五险一金定期体检员工旅游通讯补助带薪年假节日福利绩效奖金</t>
  </si>
  <si>
    <t>职位描述岗位职责：1、策划各产品线的整体设计风格和配色，根据产品原型，完成高保真UI设计；2、跟踪产品效果及用户体验，提出交互、操作逻辑、界面美观等优化方案；3、负责公司介绍手册、产品介绍手册等线上/线下宣传材料的设计与制作；对企业VI系统进行优化； 4、协助产品营销策划、企业文化建设等其他设计相关的支撑工作。任职要求：1、本科及以上学历，美术、设计类相关专业；2、至少3年互联网产品UI设计工作经验，熟悉Web、App设计规范；3、精通Photoshop、Illustrator、CorelDraw等设计软件；4、有较高的审美意识、创新设计能力和团队沟通合作意识；5、具有to B产品UI设计经验者优先，懂前端代码者（Html+CSS等）优先。</t>
  </si>
  <si>
    <t>北京简单科技有限公司</t>
  </si>
  <si>
    <t>1.2万-2万</t>
  </si>
  <si>
    <t>互联网/电子商务,教育/培训/院校,计算机软件</t>
  </si>
  <si>
    <t>职位亮点五险一金周末双休带薪年假节日福利</t>
  </si>
  <si>
    <t>职位描述岗位职责：1、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计算机相关专业，本科以上学历，3年以上WEB前端开发经验。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</si>
  <si>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产品集成工程师</t>
  </si>
  <si>
    <t>深圳市思为软件技术有限公司</t>
  </si>
  <si>
    <t>1.2万-1.8万</t>
  </si>
  <si>
    <t>互联网/电子商务,计算机软件,房地产/建筑/建材/工程</t>
  </si>
  <si>
    <t>职位亮点五险一金年底双薪加班补助通讯补助带薪年假补充医疗保险定期体检</t>
  </si>
  <si>
    <t>职位描述岗位职责1、学习和研究新技术以满足产品的需求，对产品进行优化；2、负责公司产品的模块集成，参与项目并保证产品高质量交付；3、管理应对项目需求，对项目需求进行评估并落实到产品制作；4、搜集，分析市场信息，关注竞品及市场动态，评估需求加入新功能；5、跟进项目进度，确保项目顺利进行；6、完成上级交代的其他工作。任职要求1.计算机或相关专业，1年以上网页开发相关经验者优先，或优秀应届毕业生；2.对交互方式有感性认知，有良好的产品思维，熟悉移动端交互者优先；3.对产品内容能进行有效的逻辑梳理，对产品有敏瑞的洞察力，对当今互联网产品有一定的理解；4.有一定的项目管理能力，能够对项目进度进行把控并做好时间管理；5.熟悉HTML+CSS或C语言、C++等开发知识者优先；6.拥有优秀的学习能力和工匠精神,主动,务实,有担当,对技术和工作充满热情。</t>
  </si>
  <si>
    <t>闻泰通讯股份有限公司</t>
  </si>
  <si>
    <t>加工制造（原料加工/模具）,电子技术/半导体/集成电路</t>
  </si>
  <si>
    <t>职位亮点节日福利全勤奖交通补助带薪年假补充医疗保险定期体检五险一金餐补</t>
  </si>
  <si>
    <t>职位描述任职资格：1、本科及以上学历；2、熟练掌握 Html+Css/Html5+Css3 网页布局与样式制作符合 W3C 标准的页面建构 ；3、能够熟练使用 Javascript、 JQuery、Vue.JS、 Bootstrap、ElementUI 等 ；4、熟练使用 SVN 和 Git 代码管理工具； 5、熟练使用Eclipse开发工具 ；6、能够熟练使用 Photoshop 图片编辑器工具进行切图等工作； 7、掌握 PC 端页面布局及响应式布局， 善于解决浏览器兼容性问题；</t>
  </si>
  <si>
    <t>深圳市知领互联信息有限公司</t>
  </si>
  <si>
    <t>职位亮点五险一金绩效奖金全勤奖节日福利员工旅游带薪年假定期体检</t>
  </si>
  <si>
    <t>职位描述任职要求:1.  具备至少三年的前端开发经验，年龄25岁及以上，大专/本科及以上学历。2.  精通HTML+CSS布局, 能熟练使用各种移动端布局技术。3.  精通JavaScript, 熟练掌握ES6，了解ES7。4.  能够熟练掌握Vue.js、React.js、Angular等前端流行框架中的一项或者多项。5.  熟练掌握nodejs，并对其他的后台语言(Java、PHP等)有一定的了解。6.  有独立开发微信小程序经验者，在同等条件下优先考虑。7.  对项目模块化、工程化具备丰富的经验。8.  具备教育情怀，对教育事业具有奉献精神。9.  表达能力优秀，能使用清晰明了、通俗易懂的方式向受众阐述观点。岗位职责:1、负责前端课程的设计和研发工作； 2、负责前端的授课工作； 3、制作课程案例，编写教学文档。薪酬福利：1、其他福利津贴：五险一金及商业保险 +  定期调薪；带薪休假（年假、婚假、病假、培训假等）2、丰富的集体活动（定期的拓展、旅游、体育比赛、年会等）其他福利津贴：五险一金及商业保险 + 项目提成 + 年终奖 + 定期调薪等3、良好的办公环境和公司氛围4、公司提供良好的发展平台，完善的培养体系和升迁机制。</t>
  </si>
  <si>
    <t>1.3万-2.5万</t>
  </si>
  <si>
    <t>职位亮点节日福利五险一金绩效奖金餐补带薪年假补充医疗保险定期体检员工旅游</t>
  </si>
  <si>
    <t>职位描述技能要求：JavascriptReact岗位职责：1、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计算机相关专业，本科以上学历，3年以上WEB前端开发经验。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</si>
  <si>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1.3万-1.6万</t>
  </si>
  <si>
    <t>职位描述我们需要你：1.整体负责我司商城前端的开发及维护工作，配合后台开发人员实现相关功能；2.熟悉产品和商城运作规则和流程，优化网站前端代码，定期进行bug排查并修改；3.整体负责前端团队（2-3人）的工作布置和验收，并对最终工作成果负责；4.与产品经理密切合作，对开发需求及流程提出专业的、有建设性的意见；5.有关我司产品和电商平台，请访问www.resistor.today了解详情。我们希望你：1.大专及以上学历，5年以上从事Web前端工作的经验，有开发过大型商城项目；2.掌握基本的JavaScript计算方法编写，精通ajax，熟悉vue.js；3.对HTML+CSS，以及各大浏览器兼容性有很大的了解；4.熟练掌握API开发和调试经验者优先，具有组件化的思想，精通前端应用构建和组件封装；5.工作认真负责，今日事今日毕，代码完美主义者；6.具有良好的沟通能力，注重团队合作，对IT技术类工作有浓厚的兴趣。假期福利：工 作 日：9:00-17:50，12：00-13:30午休，周末双休；法定假日：所有法定假日按国家规定正常休息；年 假：转正之后即可享受18天年假。其他福利：五险一金：正式入职即缴纳五险一金；体 检：正式入职即享受一年一次的免费体检；免费旅游：每年公司组织一次旅游&amp;日常团队建设活动；节假日福利：每个法定节假日至少500元的现金补贴；年终奖：根据个人全年工作成果发放年终奖。</t>
  </si>
  <si>
    <t>北京普照天星科技有限公司</t>
  </si>
  <si>
    <t>1.4万-2万</t>
  </si>
  <si>
    <t>互联网/电子商务,计算机软件</t>
  </si>
  <si>
    <t>职位亮点五险一金餐补带薪年假节日福利每年多次调薪股票期权绩效奖金年终分红</t>
  </si>
  <si>
    <t>职位描述任职要求：1、本科3年及以上工作经验，计算机或者软件工程相关专业;2、精通JavaScript、Ajax、DOM等Web前端技术；3、精通HTML+CSS, 能够精确规划网页的DIV / CSS 结构以及浏览器兼容性处理技巧；4、熟悉常见JS开发框架（如：jQuery、bootsharp、VueECharts、D3.js、HighCharts等），能根据项目需求完成js功能的实现；5、熟悉ES6, 模块化开发, 前端组件化；6、对前端技术有持续的热情，个性乐观开朗，逻辑性强，善于和各种背景的人合作</t>
  </si>
  <si>
    <t>1.5万-3万</t>
  </si>
  <si>
    <t>职位亮点周末双休五险一金餐补带薪年假弹性工作补充医疗保险定期体检节日福利</t>
  </si>
  <si>
    <t>职位描述技能要求：JavascriptReactnode.js技能要求：Javascript，React岗位职责：1、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计算机相关专业，本科以上学历，4年以上WEB前端开发经验。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</si>
  <si>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中云网安科技(北京)有限公司</t>
  </si>
  <si>
    <t>1.5万-2.5万</t>
  </si>
  <si>
    <t>职位亮点创业公司五险一金股票期权绩效奖金带薪年假</t>
  </si>
  <si>
    <t>职位描述职责描述：公司客户端产品的开发，提供的产品和服务实现一流的Web界面，优化代码并保持良好兼容性Web前端表现层及与前后端交互的架构设计和开发，配合后台开发人员实现产品界面和功能，利用各种Web技术模拟开发产品原型，利用各种Web技术模拟开发产品原型等。任职要求：对Web技术创新及丰富互联网应用开发(Rich Internet Applications)有浓厚的兴趣对用户体验、交互操作流程、及用户需求有深入理解对常用的一些JS框架了解，如jQuery、angularjsI等。掌握最基本的JavaScript计算方法编写。对目前互联网流行的网页制作方法（Web2.0）HTML+CSS，以及各大浏览器兼容性有很大的了解。对前沿技术（HTML5+CSS3）的基本掌握。</t>
  </si>
  <si>
    <t>深圳市法本信息技术股份有限公司</t>
  </si>
  <si>
    <t>1.5万-2万</t>
  </si>
  <si>
    <t>职位亮点五险一金带薪年假定期体检节日福利免费班车定期团建补充医疗保险弹性工作</t>
  </si>
  <si>
    <t>职位描述技能要求：HTLM5岗位职责:1、参与需求评审，根据需求开发相应的业务逻辑；2、根据开发进度和任务分配，完成相应模块软件的设计、开发；3、积极参与伙伴间的协作任务，保证开发进度；4、做好代码的优化与程序的性能优化等任职要求:1、统招本科学历，公立学信网可查！！！（15年及之前毕业的）；2、精通html+css跨浏览器开发，对如何构建良好的html结构与css代码有深入理解；3、 精通HTML5语法，理解CSS3+div布局，熟悉多种HTML5的特效； 4、对JavaScript性能、多浏览器兼容性、面对组件开发有相应的解决方案；6. 熟练掌握vue.js，jqquery，webpack，gitlab等js框架、打包工具、代码管理工具等。7、有金融或保险行业开发经验者优先。</t>
  </si>
  <si>
    <t>.net</t>
  </si>
  <si>
    <t>职位描述1.精通.net开发框架。2.精通C#.net开发，熟悉B/S, C/S开发模式。3.精通javascript、jquery、html+css等前端页面开发与设计4.熟悉SQLServer，Oracle等主流数据库。5.有汽车金融业务背景优先6.了解数据库和数据仓库设计相关知识。7.英语良好，可读写。</t>
  </si>
  <si>
    <t>北京中德福林软件科技有限公司</t>
  </si>
  <si>
    <t>计算机软件,IT服务(系统/数据/维护)</t>
  </si>
  <si>
    <t>职位亮点带薪年假五险一金定期体检绩效奖金</t>
  </si>
  <si>
    <t>职位描述技能要求：HTML5CSS3高级：五年及以上工作经验；精通HTML+CSS，并能快速处理各浏览器兼容问题；熟练使用JS框架，如AUE/angularjs等；精通Ajax技术，精通开发调试工具，如Firebug等；代码语义化，懂优化，压缩和反压缩；高效合成CSS Sprite；精通photoshop等工具。任职资格：1、本科、大专院校毕业，获得计算机相关专业学位证书，或计算机相关专业、获得研究生学位证书。2、4年以上工作经验，有相关领域开发及管理经验，具备良好的应用开发及管理实战能力。3、学习能力强，具有快速适应项目的能力，能适应高强度的工作，具有良好的口头及书面沟通能力。4、具有良好的分析问题和解决问题的能力，勇于面对挑战性问题方案文档编写能力良好。</t>
  </si>
  <si>
    <t>北京唐吉诃德科技有限公司</t>
  </si>
  <si>
    <t>职位亮点周末双休五险一金年底双薪节日福利</t>
  </si>
  <si>
    <t>职位描述职位描述：1、负责Web端功能设计、开发和优化； 2、与设计师和后台程序员配合，高效率高质量地完成页面的实现工作； 3、进行Javascript程序的代码编写和开发工作； 4、负责公司Web应用产品的产品维护以及更新升级。 职位要求:1、计算机相关专业，本科以上学历，3年以上Web前端开发经验；。  2、喜欢Web前端技术，对于HTML、CSS、JavaScript有较为深入的研究；。 3、熟悉W3C规范，能熟练编写具有良好风格规范的HTML+CSS代码，熟悉ExtJs、Bootstrap、Alice、Less等前端框架、规范或工具者尤佳； 4、熟悉HTML5、CSS3和Web、app等相关技术； 5、对Web产品设计和用户体验有一定的了解，熟悉当前互联网的各种流行应用； 6、有项目管理经验，良好的团队协作意识和积极的工作态度。</t>
  </si>
  <si>
    <t>区块链研发讲师</t>
  </si>
  <si>
    <t>北京千锋互联科技有限公司</t>
  </si>
  <si>
    <t>教育/培训/院校,互联网/电子商务</t>
  </si>
  <si>
    <t>职位亮点五险一金加班补助节日福利每年多次调薪绩效奖金定期体检员工旅游</t>
  </si>
  <si>
    <t>职位描述职责描述：从事区块链相关技术的教学产品研发或教学。任职要求：1、熟练掌握C、C++、Java、Python、Go任意一种编程语言；2、有Web开发经验，熟悉HTTP协议、JavaScript、HTML+CSS、jQuery、node.js等前端技术；3、熟练掌握MySQL、Oracle、SQLServer等至少一种关系型数据库或LevelDB、mongoDB数据库；4、有阅读开源项目源码爱好者，爱好算法和数据结构；5、具备分布式系统开发经验，熟悉分布式系统中的基础理论者优先；6、掌握p2p通信原理，掌握docker部署者优先；7、有Ethereum或HyperLedger开发经验者优先。</t>
  </si>
  <si>
    <t>seo主管</t>
  </si>
  <si>
    <t>北京博奥晶典生物技术有限公司</t>
  </si>
  <si>
    <t>医药/生物工程,医药/生物工程</t>
  </si>
  <si>
    <t>职位亮点五险一金年底双薪绩效奖金交通补助餐补通讯补助带薪年假年终分红</t>
  </si>
  <si>
    <t>职位描述工作内容：1、关键词挖掘，选取合适的关键词达配对应的域名；2、会简单的html+css操作，可以自已修改网站模板；3、2年以上SEO工作经验，有建站经验，有大型站群、泛站运作经验者优先 ；职位要求：1、熟练使用计算机各种软件（如OFFICE）；2、擅长网络数据分析；3、黑帽SEO工作经验优先。4、要求有较强的执行力；</t>
  </si>
  <si>
    <t>瞳门科技(北京)有限公司</t>
  </si>
  <si>
    <t>职位亮点14薪五险一金餐补弹性工作股票期权带薪年假</t>
  </si>
  <si>
    <t>职位描述岗位职责：1、负责公司各产品的前端开发功能，包括WEB、H5、小程序，桌面应用等；2、根据市场反馈进行用户前端交互的改进；3、根据产品经理给出文档完成产品开发。任职要求：1、统招大学本科��上学历，三年以上Web前端开发经验；2、熟悉主流框架VUE、 React、Angular；3、熟练编写规范的HTML+CSS代码；4、熟悉跨浏览器兼容、CSS优先级和响应式布局；5、熟练使用前端构建工具。</t>
  </si>
  <si>
    <t>深圳市中交出行科技有限公司</t>
  </si>
  <si>
    <t>职位亮点五险一金绩效奖金全勤奖员工旅游</t>
  </si>
  <si>
    <t>职位描述岗位职责：1、负责软件产品的系统设计以及基础服务研发；2、同时参与相关的系统分析设计；3、对系统总体结构框架提出一些有建设性的意见和建议；4、能够独立完成重要关键的软件开发任务，并与产品组/测试组，其他成员紧密合作。 任职要求：1、本科以上学历，软件工程/计算机/或相关理工科毕业；2、3年以上工作经验，熟悉Javascript开发；3、精通JavaScript，熟练运用Html+Css网页布局，熟悉前端开发框架，微信H5开发等；4、敏捷沟通、善于总结、思考、能够在实践中不断学习。</t>
  </si>
  <si>
    <t>昆山孚高通信息技术有限公司</t>
  </si>
  <si>
    <t>1.7万-2.3万</t>
  </si>
  <si>
    <t>外包服务,计算机软件,互联网/电子商务,IT服务(系统/数据/维护)</t>
  </si>
  <si>
    <t>职位亮点五险一金带薪年假周末双休节日福利无试用期住房补贴年底双薪</t>
  </si>
  <si>
    <t>职位描述工 作 职 责1. 参与公司网站前台项目的设计和开发；2. 参与后台管理系统的开发和维护工作。负责公司已完成项目的后续部分维护工作；3. 根据需求，完成程序的独立设计及代码编写。高效完成被分派的任务，保证团队工作的顺利进行；4. 配合主管在业务功能及程序思路方面能提出较好的解决方案；5. 熟悉 MySQL 如何使用索引，能写出比较高效的 SQL语句提高数据库的访问性能；6. 讨论需求内容，进行需求分析，确定产品的技术解决方案和开发时间评估。 任职 要 求1．熟练掌握PHP面向对象开发技术。熟悉常用PHP开源框架，了解各大流行框架特色如YII、CI、THINKPHP框架等；2．熟悉HTML+CSS，能够处理一些浏览器兼容问题。熟悉JavaScript/Ajax/JQuery/Html5等相关技术；3. 熟悉Linux环境下开发，熟练使用常用Linux系统管理命令；4. 熟练掌握居于LAMP（LINUX+APACHE+MYSQL+PHP) 平台的开发；5. 熟悉数据库理论知识，熟悉 MySQL 存储和索引设计。熟悉数据库、缓存，能够熟练应用MySQL、Redis、memcache；6. 拥有良好的代码习惯要求结构清晰、命名规范，逻辑性强，代码冗余率低。7. 有5年以上PHP及相关软件开发经验。</t>
  </si>
  <si>
    <t>蜜芽宝贝(北京)网络科技有限公司</t>
  </si>
  <si>
    <t>2万-3万</t>
  </si>
  <si>
    <t>互联网/电子商务,快速消费品（食品/饮料/烟酒/日化）,耐用消费品（服饰/纺织/皮革/家具/家电）</t>
  </si>
  <si>
    <t>职位亮点五险一金年底双薪绩效奖金餐补补充医疗保险定期体检</t>
  </si>
  <si>
    <t>职位描述技能要求：直播社区广告社交岗位职责/职位描述：1、参与公司社区后台管理系统的开发和维护工作；2、根据需求，完成程序的独立设计及代码编写，高效完成；3、在业务功能及程序思路方面能提出较好的解决方案；任职要求：1、3年以上的LINUX + PHP + MYSQL开发经验，有社区或社交或直播系统工作经验者优先；2、熟悉 HTML+CSS，熟练应用JS，Ajax等相关技术；3、熟悉 MYSQL，包括数据库设计，性能调优等；4、熟悉 Linux操作系统和Shell；5、熟悉面向对象程序设计模式，有良好的编码习惯和撰写文档习惯；6、有解决问题、钻研技术的兴趣和能力，善于沟通和表达；</t>
  </si>
  <si>
    <t>python项目经理</t>
  </si>
  <si>
    <t>职位亮点五险一金餐补带薪年假绩效奖金房补</t>
  </si>
  <si>
    <t>职位描述岗位要求：熟练掌握Python语言，有Web开发经验；至少熟悉一种Python Web框架(Django, Flask, Tornado)；熟悉MySQL数据库的使用，熟悉NoSQL（Redis与MongoDB）者优先；熟悉前端开发HTML+CSS，Javascript，Jquery，Ajax；有基于Python线上项目优先考虑；计算机或相关专业毕业；岗位职责：负责讲授Python语言，培养学生；负责制定Python教学大纲；负责根据市场变化，调整Python教学大纲；负责总结毕业生项目；</t>
  </si>
  <si>
    <t>企业云前端开发工程师</t>
  </si>
  <si>
    <t>浪潮集团有限公司</t>
  </si>
  <si>
    <t>IT服务(系统/数据/维护),计算机软件,计算机硬件</t>
  </si>
  <si>
    <t>职位亮点五险一金通讯补助餐补定期体检节日福利</t>
  </si>
  <si>
    <t>职位描述岗位职责：1、根据产品设计需求，利用HTML+CSS等相关技术开发网站及移动平台的前端应用；2、与后台工程师以及UI设计师共同研讨技术实现方案，推进应用的持续改进；3、持续优化系统在各平台下的兼容性和系统执行效率；4、优化界面用户体验，并能通过前端的工作提高产品的用户体验，利用angularjs实现WebApp中的交互效果；5、利用CSS实现产品需要的动态效果；6、负责PC端Web产品和移动Web产品的HTML/CSS/JS代码编写。任职要求：1、学历本科以上，精通div+css和w3c标准，能熟练运用html+css进行合理的网页制作，深刻理解各主流浏览器之间的兼容性，有跨浏览器开发经验；2、熟悉html特性，了解html最新规范，具有两年以上html、css开发经验，能熟练开发响应式布局者、并有过模块化前端开发经验优先；3、熟悉javascript/json等Web前端技术，熟练使用JS编写面向对象的应用程序，熟悉jquery、 angularjs或者其它前端框架，能与后台开发人员一起编写ajax互交程序；4、熟悉页面性能的优化，熟练解决各种浏览器兼容问题；5、有webapp开发经验，对不同终端的html页面适配充分了解；6、具备良好的服务意识、责任心、较强的学习能力、优秀的团队沟通与协作能力、能承受一定的工作压力；7、具有良好的英语听说读写能力。</t>
  </si>
  <si>
    <t>2万-4万</t>
  </si>
  <si>
    <t>职位描述岗位职责:1.商业产品前端的开发和运维2.独立完成复杂前端设计或大型框架设计 任职资格:1.计算机及相关专业本科及以上学历2.精通HTML+CSS网页制作技术3.精通JavaScript，熟悉模块化开发和主流框架4.深刻理解Web标准，有前端设计和优化能力5.熟悉NodeJS，对数据结构和算法有一定了解6.熟悉Linux平台，熟悉shell，熟悉版本控制工具7.具有较强的设计美感，具备独立设计UI的能力8.具有较强的分析和解决问题的能力，具备良好的团队合作精神9.具备较强的学习能力和主动性，有良好的时间和流程意识</t>
  </si>
  <si>
    <t>北京帝曼德管理咨询有限公司</t>
  </si>
  <si>
    <t>职位亮点五险一金年底双薪加班补助定期体检补充医疗保险带薪年假</t>
  </si>
  <si>
    <t>职位描述工作职责：1、根据界面设计稿，快速高效地完成静态页面的制作。（HTML+CSS）； 　　2、前端交互功能实现，完善用户体验。（Js）；任职要求：1、必须具备3年以上Web前端开发经验；2、精通各种Web前端技术，包括HTML /CSS/JavaScript，有复杂应用开发及性能调优经验；3、深入了解javascript语言、主流开发框架；深刻理解web表标准；4、熟练使用Github/Gitlab进行项目代码管理；5、精通使用webpack、babel、gulp，Chrome DevTools 等开发工具；6、熟悉服务端开发(nodejs/java/php) ；7、善于学习，愿意分享，享受编程。</t>
  </si>
  <si>
    <t>20人以下</t>
  </si>
  <si>
    <t>北京智维盈讯网络科技有限公司</t>
  </si>
  <si>
    <t>职位亮点五险一金绩效奖金带薪年假每年多次调薪试用期全额创业公司弹性工作补充医疗保险</t>
  </si>
  <si>
    <t>职位描述岗位职责： 1、负责公司对接产品；岗位要求： 1、本科或以上学历，计算机相关专业； 2、三年以上工作经验； 3、熟悉OOP/MVC开发，熟悉并使用一种或多种应用开发框架开发过项目(laravel5.1优先)； 4、熟练使用postgresql或mysql、mongoDB、redis等，有优秀的数据库设计和优化能力； 5、熟练使用RESTFUL开发接口； 6、熟悉TCP/IP、HTTP等网络协议； 7、熟悉Linux开发环境和Shell脚本； 8、熟悉Web前端技术(HTML+CSS)，熟练掌握jQuery、图表等前端库； 9、有良好的编码习惯或有大型网站开发经验者优先，有H5相关开发经验者优先。 10、熟练使用CURL其他要求： 1、有良好的团队合作和沟通能力，高度的奉献和敬业精神； 2、虚心好学,思维敏捷,有较强的学习和自学能力，热爱探索新技术，有创新精神； 3、有较强的抗压能力，自我调节自我管理能力强；</t>
  </si>
  <si>
    <t>华溯时代文化传媒深圳有限公司</t>
  </si>
  <si>
    <t>广告/会展/公关,媒体/出版/影视/文化传播</t>
  </si>
  <si>
    <t>职位描述技能要求：JavascriptCSSweb前端开发工程师：岗位职责：1、本科及以上学历，计算机相关专业优先，1年以上前端开发经验；2、扎实的计算机科学基本功，熟练掌握HTML/CSS/JavaScript开发知识和技巧； 3、熟悉或掌握响应式布局、flex布局、瀑布流布局、浮动布局等HTML+CSS布局方式；4、熟悉至少一种以下框架vue/ReactJS/AngularJS，并且有实际的项目经验；5、熟悉或掌握git、svn等项目版本管理软件；6、良好的编码能力和习惯，能书写适当的注释、文档，代码易于维护和扩展 。逻辑清晰，善于发现业务/技术流程中的关键路径。7、沟通良好，需要和PM/UI/UE一起沟通、碰撞共同产出高质量技术方案；岗位要求：1.3-5年工作经验2. 本科以上学历，计算机专业</t>
  </si>
  <si>
    <t>深圳市猎优管理咨询有限公司</t>
  </si>
  <si>
    <t>专业服务/咨询(财会/法律/人力资源等),互联网/电子商务</t>
  </si>
  <si>
    <t>职位亮点五险一金全勤奖高温补贴</t>
  </si>
  <si>
    <t>职位描述岗位职责：1、本科及以上学历，计算机相关专业优先；2、扎实的计算机科学基本功，熟练掌握HTML/CSS/JavaScript开发知识和技巧； 3、熟悉或掌握响应式布局、flex布局、瀑布流布局、浮动布局等HTML+CSS布局方式；4、熟悉至少一种以下框架vue/ReactJS/AngularJS，并且有实际的项目经验；5、熟悉或掌握git、svn等项目版本管理软件；6、良好的编码能力和习惯，能书写适当的注释、文档，代码易于维护和扩展 。逻辑清晰，善于发现业务/技术流程中的关键路径。7、沟通良好，需要和PM/UI/UE一起沟通、碰撞共同产出高质量技术方案；8、有 Flutter 或者 HBuilder 或React  Native项目经验优先；9、经验丰富，资深前端。</t>
  </si>
  <si>
    <t>Python web讲师</t>
  </si>
  <si>
    <t>北京传智播客教育科技有限公司</t>
  </si>
  <si>
    <t>职位亮点五险一金绩效奖金餐补弹性工作加班补助交通补助带薪年假</t>
  </si>
  <si>
    <t>职位描述岗位职责：1、 制作课程案例，编写教学文档；2、 负责攻关技术难点，学习最新的技术，整理文档并分享；任职要求：1、 熟练掌握Python语言，3年以上Web开发经验；2、 精通Python程序设计、熟悉Flask、Django或Tornado等框架；3、 熟悉Linux操作环境，熟练使用Mysql、Nginx、MongoDB、Redis等数据库，以及数据库优化；5、 熟悉HTTP协议及原理，Socket通信；6、 熟练使用git、svn等源代码版本控制软件；7、 熟悉golang, lua等语言优先，有爬虫相关项目经验优先；8、 熟悉前端开发HTML+CSS, Javascript, Jquery, Ajax,熟悉react为加分项；9、具备团队合作精神，积极的工作态度和较强的责任心，良好的沟通和学习能力【丰厚的福利待遇】1、【工作时间】 五天8小时工作制，周末双休；2、【五险一金】 入职缴纳社保、住房公积金、意外险；3、【生活补贴】 提供餐补、交通补；4、【假期福利】 享受国家规定的节假日及带薪假期（年假、婚假、产假等）；5、【节日福利】 节日礼品、员工生日礼物、父母节大礼包（关怀员工家人）；6、【温馨福利】 年度体检、集体旅游；7、【团队活动】 每月生日会、部门聚餐、轰趴等团建项目；8、【员工奖励】 设有优秀员工奖、优秀团队奖等各种奖励机制；</t>
  </si>
  <si>
    <t>PHP实习生/助教</t>
  </si>
  <si>
    <t>北京易然教育科技有限公司</t>
  </si>
  <si>
    <t>1千-2千</t>
  </si>
  <si>
    <t>无经验</t>
  </si>
  <si>
    <t>职位亮点包住</t>
  </si>
  <si>
    <t>职位描述岗位职责：1        辅助专业课程的建设和开发；2        辅助讨论教学相关的项目需求，参与案例设计及新技术预研；3       辅助完成Web前端应用课程的教学与实训。任职要求：1        大专以上学历，计算机相关专业；2        精通html+css（含html5+css33）,深入理解w3c标准与web规范，熟练解决浏览器的兼容性问题，对语义化深入理解并见解独特！3        熟悉javaSript语言，并能灵活使用jquery,angerlajs等常用框架语言4        有响应式网站开发经验，精通bootstrap者优先考虑5        表达能力强，善于把复杂的逻辑思维转换为通俗易懂的语言与他人分享，团队合作意识强！6        求知欲强，有极强的自学能力。</t>
  </si>
  <si>
    <t>广州轻软计算机科技有限公司</t>
  </si>
  <si>
    <t>3千-5千</t>
  </si>
  <si>
    <t>职位亮点创业公司周末双休五险一金交通补助餐补弹性工作</t>
  </si>
  <si>
    <t>职位描述职位要求：1、1年以上基于Java的web开发经验； 2、精通HTML5、CSS3、JavaScript等Web前端开发技术； 3、熟练掌握Web2.0标准，熟悉DOM、XML、JSON等相关技术，能应用ajax，与后台进行数据交互； 4、熟练掌握DIV+CSS、XHTML等web标准化设计,能熟练解决各种浏览器兼容问题，有微信小程序开发者优先考虑； 5、精通Jqurey ，bootstrap等至少一种前端开发框架； 6、对工作有责任心，有团队协作精神，具备良好的沟通能力。 岗位职责： 1、负责项目页面前端HTML+CSS，微信小程序的开发； 2、能够根据产品需求，产出兼容于目前主流浏览器的前端页面； 3、负责相关产品的需求以及前端程序的实现； 4、分析并解决软件开发过程中的问题； 5、配合项目经理完成相关任务目标。  公司福利：1、周未双休。2、购买五险一金。3、弹性时间，每周工作时间37.5小时。4、有餐费、车费补贴。 公司上班地址：广州市黄埔区科学大道182号创新大厦C3栋 601号座机电话:020-32086400公司手机号：13316139640公司附近地铁站：6号线地铁暹岗站B出口公司门口的公交车站：育星路站，途经公交车有：573、574、578。</t>
  </si>
  <si>
    <t>网站编辑员</t>
  </si>
  <si>
    <t>深圳征尚贸易有限公司</t>
  </si>
  <si>
    <t>3.5千-5千</t>
  </si>
  <si>
    <t>职位亮点五险一金年底双薪弹性工作带薪年假不加班定期团建</t>
  </si>
  <si>
    <t>职位描述技能要求：电商编辑一、岗位职责：1、负责公司网站搭建；2、公司网站模板编写；3、根据业务需求修改网站内容。二、岗位要求：1、工作认真负责细心且有耐心，能够按时按量地完成上级安排的工作；2、大专以上，计算机相关专业，有一定html+css编写能力优先；3、细心，踏实，愿意与公司共同发展，优秀应届生优先。</t>
  </si>
  <si>
    <t>淘宝美工/美工设计/电商美工</t>
  </si>
  <si>
    <t>名德东方（北京）贸易有限公司</t>
  </si>
  <si>
    <t>4千-6千</t>
  </si>
  <si>
    <t>医疗/护理/美容/保健/卫生服务</t>
  </si>
  <si>
    <t>职位亮点不加班餐补</t>
  </si>
  <si>
    <t>职位描述1、负责公司网店的网页设计、图片处理、店铺装修、店铺营销平面广告等，熟悉淘宝、京东旺铺的装修，店铺模板的运用；2、负责公司产品的图片处理、设计、修改、更新工作；3、所有店铺整体形象设计、网店风格及商品展示设计，首页广告图片制作及美化、整体布局、活动广告和相关图片的制作；4、定期更新淘宝、京东等平台促销图片和页面宣传版面、配合店铺销售活动、美化修改产品页面及定期更新店铺主页；5、对新开发的产品进行排版、优化店内宝贝描述、美化产品图片及商品的上下架；6、对公司的宣传产品进行美工设计，有一定的文案编辑功底；7、领导安排的其他临时工作。8、公司今日头条广告的制作与发布任职要求：1．美术、平面设计相关专业；有一定的视觉营销经验。3．精通PHOTOSHOP等平面设计软件，简单使用DREAMWEAVER工具、以及HTML+CSS网页简单语言；4．能具有一定独立能力完成设计项目，并有良好的审美及色彩感觉；5．具有良好的沟通能力、学习能力，有强烈的团队合作精神；6．有一年以上淘宝，京东美工工作经验者优先考虑；7．应聘者请带个人设计作品或将作品发至本公司邮箱8．接受应届生</t>
  </si>
  <si>
    <t>深圳市朗信互联科技有限公司</t>
  </si>
  <si>
    <t>计算机软件,互联网/电子商务,通信/电信/网络设备,物流/仓储</t>
  </si>
  <si>
    <t>职位亮点节日福利五险一金弹性工作带薪年假</t>
  </si>
  <si>
    <t>职位描述任职资格：1、年龄：18周岁-35岁 中专以上学历，专业不限；2、对html+css有经验，能快速对效果图进行html制作，熟悉js,html5+css3。3、具有高度的责任心，良好的团队协作意识、创作能力、沟通协调能力和学习能力；为人坦诚，能承受一定的工作压力；岗位职责：1、负责完成客户网站效果图的HTML页面制作；2、负责网页切图，采用DIV+CSS布局制作静态网页，熟悉自适应页面制作，兼容各种浏览器以及手机、平板；3、团队协作，配合项目经理的协调，高效完成创意设计。福利待遇：1、上班时间：每天8小时制，早九晚六，大小周；2、享有国家规定的带薪年假、法定节假日等福利；3、办公环境优越，公司地处位于地铁站附近，交通便利；4、半年加薪、年终奖；</t>
  </si>
  <si>
    <t>深圳市安可互联网信息科技有限公司</t>
  </si>
  <si>
    <t>互联网/电子商务,IT服务(系统/数据/维护),网络游戏,计算机软件</t>
  </si>
  <si>
    <t>职位亮点五险一金房补绩效奖金全勤奖节日福利带薪年假每年多次调薪</t>
  </si>
  <si>
    <t>成都蚂蚁物流有限公司</t>
  </si>
  <si>
    <t>交通/运输,物流/仓储</t>
  </si>
  <si>
    <t>职位亮点绩效奖金每年多次调薪包吃包住五险一金</t>
  </si>
  <si>
    <t>职位描述岗位职责：1、利用各类网络推广平台和相关工具，推广公司的品牌、服务，提升公司品牌的曝光度和美誉度；如微信公众平台、新浪微博等。2、有效提升公司网站的流量及知名度；3、熟悉网络口碑营销，熟练使用微信公众号、微博、论坛等平台进行口碑传播与推广；4、擅长跟踪热点，维护公司相关微信，微博账号；5、熟悉第三方推广平台，负责站外推广渠道和相关推广方式的策划与实施；6、定期统计汇总网络推广相关数据，并进行分析，制定出有效方推广案和执行计划。任职要求：1、市场营销、电子商务等相关专业，大专及以上学历，熟悉html+CSS、php/.net优先；2、熟悉网站内外优化工作，有较强的网络资源整合能力，掌握大量网络推广平台资源；3、熟悉搜索引擎原理及网站优化流程，有成熟网络推广方法和成功网络推广案例者优先；4、具备良好的沟通能力、执行力以及团队协作能力；5、工作踏实、认真、思维灵活、富有创新精神；6、具备高度的工作责任感以及较强的工作抗压性。</t>
  </si>
  <si>
    <t>it信息主管</t>
  </si>
  <si>
    <t>广东骏翔宇辉实业集团有限公司</t>
  </si>
  <si>
    <t>基金/证券/期货/投资,物业管理/商业中心</t>
  </si>
  <si>
    <t>职位亮点五险一金节日福利绩效奖金定期团建</t>
  </si>
  <si>
    <t>职位描述岗位职责：1.主要工作分为硬件、软件两部分，硬件部分包括：电脑、打印机、音响、投影仪、门禁、监控、电话、机房、智能设备等的维护及保养。软件部分包括：公司官网、微信小程序的架构，空间管理系统的日常维护管理2. 充分理解业务，规划公司会员系统及信息系统，安全、高效辅助业务发展；4.负责公司机房路由器、交换机，服务器及设备日常运维管理5.负责公司域账户管理，文件服务器管理，邮箱配置，ip 电话设置6 .建立健全公司网络体系、PC、桌面维护，确保信息安全；7. 公司网站维护,HTML+CSS,PS,AI,CorelDraw,视频剪辑,SEM 百度竞价,微信公众平台运营8.有公众号运营经验者优先 任职要求：1.本科及以上学历，计算机相关专业；2应届毕业生，或有两年内IT运营经验；3.掌握数据库设计、管理和维护，有过会员系统的建设与维护经验。熟悉金蝶云、SAP等主流工作体系；4.沟通协作能力强，具有良好的服务意识，执行力强，保密意识强； </t>
  </si>
  <si>
    <t>数据编辑员</t>
  </si>
  <si>
    <t>职位描述一、岗位职责：1、负责公司网站搭建；2、公司网站模板编写；3、根据业务需求修改网站内容。二、岗位要求：1、工作认真负责细心且有耐心，能够按时按量地完成上级安排的工作；2、计算机相关专业优先；3、有商城模板开发经验者优先；4、有一定html+css编写能力优先；5、有一定的js基础，会使用jQuery、Bootstrap及其他框架者优先。基本工资+五险一金+绩效奖金+年终奖，能者多得。在这里，你将获得远超周围人的发展机会和全球化视野，并将获得远超同龄人的丰厚待遇。只要你对互联网感兴趣，来了有人教你！如果你有想法有创意，能抗压能出活，又何必在流水线一样的环境中做螺丝钉，让美好的事尽快发生，帅哥美眉高薪空间等你。</t>
  </si>
  <si>
    <t>深圳前海区块云计算有限公司</t>
  </si>
  <si>
    <t>4千-8千</t>
  </si>
  <si>
    <t>职位亮点创业公司每年多次调薪加班补助带薪年假</t>
  </si>
  <si>
    <t>职位描述1、要求编写过有上线项目2、精通Java编程，熟悉服务端程序的设计和开发，熟练掌握常用的框架：Spring、Spring MVC、MyBatis等；3、熟练掌握MySQL数据库；4、熟悉HTML+CSS,Javascript、JQuery，Ajax,Bootstrap或hUI等浏览器前端编程技术；5、熟悉使用主流应用服务器：Tomcat，最好熟悉使用linux，并可以在linux部署及性能调试;6、薪资面议，三年以上工作经验</t>
  </si>
  <si>
    <t>网页设计</t>
  </si>
  <si>
    <t>华科电子股份有限公司</t>
  </si>
  <si>
    <t>职位亮点五险一金年底双薪节日福利员工旅游定期体检</t>
  </si>
  <si>
    <t>职位描述岗位职责：1、负责网站整体设计、改版，配合网站开发人员制作网站； 2、负责公司产品的美化，产品册的制作；3、负责与开发人员配合完成所辖网站等前台页面设计和编辑；4、负责公司展会展位设计和海报制作；5、负责网站页面代码优化，html+css制作页面。岗位要求：1、有良好的网页设计基础，熟悉网页设计相关工具和流程，能和后台设计人员协作完成网页设计和维护；2、扎实的美术功底，良好的创意思维和理解能力，对视觉设计，色彩有敏锐的观察及分析能力；3、熟悉使用Photoshop、Dreamweaver、CDR、Flash、等网页设计工具软件，清晰的表述界面设计；4、工作责任心强，有耐心，充满创造力；5、擅长人际沟通，学习能力强，具备良好的团队合作精神；6、有1年以上相关工作经验者优先。</t>
  </si>
  <si>
    <t>网站工程师(SEO)</t>
  </si>
  <si>
    <t>广州市广叡气模有限公司</t>
  </si>
  <si>
    <t>职位亮点全勤奖加班补助餐补带薪年假五险</t>
  </si>
  <si>
    <t>职位描述职位描述： 1，负责公司网站优化推广( SEO, Blogs, Social Media Marketing. e.g. Facebook, Twitter, Google+, LinkedIn, Pinterest, Tumblr, WP, etc.) 。2，负责公司网站日常维护( 产品更新, 图片处理, 网站内容编辑) 。3，跟踪和分析网站数据 。职位要求：（满足以下一条或者多条均可）了解 PHP+MySQL, HTML+CSS, JavaScript 等 WEB 基本原理。熟悉CMS系统 (WP, ECMS, Dedecms等)。一定的英语阅读写作水平(CET4+) 。有写作习惯, 有独立Blog, 喜欢用 Twitter, 微博等社交媒体。具有较强的学习能力、良好的沟通能力、团队合作精神及高度的责任心。</t>
  </si>
  <si>
    <t>优化专员seo</t>
  </si>
  <si>
    <t>广州渠道全网科技有限公司</t>
  </si>
  <si>
    <t>中技</t>
  </si>
  <si>
    <t>职位亮点五险一金绩效奖金包吃全勤奖包住弹性工作不加班员工旅游</t>
  </si>
  <si>
    <t>职位描述技能要求：SEOSEM优化任职要求：1.精通搜索引擎原理，能看懂html+css代码，会搭建本地环境。2.进行站内优化、站外优化以及内外部链接优化；3.负责搜索引擎到网站的自然流量，提升网站权重及网站在各大搜索引擎的排名；4.同第三方网站进行流量、数据、反向链接或服务的交换，增加网站的流量和知名度；5.熟悉外部链接建设和维护手段，换取友情链接交换技巧；6.通过网络对信息进行搜集，分类，编辑，发布； 7.定期对公司客户官网进行维护、更新、推广；8.工作积极主动、有一定的悟性，有责任感，有团队荣誉感；9.应届生需满足前3条要求，即可前来面试。</t>
  </si>
  <si>
    <t>广州市中芯动漫电子设备有限责任公司</t>
  </si>
  <si>
    <t>4千-7千</t>
  </si>
  <si>
    <t>职位亮点五险一金包吃</t>
  </si>
  <si>
    <t>职位描述岗位职责：任职要求：1，熟练掌握HTML+CSS网页制作技术2，掌握原生JS,能脱离框架编写交互效果3，掌握jQery库,熟练DOM操作，事件绑定和动画处理4，掌握移动端页面开发和手机适配（使用rem或em）5，熟练使用ajax与web服务器进行数据解析和数据对接（jsonp跨域请求）($.deferred对象及promise对象)6，掌握html5和CSS3新内容 7，掌握bootstrap,swiper,iScroll,fullpage,require框架8，具有封装插件的能力(闭包调用、面向对象封装)9，使用gulp进行less编译、对css js images压缩合并10，有过休闲游戏H5开发优先考虑</t>
  </si>
  <si>
    <t>职位亮点周末双休全勤奖餐补带薪年假员工旅游年底双薪五险一金包住</t>
  </si>
  <si>
    <t>职位描述技能要求：asp.netPHP1.有较好的理解和沟通能力，工作认真负责，具备团队合作精神，学习能力强，并能遵守项目开发规范；2.熟悉网站服务器的日常安全维护；3.熟练掌握asp.net,C#语言；4.有基础的Html+CSS,精通javascript等知识；5.熟悉掌握SQL service及SQL数据库，有小程序及公众号相关开发经验优先；6.至少两年以上asp.net网站开发经验，熟悉招聘类网站开发流程或有大型网站开发经验者优先；7.公司提供住宿、午餐补贴，有竞争力的薪金+社保+全带薪年假+年底双薪。 </t>
  </si>
  <si>
    <t>加工制造（原料加工/模具）,互联网/电子商务,贸易/进出口</t>
  </si>
  <si>
    <t>职位亮点餐补五险一金通讯补助带薪年假定期体检</t>
  </si>
  <si>
    <t>职位描述岗位职责：1、根据业务需求完成系统设计、开发、调试工作；2、根据用户提出问题进行Bug修改和系统优化，确保系统正常运行；任职要求：1、全日制本科以上学历，软件工程相关专业；2、一年以上实际JAVA开发经验，同时具备BeX5/WeX5平台开发经验者优先；3、具备HTML+CSS编程能力，具备较好沟通能力和团队协作力；4、熟练使用Oracle等主流数据。</t>
  </si>
  <si>
    <t>4.5千-6千</t>
  </si>
  <si>
    <t>职位描述岗位职责：1、负责网站整体设计、改版，配合网站开发人员制作网站；2、负责公司产品的美化，产品册的制作；3、负责与开发人员配合完成所辖网站等前台页面设计和编辑；4、负责公司展会展位设计和海报制作；5、负责网站页面代码优化，html+css制作页面。岗位要求：1、有良好的网页设计基础，熟悉网页设计相关工具和流程，能和后台设计人员协作完成网页设计和维护；2、扎实的美术功底，良好的创意思维和理解能力，对视觉设计，色彩有敏锐的观察及分析能力；3、熟悉使用Photoshop、Dreamweaver、CDR、Flash、等网页设计工具软件，清晰的表述界面设计；4、工作责任心强，有耐心，充满创造力；5、擅长人际沟通，学习能力强，具备良好的团队合作精神；6、有1年以上相关工作经验者优先。</t>
  </si>
  <si>
    <t>网站编辑运营</t>
  </si>
  <si>
    <t>中公教育-警法事业部</t>
  </si>
  <si>
    <t>5千-9千</t>
  </si>
  <si>
    <t>职位亮点每年多次调薪五险一金绩效奖金定期体检</t>
  </si>
  <si>
    <t>职位描述岗位职责：1、负责网站内容建设，包括撰写原创或伪原创文章及日常更新维护；负责网站的信息搜集、审校等工作。2、负责网站的相关活动专题维护和网站推广。3、负责检查各个站点内容更新和推广情况，协调网站资源，并解决站点运营中的问题。4、负责网站外链建设，交换友链等工作；网站改版、迭代等工作。5、完成网站SEO工作，利用SEO知识提升网站pv和uv。 任职要求：1、文字功底扎实，具备一定的文字编辑和资讯采编等能力；2、掌握基本的网站编辑技能，了解基本的html+css；3、良好的沟通协作能力和团队合作精神，具有高度责任感和耐心，能承受工作压力；4、有seo优化经验者优先考虑。</t>
  </si>
  <si>
    <t>北京星恒教育科技有限公司</t>
  </si>
  <si>
    <t>5千-8千</t>
  </si>
  <si>
    <t>教育/培训/院校,互联网/电子商务,计算机软件</t>
  </si>
  <si>
    <t>职位亮点创业公司五险一金绩效奖金加班补助全勤奖带薪年假节日福利员工旅游</t>
  </si>
  <si>
    <t>职位描述岗位职责：1、公司官网的内容建设，配合官微+app的活动策划、整理，更新，包括网站日常运营、内容更新维护、撰写原创或伪原创文章；2、良好的审美能力，并能对网站相关视觉图片的编辑制作。3、网站相关活动专题策划与维护以及网站SEO优化；4、网站医、药、护栏目的信息搜集、编辑、审校，编写网站宣传资料及相关产品资料，促进提高网站的知名度；5、网站改版、迭代，定期对内容结构、界面视觉、功等能进行优化提升；6、网站建设协调与监督。 任职要求： 1、知识/技能：（1）对网站整体架构有较为清晰的认识，良好的网站运营能力；（2）擅长于策划和制作网站的整体风格和栏目布局；（3）对互联网有研究，了解网站的业务流程和用户使用习惯；（4）熟练使用Photoshop，掌握基本的网站编辑技能，了解seo，Flash，html+css2、素质要求：（1）良好的沟通协调与团队合作能力，责任感强，抗压能力强（2）良好的分析思考能力：能够综合利用各项数据和信息，统筹规划满足大众口味的网络产品。（3）文字能力：熟练进行网站内容编辑，通过创造和转移优美的文字信息为网站增添吸引力。3、教育行业网站运营经验优先。</t>
  </si>
  <si>
    <t>中亚置业集团有限公司</t>
  </si>
  <si>
    <t>5千-7千</t>
  </si>
  <si>
    <t>房地产/建筑/建材/工程,互联网/电子商务,媒体/出版/影视/文化传播</t>
  </si>
  <si>
    <t>职位描述岗位职责：1、根据产品需求，对产品的整体美术风格、交互设计、界面结构、操作流程等做出设计；2、负责项目中各种交互界面、图标、LOGO、按钮等相关元素的设计与制作；3、负责软件界面的美术设计、创意工作和制作工作。4、优化页面交互效果，使用户操作更趋于人性化。任职要求：1、大专及以上学历，设计类相关专业，2年以上互联网UI设计工作经验；2、熟悉Web、App设计规范；精通Photoshop、Illustrator、CorelDraw等设计软件；3、有较高的审美意识、创新设计能力和团队合作意识；4、能切页面懂代码者（Html+CSS等）优先，具有App设计经验者优先。</t>
  </si>
  <si>
    <t>net软件工程师</t>
  </si>
  <si>
    <t>深圳市明达眼镜有限公司</t>
  </si>
  <si>
    <t>5千-7.5千</t>
  </si>
  <si>
    <t>加工制造（原料加工/模具）</t>
  </si>
  <si>
    <t>职位亮点五险一金包吃节日福利包住加班补助全勤奖餐补带薪年假</t>
  </si>
  <si>
    <t>职位描述工作職責：根據項目要求進行需求分析和方案設計在項目經理的帶領下為客戶開發.NET業務系統負責編制相關開發文檔，擅於溝通，具備團隊合作精神，積極、穩定的工作態度參與技術文檔的編寫、研發流程的改進配合各部門與生產單位做好IT服務，保障生產運營解任務的分階段完成，及時解決項目技術問題參與系統需求分析與設計，完成核心代碼編寫，接口規範制定，架構設計單元測試和bug修復工作以及相關文檔編寫任職要求：熟練掌握C#語言，掌握 ASP.NET Web Form等技術，能清晰閱讀和修改原有代碼熟練使用SQLServer、資料庫，能熟練編寫T-SQL、存儲過程、使用者自訂函數、視圖等熟悉html+css，js，juery，ajax等技術能接受團隊協作，服從領導安排完成工作，積極主動對個人發展有著憧憬和規劃，具備一定的可塑性，公司人才側重內部選拔良好溝通表達能力及團隊合作能力良好的職業道德與工作態度有以下經驗者優先：•有服務器製造商，代工廠，或大型互聯網公司相關領域工作經驗•獨自完成過ASP.NET或ASP.NET MVC編程技術相關項目  男女不限   *福利：包吃包住、工龄奖、年终资金、加班費、年度旅游、年度聚餐、五险一金、有薪年假</t>
  </si>
  <si>
    <t>职位亮点五险一金绩效奖金全勤奖包吃包住员工旅游节日福利定期体检</t>
  </si>
  <si>
    <t>职位描述工作职责：根据项目要求进行需求分析和方案设计在项目经理的带领下为客户开发.NET业务系统负责编制相关开发文档，擅于沟通，具备团队合作精神，积极、稳定的工作态度参与技术文文件的编写、研发流程的改进配合各部门与生产单位做好IT服务，保障生产运营按任务的分阶段完成，及时解决项目技术问题参与系统需求分析与设计，完成核心代码编写，接口规范制定，架构设计严格遵守开发、代码、文档规范 任职要求：能熟练使用ASP.net（C#）进行C/S或者B/S框架项目开发，能清晰阅读和修改原有代码熟练使用SQLServer、数据库，能熟练编写T-SQL、存储过程、用户自定义函数、视图等熟悉html+css，js，juery，ajax等技术能接受团队协作，服从领导安排完成工作，积极主动对个人发展有着憧憬和规划，具备一定的可塑性，公司人才侧重内部选拔良好沟通表达能力及团队合作能力良好的职业道德与工作态度 有以下经验者优先：•有服务器制造商，代工厂，或大型互联网公司相关领域工作经验•有独自开发项目经验  弹性上班、包吃包住、工龄奖、年终资金、加班费、年末旅游、年末聚餐、伙食津贴、五险一金、有薪年假</t>
  </si>
  <si>
    <t>广州新居网家居科技有限公司</t>
  </si>
  <si>
    <t>互联网/电子商务,家居/室内设计/装饰装潢</t>
  </si>
  <si>
    <t>职位亮点五险一金年底双薪绩效奖金全勤奖餐补房补带薪年假节日福利</t>
  </si>
  <si>
    <t>职位描述岗位职责： 1、负责公司web前端开发； 2、优化web前端用户体验及架构； 3、负责配合后台开发人员进行前端开发。 任职要求： 1、本科及以上学历，计算机类相关专业；2、1年及以上移动前端开发经验，精通JS、html5、css3；3、精通HTML语言，能快速采用div+css构建出兼容主流浏览器的页面； 4、熟练使用DW，PS, Flash等网页制作工具进行前端布局，并能手写html+css、javascript 代码；  ；5、熟练使用jquery框架开发前端web特效； 6、做事认真细致、责任心强，有敬业精神、团队合作意识。 （注：请务必在简历内列举设计作品网址）</t>
  </si>
  <si>
    <t>前端测试工程师</t>
  </si>
  <si>
    <t>睿乔电缆(广州)有限公司</t>
  </si>
  <si>
    <t>5千-6千</t>
  </si>
  <si>
    <t>职位亮点节日福利周末双休五险一金年底双薪交通补助带薪年假员工旅游</t>
  </si>
  <si>
    <t>职位描述　　岗位职责：　　1.负责项目页面前端HTML+CSS的开发;　　2.能够根据产品需求，熟练运用HTML,CSS,HTML产出兼容于目前主流浏览器的前端页面;　　负责相关产品的需求以及前端程序的实现;　　任职要求：　　1.对html及css有一定了解，使用html搭建前端页面　　2.熟悉html及css，兼容各种浏览器　　3.具备良好的服务意识、责任心、优秀的团队沟通与协作能力　　4.大专以上学历　　5.计算机相关专业优先　　工作时间：早9-晚6，周末双休，法定节假日休息，带薪年假，五险一金;</t>
  </si>
  <si>
    <t>网络编辑（SEO方向）</t>
  </si>
  <si>
    <t>北京云顶天际艺术发展有限公司</t>
  </si>
  <si>
    <t>6千-8千</t>
  </si>
  <si>
    <t>职位亮点五险一金绩效奖金弹性工作不加班</t>
  </si>
  <si>
    <t>职位描述1、负责网站的改版、日常更新、第三方宣传平台的内容编辑及维护2.  协同SEO撰写大量长尾关键词内容文章，优化搜索结果；3、市场活动的专题的设计、编撰、宣传、推广、seo优化4.  撰写与中芭艺蕾少儿芭蕾舞、少儿舞蹈、少儿才艺等相关的软性内容植入到各自媒体平台；5、负责网站宣传、营销活动等、公司大事记、发展历程、企业活动的梳理。6、负责网站编辑进行信息采集、信息编辑、信息发布等工作7、完成合作社区和贴吧等平台的内容迭代更新，及日常运营工作。8、部门领导交代的其它事宜任职要求：1、本科及以上学历，1年以上SEO编辑、自媒体运营或者社区运营编辑经验者优先；2、直接或间接从事过教育行业，文笔优秀可以独立自主撰写内容者优先；3、有学而思，51talk，VIPKID，家长帮等网站做过内容编辑的优先考虑；4、喜欢并乐于接收新鲜事务，头脑灵活，沟通能力强，对互联网SEO、站内编辑、社交运营感兴趣。5.  掌握基本的网站编辑技能，了解基本的html+css</t>
  </si>
  <si>
    <t>网页(UI)设计师</t>
  </si>
  <si>
    <t>同方知网（北京）技术有限公司</t>
  </si>
  <si>
    <t>IT服务(系统/数据/维护),互联网/电子商务,计算机软件,媒体/出版/影视/文化传播</t>
  </si>
  <si>
    <t>职位亮点五险一金补充医疗保险周末双休餐补</t>
  </si>
  <si>
    <t>职位描述岗位职责:1.界面效果的设计、绘制与切图，编写相关的样式，制作静态HTML页面2.书写html+css代码，调整各浏览器兼容，协调研发完成页面修改、维护、更新、改版3.宣传册辅助设计、制作等平面设计和创意工作4.协助产品经理，测试部完成相关工作，包括修改bug等任职要求:1.统招本科，艺术类相关专业2.熟练掌握photoshop,fireworks,Dreamweaver,illustrator,flash等设 计软件3.能够高效率的用Div+CSS进行页面切图，了解HTML5,CSS34.熟悉各种主流浏览器的兼容性(IE6及以上、Chrome、Firefox、Safari等)， 产出与浏览器兼容的前端页面素质要求：1.有扎实的美术功底，良好的美感，过人的创意，及踏实认真的工作态2.追求完美，深究细节，重视细小的体验3.对视觉设计、色彩有敏锐的观察力及分析能力</t>
  </si>
  <si>
    <t>职位亮点五险一金节日福利创业公司公司重点项目弹性工作健身俱乐部绩效奖金</t>
  </si>
  <si>
    <t>职位描述1、负责网站的改版、日常更新、第三方宣传平台的内容编辑及维护2.  协同SEO撰写大量长尾关键词内容文章，优化搜索结果；3、市场活动的专题的设计、编撰、宣传、推广、seo优化4.  撰写与中芭艺蕾少儿芭蕾舞、少儿舞蹈、少儿才艺等相关的软性内容植入到各自媒体平台；5、负责网站宣传、营销活动等、公司大事记、发展历程、企业活动的梳理。6、负责网站编辑进行信息采集、信息编辑、信息发布等工作7、完成合作社区和贴吧等平台的内容迭代更新，及日常运营工作。8、部门领导交代的其它事宜任职要求：1、本科及以上学历，3年以上SEO编辑、自媒体运营或者社区运营编辑经验者优先；2、直接或间接从事过教育行业，文笔优秀可以独立自主撰写内容者优先；3、有学而思，51talk，VIPKID，家长帮等网站做过内容编辑的优先考虑；4、喜欢并乐于接收新鲜事务，头脑灵活，沟通能力强，对互联网SEO、站内编辑、社交运营感兴趣。5.  掌握基本的网站编辑技能，了解基本的html+css。</t>
  </si>
  <si>
    <t>初、中、高级JavaScript工程师</t>
  </si>
  <si>
    <t>6千-1.2万</t>
  </si>
  <si>
    <t>职位描述岗位职责：1）各业务前端开发与用户体验的持续改进；2）各产品线Web端功能设计、开发和实现；3）各产品线易用性改进和Web界面技术优化；4）Web前沿技术研究和新技术调研； 任职要求：1）二年以上互联网领域开发经验，掌握HTTP及相关网络协议，熟悉跨终端、跨浏览器的开发模式和平台特性。2）精通(X)HTML+CSS，能编写结构良好各浏览器兼容的CSS，语义化的符合W3C标准的HTML，熟练掌握前端相关技术如html5，css3等。3）能熟练手写JS代码;能保证代码的高效执行;能保证js代码的浏览器兼容性精通至少一种常见JS框架，如jQuery。4）对用户体验，SEO有了解；5）有后端脚本语言(如:php/nodeJs)开发经验者优先考虑。</t>
  </si>
  <si>
    <t>北京首钢自动化信息技术有限公司</t>
  </si>
  <si>
    <t>仪器仪表及工业自动化,IT服务(系统/数据/维护)</t>
  </si>
  <si>
    <t>职位亮点五险一金周末双休餐补采暖补贴带薪年假定期体检高温补贴交通补助</t>
  </si>
  <si>
    <t>职位描述1、本科及以上学历，1-3年实际项目开发经验；2、喜欢web前端技术，对于HTML、CSS、JavaScript有较为深入的研究。3、、熟悉W3C规范，能熟练编写具有良好风格规范的HTML+CSS代码，熟悉Bootstrap等前端框架、规范和工具。4、理解JavaScript运行机制，能够运用面向对象编程思想进行JavaScript编程，编写高质量代码，对JQuery等常见框架有较为深入研究.5、了解主流框架(React、Vue、Angular4.0)至少一种；熟悉ES6编程; 有react全家桶、vue全家桶经验者尤佳.6、有良好的团队合作能力，善于沟通，热爱学习。7、优先项：（1）对移动端开发有了解。（2）工作有不断地进取精神。8、身体健康，活泼开朗。</t>
  </si>
  <si>
    <t>北京东方博融管理咨询有限公司</t>
  </si>
  <si>
    <t>6千-1万</t>
  </si>
  <si>
    <t>专业服务/咨询(财会/法律/人力资源等),教育/培训/院校,中介服务</t>
  </si>
  <si>
    <t>职位亮点五险一金绩效奖金全勤奖交通补助通讯补助餐补带薪年假创业公司</t>
  </si>
  <si>
    <t>职位描述技能要求：HTML5JavascriptCSSJQueryAngularjsnode.js岗位职责：1. 负责Web设计的前端开发工作，使用HTML/CSS/JavaScript开发PC和Mobile项目；2. 与UI设计师沟通交互、视觉设计的相关问题；3. 优化产品，为用户提供更好的视觉操作体验；4. 对具体的产品进行性能优化，实现极致的页面加载、执行和渲染时间；5. 在理解前端开发流程的基础上，结合前端实际建立或优化提升工作效率的工具；6. 在理解产品业务的基础上，提升产品的用户体验，技术驱动业务的发展；7. 关注前端前沿技术研究，通过新技术服务团队和业务；。岗位要求：1. 熟练运用HTML+CSS来制作符合W3C标准的静态页面，兼容各大浏览器(IE9+,Chrome,Safari,Firefox,Opera)；2. 熟练掌握XHTML/HTML5/CSS/JavaScript前端技术，具有2年以上JavaScript编程经验；3. 至少熟练使用一种JS框架（如 jQuery、backbone、angularjs、vue.js、 react），并有一定的项目经验；4. 至少了解一种前端构建工具（如 fis3、gulp、grunt、web pack）；5. 至少了解一门后端开发语言（Java/.NET/PHP/Python/Ruby）；6. 熟悉Web前端与后端交互数据接口定义，前端Ajax实现Json、XML格式的数据发送与数据解析；7. 具备良好的团队协作精神，能利用自身技术能力提升团队整体研发效率，提高团队影响力；8. 对前端技术有持续的热情，个性乐观开朗，逻辑性强；</t>
  </si>
  <si>
    <t>艾奥金(北京)视听技术有限公司</t>
  </si>
  <si>
    <t>职位亮点通讯补助交通补助周末双休年底双薪早9晚6五险一金</t>
  </si>
  <si>
    <t>职位描述 岗位内容：     1、大专及以上学历,计算机电子安防相关专业， 2年以上JAVA开发经验;     2、熟练掌握JAV A编程语言与面向对象设计方法,熟练使用J2EE组件以及框架;     3、 熟练掌握SPRINGMVC、 MYBATIS、SPRINGBOOT主流开发技术,熟悉MONGODB、REDIS等数据库;      4、熟练掌握SOCKET、WEBSERVICE、HTTP通信技术。熟悉HTML+CSS、JAVASCRIPT、 JQUERY、 AJAX等前端技术;      5、 有较强的自我学习能力及解决问题的能力,具有一 定的抗压能力;      6、同时掌握NET和ANDROID开发语言者优先；      7、能适应短期出差者优先；      8、有过军工行业等电子系统开发经验者优先。</t>
  </si>
  <si>
    <t>web前端 初级工程师</t>
  </si>
  <si>
    <t>深圳市云拓信息科技有限公司</t>
  </si>
  <si>
    <t>职位亮点14薪五险一金全勤奖餐补房补弹性工作节日福利每年多次调薪</t>
  </si>
  <si>
    <t>职位描述1.负责项目页面前端HTML+CSS的开发；2.能够根据产品需求，熟练运用HTML,CSS,HTML产出兼容于目前主流浏览器的前端页面；负责相关产品的需求以及前端程序的实现。1.对html及css有一定了解，使用html搭建前端页面。2.熟悉html及css，兼容各种浏览器。3.具备良好的服务意识、责任心、优秀的团队沟通与协作能力。4.大专以上学历5.计算机相关专业优先</t>
  </si>
  <si>
    <t>java开发电商</t>
  </si>
  <si>
    <t>深圳市克乐科技有限公司</t>
  </si>
  <si>
    <t>计算机软件,电子技术/半导体/集成电路</t>
  </si>
  <si>
    <t>职位描述任职要求：1、大学专科及以上学历，计算机相关专业；2、1年以上JAVA开发工作经验；3、具有较强的沟通能力、需求分析能力和原型及数据库设计能力；4、熟悉基于J2EE的WEB架构设计，有WebMVC开发经验；5、熟悉springMVC、Hibernate、Spring、Strut、ibatis等开源框架；6、熟悉数据库开发，熟悉ORACLE或MYSQL等。7、熟练使用Weblogic，Tomcat，WebSphere，Jboss等一种或多种Web/ApplicationServer；8、熟悉基本的HTML+CSS，如果有需要，可以配合前端及美工实现页面的搭建；9、熟悉Webservice接口编程，熟悉js、ajax、json、linux者优先</t>
  </si>
  <si>
    <t>web前端初级工程师</t>
  </si>
  <si>
    <t>深圳智联慧通技术有限公司</t>
  </si>
  <si>
    <t>计算机软件,计算机软件,IT服务(系统/数据/维护)</t>
  </si>
  <si>
    <t>网页前端开发工程师</t>
  </si>
  <si>
    <t>世贸通科技电子商务(深圳)有限公司</t>
  </si>
  <si>
    <t>职位亮点五险一金周末双休餐补弹性工作带薪年假</t>
  </si>
  <si>
    <t>职位描述岗位内容：1、网页设计相关工作偏前端2、html+css静态页面和动态页面的切换要求：1、大专及以上，相关工作经验2年左右</t>
  </si>
  <si>
    <t>深圳市坤钤泰科技有限公司</t>
  </si>
  <si>
    <t>电子技术/半导体/集成电路,通信/电信/网络设备,仪器仪表及工业自动化,电气/电力/水利</t>
  </si>
  <si>
    <t>职位亮点五险一金餐补房补弹性工作股票期权</t>
  </si>
  <si>
    <t>职位描述岗位职责：1.     能够独立完成高档的前端界面设计、交互设计与开发。2.     参与产品需求讨论与设计；3.     协作并配合后台开发工程师，完成各种数据交互、动态信息展现;4.     独立完成用例与兼容性测试，整体验收项目，再交由给予部门经理验收5.     根据市场人员反馈过来的前端使用问题或需求，进行评估后反馈或落实。6.     记录前端软件迭代日志，跟踪由于前端改动导致的下游工程师的改动，直到落实 任职资格：1.     有较强的自制力、组织协调能力与主动意识（某些情况下能够主导或协调其他端开发）2.     具备良好的审美能力和创意能力，对产品有自己独特的理解和定位;3.     精通Ajax、JavaScript等前端技术，能写JS原生库的优先4.     熟练掌握jQuery、Bootstrap、angular等前端开发技术5.     精通HTML+CSS，熟悉android、ios、web开发规范6.     有智能家居SAAS管理系统项目经验的优先考虑7.     保持对专业书籍的阅读，并乐于在博客分享，面对工作压力能够乐观向上8.     现场演示项目者加分</t>
  </si>
  <si>
    <t>广州易幻网络科技有限公司</t>
  </si>
  <si>
    <t>职位亮点五险一金年底双薪绩效奖金年终分红股票期权餐补补充医疗保险定期体检</t>
  </si>
  <si>
    <t>职位描述岗位职责：1、能根据卖点和包装方向完成手游产品渠道广告图等宣传素材的设计和制作；2、负责手游产品icon、logo、宣传图等游戏包装素材的设计和制作；3、负责手游产品日常运营素材（loading图、活动图、粉丝页活跃图等）的设计和制作；4、负责手游产品官网和活动网页的设计；任职要求：1、熟练使用Photoshop/Illustrator等设计软件；2、两年以上游戏行业工作经验，对手游发行流程有一定了解，熟练掌握游戏美术风格；3、有扎实的美术功底，良好的创意思维和理解能力，丰富的设计经验，并善于提升自我和优化工作流程；4、责任心强，有主见和想法，爱玩游戏，能提出自己的创意，乐于与人合作和分享，有良好的沟通能力；5、懂得视频特效及视频剪辑者优先考虑；6、懂得运用html+css制作网页者优先考虑。</t>
  </si>
  <si>
    <t>广州索兰美容有限公司</t>
  </si>
  <si>
    <t>医疗/护理/美容/保健/卫生服务,互联网/电子商务,广告/会展/公关</t>
  </si>
  <si>
    <t>职位亮点五险一金年底双薪绩效奖金全勤奖带薪年假弹性工作员工旅游节日福利</t>
  </si>
  <si>
    <t>职位描述岗位职责：1、根据营销活动需要，与团队合作完成集团网站的版面设计，营销活动版面设计。2、根据集团品牌推广需要，与团队合作完成公司对外宣传资料和图片的设计。3、根据集团各部门需要，负责内部资料的设计。岗位要求：1、有较强的创意视觉表现能力和色彩运用力；2、能熟练运用PS、AI等平面设计软件；3、善于沟通，有进取心，责任感，能够承受一定的工作压力，能快速融入团队。4、逻辑思维清晰，做事认真细致；5、欢迎应届毕业生应聘，1年以上工作经验优先考虑；6、懂html+css者优先考虑。福利待遇：1.待遇：优厚的薪酬+五险+意外保险2.工作时间：每天工作8小时，月休6天3.假期：享受国家法定节假日+带薪年假+婚假+丧假+产假+工伤假等4.节日福利：每逢佳节、生日等为员工送上节日礼品及庆祝5.晋升空间：拥有宽松而广阔的发展空间，根据员工的工作表现给予调薪和晋升机会6.员工关怀：提供微波炉、冰箱，定期享受水果等下午茶福利7.文体活动：定期组织员工活动和旅游、团队聚餐等8.工作环境：总部团队年轻化、人性化管理，良好友好的办公环境以及和谐的工作关系官方网站：www.solanym.com索兰国际，全国连锁，品质优越。人力资源部：徐小姐/关小姐：020-81535989/020-81537079</t>
  </si>
  <si>
    <t>广州启点网络科技有限公司</t>
  </si>
  <si>
    <t>职位亮点五险一金定期体检绩效奖金员工旅游节日福利弹性工作带薪年假</t>
  </si>
  <si>
    <t>职位描述岗位职责：1、负责网站的后台添加、改版、更新；2、精通html+css，精通js开发；有vue或其他前后分离项目的实际经验。；3、解决公司其他技术问题和需求。任职资格：1、精通PHP，2年以上的PHP+MySQL开发经验；2、掌握html语言和css样式，精通js开发；3、负责与第三方系统的API对接，熟悉Linux基本操作和相关环境的搭建；4、有微信公众号、小程序开发经验和支付接口开发经验优先；5、有研发精神，对于新鲜事物感兴趣用于开拓进取。加入我们，您将享有：1、享有国家法定假期，工作满1年即可享受带薪年假；2、工作环境舒适，紧邻地铁三溪站；3、上班时间：大小周 ：9点-18点；4、下午茶：公司提供无限量零食和饮料。</t>
  </si>
  <si>
    <t>网站运营专员 SEO方向</t>
  </si>
  <si>
    <t>7千-1.2万</t>
  </si>
  <si>
    <t>职位亮点五险一金绩效奖金交通补助通讯补助带薪年假定期体检</t>
  </si>
  <si>
    <t>职位描述公司福利：1、免费健身房，工作身体两不误；2、年轻的团队，气氛良好，团队成员70%都是90后；3、发展平台大，一大批管理岗等你来！岗位职责：1、负责网站内容建设，包括撰写原创或伪原创文章及日常更新维护；2、负责维护网站的相关活动专题；3、负责网站栏目的信息搜集、审校等工作；4、负责网站合作拓展、网站换量等工作；5、负责网站改版、迭代等工作；6、完成网站SEO工作。任职要求：1、大学本科以上学历，有工作经验或能力突出者可放宽条件；2、文字功底扎实，具备一定的文字编辑和资讯采编等能力；3、掌握基本的网站编辑技能，了解基本的html+css；4、良好的沟通协作能力和团队合作精神，具有高度责任感，能承受工作压力；5、有SEO工作经验或大型站点优化案例者，待遇可详谈。加分项：1、个人站长经历，加分！2、SEO经验，加分！3、教育行业工作经验，加分！</t>
  </si>
  <si>
    <t>网络运营编辑 SEO方向</t>
  </si>
  <si>
    <t>职位亮点每年多次调薪五险一金绩效奖金加班补助带薪年假定期体检健身俱乐部</t>
  </si>
  <si>
    <t>职位描述岗位职责：1、负责网站内容建设，包括撰写原创或伪原创文章及日常更新维护2、负责维护网站的相关活动专题3、负责网站栏目的信息搜集、审校等工作4、负责网站合作拓展、网站换量等工作5、负责网站改版、迭代等工作6、完成网站SEO工作 任职要求：1、1、大学本科以上学历，有工作经验或能力突出者可放宽条件2、文字功底扎实，具备一定的文字编辑和资讯采编等能力；3、掌握基本的网站编辑技能，了解基本的html+css4、良好的沟通协作能力和团队合作精神，具有高度责任感，能承受工作压力。5、有SEO工作经验或大型站点优化案例者，待遇可详谈。公司福利：1、免费健身房，工作身体两不误；2、年轻的团队，气氛良好，团队成员70%都是90后；3、发展平台大，一大批管理岗等你来！</t>
  </si>
  <si>
    <t>北京信奇视界科技有限公司</t>
  </si>
  <si>
    <t>7千-8千</t>
  </si>
  <si>
    <t>计算机软件,IT服务(系统/数据/维护),通信/电信运营、增值服务</t>
  </si>
  <si>
    <t>职位亮点五险一金周末双休餐补</t>
  </si>
  <si>
    <t>职位描述职位描述1、负责Web/App的视觉设计；2、根据产品原型，设定产品的整体风格，完成高保真视觉效果设计；3、负责跟踪产品效果及用户体验，提出设计优化方案；4、负责对公司线上活动广告宣传进行创意策划、排版、美工设计；任职要求：1、统招二本及以上学历，设计类相关专业；2、1年以上移动互联网UI设计工作经验，熟悉Web、App设计规范；3、精通Photoshop、Illustrator、CorelDraw等设计软件；4、有较高的审美意识、创新设计能力和团队合作意识；5、能切页面懂代码者（Html+CSS等）优先，具有App设计经验者优先；</t>
  </si>
  <si>
    <t>网页设计/UE／UED/UX设计师</t>
  </si>
  <si>
    <t>北京瑞祥佳艺建筑装饰工程有限公司</t>
  </si>
  <si>
    <t>7千-1万</t>
  </si>
  <si>
    <t>房地产/建筑/建材/工程,家居/室内设计/装饰装潢,计算机软件,互联网/电子商务</t>
  </si>
  <si>
    <t>职位亮点五险一金绩效奖金带薪年假节日福利每年多次调薪项目奖金免费停车</t>
  </si>
  <si>
    <t>职位描述职位描述：1. 负责pc及移动端品牌网站、宣传网站及专题页面的策划设计；2. 负责设计，注重用户体验、视觉设计以及品牌形象的树立；3. 对负责网站及板块主旨制定工作计划并监督实施；4. 与其他部门沟通辅助建成页面内容标准，并督促完成网站升级；5. 我们需要的是设计师，而不仅仅是“ps熟练操作工”，这意味着你有创意、有想法并且对构图、配色、视觉、流程设计甚至设计心理学都有一定的了解和见地。任职要求：1. 若干年的互联网优秀产品设计经验，并经历过版本迭代；2. 有文字功底，能熟练运用常用设计软件，并对html+css有了解并能简单应用；3. 了解交互设计和易用性原则，追求极致的用户体验；4. 重视细节，具有优秀的设计视野，关注设计趋势；5. 动手能力强，能快速表达创意；6. 沟通表达能力、执行力强，善于思考，快速学习；7. 优秀的审美能力，有较强的平面设计和网页设计创意能力；请务必附上作品，个人网站链接、pdf 文件、作品压缩包或第三方网站链接均可；</t>
  </si>
  <si>
    <t>深圳市睿海智电子科技有限公司</t>
  </si>
  <si>
    <t>7千-1.4万</t>
  </si>
  <si>
    <t>通信/电信/网络设备,计算机软件,电子技术/半导体/集成电路,IT服务(系统/数据/维护)</t>
  </si>
  <si>
    <t>职位亮点五险一金绩效奖金加班补助交通补助通讯补助定期体检周末双休每年多次调薪</t>
  </si>
  <si>
    <t>职位描述岗位职责：1.系统开发；2.网站开发；3.公司各类网站系统的维护。任职要求：1.熟悉.Net平台下的C#开发\BS或CS程序；2.熟练使用JavaScript、jQuery、HTML+CSS、asp.net以及sqlserver；3.有责任心、抗压能力及团队协作能力。</t>
  </si>
  <si>
    <t>职位描述岗位职责： 1、负责公司web前端开发； 2、优化web前端用户体验及架构； 3、负责配合后台开发人员进行前端开发。 任职要求： 1、本科及以上学历，计算机类相关专业；2、3年及以上移动前端开发经验，精通JS、html5、css3；3、精通HTML语言，能快速采用div+css构建出兼容主流浏览器的页面；4、熟练使用DW，PS, Flash等网页制作工具进行前端布局，并能手写html+css、javascript 代码；  ；5、熟练使用jquery框架开发前端web特效；6、做事认真细致、责任心强，有敬业精神、团队合作意识。 （注：请务必在简历内列举设计作品网址）</t>
  </si>
  <si>
    <t>广州城市信息研究所有限公司</t>
  </si>
  <si>
    <t>职位亮点五险一金年底双薪带薪年假定期体检员工旅游节日福利定期团建周末双休</t>
  </si>
  <si>
    <t>职位描述技能要求：asp.netJavaScriptHTML5jQuerySQL.NETMVC【岗位职责】1. 参与.NET项目的设计与开发；2. 编写相关的开发文档；3. 参与技术预研；4. 完成上级交办的其他任务。【任职要求】1. 计算机或GIS相关专业本科以上学历;2. 掌握asp.net网站应用程序开发，及JavaScript脚本编写；3. 掌握HTML+CSS布局设计；4. 掌握jQuery、HTML5相关技术；5. 熟悉Oracle或者SQL Server等关系数据库开发, 并有实际数据库的开发经验；能够熟练编写SQL语句，掌握SQL优化的规则和方法；6. 熟练掌握.NETMVC、NetCore优先；7. 能够适应出差、驻场；8. 具备较强抗压能力。</t>
  </si>
  <si>
    <t>7千-1.3万</t>
  </si>
  <si>
    <t>职位亮点带薪年假定期体检节日福利五险一金</t>
  </si>
  <si>
    <t>职位描述技能要求：asp.netJavaScriptHTML5CSS【岗位职责】1. 参与.NET项目的设计与开发；2. 编写相关的开发文档；3. 参与技术预研；4. 完成上级交办的其他任务。【岗位要求】1. 计算机相关专业本科以上学历，1-3年开发工作经验；2. 受过C#开发语言、软件项目管理CMMI规范、oracle数据库方面培训者优先；3. 掌握asp.net网站应用程序开发,Javascript脚本编写；4. 掌握HTML+CSS布局设计，掌握ExtJS、jQuery、HTML5相关技术；5. 熟悉Oracle或者SQL Server等关系数据库开发, 并有实际数据库的开发经验；能够熟练编写SQL语句，掌握SQL优化的规则和方法；6. 具备较强的学习能力和一定的沟通能力；7. 良好的团队合作精神和严谨的工作态度。</t>
  </si>
  <si>
    <t>北京中海纪元数字技术发展股份有限公司</t>
  </si>
  <si>
    <t>8千-1.2万</t>
  </si>
  <si>
    <t>职位亮点节日福利五险一金年底双薪带薪年假定期体检员工旅游健身俱乐部周末双休</t>
  </si>
  <si>
    <t>职位描述LC技能要求：Egret，JQuery，bootstrap,VUE岗位职责： 　　1、熟知W3C标准及规范，熟练应用HTML+CSS构架页面，掌握流式布局，熟练响应式布局以及页面优化等规则；　　2、熟练掌握web开发软件、高效编写HTML及CSS等代码；　　3、能够按UI开发规范进行书写代码、与设计师和开发工程师密切合作，高效率高质量地完成页面的编写工作；　　4、能根据UI效果图切割，重构Html页面，并实现页面浏览器兼容性。 任职要求：　　1、2年以上Web前端开发工作经验；　　2、有丰富的H5相关技术实战经验，精通html5、css3、JavaScript，扎实的基本功3、深入研究过Jquery、ExtJS、jqueryUI、Bootstrap等框架中的一种或以上，能快速高效实现各种效果交互及数据交互4、了解node.js ，有node.js开发经验者优先5、深入研究过Echarts、百度地图开发平台，有数据展示平台项目经验者优先6、有软件开发经验优先，熟悉网站制作、移动端开发标准规范、对页面交互体验、可用性、用户体验有一定程度的理解、熟悉制作流程；7、有团队合作精神，对待工作态度要认真，端正，耐心，细致、并富有激情、以及责任感、能够持续接受工作压力和挑战，不断提升自己。</t>
  </si>
  <si>
    <t>8千-1万</t>
  </si>
  <si>
    <t>职位描述LC技能要求：Egret，JQuery，bootstrap岗位职责： 　　1、熟知W3C标准及规范，熟练应用HTML+CSS构架页面，掌握流式布局，熟练响应式布局以及页面优化等规则；　　2、熟练掌握web开发软件、高效编写HTML及CSS等代码；　　3、能够按UI开发规范进行书写代码、与设计师和开发工程师密切合作，高效率高质量地完成页面的编写工作；　　4、能根据UI效果图切割，重构Html页面，并实现页面浏览器兼容性。 任职要求：　　1、2年以上Web前端开发工作经验；　　2、有丰富的H5相关技术实战经验，精通html5、css3、JavaScript，扎实的基本功3、深入研究过Jquery、ExtJS、jqueryUI、Bootstrap等框架中的一种或以上，能快速高效实现各种效果交互及数据交互4、了解node.js ，有node.js开发经验者优先5、深入研究过Echarts、百度地图开发平台，有数据展示平台项目经验者优先6、有软件开发经验优先，熟悉网站制作、移动端开发标准规范、对页面交互体验、可用性、用户体验有一定程度的理解、熟悉制作流程；7、有团队合作精神，对待工作态度要认真，端正，耐心，细致、并富有激情、以及责任感、能够持续接受工作压力和挑战，不断提升自己。</t>
  </si>
  <si>
    <t>网站运营主管</t>
  </si>
  <si>
    <t>中公教育-北京考研</t>
  </si>
  <si>
    <t>教育/培训/院校,互联网/电子商务,专业服务/咨询(财会/法律/人力资源等),学术/科研</t>
  </si>
  <si>
    <t>职位亮点五险一金绩效奖金加班补助全勤奖带薪年假定期体检节日福利</t>
  </si>
  <si>
    <t>职位描述岗位职责：a) 带领编辑部门负责公司网站的日常内容建设及维护； b) 及时跟踪网站各栏目的更新情况，保证各栏目发布的时效性，相关性及准确性； c) 负责对网站整体设计规划提出建设性意见并监控网站关键字，研究竞争对手活动及市场行为； d) 负责网站内容组织，发展方向策划及具体实施。并对编辑团队进行工作安排； e) 协调并加强编辑团队内外的交流联系和信息沟通，对网编人员进行培训和技术性指导； f) 促进网站知名度（访问量）的提高； g) 对相关网站数据进行整理、分析，并形成数据报表； h) 负责对公司网站的专题及营销页面进行策划设计。 任职要求：a)     三年以上网站运营工作经验，熟悉网站SEO优化技巧； b) 熟悉网站推广，对网站运营有较深理解；具体良好的文字表达能力； c) 对互联网运营有深刻理解，能够提出具有前瞻性的运营思路； d) 熟悉HTML+CSS网页布局，有一定美术设计基础； e) 了解互联网的大格局，对行业网站有自己独到的见解； f) 熟悉网站建设流程及架构，有较丰富的网站设计、优化和制作经验； g) 能带领团队执行上级下达的任务，管理团队员工日常工作； h) 有良好的专业素质和团队协作精神，善于沟通，认真仔细，爱岗敬业； i) 教育行业网络编辑工作经验者优先。</t>
  </si>
  <si>
    <t>web前端开发工程师（北京）</t>
  </si>
  <si>
    <t>深圳市芒柠科技有限公司</t>
  </si>
  <si>
    <t>8千-1.5万</t>
  </si>
  <si>
    <t>互联网/电子商务,计算机软件,IT服务(系统/数据/维护),网络游戏</t>
  </si>
  <si>
    <t>职位亮点五险一金绩效奖金带薪年假弹性工作补充医疗保险定期体检员工旅游节日福利</t>
  </si>
  <si>
    <t>职位描述工作职责：1、负责Web端功能设计、开发和优化；2、与设计师和后台程序员配合，高效率高质量地完成页面的实现工作；3、进行Javascript程序的代码编写和开发工作；4、负责公司Web应用产品的产品维护以及更新升级。任职资格：1、计算机相关专业，大专以上学历，3年以上Web前端开发经验；。 2、喜欢Web前端技术，对于HTML、CSS、JavaScript有较为深入的研究；。3、熟悉W3C规范，能熟练编写具有良好风格规范的HTML+CSS代码，熟悉Jquery、Bootstrap、Less等前端框架、规范或工具者尤佳；4、熟悉HTML5、CSS3和Hybrid等相关技术；5、熟悉react相关技术优先考虑；6、良好的团队协作意识和积极的工作态度。</t>
  </si>
  <si>
    <t>职位亮点五险一金年底双薪餐补定期体检</t>
  </si>
  <si>
    <t>职位描述岗位要求：本科及以上学历，计算机相关专业；2年及以上工作经验；掌握html（HTML是超文本标记语言，是编写网页的首要因素）和css； 熟练应用JavaScript、jQuery 、ajax 等语言；熟练使用以下任意一种前端框架（ 框架包括 Vue、React、angularjs）；工作职责：1、负责前端开发和页面制作：用HTML+CSS输出视觉界面；2、提供针对不同浏览器的前端页面解决方案3、负责相关产品的需求以及前端程序的实现，提供合理的前端框架</t>
  </si>
  <si>
    <t>网络营销策划主管</t>
  </si>
  <si>
    <t>商机在线(北京)网络技术有限公司</t>
  </si>
  <si>
    <t>互联网/电子商务,广告/会展/公关,互联网/电子商务</t>
  </si>
  <si>
    <t>职位亮点绩效奖金全勤奖餐补带薪年假节日福利五险一金出国游周末双休</t>
  </si>
  <si>
    <t>职位描述技能要求：网络营销策划网站优化网站推广seo数据分析任职要求：1. 具有5年以上网络推广经验，有大型门户、分类信息、B2B网站SEO优化经验，精通各大搜索引擎的搜索排名技术，熟悉SEO的原理和策略，并有丰富实战经验，包括站内优化、站外优化及内外部链接优化等；；2. 了解各类搜索引擎如何抓取互联网页面、如何进行索引以及如何确定其对某一特定关键词的搜索结果排名等技术；较强的判断和决策能力、计划与执行能力；3.      对于微博、论坛、博客、SNS 、专业社区、新媒体、自媒体等网络传播及推广方式也有相关的操作经验和研究；4. 熟悉html+css，H5、熟练织梦、wordpress、帝国等后台以及内容采集（火车头、八爪鱼）、熟悉视频制作和剪辑优先；5. 热爱seo事业，擅长探索研究seo新动态，具有良好的敏感和认知度，关注及分析竞争对手优化策略。具备团队合作精神，能够适应高强度工作。具备创新精神和抗压能力。岗位职责任：1. 负责集团下所有站点的SEO，能够根据公司战略发展要求，制定搜索引擎优化方案并带领团队完成阶段性任务，包括流量、留电量等综合指标；2. 进行关键词挖掘分析，关键词部署，内链调整等细节优化，提升网站PC/移动关键词排名以及流量；3. 协调美工、前端，保证SEO优化方案在时间节点内得以顺利实施；4. 对网站的推广与运营有深入的了解，制定优化方案提高UV的同时，注重商机转化；5. 负责负面信息优化处理，负责舆情监控及时反馈并跟进，汇报处理结果；6. 熟悉网络口碑营销的各个环节和特性，能够熟练运用各种网络口碑渠道进行站外优化推广。</t>
  </si>
  <si>
    <t>北京海帆京泓教育科技有限公司</t>
  </si>
  <si>
    <t>教育/培训/院校,娱乐/体育/休闲</t>
  </si>
  <si>
    <t>职位亮点周末双休五险一金交通补助餐补通讯补助员工旅游节日福利定期体检</t>
  </si>
  <si>
    <t>职位描述岗位职责：1、精通百度、360、搜狗等搜索引擎排名规则；2、有丰富的大型网站优化经验优先；3、制定公司SEO策略，并监督实施；4、制定阶段SEO优化方案计划，协调各方资源，稳步推进执行；5、分析挖掘关键词数据，提供关键词策略，提升网站关键词搜索排名；6、有快排、文章采集等经验优先；7、为公司网站流量负责. 任职要求： 　　1、大学专科以上学历，有3年以上工作经验优先或能力突出者可放宽条件； 　　2、文字功底扎实，具备一定的文字编辑和资讯采编等能力；3、掌握基本的网站编辑技能，了解基本的html+css；4、良好的沟通协作能力和团队合作精神，具有高度责任感，能承受工作压力；5、熟练运用采集等优化工具。</t>
  </si>
  <si>
    <t>ui设计师（北京）</t>
  </si>
  <si>
    <t>深圳市八斗才数据有限公司</t>
  </si>
  <si>
    <t>职位亮点五险一金补充医疗保险定期体检节日福利带薪年假弹性工作员工旅游绩效奖金</t>
  </si>
  <si>
    <t>职位描述岗位职责：1、负责公司品牌VI的整体视觉风格把控；2、负责公司官网web端与移动端的界面设计工作，掌握PC及手机UI界面的设计流程；3、负责市场宣传等品牌推广，包括海报、宣传册、EDM...；4、与团队、前端工程师等合作，完成日常的需求与项目工作；5、对产品原型进行视觉改良，通过用户体验相关经验知识对产品进行再创造；6、有良好的美术基础和审美能力，能够从用户体验角度来设计页面；岗位要求：1、全日制专科以上学历，设计相关专业，从事设计工作2年以上，有相关成功作品，能独立完成网站及相关作品。（应聘时请携带相关作品源文件）2、掌握html+css等前端知识，具有移动互联网1年以上相关工作经验；3、精通Photoshop、Illustrator等平面设计排版软件，熟悉网页设计规则；4、了解视觉设计的发展趋势，有良好的创意和领悟能力，能很好把握色彩和网页布局；</t>
  </si>
  <si>
    <t>北京建云科技发展有限公司</t>
  </si>
  <si>
    <t>计算机软件,房地产/建筑/建材/工程</t>
  </si>
  <si>
    <t>职位亮点五险一金绩效奖金带薪年假定期体检节日福利周末双休不加班餐补</t>
  </si>
  <si>
    <t>职位描述技能要求： C#/.NET  岗位职责：1、平台控件等底层开发、产品开发；2、掌握基本的功能测试方法，对自己开发的功能完成自测；3、解决开发过程中的所有技术方面问题；4、配合产品经理完成产品的不断升级。任职要求：1、本科及以上学历（能力强者可放宽），计算机或相关专业，精通.NET开发；2、熟悉C#、SQL、HTML+CSS、熟练掌握JS，使用过JQuery等框架；3、熟练掌握MSSQL数据库建模及开发，了解ORACLE数据库开发；4、掌握WebService等技术；5、沟通表达能力强、逻辑思维能力强、抗压能力强、执行力强、热爱编码、性格乐观；6、有1年以上WEB开发经验优先，有敏捷开发实践经验者更佳。薪资福利：1、公司有完善的薪酬福利，五险一金等；2、团队活动+法定节假日+过节费+定期体检+员工关怀礼金等等上班时间：朝九晚六，周末双休，法定节假日休息。工作地点：河北廊坊燕郊富地广场（天洋广场西侧）8号楼2单元501符合要求人员可直接到公司面谈我们真诚期待您的加入！</t>
  </si>
  <si>
    <t>.net软件工程师 /C#软件工程师</t>
  </si>
  <si>
    <t>教育/培训/院校,医疗设备/器械,政府/公共事业/非盈利机构,互联网/电子商务</t>
  </si>
  <si>
    <t>职位亮点五险一金绩效奖金带薪年假节日福利员工旅游</t>
  </si>
  <si>
    <t>职位描述职位描述：1、C/S及B/S项目的开发或二次开发；2、软件及后台数据的维护；3、有关技术方案、文档的编写，软件单元的测试；4、配合产品经理完成软件系统以及模块的需求调研、需求分析；5、完成软件系统及模块的测试；6、其他临时任务。任职资格：1. 两年以上工作经验，计算机软件工程、网络技术等相关专业大专及以上学历；2. 能够熟练使用HTML+CSS、Ajax/Json等相关技术，对JavaScript(Jquery)精通者优先考虑；对Html5精通者优先考虑；3. 熟悉面向对象编程，能够掌握c#或Java开发语言；4. 熟悉mysql或sql server等主流数据库的开发、设计和调优技术，能够熟练的编写存储过程，试图，函数等，能够根据具体功能进行合理的数据库设计；5. 具备良好的表达和沟通、文档撰写能力，较强的团队合作精神；6. 能独立承担项目模块开发任务。</t>
  </si>
  <si>
    <t>北京融信通金服科技股份有限公司</t>
  </si>
  <si>
    <t>互联网/电子商务,IT服务(系统/数据/维护),计算机软件</t>
  </si>
  <si>
    <t>职位亮点高绩效奖金五险一金全额公积金工作居住证节日福利交通补助通讯补助带薪年假</t>
  </si>
  <si>
    <t>职位描述技能要求：UI视觉App设计网页【岗位职责】1、学习能力强，性格开朗，责任心强，工作积极主动，富有责任感。2、负责公司ＵＩ设计。3、负责公司平面广告等业务的设计。4、日常公众号设计和节日海报设计。 【岗位技能要求】1、专科或以上学历，2年以上工作经验，视觉设计、工业设计或艺术设计类专业；2、善于创新，能够灵活地根据应用场景及产品定位进行有针对性的设计和实现。3、具备良好的沟通表达能力，较强的团队协作能力，积极进取的工作态度。4、了解简单使用html+css；具有写作能力优先。</t>
  </si>
  <si>
    <t>WEB前端开发网页设计</t>
  </si>
  <si>
    <t>品创天下(北京)科技发展有限公司</t>
  </si>
  <si>
    <t>职位亮点五险一金绩效奖金加班补助全勤奖员工旅游节日福利不加班</t>
  </si>
  <si>
    <t>职位描述岗位职责：1.负责网页WEB开发与实现，与设计师、后端工程师以及客户紧密合作；任职资格：1.计算机专业，前端设计经验3年以上2.同时具备UI与前端经验，能够独立完成网页开发流程3.熟悉cms 会dedecms，熟练使用html+css布局，熟练掌握HTML5、CSS3、JavaScript等4.熟悉W3C标准与ES规范，熟悉Web语义化5.熟练掌握盒模型、常用布局以及浏览器和移动设备兼容性6.熟练使用至少一种JS框架，熟练Reactjs、Angular、Vue等7.有较强的学习能力和处理问题能力工作时间：9:00--18:00，双休</t>
  </si>
  <si>
    <t>前端技术讲师</t>
  </si>
  <si>
    <t>赤峰磐林教育科技有限公司</t>
  </si>
  <si>
    <t>教育/培训/院校,IT服务(系统/数据/维护)</t>
  </si>
  <si>
    <t>职位描述岗位职责：1、熟悉计算机原理及外设设备连接，熟悉OFFICE软件，能够讲授word和excel；2、熟悉局域网组网原理，包括IP地址划分、TCP/IP协议，熟悉Windows Server的安装，IIS、AS、DNS、DHCP的原理与配置；3、熟悉PS使用、HTML+CSS的开发使用；任职要求：1、两年以上工作经验，大专以上学历；2、有网店装修经验优先；3、工作细心、性格开朗、能适应出差、学习能力强；</t>
  </si>
  <si>
    <t>北京澜途集思科技有限公司</t>
  </si>
  <si>
    <t>环保,IT服务(系统/数据/维护),计算机软件</t>
  </si>
  <si>
    <t>职位描述工作内容 1、根据公司产品发展方向，负责web前端页面开发，移动端页面开发  2、负责前端页面和后台接口的数据交互  3、整体页面结构及样式结构的设计、优化  4、根据产品设计，利用相关技术开发网站、手机等多平台上的前端应用  5、编写可复用的用户界面组件  6、参与组织建设开发团队，负责培养新人。职位要求1.相关工作经验至少2年以上，本科以上学历，计算机软件相关专业；2.精通 JavaScript ， Ajax，jQuery，Android开发技术3.精通 HTML5/XHTML,CSS 等网页制作技术，熟悉页面架构和布局；4.熟悉 W3C 标准，对表现与数据分离， web 语义化等有深刻理解；5.熟练 JavaScript 、 HTML5、 CSS3 等前端技术6.掌握 DOM 、 XML 、 JSON 等相关技术；精通 JS 开发框架，如 jQuery 、 ExtJS 等；7.熟悉开发调试工具，了解各种浏览器兼容性；8.熟练运用 HTML+CSS, Javascript,OOP,DOO 构建高性能的 Web 应用程序，有良好的编码规范；9.对 web 技术发展有强烈兴趣，对数据结构和算法设计有充分理解，良好的学习能力和强烈的进取心；10.对 javascript 框架和设计模式有一定的掌握；                     11.良好的沟通与表达能力，思路清晰，较强的动手能力与逻辑分析能12.具备创新思维，有责任心、上进心，执行力强。</t>
  </si>
  <si>
    <t>信石弘生广告传媒(北京)有限公司</t>
  </si>
  <si>
    <t>互联网/电子商务,广告/会展/公关,医药/生物工程,IT服务(系统/数据/维护)</t>
  </si>
  <si>
    <t>职位亮点绩效奖金带薪年假补充医疗保险定期体检节日福利五险一金</t>
  </si>
  <si>
    <t>职位描述 岗位职责：1. 负责公司移动客户端UI界面及交互设计，为产品提供设计创意及具体方案；进行产品需求分析静态原型制作2. 根据产品原型，设定产品的整体风格，完成高保真视觉效果设计；3. 负责公司的微信公众号的活动页面设计，H5及常规设计工作；4. 负责跟踪产品效果及用户体验，提出设计优化方案；5. 设计和制作Wap、APP应用系统中所使用的各种图片、图标等；6. 参与各产品团队设计讨论、和开发团队共同创建用户界面、跟踪产品效果、提出设计改善方案。7. 持续关注设计趋势，分享设计经验，提升团队经验值；任职要求：1. 本科及以上学历，美术、设计类相关专业，2年以上移动互联网UI设计工作经验，熟悉Web、App设计规范；2. 熟练应用div+css、HTML5+CSS3、jquery mobile，熟悉页面性能的优化，熟练解决各种浏览器兼容问题；3. 精通Photoshop、Illustrator、CorelDraw、DREAMWEAVER、AI、FIREWORK等设计软件；4. 有较高的审美意识、创新设计能力和团队合作意识；5. 具备良好的执行能力、具创新能力、团队协作，有责任感能承受一定工作压力 ,勤奋积极。6. 认真细致，善于创新，待人热忱，思维敏捷，良好人际沟通能力，有耐心，有责任心。7. 具备良好的审美能力及手绘功底，较强的工作目标感与计划性；8. 能切页面懂代码者（Html+CSS等）优先，具有App设计经验者优先。</t>
  </si>
  <si>
    <t>php开发工程师中级</t>
  </si>
  <si>
    <t>职位描述岗位职责：设计接口，代码重构优化熟悉单元测试，可以独立完成开发任务，保证项目进度和质量，对客户的需求提供技术支持任职条件3年以上工作经验精通Nigix、Apache开发环境服务精通MySQL精通MVC开发模式精通html+css精通JavaScript、jQuery精通socket会话机制 福利待遇：1、五险一金：按工资实际基数缴纳养老保险、医疗保险、工伤保险、失业保险、生育保险、住房公积金；2、员工活动：年度集体旅游，季度部门活动，不定期文体活动；3、其他福利：午餐补贴、节日礼品等 工作地址北京市朝阳区高碑店陶家湾东区3排49号</t>
  </si>
  <si>
    <t>网页UI设计/web前端</t>
  </si>
  <si>
    <t>北京中数美创科技有限公司</t>
  </si>
  <si>
    <t>职位亮点每年多次调薪年终分红绩效奖金弹性工作交通补助</t>
  </si>
  <si>
    <t>职位描述我们需要你：1、熟练使用PS/AI/ID等平面设计软件，熟悉网站的后期制作，完成公司下达的设计任务，包括网页设计、软件界面设计、vi设计的工作、logo设计等；2、前端设计，能够熟练利用html+css后期制作；3、根据需求实现静态页面交互效果；4、负责公司网站的界面进行制作、编辑、美化等工作；5、负责协调公司各部门的工作衔接，高质量完成工作需求；6、需要跟软件制作人员协调网页陷入式开发； 我们希望你：1. 计算机、美术、设计相关专业，具备扎实的计算机基础，优秀的审美能力，很强的分析和自我学习能力；2. 理解用户体验，熟悉网站制作、设计流程；3. 精通HTML语言，精通div+css制作，熟练运用Javascript脚本语言，能独立编写脚本文件；熟练掌握PS/Dreamweaver、Illustrator等相关设计软件；4. 具有高度责任感、良好的沟通协作能力和团队合作精神，对设计工作充满热情，能承受工作压力。5.有软件开发经验者优先。</t>
  </si>
  <si>
    <t>深圳中电投资股份有限公司</t>
  </si>
  <si>
    <t>职位亮点周末双休住房补贴绩效奖金年终分红交通补助包住餐补健身俱乐部</t>
  </si>
  <si>
    <t>职位描述岗位职责:1、参与公司外贸电商平台、物流平台等项目中的后台逻辑开发；2、与产品、前端开发工程师保持良好沟通，能快速理解、消化各方需求，并高效的落实为具体开发工作。任职要求:1. 本科以上学历，具有良好的计算机理论基础，一年以上Web/App后台开发经验，热爱技术，喜欢钻研；2. 熟悉PHP，熟悉Mysql，熟悉Linux；3. 熟练使用Redis/Memcache等；4. 熟悉html+css，能熟练使用jQuery；5. 有好奇心，主动思考业务，能提出自己的想法和意见；6. 责任心强，能主动反馈和跟进问题； 7. 具有python开发经验者优先。</t>
  </si>
  <si>
    <t>VUE开发/华为业务线</t>
  </si>
  <si>
    <t>厦门中软卓越教育科技有限公司</t>
  </si>
  <si>
    <t>计算机软件,IT服务(系统/数据/维护),互联网/电子商务,教育/培训/院校</t>
  </si>
  <si>
    <t>职位描述任职资格1、1年以上计算机相关专业、统招本科；2、熟练掌握HTML+CSS结构与样式,能够利用HTML+CSS实现结构搭建合理、兼容性好、扩展性强、有利于前后台的数据交互的前端网页。3、有1年以上java后端开发或前端开发经验，熟悉web开发工作内容华为业务线的华为项目（CBG数字化运营产品为提高CBG IT的业务运营效率及IT系统数字化，提高组织运作管理能力；提高传统数据仓库建设，大数据平台建设及AI人工智能等技术，重构企业的操作系统。）薪资待遇：8-9k（1年经验），每多1年经验，薪资范围浮动2k左右。</t>
  </si>
  <si>
    <t>深圳市中电网络技术有限公司</t>
  </si>
  <si>
    <t>互联网/电子商务,计算机硬件,电子技术/半导体/集成电路,仪器仪表及工业自动化</t>
  </si>
  <si>
    <t>职位亮点绩效奖金五险一金年底双薪节日福利员工旅游定期体检带薪年假补充医疗保险</t>
  </si>
  <si>
    <t>职位描述技能要求：HTMLJavascriptJQueryHTML5岗位职责：1、网站前端页面制作、优化，以及JS互动效果实现；2、能够不断的对前端代码进行优化，使网站符合SEO的要求；3、调试网站页面在不同浏览器下的兼容性；4、调试手机端页面在不同终端下的兼容性；5、EDM页面制作，兼容多个客户端。职位要求：1、统招本科及以上学历，软件工程、计算机科学与技术、网络工程等专业，两年以上前端开发经验；2、精通HTML+CSS网页布局与样式，能够准确细致规划CSS结构，熟悉网站DivCSS标准化布局，制作符合W3C规范的页面；3、精通JavaScript，熟练使用原生js，以及jQuery；4、精通HTML、XHTML、DIV、CSS等制作技术，熟悉页面架构和布局；5、熟练使用Dreamweaver等常用代码及切图工具；6、有强烈的进取心，新技术具有很强的学习能力和对新技术的追求精神，对各类系统界面设计及交互有浓厚的兴趣。薪资福利：1、公司为员工提供行业内极具竞争力的薪酬福利，标准年收入20W-30W；2、入职当月购买社保公积金，享受年度员工体检计划关爱员工健康；3、互联网公司管理模式，工作氛围轻松，办公环境优越。4、假期丰富，团队旅游、生日会、下午茶、节日礼金礼品一应俱全；5、提供双通道的职业发展路径和良好的发展平台；6、核心骨干员工持股计划。= = = = = = = = = = =我爱方案网是中国领先的电子方案设计服务平台拥有智能产品技术开发、方案超市交易、电子元器件销售三大功能服务，并提供技术交易大数据和新媒体服务。【快包平台】智能产品开发外包服务平台，累计受理5000多个高质量智能产品开发任务，积累了一批优质服务商，为客户提供软件、单品和系统级开发服务。快包是深圳市政府重点支持的创客服务平台，也是广东省省级科研众包平台。我们致力于促进集成电路应用，发展行业电子技术应用，为雇主提供快捷、可信、专业的软硬件项目外包开发服务。【方案超市】拥有6000+优质电子设计方案云数据库，面向智能穿戴、家居、工业、农业、医疗、电力等行业企业提供丰富高性价比、可量产的模块、板卡以及成品方案，帮助企业快速实现产品的开发和量产，同时也为新产品的开发提供稳定可靠的参考设计。【电子元器件销售】依托产品研发服务，深入挖掘精准客户，提供相应电子元器件供应链服务，并与国内外知名半导体厂商、大型代理商、分销商、贸易商形成资本与业务合作，能够满足客户多样化需求，业务范围涉及汽车电子、轨道交通、仪器仪表、自动化控制、网络通信、医疗设备、智能家居等行业和领域。</t>
  </si>
  <si>
    <t>亚马逊站外推广专员</t>
  </si>
  <si>
    <t>深圳市泰视朗科技有限公司</t>
  </si>
  <si>
    <t>贸易/进出口,加工制造（原料加工/模具）</t>
  </si>
  <si>
    <t>职位亮点年底双薪绩效奖金全勤奖包吃带薪年假员工旅游高温补贴节日福利</t>
  </si>
  <si>
    <t>职位描述岗位职责：1、运营公司官网商城，对公司的主要产品进行站外营销推广和打造爆款，提高品牌形象，达成销售目标；2、协助公司其他电商平台销售，进行站外引流推广3、组建维护产品粉丝群组，提高客户活跃度4、能独立策划方案、撰写文案，发布产品贴、活动贴，分析流量数据，提高曝光率与活动度，挖掘潜在客户；按季节、节日举办大型社交推广活动，建立社交圈，扩大公司知名度；5、精通国外各主流社区、论坛、博客、新媒体、分类平台等有效的推广运营技巧，分析搜索引擎流量提高PR、IP流量和转化率；独立策划社区活动并配合网站运营在各大互动性网站进行有效推广；6、开展网络活动，拓展推广渠道和推广方式，策划执行在线推广活动。7、负责每日数据监控，并对推广效果进行评估和完善。岗位要求：1.有半年以上亚马逊站外推广或者外贸独立站运营经验者优先 2.熟悉国外常用社交网站（Facebook, Twitter, Youtube,Instagram等）,论坛社群者优先3.熟悉使用国外SEO, 搜索引擎(Google,bing,Yahoo)，外链建设，SEM操作4.懂简单的HTML+css，能独立设计一些简单的图片配合网站使用5. 英语CET-4级以上，优秀的英文读写能力。 6. 有一定数据分析能力，对发帖效果做出数据化分析报告 7.能够不断突破已有思路去思考新思路, 有较强地解决问题的能力，有团队协作精神，善于挑战;上班地点：深圳龙华新区清泉路锦华发工业园4栋2楼（硅谷大院旁）联系电话：************* 陈小姐地铁：4号线清湖站C出口公交：龙华汽车站 薪资待遇：工资+提成+奖金+年终奖+公司提供中餐+每年1-2次省内（外）旅游+每个月举办一次集体活动+公司下午茶+其他福利待遇</t>
  </si>
  <si>
    <t>美术设计师UI</t>
  </si>
  <si>
    <t>深圳小豚鼠软件开发有限公司</t>
  </si>
  <si>
    <t>8千-1.6万</t>
  </si>
  <si>
    <t>网络游戏,网络游戏,计算机软件,IT服务(系统/数据/维护)</t>
  </si>
  <si>
    <t>职位亮点五险一金加班补助员工旅游带薪年假年终分红绩效奖金定期团建节日福利</t>
  </si>
  <si>
    <t>职位描述岗位职责描述：1、 有较强网页视觉美化、布局设计能力，能独立完成网页设计。2、 能独立负责客户及公司内的广告和专题的设计。3、 能独立完成客户LOGO设计、常见平面印刷设计。4、 具备HTML+CSS网页布局能力，能完成网页切图。5、有广告、海报设计经验优先。任5职要求：1、 大专以上学历，3年以上网页设计或UI设计工作经验。2、 精通photoshop应用于设计，掌握Illustrator等至少一种矢量应用软件；3、 精通HTML+CSS网页布局与样式，熟悉Html5、Css3、Bootstrap响应式优先考虑。4、 掌握Dreamweaver、SublimeText等至少一款web编辑器软件。5、 良好的职业素质，工作态度认真负责，有较强的敬业和团队合作精神。6、 具备Flash和Gif动画制作能力，优先考虑，应聘时请提供个人作品。7、 从事过麻将类产品设计的优先。</t>
  </si>
  <si>
    <t>平面设计主管</t>
  </si>
  <si>
    <t>职位描述1、要求至少拥有专职设计，设计主管工作经验3年以上，设计相关专业院校毕业。2.有一定设计工作管理能力，有较强设计，创意能力，深度理解项目，熟悉各类项目结构，功能框架。3.有大项目开发经验，拥有独立完成设计项目经验，APP项目开发经验。4.由于我们公司特殊性，还需懂得前端开发，html+css静态页面，解决各种bug，样式问题。APP前端页面设计，根据产品需求，运营等进行功能增加，页面设计。小程序及移动端页面设计，前端开发。公司这边APP开发使用React Native框架，需要学习布局代码，有经验者优先。5.需熟悉软件：AI,PS,CDR等常用设计软件，以及web，APP前端开发工具。工作内容：网页设计，APP移动端，banner广告，商标设计，海报，画册，易拉宝，产品包装，展会广告等设计。</t>
  </si>
  <si>
    <t>（深圳南山）java开发</t>
  </si>
  <si>
    <t>深圳市工源人才派遣有限公司中山分公司</t>
  </si>
  <si>
    <t>外包服务,专业服务/咨询(财会/法律/人力资源等)</t>
  </si>
  <si>
    <t>职位描述工作职责：1、负责解决项目中的业务逻辑实现；2、根据产品需求以及技术分析设计文档，实现业务系统编码和自测工作，完成既定的工作任务；3、深入理解业务产品以及技术设计，协助整理技术分析设计文档；4、负责解决系统线上故障，负责优化业务和系统问题；岗位要求：1、全日制统招本科及以上学历，计算机相关专业，3年以上JAVA开发经验，了解Linux操作系统；2、熟悉Netty框架，掌握NIO编程能力，具备多线程调试调优能力；3、熟悉掌握Html+Css/Html5+Css3网页布局与样式制作符合W3C标准的页面构建；4、能够掌握熟练使用Javasvript、JQuery、Vue.JS、Bootstrap、ElementUI等；5、熟悉面向对象设计开发以及各种常用设计模式，拥有良好编程习惯；6、对常用的Java开发框架如spring、zookeeper、dubbo等有较良好的理解，掌握消息中间件、redis缓存等框架；7、掌握基于MySQL数据库的设计和开发8、熟练的沟通技巧，执行能力强，具有优秀的团队合作意识；9,、主动学习能力强，有较强的抗压能力，能承受工作压力，独立思考，有较强的好奇心及求知欲，喜欢困难和挑战i薪资待遇面议</t>
  </si>
  <si>
    <t>梦航缘(深圳)科技有限公司</t>
  </si>
  <si>
    <t>职位亮点创业公司年终分红股票期权五险一金</t>
  </si>
  <si>
    <t>ERP系统工程师</t>
  </si>
  <si>
    <t>深圳市鸿普森科技股份有限公司</t>
  </si>
  <si>
    <t>IT服务(系统/数据/维护),计算机硬件</t>
  </si>
  <si>
    <t>职位亮点五险一金周末双休年底双薪绩效奖金免费班车节日福利每年多次调薪带薪年假</t>
  </si>
  <si>
    <t>职位描述技能要求：PHPJavaERPMySQL任职资格：1. 熟悉ERP系统系统，有2年以上ERP软件的开发经验；能基于PHP语言做二次开发；2. 全日制大学专科以上学历，计算机、信息技术相关专业；3. 熟悉SQL等数据库，熟练掌握SQL语言，有基于数据库二次开发经验尤佳；4. 具备良好的沟通表达能力及组织协调能力，有高度的责任感和抗压能力；5. 熟悉PHP开发语言，Mysql数据库 ，jquery应用， html+css页面设计.工作职责：1. 协助ERP管理软件公司了解确定各部门工作流程，确立ERP专业管理软件的各个模块；2. 全面熟练掌握ERP系统的整体框架、各子系统的流程框架以及系统中的所有操作;3. 负责ERP系统的日常维护、新增客户端的安装、有关ERP操作人员的培训考核工作。 对ERP管理系统的操作层人员反馈上来的问题进行测试确认，并反馈开发公司；协助软件公司进行远程更新，试用更新内容、指导相关操作人员使用更新内容；4. 定期检查软件上的数据是否正常，找出操作不规范引起的数据异常，将异常情况反馈给公司，协助修正数据异常，并纠正不规范操作；5. 监督并确保操作层离职人员在离职前所有软件相关操作顺利交接。</t>
  </si>
  <si>
    <t>深圳市俄中博医医疗科技有限公司</t>
  </si>
  <si>
    <t>医疗设备/器械,IT服务(系统/数据/维护),互联网/电子商务</t>
  </si>
  <si>
    <t>职位亮点弹性工作带薪年假五险一金创业公司定期团建周末双休</t>
  </si>
  <si>
    <t>职位描述岗位职责：智能医疗系统建设开发；相关APP应用开发；数据库开发；任职要求：我们希望您至少具备以下技能中的两种：1、掌握Andriod或iOS开发；2、熟悉BS架构，有Spring，Mybatis，Ajax，Json，HTML+CSS等相关开发经验；3、掌握PHP，JAVA，Python其中至少一种语言；4、熟悉Oracle，mySQL，SQL Sever等主流数据库；5、对大数据，云计算，区块链有一定的了解； 有Linux以及医疗设备嵌入式系统开发经验者优先。认为自己是一个心智成熟的人；福利待遇：舒适的办公环境，轻松的人际氛围，五险一金的完整福利。公司交通便捷，邻近闹市，方便乘公交到达。大厦内有食堂，卫生可靠。</t>
  </si>
  <si>
    <t>前端开发工程师（GYKY）</t>
  </si>
  <si>
    <t>广州千翼信息技术有限公司</t>
  </si>
  <si>
    <t>职位亮点五险一金绩效奖金带薪年假大牛带队公司重点项目不加班全勤奖餐补</t>
  </si>
  <si>
    <t>职位描述技能要求：HTML5CSSbootstrap国企背景 省级项目 大型环保项目 大数据 JAVA开发 福利好工作描述：1、参与项目的前端开发，与后端工程师协作，高质量完成各功能模块的数据交互和动态信息展现；2、对项目各功能模块页面持续进行前端优化，改善用户访问体验；3、负责前端开发、前端架构设计与技术性能优化等。岗位职责：1.计算机相关专业，要求本科及以上学历，3年及以上前端经验，2. 精通HTML5+CSS3+JS编程；3. 熟悉Web前端MVC/MVVM架构，有HTML5 App或者React/Vue开发经验者优先；4.能熟练编写具有良好风格规范的HTML+CSS代码，对js能深入了解，有JS性能优化经验优先；5.熟练Vue、Angular等前端框架，能封装组件，优化代码；6.熟练UI框架layUI、Bootstrap、Swiper、Mui等；7.打包过APP项目，并发布使用的优先；8.对前端自动化部署有一定的了解，熟悉 webpack、gulp 等前端自动化工具(至少一个)；9、有一定的代码洁癖和良好的文档能力，熟练使用前端调试工具，具备独立发现问题解决问题。</t>
  </si>
  <si>
    <t>亚信科技(中国)有限公司</t>
  </si>
  <si>
    <t>9千-1.5万</t>
  </si>
  <si>
    <t>通信/电信/网络设备,通信/电信运营、增值服务</t>
  </si>
  <si>
    <t>职位亮点周末双休弹性工作补充医疗保险五险一金绩效奖金年底双薪通讯补助定期体检</t>
  </si>
  <si>
    <t>职位描述职位描述：1. 前端框架的设计与实现 2. 参与业务模块前端代码开发 3. 平台易用性与用户体验的持续改进 4. Web前沿技术研究和新技术调研 5. 积极探索并总结前端开发模式和规范任职要求： 1. 熟悉JavaScript、Ajax等web开发技术，有复杂JS开发经验，了解MVC、MVVM等设计模式 2. 熟悉html+css，可有效解决浏览器兼容性问题，熟练使用多种Web调试工具 3. 熟悉HTML5，对手机端Html适配有一定经验 4. 熟悉Vue、React 、NodeJS，关注web前沿技术 5. 有独立完成复杂前端模块的设计与实现的经验 6. 具备良好的沟通表达能力和团队合作精神，对待工作有强烈的责任心和积极性 7. 具有2年以上Web开发经验，了解大型互联网网站开发的执行流程及规范 8. 了解部分后端语言，如 Nodejs 等 者优先</t>
  </si>
  <si>
    <t>9千-1.6万</t>
  </si>
  <si>
    <t>IT服务(系统/数据/维护),互联网/电子商务,计算机软件</t>
  </si>
  <si>
    <t>职位描述岗位职责：1、计算机相关专业，大专以上学历；2、熟悉ajax/xml/json等网络通信技术和数据交换格式，二年以上相关开发工作经验；3、熟悉JQuery（熟练使用JQuery库），熟悉原生javascript，懂面向对象形式开发组件；4、熟悉html+css，能解决前端浏览器兼容性问题，对模块化开发有一定理解，了解单页面应用；5、对用户体验、交互操作流程及用户需求有一定理解，对前端开发有浓厚兴趣，喜欢关注最新的前端职位要求：1、精通HTML5、CSS3、JS等Web前端开发技术以及相关的框架（库）；2、充分理解前端开发对界面体验、交互设计、可访问性和网站性能的重要性；3、良好的学习能力、沟通能力和团队协作能力；4、熟悉Web开发语言；5、有项目工作经验优先。</t>
  </si>
  <si>
    <t>前端开发工程师K</t>
  </si>
  <si>
    <t>北京振中电子技术有限公司</t>
  </si>
  <si>
    <t>9千-1.8万</t>
  </si>
  <si>
    <t>电子技术/半导体/集成电路,仪器仪表及工业自动化,电气/电力/水利,互联网/电子商务</t>
  </si>
  <si>
    <t>职位亮点五险一金年底双薪餐补带薪年假定期体检高温补贴节日福利</t>
  </si>
  <si>
    <t>职位描述技能要求：HTMLCSSJQueryAngularjs岗位职责：1、负责前端开发和页面制作：用HTML+CSS输出视觉界面；2、提供针对不同浏览器的前端页面解决方案；3、负责相关产品的需求以及前端程序的实现，提供合理的前端框架。岗位要求：1、本科及以上学历，计算机相关专业；2、2年及以上工作经验；3、掌握html和css； 4、熟练应用JavaScript、jQuery 、ajax 等语言；5、熟练使用以下任意一种前端框架（ 框架包括 Vue、React、angularjs）。说明：此岗位工作地点是海淀区中关村软件园29号楼南瑞科技大厦（国家电网）</t>
  </si>
  <si>
    <t>职位亮点五险一金年底双薪绩效奖金带薪年假弹性工作员工旅游节日福利</t>
  </si>
  <si>
    <t>职位描述岗位职责：1.利用HTML5、css3、javascript等相关技术开发web前端页面。2.移动端web产品质量、性能、用户体验的优化。3.PC端web产品需求。 任职要求：1.2年以上工作经验。2.熟练适配并兼容各大主流浏览器和不同手机分辨率。3.精通html5、css、javascript，熟练使用html+css完成页面制作，页面布局 、有良好延展性且便于维护。4.熟练使用jquery,  ReactJS或其他JS框架。5.热爱软件开发，逻辑清晰，学习能力强6.责任心强，具有良好的团队合作意识和较强的主动性。福利待遇：1、工作制： 弹性工作制（上班：8:30-10:00，下班：6:00-7:30）；2.假期福利： 除法定的节假日之外，员工还可享有年假，婚假，丧假，生育假等；3.社保与公积金：公司依法为员工缴纳社会保险和住房公积金（一档综合社保）；4.额外福利： 提供免费下午茶，寿星有神秘的生日礼物，公司提供团队建设费用；5.员工活动： 员工团结，旅游活动，健身区域24小时免费使用；6.节日慰问： 中秋节、端午节等特定节假日为员工发放节日礼品；</t>
  </si>
  <si>
    <t>7.5千-1.5万</t>
  </si>
  <si>
    <t>职位亮点五险一金带薪年假定期体检周末双休交通补助餐补通讯补助试用期全额</t>
  </si>
  <si>
    <t>职位描述岗位职责：1、负责公司现有项目和新项目的网页设计（Photoshop设计工具）、前端修改调试和开发工作；2、负责各业务模块前端HTML5+DIV+CSS代码开发，参与多种平台的应用开发，包括PC终端的Web、移动平台WebApp、微信小程序等产品，负责前端交互的实现；3、与后端开发团队紧密配合，确保代码有效对接，优化网站前端性能；4、页面通过标准校验，兼容各主流浏览器。熟悉Web响应式布局，能让网页格式自动适应各款各屏的手机； 任职要求：1、计算机及相关专业，2年以上Photoshop网页设计经验，2年以上Web前端开发经验；2、熟练掌握Photoshop、HTML5、CSS3、JavaScript、JQuery；3、能够独立完成所有前端技术开发工作；4、能够运用AngularJs、VUE、React其中之一的优先。</t>
  </si>
  <si>
    <t>阿里云前端开发</t>
  </si>
  <si>
    <t>中软国际科技服务有限公司深圳分公司</t>
  </si>
  <si>
    <t>面议</t>
  </si>
  <si>
    <t>计算机软件,通信/电信运营、增值服务</t>
  </si>
  <si>
    <t>职位亮点五险一金绩效奖金弹性工作周末双休</t>
  </si>
  <si>
    <t>职位描述技能要求：HTMLCSSJavascriptJS react1、利用HTML/CSS/JavaScript等各种Web技术进行产品的界面开发； 2、制作标准优化的代码，并增加交互动态功能；3、进行丰富互联网的Web开发，致力于通过技术改善用户体验；4、参与讨论制订Web前端框架。1.熟悉 html+css的布局方式，可以快速搭建页面；2.熟悉原生JavaScript的语法、特性，熟悉原生JavaScript常用方法；3.熟悉 dom操作和原理，掌握dom操作中常用Api； 4.可以利用原生的js+dom操作完成页面交互；5.熟悉jquery，掌握常用jquery方法，对jquery对象由深入了解，可以开发jQuery插件；6.熟练react框架的使用；7.了解前端工程化以及构建工具 webpack， gulp，broeserify（任意一种）的使用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</si>
</sst>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ont>
    <font>
      <b/>
      <sz val="10"/>
      <color rgb="FF000000"/>
      <name val="等线"/>
    </font>
    <font>
      <sz val="10"/>
      <color rgb="FF000000"/>
      <name val="等线"/>
    </font>
    <font>
      <sz val="10"/>
      <name val="Arial"/>
    </font>
  </fonts>
  <fills count="5">
    <fill>
      <patternFill patternType="none"/>
    </fill>
    <fill>
      <patternFill patternType="gray125"/>
    </fill>
    <fill>
      <patternFill patternType="solid">
        <fgColor rgb="FFF4CCCC"/>
        <bgColor rgb="FFF4CCCC"/>
      </patternFill>
    </fill>
    <fill>
      <patternFill patternType="solid">
        <fgColor rgb="FFFCE8B2"/>
        <bgColor rgb="FFFCE8B2"/>
      </patternFill>
    </fill>
    <fill>
      <patternFill patternType="solid">
        <fgColor rgb="FFF4C7C3"/>
        <bgColor rgb="FFF4C7C3"/>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horizontal="right"/>
    </xf>
    <xf numFmtId="0" fontId="2" fillId="2" borderId="0" xfId="0" applyFont="1" applyFill="1" applyAlignment="1"/>
    <xf numFmtId="0" fontId="2" fillId="2" borderId="0" xfId="0" applyFont="1" applyFill="1" applyAlignment="1">
      <alignment horizontal="right"/>
    </xf>
    <xf numFmtId="0" fontId="2" fillId="3" borderId="0" xfId="0" applyFont="1" applyFill="1" applyAlignment="1">
      <alignment horizontal="right"/>
    </xf>
    <xf numFmtId="0" fontId="2" fillId="3" borderId="0" xfId="0" applyFont="1" applyFill="1" applyAlignment="1"/>
    <xf numFmtId="0" fontId="3" fillId="0" borderId="0" xfId="0" applyFont="1" applyAlignment="1"/>
    <xf numFmtId="0" fontId="3" fillId="0" borderId="0" xfId="0" applyFont="1" applyAlignment="1"/>
    <xf numFmtId="0" fontId="3" fillId="4" borderId="0" xfId="0" applyFont="1" applyFill="1" applyAlignment="1"/>
    <xf numFmtId="0" fontId="3" fillId="4" borderId="0" xfId="0" applyFont="1" applyFill="1" applyAlignment="1"/>
    <xf numFmtId="0" fontId="3" fillId="2" borderId="0" xfId="0" applyFont="1" applyFill="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4144"/>
  <sheetViews>
    <sheetView tabSelected="1" topLeftCell="A1700" workbookViewId="0">
      <selection activeCell="E1714" sqref="E1714"/>
    </sheetView>
  </sheetViews>
  <sheetFormatPr defaultColWidth="14.3984375" defaultRowHeight="15.75" customHeight="1"/>
  <cols>
    <col min="1" max="14" width="12.86328125" customWidth="1"/>
    <col min="16" max="26" width="12.86328125" customWidth="1"/>
  </cols>
  <sheetData>
    <row r="1" spans="1:14" ht="21.75" customHeight="1">
      <c r="A1" s="1" t="s">
        <v>0</v>
      </c>
      <c r="B1" s="1" t="s">
        <v>1</v>
      </c>
      <c r="C1" s="1" t="s">
        <v>2</v>
      </c>
      <c r="D1" s="1" t="s">
        <v>3</v>
      </c>
      <c r="E1" s="1" t="s">
        <v>4</v>
      </c>
      <c r="F1" s="1" t="s">
        <v>5</v>
      </c>
      <c r="G1" s="1" t="s">
        <v>6</v>
      </c>
      <c r="H1" s="1" t="s">
        <v>7</v>
      </c>
      <c r="I1" s="1" t="s">
        <v>8</v>
      </c>
      <c r="J1" s="1" t="s">
        <v>10</v>
      </c>
      <c r="K1" s="1" t="s">
        <v>9</v>
      </c>
      <c r="L1" s="1" t="s">
        <v>11</v>
      </c>
      <c r="M1" s="1" t="s">
        <v>12</v>
      </c>
      <c r="N1" s="1" t="s">
        <v>13</v>
      </c>
    </row>
    <row r="2" spans="1:14" ht="21.75" customHeight="1">
      <c r="A2" s="2" t="s">
        <v>14</v>
      </c>
      <c r="B2" s="2" t="s">
        <v>15</v>
      </c>
      <c r="C2" s="2" t="str">
        <f t="shared" ref="C2:C1713" ca="1" si="0">IFERROR(__xludf.DUMMYFUNCTION("REGEXEXTRACT(E2,"".."")"),"上海")</f>
        <v>上海</v>
      </c>
      <c r="D2" s="2" t="str">
        <f t="shared" ref="D2:D7" ca="1" si="1">IFERROR(__xludf.DUMMYFUNCTION("REGEXEXTRACT(E2,""-(\S+)"")"),"虹口区  ")</f>
        <v>虹口区  </v>
      </c>
      <c r="E2" s="2" t="s">
        <v>16</v>
      </c>
      <c r="F2" s="2" t="s">
        <v>17</v>
      </c>
      <c r="G2" s="3">
        <v>2</v>
      </c>
      <c r="H2" s="3">
        <v>4</v>
      </c>
      <c r="I2" s="2" t="s">
        <v>18</v>
      </c>
      <c r="J2" s="2" t="s">
        <v>20</v>
      </c>
      <c r="K2" s="2" t="s">
        <v>19</v>
      </c>
      <c r="L2" s="2" t="s">
        <v>21</v>
      </c>
      <c r="M2" s="2" t="s">
        <v>22</v>
      </c>
      <c r="N2" s="2" t="s">
        <v>23</v>
      </c>
    </row>
    <row r="3" spans="1:14" ht="21.75" customHeight="1">
      <c r="A3" s="2" t="s">
        <v>24</v>
      </c>
      <c r="B3" s="2" t="s">
        <v>25</v>
      </c>
      <c r="C3" s="2" t="str">
        <f t="shared" ca="1" si="0"/>
        <v>上海</v>
      </c>
      <c r="D3" s="2" t="str">
        <f t="shared" ca="1" si="1"/>
        <v>虹口区  </v>
      </c>
      <c r="E3" s="2" t="s">
        <v>26</v>
      </c>
      <c r="F3" s="2" t="s">
        <v>27</v>
      </c>
      <c r="G3" s="3">
        <v>2</v>
      </c>
      <c r="H3" s="3">
        <v>3</v>
      </c>
      <c r="I3" s="2" t="s">
        <v>28</v>
      </c>
      <c r="J3" s="2" t="s">
        <v>29</v>
      </c>
      <c r="K3" s="2" t="s">
        <v>19</v>
      </c>
      <c r="L3" s="2" t="s">
        <v>21</v>
      </c>
      <c r="M3" s="2" t="s">
        <v>30</v>
      </c>
      <c r="N3" s="2" t="s">
        <v>23</v>
      </c>
    </row>
    <row r="4" spans="1:14" ht="21.75" customHeight="1">
      <c r="A4" s="2" t="s">
        <v>31</v>
      </c>
      <c r="B4" s="2" t="s">
        <v>32</v>
      </c>
      <c r="C4" s="2" t="str">
        <f t="shared" ca="1" si="0"/>
        <v>上海</v>
      </c>
      <c r="D4" s="2" t="str">
        <f t="shared" ca="1" si="1"/>
        <v>虹口区  </v>
      </c>
      <c r="E4" s="2" t="s">
        <v>33</v>
      </c>
      <c r="F4" s="2" t="s">
        <v>27</v>
      </c>
      <c r="G4" s="3">
        <v>2</v>
      </c>
      <c r="H4" s="3">
        <v>3</v>
      </c>
      <c r="I4" s="2" t="s">
        <v>28</v>
      </c>
      <c r="J4" s="2" t="s">
        <v>34</v>
      </c>
      <c r="K4" s="2" t="s">
        <v>19</v>
      </c>
      <c r="L4" s="2" t="s">
        <v>21</v>
      </c>
      <c r="M4" s="2" t="s">
        <v>35</v>
      </c>
      <c r="N4" s="2" t="s">
        <v>36</v>
      </c>
    </row>
    <row r="5" spans="1:14" ht="21.75" customHeight="1">
      <c r="A5" s="2" t="s">
        <v>37</v>
      </c>
      <c r="B5" s="2" t="s">
        <v>38</v>
      </c>
      <c r="C5" s="2" t="str">
        <f t="shared" ca="1" si="0"/>
        <v>上海</v>
      </c>
      <c r="D5" s="2" t="str">
        <f t="shared" ca="1" si="1"/>
        <v>虹口区  </v>
      </c>
      <c r="E5" s="2" t="s">
        <v>39</v>
      </c>
      <c r="F5" s="2" t="s">
        <v>17</v>
      </c>
      <c r="G5" s="3">
        <v>2</v>
      </c>
      <c r="H5" s="3">
        <v>3</v>
      </c>
      <c r="I5" s="2" t="s">
        <v>28</v>
      </c>
      <c r="J5" s="2" t="s">
        <v>40</v>
      </c>
      <c r="K5" s="2" t="s">
        <v>19</v>
      </c>
      <c r="L5" s="2" t="s">
        <v>21</v>
      </c>
      <c r="M5" s="2" t="s">
        <v>41</v>
      </c>
      <c r="N5" s="2" t="s">
        <v>42</v>
      </c>
    </row>
    <row r="6" spans="1:14" ht="21.75" customHeight="1">
      <c r="A6" s="2" t="s">
        <v>43</v>
      </c>
      <c r="B6" s="2" t="s">
        <v>44</v>
      </c>
      <c r="C6" s="2" t="str">
        <f t="shared" ca="1" si="0"/>
        <v>上海</v>
      </c>
      <c r="D6" s="2" t="str">
        <f t="shared" ca="1" si="1"/>
        <v>虹口区  </v>
      </c>
      <c r="E6" s="2" t="s">
        <v>45</v>
      </c>
      <c r="F6" s="2" t="s">
        <v>17</v>
      </c>
      <c r="G6" s="3">
        <v>2</v>
      </c>
      <c r="H6" s="3">
        <v>4.5</v>
      </c>
      <c r="I6" s="2" t="s">
        <v>46</v>
      </c>
      <c r="J6" s="2" t="s">
        <v>48</v>
      </c>
      <c r="K6" s="2" t="s">
        <v>47</v>
      </c>
      <c r="L6" s="2" t="s">
        <v>49</v>
      </c>
      <c r="M6" s="2" t="s">
        <v>50</v>
      </c>
      <c r="N6" s="2" t="s">
        <v>23</v>
      </c>
    </row>
    <row r="7" spans="1:14" ht="21.75" customHeight="1">
      <c r="A7" s="2" t="s">
        <v>51</v>
      </c>
      <c r="B7" s="2" t="s">
        <v>52</v>
      </c>
      <c r="C7" s="2" t="str">
        <f t="shared" ca="1" si="0"/>
        <v>上海</v>
      </c>
      <c r="D7" s="2" t="str">
        <f t="shared" ca="1" si="1"/>
        <v>虹口区  </v>
      </c>
      <c r="E7" s="2" t="s">
        <v>53</v>
      </c>
      <c r="F7" s="2" t="s">
        <v>17</v>
      </c>
      <c r="G7" s="3">
        <v>3</v>
      </c>
      <c r="H7" s="3">
        <v>4.5</v>
      </c>
      <c r="I7" s="2" t="s">
        <v>54</v>
      </c>
      <c r="J7" s="2" t="s">
        <v>20</v>
      </c>
      <c r="K7" s="2" t="s">
        <v>55</v>
      </c>
      <c r="L7" s="2" t="s">
        <v>56</v>
      </c>
      <c r="M7" s="2" t="s">
        <v>57</v>
      </c>
      <c r="N7" s="2" t="s">
        <v>23</v>
      </c>
    </row>
    <row r="8" spans="1:14" ht="21.75" customHeight="1">
      <c r="A8" s="2" t="s">
        <v>58</v>
      </c>
      <c r="B8" s="2" t="s">
        <v>59</v>
      </c>
      <c r="C8" s="2" t="str">
        <f t="shared" ca="1" si="0"/>
        <v>上海</v>
      </c>
      <c r="D8" s="2" t="s">
        <v>21</v>
      </c>
      <c r="E8" s="2" t="s">
        <v>60</v>
      </c>
      <c r="F8" s="2" t="s">
        <v>17</v>
      </c>
      <c r="G8" s="3">
        <v>3</v>
      </c>
      <c r="H8" s="3">
        <v>4.5</v>
      </c>
      <c r="I8" s="2" t="s">
        <v>54</v>
      </c>
      <c r="J8" s="2" t="s">
        <v>29</v>
      </c>
      <c r="K8" s="2" t="s">
        <v>19</v>
      </c>
      <c r="L8" s="2" t="s">
        <v>61</v>
      </c>
      <c r="M8" s="2" t="s">
        <v>62</v>
      </c>
      <c r="N8" s="2" t="s">
        <v>36</v>
      </c>
    </row>
    <row r="9" spans="1:14" ht="21.75" customHeight="1">
      <c r="A9" s="2" t="s">
        <v>63</v>
      </c>
      <c r="B9" s="2" t="s">
        <v>64</v>
      </c>
      <c r="C9" s="2" t="str">
        <f t="shared" ca="1" si="0"/>
        <v>上海</v>
      </c>
      <c r="D9" s="2" t="str">
        <f t="shared" ref="D9:D10" ca="1" si="2">IFERROR(__xludf.DUMMYFUNCTION("REGEXEXTRACT(E9,""-(\S+)"")"),"海淀区  ")</f>
        <v>海淀区  </v>
      </c>
      <c r="E9" s="2" t="s">
        <v>65</v>
      </c>
      <c r="F9" s="2" t="s">
        <v>27</v>
      </c>
      <c r="G9" s="3">
        <v>3</v>
      </c>
      <c r="H9" s="3">
        <v>6</v>
      </c>
      <c r="I9" s="2" t="s">
        <v>66</v>
      </c>
      <c r="J9" s="2" t="s">
        <v>68</v>
      </c>
      <c r="K9" s="2" t="s">
        <v>67</v>
      </c>
      <c r="L9" s="2" t="s">
        <v>69</v>
      </c>
      <c r="M9" s="2" t="s">
        <v>70</v>
      </c>
      <c r="N9" s="2" t="s">
        <v>23</v>
      </c>
    </row>
    <row r="10" spans="1:14" ht="21.75" customHeight="1">
      <c r="A10" s="2" t="s">
        <v>71</v>
      </c>
      <c r="B10" s="2" t="s">
        <v>72</v>
      </c>
      <c r="C10" s="2" t="str">
        <f t="shared" ca="1" si="0"/>
        <v>上海</v>
      </c>
      <c r="D10" s="2" t="str">
        <f t="shared" ca="1" si="2"/>
        <v>海淀区  </v>
      </c>
      <c r="E10" s="2" t="s">
        <v>33</v>
      </c>
      <c r="F10" s="2" t="s">
        <v>73</v>
      </c>
      <c r="G10" s="3">
        <v>3</v>
      </c>
      <c r="H10" s="3">
        <v>4.5</v>
      </c>
      <c r="I10" s="2" t="s">
        <v>54</v>
      </c>
      <c r="J10" s="2" t="s">
        <v>40</v>
      </c>
      <c r="K10" s="2" t="s">
        <v>19</v>
      </c>
      <c r="L10" s="2" t="s">
        <v>21</v>
      </c>
      <c r="M10" s="2" t="s">
        <v>74</v>
      </c>
      <c r="N10" s="2" t="s">
        <v>23</v>
      </c>
    </row>
    <row r="11" spans="1:14" ht="21.75" customHeight="1">
      <c r="A11" s="2" t="s">
        <v>75</v>
      </c>
      <c r="B11" s="2" t="s">
        <v>76</v>
      </c>
      <c r="C11" s="2" t="str">
        <f t="shared" ca="1" si="0"/>
        <v>上海</v>
      </c>
      <c r="D11" s="2" t="s">
        <v>21</v>
      </c>
      <c r="E11" s="2" t="s">
        <v>77</v>
      </c>
      <c r="F11" s="2" t="s">
        <v>27</v>
      </c>
      <c r="G11" s="3">
        <v>3</v>
      </c>
      <c r="H11" s="3">
        <v>6</v>
      </c>
      <c r="I11" s="2" t="s">
        <v>66</v>
      </c>
      <c r="J11" s="2" t="s">
        <v>78</v>
      </c>
      <c r="K11" s="2" t="s">
        <v>67</v>
      </c>
      <c r="L11" s="2" t="s">
        <v>79</v>
      </c>
      <c r="M11" s="2" t="s">
        <v>80</v>
      </c>
      <c r="N11" s="2" t="s">
        <v>23</v>
      </c>
    </row>
    <row r="12" spans="1:14" ht="21.75" customHeight="1">
      <c r="A12" s="2" t="s">
        <v>81</v>
      </c>
      <c r="B12" s="2" t="s">
        <v>82</v>
      </c>
      <c r="C12" s="2" t="str">
        <f t="shared" ca="1" si="0"/>
        <v>上海</v>
      </c>
      <c r="D12" s="2" t="str">
        <f t="shared" ref="D12:D24" ca="1" si="3">IFERROR(__xludf.DUMMYFUNCTION("REGEXEXTRACT(E12,""-(\S+)"")"),"海珠区  ")</f>
        <v>海珠区  </v>
      </c>
      <c r="E12" s="2" t="s">
        <v>26</v>
      </c>
      <c r="F12" s="2" t="s">
        <v>17</v>
      </c>
      <c r="G12" s="3">
        <v>3</v>
      </c>
      <c r="H12" s="3">
        <v>8</v>
      </c>
      <c r="I12" s="2" t="s">
        <v>83</v>
      </c>
      <c r="J12" s="2" t="s">
        <v>84</v>
      </c>
      <c r="K12" s="2" t="s">
        <v>67</v>
      </c>
      <c r="L12" s="2" t="s">
        <v>85</v>
      </c>
      <c r="M12" s="2" t="s">
        <v>86</v>
      </c>
      <c r="N12" s="2" t="s">
        <v>36</v>
      </c>
    </row>
    <row r="13" spans="1:14" ht="21.75" customHeight="1">
      <c r="A13" s="2" t="s">
        <v>51</v>
      </c>
      <c r="B13" s="2" t="s">
        <v>87</v>
      </c>
      <c r="C13" s="2" t="str">
        <f t="shared" ca="1" si="0"/>
        <v>上海</v>
      </c>
      <c r="D13" s="2" t="str">
        <f t="shared" ca="1" si="3"/>
        <v>海珠区  </v>
      </c>
      <c r="E13" s="2" t="s">
        <v>33</v>
      </c>
      <c r="F13" s="2" t="s">
        <v>17</v>
      </c>
      <c r="G13" s="3">
        <v>3</v>
      </c>
      <c r="H13" s="3">
        <v>5</v>
      </c>
      <c r="I13" s="2" t="s">
        <v>88</v>
      </c>
      <c r="J13" s="2" t="s">
        <v>89</v>
      </c>
      <c r="K13" s="2" t="s">
        <v>67</v>
      </c>
      <c r="L13" s="2" t="s">
        <v>21</v>
      </c>
      <c r="M13" s="2" t="s">
        <v>90</v>
      </c>
      <c r="N13" s="2" t="s">
        <v>36</v>
      </c>
    </row>
    <row r="14" spans="1:14" ht="21.75" customHeight="1">
      <c r="A14" s="2" t="s">
        <v>91</v>
      </c>
      <c r="B14" s="2" t="s">
        <v>92</v>
      </c>
      <c r="C14" s="2" t="str">
        <f t="shared" ca="1" si="0"/>
        <v>上海</v>
      </c>
      <c r="D14" s="2" t="str">
        <f t="shared" ca="1" si="3"/>
        <v>海珠区  </v>
      </c>
      <c r="E14" s="2" t="s">
        <v>33</v>
      </c>
      <c r="F14" s="2" t="s">
        <v>27</v>
      </c>
      <c r="G14" s="3">
        <v>3</v>
      </c>
      <c r="H14" s="3">
        <v>4.5</v>
      </c>
      <c r="I14" s="2" t="s">
        <v>54</v>
      </c>
      <c r="J14" s="2" t="s">
        <v>93</v>
      </c>
      <c r="K14" s="2" t="s">
        <v>19</v>
      </c>
      <c r="L14" s="2" t="s">
        <v>94</v>
      </c>
      <c r="M14" s="2" t="s">
        <v>95</v>
      </c>
      <c r="N14" s="2" t="s">
        <v>96</v>
      </c>
    </row>
    <row r="15" spans="1:14" ht="21.75" customHeight="1">
      <c r="A15" s="4" t="s">
        <v>97</v>
      </c>
      <c r="B15" s="4" t="s">
        <v>98</v>
      </c>
      <c r="C15" s="4" t="str">
        <f t="shared" ca="1" si="0"/>
        <v>上海</v>
      </c>
      <c r="D15" s="4" t="str">
        <f t="shared" ca="1" si="3"/>
        <v>海珠区  </v>
      </c>
      <c r="E15" s="4" t="s">
        <v>99</v>
      </c>
      <c r="F15" s="4" t="s">
        <v>17</v>
      </c>
      <c r="G15" s="5">
        <v>3</v>
      </c>
      <c r="H15" s="5">
        <v>6</v>
      </c>
      <c r="I15" s="4" t="s">
        <v>66</v>
      </c>
      <c r="J15" s="4" t="s">
        <v>100</v>
      </c>
      <c r="K15" s="4" t="s">
        <v>67</v>
      </c>
      <c r="L15" s="4" t="s">
        <v>101</v>
      </c>
      <c r="M15" s="4" t="s">
        <v>21</v>
      </c>
      <c r="N15" s="4" t="s">
        <v>36</v>
      </c>
    </row>
    <row r="16" spans="1:14" ht="21.75" customHeight="1">
      <c r="A16" s="2" t="s">
        <v>102</v>
      </c>
      <c r="B16" s="2" t="s">
        <v>103</v>
      </c>
      <c r="C16" s="2" t="str">
        <f t="shared" ca="1" si="0"/>
        <v>上海</v>
      </c>
      <c r="D16" s="2" t="str">
        <f t="shared" ca="1" si="3"/>
        <v>海珠区  </v>
      </c>
      <c r="E16" s="2" t="s">
        <v>104</v>
      </c>
      <c r="F16" s="2" t="s">
        <v>17</v>
      </c>
      <c r="G16" s="3">
        <v>3</v>
      </c>
      <c r="H16" s="3">
        <v>6</v>
      </c>
      <c r="I16" s="2" t="s">
        <v>66</v>
      </c>
      <c r="J16" s="2" t="s">
        <v>105</v>
      </c>
      <c r="K16" s="2" t="s">
        <v>67</v>
      </c>
      <c r="L16" s="2" t="s">
        <v>106</v>
      </c>
      <c r="M16" s="2" t="s">
        <v>107</v>
      </c>
      <c r="N16" s="2" t="s">
        <v>36</v>
      </c>
    </row>
    <row r="17" spans="1:14" ht="21.75" customHeight="1">
      <c r="A17" s="2" t="s">
        <v>108</v>
      </c>
      <c r="B17" s="2" t="s">
        <v>109</v>
      </c>
      <c r="C17" s="2" t="str">
        <f t="shared" ca="1" si="0"/>
        <v>上海</v>
      </c>
      <c r="D17" s="2" t="str">
        <f t="shared" ca="1" si="3"/>
        <v>海珠区  </v>
      </c>
      <c r="E17" s="2" t="s">
        <v>33</v>
      </c>
      <c r="F17" s="2" t="s">
        <v>17</v>
      </c>
      <c r="G17" s="3">
        <v>3</v>
      </c>
      <c r="H17" s="3">
        <v>4.5</v>
      </c>
      <c r="I17" s="2" t="s">
        <v>54</v>
      </c>
      <c r="J17" s="2" t="s">
        <v>110</v>
      </c>
      <c r="K17" s="2" t="s">
        <v>47</v>
      </c>
      <c r="L17" s="2" t="s">
        <v>21</v>
      </c>
      <c r="M17" s="2" t="s">
        <v>111</v>
      </c>
      <c r="N17" s="2" t="s">
        <v>36</v>
      </c>
    </row>
    <row r="18" spans="1:14" ht="21.75" customHeight="1">
      <c r="A18" s="2" t="s">
        <v>112</v>
      </c>
      <c r="B18" s="2" t="s">
        <v>113</v>
      </c>
      <c r="C18" s="2" t="str">
        <f t="shared" ca="1" si="0"/>
        <v>上海</v>
      </c>
      <c r="D18" s="2" t="str">
        <f t="shared" ca="1" si="3"/>
        <v>海珠区  </v>
      </c>
      <c r="E18" s="2" t="s">
        <v>114</v>
      </c>
      <c r="F18" s="2" t="s">
        <v>73</v>
      </c>
      <c r="G18" s="3">
        <v>3</v>
      </c>
      <c r="H18" s="3">
        <v>4.5</v>
      </c>
      <c r="I18" s="2" t="s">
        <v>54</v>
      </c>
      <c r="J18" s="2" t="s">
        <v>115</v>
      </c>
      <c r="K18" s="2" t="s">
        <v>19</v>
      </c>
      <c r="L18" s="2" t="s">
        <v>116</v>
      </c>
      <c r="M18" s="2" t="s">
        <v>21</v>
      </c>
      <c r="N18" s="2" t="s">
        <v>23</v>
      </c>
    </row>
    <row r="19" spans="1:14" ht="21.75" customHeight="1">
      <c r="A19" s="2" t="s">
        <v>117</v>
      </c>
      <c r="B19" s="2" t="s">
        <v>118</v>
      </c>
      <c r="C19" s="2" t="str">
        <f t="shared" ca="1" si="0"/>
        <v>上海</v>
      </c>
      <c r="D19" s="2" t="str">
        <f t="shared" ca="1" si="3"/>
        <v>海珠区  </v>
      </c>
      <c r="E19" s="2" t="s">
        <v>99</v>
      </c>
      <c r="F19" s="2" t="s">
        <v>17</v>
      </c>
      <c r="G19" s="3">
        <v>3</v>
      </c>
      <c r="H19" s="3">
        <v>5</v>
      </c>
      <c r="I19" s="2" t="s">
        <v>88</v>
      </c>
      <c r="J19" s="2" t="s">
        <v>119</v>
      </c>
      <c r="K19" s="2" t="s">
        <v>19</v>
      </c>
      <c r="L19" s="2" t="s">
        <v>120</v>
      </c>
      <c r="M19" s="2" t="s">
        <v>121</v>
      </c>
      <c r="N19" s="2" t="s">
        <v>42</v>
      </c>
    </row>
    <row r="20" spans="1:14" ht="21.75" customHeight="1">
      <c r="A20" s="2" t="s">
        <v>122</v>
      </c>
      <c r="B20" s="2" t="s">
        <v>123</v>
      </c>
      <c r="C20" s="2" t="str">
        <f t="shared" ca="1" si="0"/>
        <v>上海</v>
      </c>
      <c r="D20" s="2" t="str">
        <f t="shared" ca="1" si="3"/>
        <v>海珠区  </v>
      </c>
      <c r="E20" s="2" t="s">
        <v>124</v>
      </c>
      <c r="F20" s="2" t="s">
        <v>17</v>
      </c>
      <c r="G20" s="3">
        <v>3</v>
      </c>
      <c r="H20" s="3">
        <v>8</v>
      </c>
      <c r="I20" s="2" t="s">
        <v>83</v>
      </c>
      <c r="J20" s="2" t="s">
        <v>125</v>
      </c>
      <c r="K20" s="2" t="s">
        <v>67</v>
      </c>
      <c r="L20" s="2" t="s">
        <v>126</v>
      </c>
      <c r="M20" s="2" t="s">
        <v>127</v>
      </c>
      <c r="N20" s="2" t="s">
        <v>23</v>
      </c>
    </row>
    <row r="21" spans="1:14" ht="21.75" customHeight="1">
      <c r="A21" s="2" t="s">
        <v>128</v>
      </c>
      <c r="B21" s="2" t="s">
        <v>129</v>
      </c>
      <c r="C21" s="2" t="str">
        <f t="shared" ca="1" si="0"/>
        <v>上海</v>
      </c>
      <c r="D21" s="2" t="str">
        <f t="shared" ca="1" si="3"/>
        <v>海珠区  </v>
      </c>
      <c r="E21" s="2" t="s">
        <v>33</v>
      </c>
      <c r="F21" s="2" t="s">
        <v>17</v>
      </c>
      <c r="G21" s="3">
        <v>3</v>
      </c>
      <c r="H21" s="3">
        <v>4</v>
      </c>
      <c r="I21" s="2" t="s">
        <v>130</v>
      </c>
      <c r="J21" s="2" t="s">
        <v>131</v>
      </c>
      <c r="K21" s="2" t="s">
        <v>19</v>
      </c>
      <c r="L21" s="2" t="s">
        <v>132</v>
      </c>
      <c r="M21" s="2" t="s">
        <v>133</v>
      </c>
      <c r="N21" s="2" t="s">
        <v>23</v>
      </c>
    </row>
    <row r="22" spans="1:14" ht="21.75" customHeight="1">
      <c r="A22" s="2" t="s">
        <v>134</v>
      </c>
      <c r="B22" s="2" t="s">
        <v>135</v>
      </c>
      <c r="C22" s="2" t="str">
        <f t="shared" ca="1" si="0"/>
        <v>上海</v>
      </c>
      <c r="D22" s="2" t="str">
        <f t="shared" ca="1" si="3"/>
        <v>海珠区  </v>
      </c>
      <c r="E22" s="2" t="s">
        <v>45</v>
      </c>
      <c r="F22" s="2" t="s">
        <v>17</v>
      </c>
      <c r="G22" s="3">
        <v>3</v>
      </c>
      <c r="H22" s="3">
        <v>4.5</v>
      </c>
      <c r="I22" s="2" t="s">
        <v>54</v>
      </c>
      <c r="J22" s="2" t="s">
        <v>40</v>
      </c>
      <c r="K22" s="2" t="s">
        <v>19</v>
      </c>
      <c r="L22" s="2" t="s">
        <v>136</v>
      </c>
      <c r="M22" s="2" t="s">
        <v>137</v>
      </c>
      <c r="N22" s="2" t="s">
        <v>23</v>
      </c>
    </row>
    <row r="23" spans="1:14" ht="21.75" customHeight="1">
      <c r="A23" s="2" t="s">
        <v>97</v>
      </c>
      <c r="B23" s="2" t="s">
        <v>138</v>
      </c>
      <c r="C23" s="2" t="str">
        <f t="shared" ca="1" si="0"/>
        <v>上海</v>
      </c>
      <c r="D23" s="2" t="str">
        <f t="shared" ca="1" si="3"/>
        <v>海珠区  </v>
      </c>
      <c r="E23" s="2" t="s">
        <v>139</v>
      </c>
      <c r="F23" s="2" t="s">
        <v>17</v>
      </c>
      <c r="G23" s="3">
        <v>3</v>
      </c>
      <c r="H23" s="3">
        <v>4.5</v>
      </c>
      <c r="I23" s="2" t="s">
        <v>54</v>
      </c>
      <c r="J23" s="2" t="s">
        <v>140</v>
      </c>
      <c r="K23" s="2" t="s">
        <v>67</v>
      </c>
      <c r="L23" s="2" t="s">
        <v>141</v>
      </c>
      <c r="M23" s="2" t="s">
        <v>142</v>
      </c>
      <c r="N23" s="2" t="s">
        <v>23</v>
      </c>
    </row>
    <row r="24" spans="1:14" ht="21.75" customHeight="1">
      <c r="A24" s="2" t="s">
        <v>143</v>
      </c>
      <c r="B24" s="2" t="s">
        <v>144</v>
      </c>
      <c r="C24" s="2" t="str">
        <f t="shared" ca="1" si="0"/>
        <v>上海</v>
      </c>
      <c r="D24" s="2" t="str">
        <f t="shared" ca="1" si="3"/>
        <v>海珠区  </v>
      </c>
      <c r="E24" s="2" t="s">
        <v>33</v>
      </c>
      <c r="F24" s="2" t="s">
        <v>73</v>
      </c>
      <c r="G24" s="3">
        <v>3.5</v>
      </c>
      <c r="H24" s="3">
        <v>5</v>
      </c>
      <c r="I24" s="2" t="s">
        <v>145</v>
      </c>
      <c r="J24" s="2" t="s">
        <v>146</v>
      </c>
      <c r="K24" s="2" t="s">
        <v>47</v>
      </c>
      <c r="L24" s="2" t="s">
        <v>147</v>
      </c>
      <c r="M24" s="2" t="s">
        <v>148</v>
      </c>
      <c r="N24" s="2" t="s">
        <v>36</v>
      </c>
    </row>
    <row r="25" spans="1:14" ht="21.75" customHeight="1">
      <c r="A25" s="2" t="s">
        <v>149</v>
      </c>
      <c r="B25" s="2" t="s">
        <v>150</v>
      </c>
      <c r="C25" s="2" t="str">
        <f t="shared" ca="1" si="0"/>
        <v>上海</v>
      </c>
      <c r="D25" s="2" t="s">
        <v>21</v>
      </c>
      <c r="E25" s="2" t="s">
        <v>77</v>
      </c>
      <c r="F25" s="2" t="s">
        <v>27</v>
      </c>
      <c r="G25" s="3">
        <v>3.5</v>
      </c>
      <c r="H25" s="3">
        <v>8</v>
      </c>
      <c r="I25" s="2" t="s">
        <v>151</v>
      </c>
      <c r="J25" s="2" t="s">
        <v>29</v>
      </c>
      <c r="K25" s="2" t="s">
        <v>67</v>
      </c>
      <c r="L25" s="2" t="s">
        <v>152</v>
      </c>
      <c r="M25" s="2" t="s">
        <v>153</v>
      </c>
      <c r="N25" s="2" t="s">
        <v>36</v>
      </c>
    </row>
    <row r="26" spans="1:14" ht="21.75" customHeight="1">
      <c r="A26" s="2" t="s">
        <v>154</v>
      </c>
      <c r="B26" s="2" t="s">
        <v>155</v>
      </c>
      <c r="C26" s="2" t="str">
        <f t="shared" ca="1" si="0"/>
        <v>上海</v>
      </c>
      <c r="D26" s="2" t="s">
        <v>21</v>
      </c>
      <c r="E26" s="2" t="s">
        <v>60</v>
      </c>
      <c r="F26" s="2" t="s">
        <v>27</v>
      </c>
      <c r="G26" s="3">
        <v>4</v>
      </c>
      <c r="H26" s="3">
        <v>10</v>
      </c>
      <c r="I26" s="2" t="s">
        <v>156</v>
      </c>
      <c r="J26" s="2" t="s">
        <v>157</v>
      </c>
      <c r="K26" s="2" t="s">
        <v>47</v>
      </c>
      <c r="L26" s="2" t="s">
        <v>158</v>
      </c>
      <c r="M26" s="2" t="s">
        <v>159</v>
      </c>
      <c r="N26" s="2" t="s">
        <v>36</v>
      </c>
    </row>
    <row r="27" spans="1:14" ht="21.75" customHeight="1">
      <c r="A27" s="2" t="s">
        <v>160</v>
      </c>
      <c r="B27" s="2" t="s">
        <v>161</v>
      </c>
      <c r="C27" s="2" t="str">
        <f t="shared" ca="1" si="0"/>
        <v>上海</v>
      </c>
      <c r="D27" s="2" t="s">
        <v>21</v>
      </c>
      <c r="E27" s="2" t="s">
        <v>60</v>
      </c>
      <c r="F27" s="2" t="s">
        <v>17</v>
      </c>
      <c r="G27" s="3">
        <v>4</v>
      </c>
      <c r="H27" s="3">
        <v>6</v>
      </c>
      <c r="I27" s="2" t="s">
        <v>162</v>
      </c>
      <c r="J27" s="2" t="s">
        <v>105</v>
      </c>
      <c r="K27" s="2" t="s">
        <v>67</v>
      </c>
      <c r="L27" s="2" t="s">
        <v>163</v>
      </c>
      <c r="M27" s="2" t="s">
        <v>164</v>
      </c>
      <c r="N27" s="2" t="s">
        <v>36</v>
      </c>
    </row>
    <row r="28" spans="1:14" ht="21.75" customHeight="1">
      <c r="A28" s="2" t="s">
        <v>165</v>
      </c>
      <c r="B28" s="2" t="s">
        <v>166</v>
      </c>
      <c r="C28" s="2" t="str">
        <f t="shared" ca="1" si="0"/>
        <v>上海</v>
      </c>
      <c r="D28" s="2" t="str">
        <f t="shared" ref="D28:D31" ca="1" si="4">IFERROR(__xludf.DUMMYFUNCTION("REGEXEXTRACT(E28,""-(\S+)"")"),"大兴区  ")</f>
        <v>大兴区  </v>
      </c>
      <c r="E28" s="2" t="s">
        <v>167</v>
      </c>
      <c r="F28" s="2" t="s">
        <v>27</v>
      </c>
      <c r="G28" s="3">
        <v>4</v>
      </c>
      <c r="H28" s="3">
        <v>8</v>
      </c>
      <c r="I28" s="2" t="s">
        <v>168</v>
      </c>
      <c r="J28" s="2" t="s">
        <v>169</v>
      </c>
      <c r="K28" s="2" t="s">
        <v>19</v>
      </c>
      <c r="L28" s="2" t="s">
        <v>170</v>
      </c>
      <c r="M28" s="2" t="s">
        <v>171</v>
      </c>
      <c r="N28" s="2" t="s">
        <v>36</v>
      </c>
    </row>
    <row r="29" spans="1:14" ht="21.75" customHeight="1">
      <c r="A29" s="2" t="s">
        <v>172</v>
      </c>
      <c r="B29" s="2" t="s">
        <v>173</v>
      </c>
      <c r="C29" s="2" t="str">
        <f t="shared" ca="1" si="0"/>
        <v>上海</v>
      </c>
      <c r="D29" s="2" t="str">
        <f t="shared" ca="1" si="4"/>
        <v>大兴区  </v>
      </c>
      <c r="E29" s="2" t="s">
        <v>26</v>
      </c>
      <c r="F29" s="2" t="s">
        <v>17</v>
      </c>
      <c r="G29" s="3">
        <v>4</v>
      </c>
      <c r="H29" s="3">
        <v>8</v>
      </c>
      <c r="I29" s="2" t="s">
        <v>168</v>
      </c>
      <c r="J29" s="2" t="s">
        <v>105</v>
      </c>
      <c r="K29" s="2" t="s">
        <v>67</v>
      </c>
      <c r="L29" s="2" t="s">
        <v>174</v>
      </c>
      <c r="M29" s="2" t="s">
        <v>175</v>
      </c>
      <c r="N29" s="2" t="s">
        <v>42</v>
      </c>
    </row>
    <row r="30" spans="1:14" ht="21.75" customHeight="1">
      <c r="A30" s="2" t="s">
        <v>75</v>
      </c>
      <c r="B30" s="2" t="s">
        <v>176</v>
      </c>
      <c r="C30" s="2" t="str">
        <f t="shared" ca="1" si="0"/>
        <v>上海</v>
      </c>
      <c r="D30" s="2" t="str">
        <f t="shared" ca="1" si="4"/>
        <v>大兴区  </v>
      </c>
      <c r="E30" s="2" t="s">
        <v>39</v>
      </c>
      <c r="F30" s="2" t="s">
        <v>17</v>
      </c>
      <c r="G30" s="3">
        <v>4</v>
      </c>
      <c r="H30" s="3">
        <v>10</v>
      </c>
      <c r="I30" s="2" t="s">
        <v>156</v>
      </c>
      <c r="J30" s="2" t="s">
        <v>78</v>
      </c>
      <c r="K30" s="2" t="s">
        <v>55</v>
      </c>
      <c r="L30" s="2" t="s">
        <v>177</v>
      </c>
      <c r="M30" s="2" t="s">
        <v>178</v>
      </c>
      <c r="N30" s="2" t="s">
        <v>42</v>
      </c>
    </row>
    <row r="31" spans="1:14" ht="21.75" customHeight="1">
      <c r="A31" s="2" t="s">
        <v>179</v>
      </c>
      <c r="B31" s="2" t="s">
        <v>180</v>
      </c>
      <c r="C31" s="2" t="str">
        <f t="shared" ca="1" si="0"/>
        <v>上海</v>
      </c>
      <c r="D31" s="2" t="str">
        <f t="shared" ca="1" si="4"/>
        <v>大兴区  </v>
      </c>
      <c r="E31" s="2" t="s">
        <v>33</v>
      </c>
      <c r="F31" s="2" t="s">
        <v>17</v>
      </c>
      <c r="G31" s="3">
        <v>4</v>
      </c>
      <c r="H31" s="3">
        <v>6</v>
      </c>
      <c r="I31" s="2" t="s">
        <v>162</v>
      </c>
      <c r="J31" s="2" t="s">
        <v>157</v>
      </c>
      <c r="K31" s="2" t="s">
        <v>19</v>
      </c>
      <c r="L31" s="2" t="s">
        <v>181</v>
      </c>
      <c r="M31" s="2" t="s">
        <v>182</v>
      </c>
      <c r="N31" s="2" t="s">
        <v>23</v>
      </c>
    </row>
    <row r="32" spans="1:14" ht="21.75" customHeight="1">
      <c r="A32" s="2" t="s">
        <v>183</v>
      </c>
      <c r="B32" s="2" t="s">
        <v>184</v>
      </c>
      <c r="C32" s="2" t="str">
        <f t="shared" ca="1" si="0"/>
        <v>上海</v>
      </c>
      <c r="D32" s="2" t="s">
        <v>21</v>
      </c>
      <c r="E32" s="2" t="s">
        <v>77</v>
      </c>
      <c r="F32" s="2" t="s">
        <v>17</v>
      </c>
      <c r="G32" s="3">
        <v>4</v>
      </c>
      <c r="H32" s="3">
        <v>7</v>
      </c>
      <c r="I32" s="2" t="s">
        <v>185</v>
      </c>
      <c r="J32" s="2" t="s">
        <v>186</v>
      </c>
      <c r="K32" s="2" t="s">
        <v>19</v>
      </c>
      <c r="L32" s="2" t="s">
        <v>187</v>
      </c>
      <c r="M32" s="2" t="s">
        <v>188</v>
      </c>
      <c r="N32" s="2" t="s">
        <v>42</v>
      </c>
    </row>
    <row r="33" spans="1:14" ht="21.75" customHeight="1">
      <c r="A33" s="2" t="s">
        <v>189</v>
      </c>
      <c r="B33" s="2" t="s">
        <v>190</v>
      </c>
      <c r="C33" s="2" t="str">
        <f t="shared" ca="1" si="0"/>
        <v>上海</v>
      </c>
      <c r="D33" s="2" t="str">
        <f t="shared" ref="D33:D43" ca="1" si="5">IFERROR(__xludf.DUMMYFUNCTION("REGEXEXTRACT(E33,""-(\S+)"")"),"白云区  ")</f>
        <v>白云区  </v>
      </c>
      <c r="E33" s="2" t="s">
        <v>99</v>
      </c>
      <c r="F33" s="2" t="s">
        <v>17</v>
      </c>
      <c r="G33" s="3">
        <v>4</v>
      </c>
      <c r="H33" s="3">
        <v>6</v>
      </c>
      <c r="I33" s="2" t="s">
        <v>162</v>
      </c>
      <c r="J33" s="2" t="s">
        <v>93</v>
      </c>
      <c r="K33" s="2" t="s">
        <v>67</v>
      </c>
      <c r="L33" s="2" t="s">
        <v>191</v>
      </c>
      <c r="M33" s="2" t="s">
        <v>192</v>
      </c>
      <c r="N33" s="2" t="s">
        <v>96</v>
      </c>
    </row>
    <row r="34" spans="1:14" ht="21.75" customHeight="1">
      <c r="A34" s="2" t="s">
        <v>193</v>
      </c>
      <c r="B34" s="2" t="s">
        <v>194</v>
      </c>
      <c r="C34" s="2" t="str">
        <f t="shared" ca="1" si="0"/>
        <v>上海</v>
      </c>
      <c r="D34" s="2" t="str">
        <f t="shared" ca="1" si="5"/>
        <v>白云区  </v>
      </c>
      <c r="E34" s="2" t="s">
        <v>33</v>
      </c>
      <c r="F34" s="2" t="s">
        <v>17</v>
      </c>
      <c r="G34" s="3">
        <v>4</v>
      </c>
      <c r="H34" s="3">
        <v>6</v>
      </c>
      <c r="I34" s="2" t="s">
        <v>162</v>
      </c>
      <c r="J34" s="2" t="s">
        <v>29</v>
      </c>
      <c r="K34" s="2" t="s">
        <v>67</v>
      </c>
      <c r="L34" s="2" t="s">
        <v>195</v>
      </c>
      <c r="M34" s="2" t="s">
        <v>196</v>
      </c>
      <c r="N34" s="2" t="s">
        <v>42</v>
      </c>
    </row>
    <row r="35" spans="1:14" ht="21.75" customHeight="1">
      <c r="A35" s="2" t="s">
        <v>197</v>
      </c>
      <c r="B35" s="2" t="s">
        <v>198</v>
      </c>
      <c r="C35" s="2" t="str">
        <f t="shared" ca="1" si="0"/>
        <v>上海</v>
      </c>
      <c r="D35" s="2" t="str">
        <f t="shared" ca="1" si="5"/>
        <v>白云区  </v>
      </c>
      <c r="E35" s="2" t="s">
        <v>39</v>
      </c>
      <c r="F35" s="2" t="s">
        <v>27</v>
      </c>
      <c r="G35" s="3">
        <v>4</v>
      </c>
      <c r="H35" s="3">
        <v>6</v>
      </c>
      <c r="I35" s="2" t="s">
        <v>162</v>
      </c>
      <c r="J35" s="2" t="s">
        <v>199</v>
      </c>
      <c r="K35" s="2" t="s">
        <v>19</v>
      </c>
      <c r="L35" s="2" t="s">
        <v>200</v>
      </c>
      <c r="M35" s="2" t="s">
        <v>201</v>
      </c>
      <c r="N35" s="2" t="s">
        <v>36</v>
      </c>
    </row>
    <row r="36" spans="1:14" ht="21.75" customHeight="1">
      <c r="A36" s="2" t="s">
        <v>202</v>
      </c>
      <c r="B36" s="2" t="s">
        <v>203</v>
      </c>
      <c r="C36" s="2" t="str">
        <f t="shared" ca="1" si="0"/>
        <v>上海</v>
      </c>
      <c r="D36" s="2" t="str">
        <f t="shared" ca="1" si="5"/>
        <v>白云区  </v>
      </c>
      <c r="E36" s="2" t="s">
        <v>33</v>
      </c>
      <c r="F36" s="2" t="s">
        <v>27</v>
      </c>
      <c r="G36" s="3">
        <v>4</v>
      </c>
      <c r="H36" s="3">
        <v>6</v>
      </c>
      <c r="I36" s="2" t="s">
        <v>162</v>
      </c>
      <c r="J36" s="2" t="s">
        <v>78</v>
      </c>
      <c r="K36" s="2" t="s">
        <v>19</v>
      </c>
      <c r="L36" s="2" t="s">
        <v>204</v>
      </c>
      <c r="M36" s="2" t="s">
        <v>205</v>
      </c>
      <c r="N36" s="2" t="s">
        <v>23</v>
      </c>
    </row>
    <row r="37" spans="1:14" ht="21.75" customHeight="1">
      <c r="A37" s="2" t="s">
        <v>206</v>
      </c>
      <c r="B37" s="2" t="s">
        <v>207</v>
      </c>
      <c r="C37" s="2" t="str">
        <f t="shared" ca="1" si="0"/>
        <v>上海</v>
      </c>
      <c r="D37" s="2" t="str">
        <f t="shared" ca="1" si="5"/>
        <v>白云区  </v>
      </c>
      <c r="E37" s="2" t="s">
        <v>99</v>
      </c>
      <c r="F37" s="2" t="s">
        <v>27</v>
      </c>
      <c r="G37" s="3">
        <v>4</v>
      </c>
      <c r="H37" s="3">
        <v>5.5</v>
      </c>
      <c r="I37" s="2" t="s">
        <v>208</v>
      </c>
      <c r="J37" s="2" t="s">
        <v>209</v>
      </c>
      <c r="K37" s="2" t="s">
        <v>47</v>
      </c>
      <c r="L37" s="2" t="s">
        <v>210</v>
      </c>
      <c r="M37" s="2" t="s">
        <v>211</v>
      </c>
      <c r="N37" s="2" t="s">
        <v>42</v>
      </c>
    </row>
    <row r="38" spans="1:14" ht="21.75" customHeight="1">
      <c r="A38" s="2" t="s">
        <v>212</v>
      </c>
      <c r="B38" s="2" t="s">
        <v>213</v>
      </c>
      <c r="C38" s="2" t="str">
        <f t="shared" ca="1" si="0"/>
        <v>上海</v>
      </c>
      <c r="D38" s="2" t="str">
        <f t="shared" ca="1" si="5"/>
        <v>白云区  </v>
      </c>
      <c r="E38" s="2" t="s">
        <v>99</v>
      </c>
      <c r="F38" s="2" t="s">
        <v>73</v>
      </c>
      <c r="G38" s="3">
        <v>4</v>
      </c>
      <c r="H38" s="3">
        <v>8</v>
      </c>
      <c r="I38" s="2" t="s">
        <v>168</v>
      </c>
      <c r="J38" s="2" t="s">
        <v>214</v>
      </c>
      <c r="K38" s="2" t="s">
        <v>19</v>
      </c>
      <c r="L38" s="2" t="s">
        <v>215</v>
      </c>
      <c r="M38" s="2" t="s">
        <v>216</v>
      </c>
      <c r="N38" s="2" t="s">
        <v>23</v>
      </c>
    </row>
    <row r="39" spans="1:14" ht="21.75" customHeight="1">
      <c r="A39" s="2" t="s">
        <v>217</v>
      </c>
      <c r="B39" s="2" t="s">
        <v>218</v>
      </c>
      <c r="C39" s="2" t="str">
        <f t="shared" ca="1" si="0"/>
        <v>上海</v>
      </c>
      <c r="D39" s="2" t="str">
        <f t="shared" ca="1" si="5"/>
        <v>白云区  </v>
      </c>
      <c r="E39" s="2" t="s">
        <v>139</v>
      </c>
      <c r="F39" s="2" t="s">
        <v>17</v>
      </c>
      <c r="G39" s="3">
        <v>4</v>
      </c>
      <c r="H39" s="3">
        <v>8</v>
      </c>
      <c r="I39" s="2" t="s">
        <v>168</v>
      </c>
      <c r="J39" s="2" t="s">
        <v>219</v>
      </c>
      <c r="K39" s="2" t="s">
        <v>67</v>
      </c>
      <c r="L39" s="2" t="s">
        <v>220</v>
      </c>
      <c r="M39" s="2" t="s">
        <v>221</v>
      </c>
      <c r="N39" s="2" t="s">
        <v>36</v>
      </c>
    </row>
    <row r="40" spans="1:14" ht="21.75" customHeight="1">
      <c r="A40" s="2" t="s">
        <v>222</v>
      </c>
      <c r="B40" s="2" t="s">
        <v>223</v>
      </c>
      <c r="C40" s="2" t="str">
        <f t="shared" ca="1" si="0"/>
        <v>上海</v>
      </c>
      <c r="D40" s="2" t="str">
        <f t="shared" ca="1" si="5"/>
        <v>白云区  </v>
      </c>
      <c r="E40" s="2" t="s">
        <v>224</v>
      </c>
      <c r="F40" s="2" t="s">
        <v>17</v>
      </c>
      <c r="G40" s="3">
        <v>4</v>
      </c>
      <c r="H40" s="3">
        <v>8</v>
      </c>
      <c r="I40" s="2" t="s">
        <v>168</v>
      </c>
      <c r="J40" s="2" t="s">
        <v>29</v>
      </c>
      <c r="K40" s="2" t="s">
        <v>67</v>
      </c>
      <c r="L40" s="2" t="s">
        <v>225</v>
      </c>
      <c r="M40" s="2" t="s">
        <v>226</v>
      </c>
      <c r="N40" s="2" t="s">
        <v>36</v>
      </c>
    </row>
    <row r="41" spans="1:14" ht="21.75" customHeight="1">
      <c r="A41" s="2" t="s">
        <v>227</v>
      </c>
      <c r="B41" s="2" t="s">
        <v>228</v>
      </c>
      <c r="C41" s="2" t="str">
        <f t="shared" ca="1" si="0"/>
        <v>上海</v>
      </c>
      <c r="D41" s="2" t="str">
        <f t="shared" ca="1" si="5"/>
        <v>白云区  </v>
      </c>
      <c r="E41" s="2" t="s">
        <v>229</v>
      </c>
      <c r="F41" s="2" t="s">
        <v>17</v>
      </c>
      <c r="G41" s="3">
        <v>4</v>
      </c>
      <c r="H41" s="3">
        <v>6</v>
      </c>
      <c r="I41" s="2" t="s">
        <v>162</v>
      </c>
      <c r="J41" s="2" t="s">
        <v>230</v>
      </c>
      <c r="K41" s="2" t="s">
        <v>47</v>
      </c>
      <c r="L41" s="2" t="s">
        <v>231</v>
      </c>
      <c r="M41" s="2" t="s">
        <v>232</v>
      </c>
      <c r="N41" s="2" t="s">
        <v>36</v>
      </c>
    </row>
    <row r="42" spans="1:14" ht="21.75" customHeight="1">
      <c r="A42" s="2" t="s">
        <v>233</v>
      </c>
      <c r="B42" s="2" t="s">
        <v>234</v>
      </c>
      <c r="C42" s="2" t="str">
        <f t="shared" ca="1" si="0"/>
        <v>上海</v>
      </c>
      <c r="D42" s="2" t="str">
        <f t="shared" ca="1" si="5"/>
        <v>白云区  </v>
      </c>
      <c r="E42" s="2" t="s">
        <v>235</v>
      </c>
      <c r="F42" s="2" t="s">
        <v>236</v>
      </c>
      <c r="G42" s="3">
        <v>4</v>
      </c>
      <c r="H42" s="3">
        <v>10</v>
      </c>
      <c r="I42" s="2" t="s">
        <v>156</v>
      </c>
      <c r="J42" s="2" t="s">
        <v>237</v>
      </c>
      <c r="K42" s="2" t="s">
        <v>67</v>
      </c>
      <c r="L42" s="2" t="s">
        <v>238</v>
      </c>
      <c r="M42" s="2" t="s">
        <v>239</v>
      </c>
      <c r="N42" s="2" t="s">
        <v>23</v>
      </c>
    </row>
    <row r="43" spans="1:14" ht="21.75" customHeight="1">
      <c r="A43" s="2" t="s">
        <v>240</v>
      </c>
      <c r="B43" s="2" t="s">
        <v>241</v>
      </c>
      <c r="C43" s="2" t="str">
        <f t="shared" ca="1" si="0"/>
        <v>上海</v>
      </c>
      <c r="D43" s="2" t="str">
        <f t="shared" ca="1" si="5"/>
        <v>白云区  </v>
      </c>
      <c r="E43" s="2" t="s">
        <v>242</v>
      </c>
      <c r="F43" s="2" t="s">
        <v>73</v>
      </c>
      <c r="G43" s="3">
        <v>4</v>
      </c>
      <c r="H43" s="3">
        <v>10</v>
      </c>
      <c r="I43" s="2" t="s">
        <v>156</v>
      </c>
      <c r="J43" s="2" t="s">
        <v>105</v>
      </c>
      <c r="K43" s="2" t="s">
        <v>47</v>
      </c>
      <c r="L43" s="2" t="s">
        <v>243</v>
      </c>
      <c r="M43" s="2" t="s">
        <v>244</v>
      </c>
      <c r="N43" s="2" t="s">
        <v>23</v>
      </c>
    </row>
    <row r="44" spans="1:14" ht="21.75" customHeight="1">
      <c r="A44" s="2" t="s">
        <v>245</v>
      </c>
      <c r="B44" s="2" t="s">
        <v>246</v>
      </c>
      <c r="C44" s="2" t="str">
        <f t="shared" ca="1" si="0"/>
        <v>上海</v>
      </c>
      <c r="D44" s="2" t="s">
        <v>21</v>
      </c>
      <c r="E44" s="2" t="s">
        <v>247</v>
      </c>
      <c r="F44" s="2" t="s">
        <v>17</v>
      </c>
      <c r="G44" s="3">
        <v>4</v>
      </c>
      <c r="H44" s="3">
        <v>15</v>
      </c>
      <c r="I44" s="2" t="s">
        <v>248</v>
      </c>
      <c r="J44" s="2" t="s">
        <v>40</v>
      </c>
      <c r="K44" s="2" t="s">
        <v>67</v>
      </c>
      <c r="L44" s="2" t="s">
        <v>249</v>
      </c>
      <c r="M44" s="2" t="s">
        <v>250</v>
      </c>
      <c r="N44" s="2" t="s">
        <v>36</v>
      </c>
    </row>
    <row r="45" spans="1:14" ht="21.75" customHeight="1">
      <c r="A45" s="2" t="s">
        <v>251</v>
      </c>
      <c r="B45" s="2" t="s">
        <v>252</v>
      </c>
      <c r="C45" s="2" t="str">
        <f t="shared" ca="1" si="0"/>
        <v>上海</v>
      </c>
      <c r="D45" s="2" t="str">
        <f t="shared" ref="D45:D54" ca="1" si="6">IFERROR(__xludf.DUMMYFUNCTION("REGEXEXTRACT(E45,""-(\S+)"")"),"龙岗区  ")</f>
        <v>龙岗区  </v>
      </c>
      <c r="E45" s="2" t="s">
        <v>242</v>
      </c>
      <c r="F45" s="2" t="s">
        <v>27</v>
      </c>
      <c r="G45" s="3">
        <v>4</v>
      </c>
      <c r="H45" s="3">
        <v>8</v>
      </c>
      <c r="I45" s="2" t="s">
        <v>168</v>
      </c>
      <c r="J45" s="2" t="s">
        <v>157</v>
      </c>
      <c r="K45" s="2" t="s">
        <v>67</v>
      </c>
      <c r="L45" s="2" t="s">
        <v>253</v>
      </c>
      <c r="M45" s="2" t="s">
        <v>254</v>
      </c>
      <c r="N45" s="2" t="s">
        <v>23</v>
      </c>
    </row>
    <row r="46" spans="1:14" ht="21.75" customHeight="1">
      <c r="A46" s="2" t="s">
        <v>255</v>
      </c>
      <c r="B46" s="2" t="s">
        <v>256</v>
      </c>
      <c r="C46" s="2" t="str">
        <f t="shared" ca="1" si="0"/>
        <v>上海</v>
      </c>
      <c r="D46" s="2" t="str">
        <f t="shared" ca="1" si="6"/>
        <v>龙岗区  </v>
      </c>
      <c r="E46" s="2" t="s">
        <v>224</v>
      </c>
      <c r="F46" s="2" t="s">
        <v>17</v>
      </c>
      <c r="G46" s="3">
        <v>4</v>
      </c>
      <c r="H46" s="3">
        <v>6</v>
      </c>
      <c r="I46" s="2" t="s">
        <v>162</v>
      </c>
      <c r="J46" s="2" t="s">
        <v>257</v>
      </c>
      <c r="K46" s="2" t="s">
        <v>19</v>
      </c>
      <c r="L46" s="2" t="s">
        <v>258</v>
      </c>
      <c r="M46" s="2" t="s">
        <v>259</v>
      </c>
      <c r="N46" s="2" t="s">
        <v>36</v>
      </c>
    </row>
    <row r="47" spans="1:14" ht="21.75" customHeight="1">
      <c r="A47" s="2" t="s">
        <v>260</v>
      </c>
      <c r="B47" s="2" t="s">
        <v>261</v>
      </c>
      <c r="C47" s="2" t="str">
        <f t="shared" ca="1" si="0"/>
        <v>上海</v>
      </c>
      <c r="D47" s="2" t="str">
        <f t="shared" ca="1" si="6"/>
        <v>龙岗区  </v>
      </c>
      <c r="E47" s="2" t="s">
        <v>235</v>
      </c>
      <c r="F47" s="2" t="s">
        <v>17</v>
      </c>
      <c r="G47" s="3">
        <v>4</v>
      </c>
      <c r="H47" s="3">
        <v>8</v>
      </c>
      <c r="I47" s="2" t="s">
        <v>168</v>
      </c>
      <c r="J47" s="2" t="s">
        <v>262</v>
      </c>
      <c r="K47" s="2" t="s">
        <v>19</v>
      </c>
      <c r="L47" s="2" t="s">
        <v>263</v>
      </c>
      <c r="M47" s="2" t="s">
        <v>264</v>
      </c>
      <c r="N47" s="2" t="s">
        <v>23</v>
      </c>
    </row>
    <row r="48" spans="1:14" ht="21.75" customHeight="1">
      <c r="A48" s="2" t="s">
        <v>265</v>
      </c>
      <c r="B48" s="2" t="s">
        <v>266</v>
      </c>
      <c r="C48" s="2" t="str">
        <f t="shared" ca="1" si="0"/>
        <v>上海</v>
      </c>
      <c r="D48" s="2" t="str">
        <f t="shared" ca="1" si="6"/>
        <v>龙岗区  </v>
      </c>
      <c r="E48" s="2" t="s">
        <v>242</v>
      </c>
      <c r="F48" s="2" t="s">
        <v>73</v>
      </c>
      <c r="G48" s="3">
        <v>4</v>
      </c>
      <c r="H48" s="3">
        <v>6</v>
      </c>
      <c r="I48" s="2" t="s">
        <v>162</v>
      </c>
      <c r="J48" s="2" t="s">
        <v>267</v>
      </c>
      <c r="K48" s="2" t="s">
        <v>47</v>
      </c>
      <c r="L48" s="2" t="s">
        <v>268</v>
      </c>
      <c r="M48" s="2" t="s">
        <v>269</v>
      </c>
      <c r="N48" s="2" t="s">
        <v>36</v>
      </c>
    </row>
    <row r="49" spans="1:14" ht="21.75" customHeight="1">
      <c r="A49" s="2" t="s">
        <v>270</v>
      </c>
      <c r="B49" s="2" t="s">
        <v>271</v>
      </c>
      <c r="C49" s="2" t="str">
        <f t="shared" ca="1" si="0"/>
        <v>上海</v>
      </c>
      <c r="D49" s="2" t="str">
        <f t="shared" ca="1" si="6"/>
        <v>龙岗区  </v>
      </c>
      <c r="E49" s="2" t="s">
        <v>272</v>
      </c>
      <c r="F49" s="2" t="s">
        <v>236</v>
      </c>
      <c r="G49" s="3">
        <v>4.5</v>
      </c>
      <c r="H49" s="3">
        <v>6</v>
      </c>
      <c r="I49" s="2" t="s">
        <v>273</v>
      </c>
      <c r="J49" s="2" t="s">
        <v>274</v>
      </c>
      <c r="K49" s="2" t="s">
        <v>19</v>
      </c>
      <c r="L49" s="2" t="s">
        <v>275</v>
      </c>
      <c r="M49" s="2" t="s">
        <v>276</v>
      </c>
      <c r="N49" s="2" t="s">
        <v>36</v>
      </c>
    </row>
    <row r="50" spans="1:14" ht="21.75" customHeight="1">
      <c r="A50" s="2" t="s">
        <v>277</v>
      </c>
      <c r="B50" s="2" t="s">
        <v>278</v>
      </c>
      <c r="C50" s="2" t="str">
        <f t="shared" ca="1" si="0"/>
        <v>上海</v>
      </c>
      <c r="D50" s="2" t="str">
        <f t="shared" ca="1" si="6"/>
        <v>龙岗区  </v>
      </c>
      <c r="E50" s="2" t="s">
        <v>279</v>
      </c>
      <c r="F50" s="2" t="s">
        <v>17</v>
      </c>
      <c r="G50" s="3">
        <v>4.5</v>
      </c>
      <c r="H50" s="3">
        <v>6</v>
      </c>
      <c r="I50" s="2" t="s">
        <v>273</v>
      </c>
      <c r="J50" s="2" t="s">
        <v>280</v>
      </c>
      <c r="K50" s="2" t="s">
        <v>47</v>
      </c>
      <c r="L50" s="2" t="s">
        <v>281</v>
      </c>
      <c r="M50" s="2" t="s">
        <v>282</v>
      </c>
      <c r="N50" s="2" t="s">
        <v>23</v>
      </c>
    </row>
    <row r="51" spans="1:14" ht="21.75" customHeight="1">
      <c r="A51" s="2" t="s">
        <v>283</v>
      </c>
      <c r="B51" s="2" t="s">
        <v>284</v>
      </c>
      <c r="C51" s="2" t="str">
        <f t="shared" ca="1" si="0"/>
        <v>上海</v>
      </c>
      <c r="D51" s="2" t="str">
        <f t="shared" ca="1" si="6"/>
        <v>龙岗区  </v>
      </c>
      <c r="E51" s="2" t="s">
        <v>285</v>
      </c>
      <c r="F51" s="2" t="s">
        <v>286</v>
      </c>
      <c r="G51" s="3">
        <v>4.5</v>
      </c>
      <c r="H51" s="3">
        <v>6</v>
      </c>
      <c r="I51" s="2" t="s">
        <v>273</v>
      </c>
      <c r="J51" s="2" t="s">
        <v>287</v>
      </c>
      <c r="K51" s="2" t="s">
        <v>47</v>
      </c>
      <c r="L51" s="2" t="s">
        <v>21</v>
      </c>
      <c r="M51" s="2" t="s">
        <v>288</v>
      </c>
      <c r="N51" s="2" t="s">
        <v>36</v>
      </c>
    </row>
    <row r="52" spans="1:14" ht="21.75" customHeight="1">
      <c r="A52" s="2" t="s">
        <v>289</v>
      </c>
      <c r="B52" s="2" t="s">
        <v>290</v>
      </c>
      <c r="C52" s="2" t="str">
        <f t="shared" ca="1" si="0"/>
        <v>上海</v>
      </c>
      <c r="D52" s="2" t="str">
        <f t="shared" ca="1" si="6"/>
        <v>龙岗区  </v>
      </c>
      <c r="E52" s="2" t="s">
        <v>291</v>
      </c>
      <c r="F52" s="2" t="s">
        <v>27</v>
      </c>
      <c r="G52" s="3">
        <v>4.5</v>
      </c>
      <c r="H52" s="3">
        <v>6</v>
      </c>
      <c r="I52" s="2" t="s">
        <v>273</v>
      </c>
      <c r="J52" s="2" t="s">
        <v>40</v>
      </c>
      <c r="K52" s="2" t="s">
        <v>55</v>
      </c>
      <c r="L52" s="2" t="s">
        <v>21</v>
      </c>
      <c r="M52" s="2" t="s">
        <v>292</v>
      </c>
      <c r="N52" s="2" t="s">
        <v>23</v>
      </c>
    </row>
    <row r="53" spans="1:14" ht="21.75" customHeight="1">
      <c r="A53" s="2" t="s">
        <v>293</v>
      </c>
      <c r="B53" s="2" t="s">
        <v>294</v>
      </c>
      <c r="C53" s="2" t="str">
        <f t="shared" ca="1" si="0"/>
        <v>上海</v>
      </c>
      <c r="D53" s="2" t="str">
        <f t="shared" ca="1" si="6"/>
        <v>龙岗区  </v>
      </c>
      <c r="E53" s="2" t="s">
        <v>295</v>
      </c>
      <c r="F53" s="2" t="s">
        <v>17</v>
      </c>
      <c r="G53" s="3">
        <v>4.5</v>
      </c>
      <c r="H53" s="3">
        <v>6</v>
      </c>
      <c r="I53" s="2" t="s">
        <v>273</v>
      </c>
      <c r="J53" s="2" t="s">
        <v>296</v>
      </c>
      <c r="K53" s="2" t="s">
        <v>47</v>
      </c>
      <c r="L53" s="2" t="s">
        <v>297</v>
      </c>
      <c r="M53" s="2" t="s">
        <v>298</v>
      </c>
      <c r="N53" s="2" t="s">
        <v>36</v>
      </c>
    </row>
    <row r="54" spans="1:14" ht="21.75" customHeight="1">
      <c r="A54" s="2" t="s">
        <v>299</v>
      </c>
      <c r="B54" s="2" t="s">
        <v>300</v>
      </c>
      <c r="C54" s="2" t="str">
        <f t="shared" ca="1" si="0"/>
        <v>上海</v>
      </c>
      <c r="D54" s="2" t="str">
        <f t="shared" ca="1" si="6"/>
        <v>龙岗区  </v>
      </c>
      <c r="E54" s="2" t="s">
        <v>301</v>
      </c>
      <c r="F54" s="2" t="s">
        <v>17</v>
      </c>
      <c r="G54" s="3">
        <v>4.5</v>
      </c>
      <c r="H54" s="3">
        <v>6</v>
      </c>
      <c r="I54" s="2" t="s">
        <v>273</v>
      </c>
      <c r="J54" s="2" t="s">
        <v>302</v>
      </c>
      <c r="K54" s="2" t="s">
        <v>67</v>
      </c>
      <c r="L54" s="2" t="s">
        <v>303</v>
      </c>
      <c r="M54" s="2" t="s">
        <v>21</v>
      </c>
      <c r="N54" s="2" t="s">
        <v>36</v>
      </c>
    </row>
    <row r="55" spans="1:14" ht="21.75" customHeight="1">
      <c r="A55" s="2" t="s">
        <v>304</v>
      </c>
      <c r="B55" s="2" t="s">
        <v>305</v>
      </c>
      <c r="C55" s="2" t="str">
        <f t="shared" ca="1" si="0"/>
        <v>上海</v>
      </c>
      <c r="D55" s="2" t="s">
        <v>21</v>
      </c>
      <c r="E55" s="2" t="s">
        <v>306</v>
      </c>
      <c r="F55" s="2" t="s">
        <v>17</v>
      </c>
      <c r="G55" s="3">
        <v>4.5</v>
      </c>
      <c r="H55" s="3">
        <v>6</v>
      </c>
      <c r="I55" s="2" t="s">
        <v>273</v>
      </c>
      <c r="J55" s="2" t="s">
        <v>20</v>
      </c>
      <c r="K55" s="2" t="s">
        <v>19</v>
      </c>
      <c r="L55" s="2" t="s">
        <v>21</v>
      </c>
      <c r="M55" s="2" t="s">
        <v>307</v>
      </c>
      <c r="N55" s="2" t="s">
        <v>308</v>
      </c>
    </row>
    <row r="56" spans="1:14" ht="21.75" customHeight="1">
      <c r="A56" s="2" t="s">
        <v>309</v>
      </c>
      <c r="B56" s="2" t="s">
        <v>310</v>
      </c>
      <c r="C56" s="2" t="str">
        <f t="shared" ca="1" si="0"/>
        <v>上海</v>
      </c>
      <c r="D56" s="2" t="str">
        <f t="shared" ref="D56:D57" ca="1" si="7">IFERROR(__xludf.DUMMYFUNCTION("REGEXEXTRACT(E56,""-(\S+)"")"),"越秀区  ")</f>
        <v>越秀区  </v>
      </c>
      <c r="E56" s="2" t="s">
        <v>114</v>
      </c>
      <c r="F56" s="2" t="s">
        <v>17</v>
      </c>
      <c r="G56" s="3">
        <v>4.5</v>
      </c>
      <c r="H56" s="3">
        <v>6</v>
      </c>
      <c r="I56" s="2" t="s">
        <v>273</v>
      </c>
      <c r="J56" s="2" t="s">
        <v>311</v>
      </c>
      <c r="K56" s="2" t="s">
        <v>67</v>
      </c>
      <c r="L56" s="2" t="s">
        <v>312</v>
      </c>
      <c r="M56" s="2" t="s">
        <v>313</v>
      </c>
      <c r="N56" s="2" t="s">
        <v>96</v>
      </c>
    </row>
    <row r="57" spans="1:14" ht="21.75" customHeight="1">
      <c r="A57" s="2" t="s">
        <v>314</v>
      </c>
      <c r="B57" s="2" t="s">
        <v>315</v>
      </c>
      <c r="C57" s="2" t="str">
        <f t="shared" ca="1" si="0"/>
        <v>上海</v>
      </c>
      <c r="D57" s="2" t="str">
        <f t="shared" ca="1" si="7"/>
        <v>越秀区  </v>
      </c>
      <c r="E57" s="2" t="s">
        <v>39</v>
      </c>
      <c r="F57" s="2" t="s">
        <v>27</v>
      </c>
      <c r="G57" s="3">
        <v>4.5</v>
      </c>
      <c r="H57" s="3">
        <v>6</v>
      </c>
      <c r="I57" s="2" t="s">
        <v>273</v>
      </c>
      <c r="J57" s="2" t="s">
        <v>157</v>
      </c>
      <c r="K57" s="2" t="s">
        <v>47</v>
      </c>
      <c r="L57" s="2" t="s">
        <v>316</v>
      </c>
      <c r="M57" s="2" t="s">
        <v>317</v>
      </c>
      <c r="N57" s="2" t="s">
        <v>36</v>
      </c>
    </row>
    <row r="58" spans="1:14" ht="21.75" customHeight="1">
      <c r="A58" s="2" t="s">
        <v>318</v>
      </c>
      <c r="B58" s="2" t="s">
        <v>319</v>
      </c>
      <c r="C58" s="2" t="str">
        <f t="shared" ca="1" si="0"/>
        <v>上海</v>
      </c>
      <c r="D58" s="2" t="s">
        <v>21</v>
      </c>
      <c r="E58" s="2" t="s">
        <v>77</v>
      </c>
      <c r="F58" s="2" t="s">
        <v>27</v>
      </c>
      <c r="G58" s="3">
        <v>4.5</v>
      </c>
      <c r="H58" s="3">
        <v>6</v>
      </c>
      <c r="I58" s="2" t="s">
        <v>273</v>
      </c>
      <c r="J58" s="2" t="s">
        <v>320</v>
      </c>
      <c r="K58" s="2" t="s">
        <v>19</v>
      </c>
      <c r="L58" s="2" t="s">
        <v>321</v>
      </c>
      <c r="M58" s="2" t="s">
        <v>322</v>
      </c>
      <c r="N58" s="2" t="s">
        <v>42</v>
      </c>
    </row>
    <row r="59" spans="1:14" ht="21.75" customHeight="1">
      <c r="A59" s="2" t="s">
        <v>323</v>
      </c>
      <c r="B59" s="2" t="s">
        <v>324</v>
      </c>
      <c r="C59" s="2" t="str">
        <f t="shared" ca="1" si="0"/>
        <v>上海</v>
      </c>
      <c r="D59" s="2" t="str">
        <f t="shared" ref="D59:D63" ca="1" si="8">IFERROR(__xludf.DUMMYFUNCTION("REGEXEXTRACT(E59,""-(\S+)"")"),"花都区  ")</f>
        <v>花都区  </v>
      </c>
      <c r="E59" s="2" t="s">
        <v>325</v>
      </c>
      <c r="F59" s="2" t="s">
        <v>17</v>
      </c>
      <c r="G59" s="3">
        <v>4.5</v>
      </c>
      <c r="H59" s="3">
        <v>6</v>
      </c>
      <c r="I59" s="2" t="s">
        <v>273</v>
      </c>
      <c r="J59" s="2" t="s">
        <v>105</v>
      </c>
      <c r="K59" s="2" t="s">
        <v>47</v>
      </c>
      <c r="L59" s="2" t="s">
        <v>326</v>
      </c>
      <c r="M59" s="2" t="s">
        <v>327</v>
      </c>
      <c r="N59" s="2" t="s">
        <v>36</v>
      </c>
    </row>
    <row r="60" spans="1:14" ht="21.75" customHeight="1">
      <c r="A60" s="2" t="s">
        <v>283</v>
      </c>
      <c r="B60" s="2" t="s">
        <v>328</v>
      </c>
      <c r="C60" s="2" t="str">
        <f t="shared" ca="1" si="0"/>
        <v>上海</v>
      </c>
      <c r="D60" s="2" t="str">
        <f t="shared" ca="1" si="8"/>
        <v>花都区  </v>
      </c>
      <c r="E60" s="2" t="s">
        <v>39</v>
      </c>
      <c r="F60" s="2" t="s">
        <v>17</v>
      </c>
      <c r="G60" s="3">
        <v>4.5</v>
      </c>
      <c r="H60" s="3">
        <v>6</v>
      </c>
      <c r="I60" s="2" t="s">
        <v>273</v>
      </c>
      <c r="J60" s="2" t="s">
        <v>40</v>
      </c>
      <c r="K60" s="2" t="s">
        <v>47</v>
      </c>
      <c r="L60" s="2" t="s">
        <v>21</v>
      </c>
      <c r="M60" s="2" t="s">
        <v>329</v>
      </c>
      <c r="N60" s="2" t="s">
        <v>23</v>
      </c>
    </row>
    <row r="61" spans="1:14" ht="21.75" customHeight="1">
      <c r="A61" s="2" t="s">
        <v>108</v>
      </c>
      <c r="B61" s="2" t="s">
        <v>330</v>
      </c>
      <c r="C61" s="2" t="str">
        <f t="shared" ca="1" si="0"/>
        <v>上海</v>
      </c>
      <c r="D61" s="2" t="str">
        <f t="shared" ca="1" si="8"/>
        <v>花都区  </v>
      </c>
      <c r="E61" s="2" t="s">
        <v>124</v>
      </c>
      <c r="F61" s="2" t="s">
        <v>17</v>
      </c>
      <c r="G61" s="3">
        <v>4.5</v>
      </c>
      <c r="H61" s="3">
        <v>6</v>
      </c>
      <c r="I61" s="2" t="s">
        <v>273</v>
      </c>
      <c r="J61" s="2" t="s">
        <v>40</v>
      </c>
      <c r="K61" s="2" t="s">
        <v>67</v>
      </c>
      <c r="L61" s="2" t="s">
        <v>331</v>
      </c>
      <c r="M61" s="2" t="s">
        <v>332</v>
      </c>
      <c r="N61" s="2" t="s">
        <v>23</v>
      </c>
    </row>
    <row r="62" spans="1:14" ht="21.75" customHeight="1">
      <c r="A62" s="2" t="s">
        <v>333</v>
      </c>
      <c r="B62" s="2" t="s">
        <v>334</v>
      </c>
      <c r="C62" s="2" t="str">
        <f t="shared" ca="1" si="0"/>
        <v>上海</v>
      </c>
      <c r="D62" s="2" t="str">
        <f t="shared" ca="1" si="8"/>
        <v>花都区  </v>
      </c>
      <c r="E62" s="2" t="s">
        <v>33</v>
      </c>
      <c r="F62" s="2" t="s">
        <v>17</v>
      </c>
      <c r="G62" s="3">
        <v>4.5</v>
      </c>
      <c r="H62" s="3">
        <v>7.5</v>
      </c>
      <c r="I62" s="2" t="s">
        <v>335</v>
      </c>
      <c r="J62" s="2" t="s">
        <v>336</v>
      </c>
      <c r="K62" s="2" t="s">
        <v>19</v>
      </c>
      <c r="L62" s="2" t="s">
        <v>337</v>
      </c>
      <c r="M62" s="2" t="s">
        <v>338</v>
      </c>
      <c r="N62" s="2" t="s">
        <v>36</v>
      </c>
    </row>
    <row r="63" spans="1:14" ht="21.75" customHeight="1">
      <c r="A63" s="2" t="s">
        <v>339</v>
      </c>
      <c r="B63" s="2" t="s">
        <v>340</v>
      </c>
      <c r="C63" s="2" t="str">
        <f t="shared" ca="1" si="0"/>
        <v>上海</v>
      </c>
      <c r="D63" s="2" t="str">
        <f t="shared" ca="1" si="8"/>
        <v>花都区  </v>
      </c>
      <c r="E63" s="2" t="s">
        <v>104</v>
      </c>
      <c r="F63" s="2" t="s">
        <v>17</v>
      </c>
      <c r="G63" s="3">
        <v>4.5</v>
      </c>
      <c r="H63" s="3">
        <v>6</v>
      </c>
      <c r="I63" s="2" t="s">
        <v>273</v>
      </c>
      <c r="J63" s="2" t="s">
        <v>341</v>
      </c>
      <c r="K63" s="2" t="s">
        <v>19</v>
      </c>
      <c r="L63" s="2" t="s">
        <v>342</v>
      </c>
      <c r="M63" s="2" t="s">
        <v>343</v>
      </c>
      <c r="N63" s="2" t="s">
        <v>23</v>
      </c>
    </row>
    <row r="64" spans="1:14" ht="21.75" customHeight="1">
      <c r="A64" s="2" t="s">
        <v>344</v>
      </c>
      <c r="B64" s="2" t="s">
        <v>345</v>
      </c>
      <c r="C64" s="2" t="str">
        <f t="shared" ca="1" si="0"/>
        <v>上海</v>
      </c>
      <c r="D64" s="2" t="s">
        <v>21</v>
      </c>
      <c r="E64" s="2" t="s">
        <v>77</v>
      </c>
      <c r="F64" s="2" t="s">
        <v>17</v>
      </c>
      <c r="G64" s="3">
        <v>4.5</v>
      </c>
      <c r="H64" s="3">
        <v>6</v>
      </c>
      <c r="I64" s="2" t="s">
        <v>273</v>
      </c>
      <c r="J64" s="2" t="s">
        <v>346</v>
      </c>
      <c r="K64" s="2" t="s">
        <v>67</v>
      </c>
      <c r="L64" s="2" t="s">
        <v>347</v>
      </c>
      <c r="M64" s="2" t="s">
        <v>348</v>
      </c>
      <c r="N64" s="2" t="s">
        <v>23</v>
      </c>
    </row>
    <row r="65" spans="1:14" ht="21.75" customHeight="1">
      <c r="A65" s="2" t="s">
        <v>349</v>
      </c>
      <c r="B65" s="2" t="s">
        <v>350</v>
      </c>
      <c r="C65" s="2" t="str">
        <f t="shared" ca="1" si="0"/>
        <v>上海</v>
      </c>
      <c r="D65" s="2" t="s">
        <v>21</v>
      </c>
      <c r="E65" s="2" t="s">
        <v>77</v>
      </c>
      <c r="F65" s="2" t="s">
        <v>236</v>
      </c>
      <c r="G65" s="3">
        <v>4.5</v>
      </c>
      <c r="H65" s="3">
        <v>8</v>
      </c>
      <c r="I65" s="2" t="s">
        <v>351</v>
      </c>
      <c r="J65" s="2" t="s">
        <v>352</v>
      </c>
      <c r="K65" s="2" t="s">
        <v>55</v>
      </c>
      <c r="L65" s="2" t="s">
        <v>21</v>
      </c>
      <c r="M65" s="2" t="s">
        <v>353</v>
      </c>
      <c r="N65" s="2" t="s">
        <v>96</v>
      </c>
    </row>
    <row r="66" spans="1:14" ht="21.75" customHeight="1">
      <c r="A66" s="2" t="s">
        <v>354</v>
      </c>
      <c r="B66" s="2" t="s">
        <v>355</v>
      </c>
      <c r="C66" s="2" t="str">
        <f t="shared" ca="1" si="0"/>
        <v>上海</v>
      </c>
      <c r="D66" s="2" t="str">
        <f ca="1">IFERROR(__xludf.DUMMYFUNCTION("REGEXEXTRACT(E66,""-(\S+)"")"),"天河区  ")</f>
        <v>天河区  </v>
      </c>
      <c r="E66" s="2" t="s">
        <v>33</v>
      </c>
      <c r="F66" s="2" t="s">
        <v>17</v>
      </c>
      <c r="G66" s="3">
        <v>4.5</v>
      </c>
      <c r="H66" s="3">
        <v>6</v>
      </c>
      <c r="I66" s="2" t="s">
        <v>273</v>
      </c>
      <c r="J66" s="2" t="s">
        <v>20</v>
      </c>
      <c r="K66" s="2" t="s">
        <v>67</v>
      </c>
      <c r="L66" s="2" t="s">
        <v>356</v>
      </c>
      <c r="M66" s="2" t="s">
        <v>357</v>
      </c>
      <c r="N66" s="2" t="s">
        <v>23</v>
      </c>
    </row>
    <row r="67" spans="1:14" ht="21.75" customHeight="1">
      <c r="A67" s="2" t="s">
        <v>358</v>
      </c>
      <c r="B67" s="2" t="s">
        <v>359</v>
      </c>
      <c r="C67" s="2" t="str">
        <f t="shared" ca="1" si="0"/>
        <v>上海</v>
      </c>
      <c r="D67" s="2" t="s">
        <v>21</v>
      </c>
      <c r="E67" s="2" t="s">
        <v>77</v>
      </c>
      <c r="F67" s="2" t="s">
        <v>17</v>
      </c>
      <c r="G67" s="3">
        <v>4.5</v>
      </c>
      <c r="H67" s="3">
        <v>6</v>
      </c>
      <c r="I67" s="2" t="s">
        <v>273</v>
      </c>
      <c r="J67" s="2" t="s">
        <v>105</v>
      </c>
      <c r="K67" s="2" t="s">
        <v>67</v>
      </c>
      <c r="L67" s="2" t="s">
        <v>360</v>
      </c>
      <c r="M67" s="2" t="s">
        <v>361</v>
      </c>
      <c r="N67" s="2" t="s">
        <v>36</v>
      </c>
    </row>
    <row r="68" spans="1:14" ht="21.75" customHeight="1">
      <c r="A68" s="2" t="s">
        <v>362</v>
      </c>
      <c r="B68" s="2" t="s">
        <v>363</v>
      </c>
      <c r="C68" s="2" t="str">
        <f t="shared" ca="1" si="0"/>
        <v>上海</v>
      </c>
      <c r="D68" s="2" t="str">
        <f t="shared" ref="D68:D70" ca="1" si="9">IFERROR(__xludf.DUMMYFUNCTION("REGEXEXTRACT(E68,""-(\S+)"")"),"番禺区  ")</f>
        <v>番禺区  </v>
      </c>
      <c r="E68" s="2" t="s">
        <v>124</v>
      </c>
      <c r="F68" s="2" t="s">
        <v>17</v>
      </c>
      <c r="G68" s="3">
        <v>4.5</v>
      </c>
      <c r="H68" s="3">
        <v>6</v>
      </c>
      <c r="I68" s="2" t="s">
        <v>273</v>
      </c>
      <c r="J68" s="2" t="s">
        <v>364</v>
      </c>
      <c r="K68" s="2" t="s">
        <v>47</v>
      </c>
      <c r="L68" s="2" t="s">
        <v>365</v>
      </c>
      <c r="M68" s="2" t="s">
        <v>366</v>
      </c>
      <c r="N68" s="2" t="s">
        <v>36</v>
      </c>
    </row>
    <row r="69" spans="1:14" ht="21.75" customHeight="1">
      <c r="A69" s="2" t="s">
        <v>367</v>
      </c>
      <c r="B69" s="2" t="s">
        <v>368</v>
      </c>
      <c r="C69" s="2" t="str">
        <f t="shared" ca="1" si="0"/>
        <v>上海</v>
      </c>
      <c r="D69" s="2" t="str">
        <f t="shared" ca="1" si="9"/>
        <v>番禺区  </v>
      </c>
      <c r="E69" s="2" t="s">
        <v>124</v>
      </c>
      <c r="F69" s="2" t="s">
        <v>17</v>
      </c>
      <c r="G69" s="3">
        <v>4.5</v>
      </c>
      <c r="H69" s="3">
        <v>6</v>
      </c>
      <c r="I69" s="2" t="s">
        <v>273</v>
      </c>
      <c r="J69" s="2" t="s">
        <v>369</v>
      </c>
      <c r="K69" s="2" t="s">
        <v>67</v>
      </c>
      <c r="L69" s="2" t="s">
        <v>370</v>
      </c>
      <c r="M69" s="2" t="s">
        <v>371</v>
      </c>
      <c r="N69" s="2" t="s">
        <v>36</v>
      </c>
    </row>
    <row r="70" spans="1:14" ht="21.75" customHeight="1">
      <c r="A70" s="2" t="s">
        <v>372</v>
      </c>
      <c r="B70" s="2" t="s">
        <v>373</v>
      </c>
      <c r="C70" s="2" t="str">
        <f t="shared" ca="1" si="0"/>
        <v>上海</v>
      </c>
      <c r="D70" s="2" t="str">
        <f t="shared" ca="1" si="9"/>
        <v>番禺区  </v>
      </c>
      <c r="E70" s="2" t="s">
        <v>33</v>
      </c>
      <c r="F70" s="2" t="s">
        <v>17</v>
      </c>
      <c r="G70" s="3">
        <v>4.5</v>
      </c>
      <c r="H70" s="3">
        <v>8</v>
      </c>
      <c r="I70" s="2" t="s">
        <v>351</v>
      </c>
      <c r="J70" s="2" t="s">
        <v>40</v>
      </c>
      <c r="K70" s="2" t="s">
        <v>67</v>
      </c>
      <c r="L70" s="2" t="s">
        <v>374</v>
      </c>
      <c r="M70" s="2" t="s">
        <v>375</v>
      </c>
      <c r="N70" s="2" t="s">
        <v>21</v>
      </c>
    </row>
    <row r="71" spans="1:14" ht="21.75" customHeight="1">
      <c r="A71" s="2" t="s">
        <v>376</v>
      </c>
      <c r="B71" s="2" t="s">
        <v>377</v>
      </c>
      <c r="C71" s="2" t="str">
        <f t="shared" ca="1" si="0"/>
        <v>上海</v>
      </c>
      <c r="D71" s="2" t="s">
        <v>21</v>
      </c>
      <c r="E71" s="2" t="s">
        <v>77</v>
      </c>
      <c r="F71" s="2" t="s">
        <v>17</v>
      </c>
      <c r="G71" s="3">
        <v>4.5</v>
      </c>
      <c r="H71" s="3">
        <v>6</v>
      </c>
      <c r="I71" s="2" t="s">
        <v>273</v>
      </c>
      <c r="J71" s="2" t="s">
        <v>186</v>
      </c>
      <c r="K71" s="2" t="s">
        <v>47</v>
      </c>
      <c r="L71" s="2" t="s">
        <v>378</v>
      </c>
      <c r="M71" s="2" t="s">
        <v>379</v>
      </c>
      <c r="N71" s="2" t="s">
        <v>36</v>
      </c>
    </row>
    <row r="72" spans="1:14" ht="21.75" customHeight="1">
      <c r="A72" s="2" t="s">
        <v>380</v>
      </c>
      <c r="B72" s="2" t="s">
        <v>381</v>
      </c>
      <c r="C72" s="2" t="str">
        <f t="shared" ca="1" si="0"/>
        <v>上海</v>
      </c>
      <c r="D72" s="2" t="str">
        <f t="shared" ref="D72:D74" ca="1" si="10">IFERROR(__xludf.DUMMYFUNCTION("REGEXEXTRACT(E72,""-(\S+)"")"),"越秀区  ")</f>
        <v>越秀区  </v>
      </c>
      <c r="E72" s="2" t="s">
        <v>114</v>
      </c>
      <c r="F72" s="2" t="s">
        <v>17</v>
      </c>
      <c r="G72" s="3">
        <v>4.5</v>
      </c>
      <c r="H72" s="3">
        <v>6</v>
      </c>
      <c r="I72" s="2" t="s">
        <v>273</v>
      </c>
      <c r="J72" s="2" t="s">
        <v>382</v>
      </c>
      <c r="K72" s="2" t="s">
        <v>47</v>
      </c>
      <c r="L72" s="2" t="s">
        <v>383</v>
      </c>
      <c r="M72" s="2" t="s">
        <v>384</v>
      </c>
      <c r="N72" s="2" t="s">
        <v>42</v>
      </c>
    </row>
    <row r="73" spans="1:14" ht="21.75" customHeight="1">
      <c r="A73" s="2" t="s">
        <v>385</v>
      </c>
      <c r="B73" s="2" t="s">
        <v>386</v>
      </c>
      <c r="C73" s="2" t="str">
        <f t="shared" ca="1" si="0"/>
        <v>上海</v>
      </c>
      <c r="D73" s="2" t="str">
        <f t="shared" ca="1" si="10"/>
        <v>越秀区  </v>
      </c>
      <c r="E73" s="2" t="s">
        <v>33</v>
      </c>
      <c r="F73" s="2" t="s">
        <v>27</v>
      </c>
      <c r="G73" s="3">
        <v>4.5</v>
      </c>
      <c r="H73" s="3">
        <v>6</v>
      </c>
      <c r="I73" s="2" t="s">
        <v>273</v>
      </c>
      <c r="J73" s="2" t="s">
        <v>387</v>
      </c>
      <c r="K73" s="2" t="s">
        <v>19</v>
      </c>
      <c r="L73" s="2" t="s">
        <v>388</v>
      </c>
      <c r="M73" s="2" t="s">
        <v>389</v>
      </c>
      <c r="N73" s="2" t="s">
        <v>42</v>
      </c>
    </row>
    <row r="74" spans="1:14" ht="21.75" customHeight="1">
      <c r="A74" s="2" t="s">
        <v>75</v>
      </c>
      <c r="B74" s="2" t="s">
        <v>390</v>
      </c>
      <c r="C74" s="2" t="str">
        <f t="shared" ca="1" si="0"/>
        <v>上海</v>
      </c>
      <c r="D74" s="2" t="str">
        <f t="shared" ca="1" si="10"/>
        <v>越秀区  </v>
      </c>
      <c r="E74" s="2" t="s">
        <v>26</v>
      </c>
      <c r="F74" s="2" t="s">
        <v>27</v>
      </c>
      <c r="G74" s="3">
        <v>4.5</v>
      </c>
      <c r="H74" s="3">
        <v>9</v>
      </c>
      <c r="I74" s="2" t="s">
        <v>391</v>
      </c>
      <c r="J74" s="2" t="s">
        <v>392</v>
      </c>
      <c r="K74" s="2" t="s">
        <v>67</v>
      </c>
      <c r="L74" s="2" t="s">
        <v>393</v>
      </c>
      <c r="M74" s="2" t="s">
        <v>394</v>
      </c>
      <c r="N74" s="2" t="s">
        <v>42</v>
      </c>
    </row>
    <row r="75" spans="1:14" ht="21.75" customHeight="1">
      <c r="A75" s="2" t="s">
        <v>385</v>
      </c>
      <c r="B75" s="2" t="s">
        <v>395</v>
      </c>
      <c r="C75" s="2" t="str">
        <f t="shared" ca="1" si="0"/>
        <v>上海</v>
      </c>
      <c r="D75" s="2" t="s">
        <v>21</v>
      </c>
      <c r="E75" s="2" t="s">
        <v>77</v>
      </c>
      <c r="F75" s="2" t="s">
        <v>17</v>
      </c>
      <c r="G75" s="3">
        <v>4.5</v>
      </c>
      <c r="H75" s="3">
        <v>6</v>
      </c>
      <c r="I75" s="2" t="s">
        <v>273</v>
      </c>
      <c r="J75" s="2" t="s">
        <v>29</v>
      </c>
      <c r="K75" s="2" t="s">
        <v>67</v>
      </c>
      <c r="L75" s="2" t="s">
        <v>396</v>
      </c>
      <c r="M75" s="2" t="s">
        <v>397</v>
      </c>
      <c r="N75" s="2" t="s">
        <v>36</v>
      </c>
    </row>
    <row r="76" spans="1:14" ht="21.75" customHeight="1">
      <c r="A76" s="2" t="s">
        <v>385</v>
      </c>
      <c r="B76" s="2" t="s">
        <v>398</v>
      </c>
      <c r="C76" s="2" t="str">
        <f t="shared" ca="1" si="0"/>
        <v>上海</v>
      </c>
      <c r="D76" s="2" t="str">
        <f t="shared" ref="D76:D86" ca="1" si="11">IFERROR(__xludf.DUMMYFUNCTION("REGEXEXTRACT(E76,""-(\S+)"")"),"越秀区  ")</f>
        <v>越秀区  </v>
      </c>
      <c r="E76" s="2" t="s">
        <v>114</v>
      </c>
      <c r="F76" s="2" t="s">
        <v>27</v>
      </c>
      <c r="G76" s="3">
        <v>4.5</v>
      </c>
      <c r="H76" s="3">
        <v>6</v>
      </c>
      <c r="I76" s="2" t="s">
        <v>273</v>
      </c>
      <c r="J76" s="2" t="s">
        <v>20</v>
      </c>
      <c r="K76" s="2" t="s">
        <v>47</v>
      </c>
      <c r="L76" s="2" t="s">
        <v>399</v>
      </c>
      <c r="M76" s="2" t="s">
        <v>400</v>
      </c>
      <c r="N76" s="2" t="s">
        <v>23</v>
      </c>
    </row>
    <row r="77" spans="1:14" ht="21.75" customHeight="1">
      <c r="A77" s="2" t="s">
        <v>51</v>
      </c>
      <c r="B77" s="2" t="s">
        <v>401</v>
      </c>
      <c r="C77" s="2" t="str">
        <f t="shared" ca="1" si="0"/>
        <v>上海</v>
      </c>
      <c r="D77" s="2" t="str">
        <f t="shared" ca="1" si="11"/>
        <v>越秀区  </v>
      </c>
      <c r="E77" s="2" t="s">
        <v>33</v>
      </c>
      <c r="F77" s="2" t="s">
        <v>17</v>
      </c>
      <c r="G77" s="3">
        <v>4.5</v>
      </c>
      <c r="H77" s="3">
        <v>6</v>
      </c>
      <c r="I77" s="2" t="s">
        <v>273</v>
      </c>
      <c r="J77" s="2" t="s">
        <v>105</v>
      </c>
      <c r="K77" s="2" t="s">
        <v>19</v>
      </c>
      <c r="L77" s="2" t="s">
        <v>402</v>
      </c>
      <c r="M77" s="2" t="s">
        <v>403</v>
      </c>
      <c r="N77" s="2" t="s">
        <v>404</v>
      </c>
    </row>
    <row r="78" spans="1:14" ht="21.75" customHeight="1">
      <c r="A78" s="2" t="s">
        <v>385</v>
      </c>
      <c r="B78" s="2" t="s">
        <v>405</v>
      </c>
      <c r="C78" s="2" t="str">
        <f t="shared" ca="1" si="0"/>
        <v>上海</v>
      </c>
      <c r="D78" s="2" t="str">
        <f t="shared" ca="1" si="11"/>
        <v>越秀区  </v>
      </c>
      <c r="E78" s="2" t="s">
        <v>33</v>
      </c>
      <c r="F78" s="2" t="s">
        <v>27</v>
      </c>
      <c r="G78" s="3">
        <v>4.5</v>
      </c>
      <c r="H78" s="3">
        <v>8</v>
      </c>
      <c r="I78" s="2" t="s">
        <v>351</v>
      </c>
      <c r="J78" s="2" t="s">
        <v>20</v>
      </c>
      <c r="K78" s="2" t="s">
        <v>47</v>
      </c>
      <c r="L78" s="2" t="s">
        <v>406</v>
      </c>
      <c r="M78" s="2" t="s">
        <v>407</v>
      </c>
      <c r="N78" s="2" t="s">
        <v>23</v>
      </c>
    </row>
    <row r="79" spans="1:14" ht="21.75" customHeight="1">
      <c r="A79" s="2" t="s">
        <v>408</v>
      </c>
      <c r="B79" s="2" t="s">
        <v>409</v>
      </c>
      <c r="C79" s="2" t="str">
        <f t="shared" ca="1" si="0"/>
        <v>上海</v>
      </c>
      <c r="D79" s="2" t="str">
        <f t="shared" ca="1" si="11"/>
        <v>越秀区  </v>
      </c>
      <c r="E79" s="2" t="s">
        <v>242</v>
      </c>
      <c r="F79" s="2" t="s">
        <v>73</v>
      </c>
      <c r="G79" s="3">
        <v>4.5</v>
      </c>
      <c r="H79" s="3">
        <v>6</v>
      </c>
      <c r="I79" s="2" t="s">
        <v>273</v>
      </c>
      <c r="J79" s="2" t="s">
        <v>410</v>
      </c>
      <c r="K79" s="2" t="s">
        <v>47</v>
      </c>
      <c r="L79" s="2" t="s">
        <v>411</v>
      </c>
      <c r="M79" s="2" t="s">
        <v>412</v>
      </c>
      <c r="N79" s="2" t="s">
        <v>36</v>
      </c>
    </row>
    <row r="80" spans="1:14" ht="21.75" customHeight="1">
      <c r="A80" s="2" t="s">
        <v>413</v>
      </c>
      <c r="B80" s="2" t="s">
        <v>414</v>
      </c>
      <c r="C80" s="2" t="str">
        <f t="shared" ca="1" si="0"/>
        <v>上海</v>
      </c>
      <c r="D80" s="2" t="str">
        <f t="shared" ca="1" si="11"/>
        <v>越秀区  </v>
      </c>
      <c r="E80" s="2" t="s">
        <v>415</v>
      </c>
      <c r="F80" s="2" t="s">
        <v>17</v>
      </c>
      <c r="G80" s="3">
        <v>5</v>
      </c>
      <c r="H80" s="3">
        <v>7</v>
      </c>
      <c r="I80" s="2" t="s">
        <v>416</v>
      </c>
      <c r="J80" s="2" t="s">
        <v>40</v>
      </c>
      <c r="K80" s="2" t="s">
        <v>67</v>
      </c>
      <c r="L80" s="2" t="s">
        <v>417</v>
      </c>
      <c r="M80" s="2" t="s">
        <v>418</v>
      </c>
      <c r="N80" s="2" t="s">
        <v>36</v>
      </c>
    </row>
    <row r="81" spans="1:14" ht="21.75" customHeight="1">
      <c r="A81" s="2" t="s">
        <v>419</v>
      </c>
      <c r="B81" s="2" t="s">
        <v>420</v>
      </c>
      <c r="C81" s="2" t="str">
        <f t="shared" ca="1" si="0"/>
        <v>上海</v>
      </c>
      <c r="D81" s="2" t="str">
        <f t="shared" ca="1" si="11"/>
        <v>越秀区  </v>
      </c>
      <c r="E81" s="2" t="s">
        <v>291</v>
      </c>
      <c r="F81" s="2" t="s">
        <v>17</v>
      </c>
      <c r="G81" s="3">
        <v>5</v>
      </c>
      <c r="H81" s="3">
        <v>7</v>
      </c>
      <c r="I81" s="2" t="s">
        <v>416</v>
      </c>
      <c r="J81" s="2" t="s">
        <v>421</v>
      </c>
      <c r="K81" s="2" t="s">
        <v>67</v>
      </c>
      <c r="L81" s="2" t="s">
        <v>422</v>
      </c>
      <c r="M81" s="2" t="s">
        <v>423</v>
      </c>
      <c r="N81" s="2" t="s">
        <v>23</v>
      </c>
    </row>
    <row r="82" spans="1:14" ht="21.75" customHeight="1">
      <c r="A82" s="2" t="s">
        <v>314</v>
      </c>
      <c r="B82" s="2" t="s">
        <v>424</v>
      </c>
      <c r="C82" s="2" t="str">
        <f t="shared" ca="1" si="0"/>
        <v>上海</v>
      </c>
      <c r="D82" s="2" t="str">
        <f t="shared" ca="1" si="11"/>
        <v>越秀区  </v>
      </c>
      <c r="E82" s="2" t="s">
        <v>295</v>
      </c>
      <c r="F82" s="2" t="s">
        <v>27</v>
      </c>
      <c r="G82" s="3">
        <v>5</v>
      </c>
      <c r="H82" s="3">
        <v>8</v>
      </c>
      <c r="I82" s="2" t="s">
        <v>425</v>
      </c>
      <c r="J82" s="2" t="s">
        <v>157</v>
      </c>
      <c r="K82" s="2" t="s">
        <v>19</v>
      </c>
      <c r="L82" s="2" t="s">
        <v>426</v>
      </c>
      <c r="M82" s="2" t="s">
        <v>21</v>
      </c>
      <c r="N82" s="2" t="s">
        <v>96</v>
      </c>
    </row>
    <row r="83" spans="1:14" ht="21.75" customHeight="1">
      <c r="A83" s="2" t="s">
        <v>427</v>
      </c>
      <c r="B83" s="2" t="s">
        <v>428</v>
      </c>
      <c r="C83" s="2" t="str">
        <f t="shared" ca="1" si="0"/>
        <v>上海</v>
      </c>
      <c r="D83" s="2" t="str">
        <f t="shared" ca="1" si="11"/>
        <v>越秀区  </v>
      </c>
      <c r="E83" s="2" t="s">
        <v>429</v>
      </c>
      <c r="F83" s="2" t="s">
        <v>17</v>
      </c>
      <c r="G83" s="3">
        <v>5</v>
      </c>
      <c r="H83" s="3">
        <v>10</v>
      </c>
      <c r="I83" s="2" t="s">
        <v>430</v>
      </c>
      <c r="J83" s="2" t="s">
        <v>431</v>
      </c>
      <c r="K83" s="2" t="s">
        <v>47</v>
      </c>
      <c r="L83" s="2" t="s">
        <v>432</v>
      </c>
      <c r="M83" s="2" t="s">
        <v>433</v>
      </c>
      <c r="N83" s="2" t="s">
        <v>36</v>
      </c>
    </row>
    <row r="84" spans="1:14" ht="21.75" customHeight="1">
      <c r="A84" s="2" t="s">
        <v>434</v>
      </c>
      <c r="B84" s="2" t="s">
        <v>435</v>
      </c>
      <c r="C84" s="2" t="str">
        <f t="shared" ca="1" si="0"/>
        <v>上海</v>
      </c>
      <c r="D84" s="2" t="str">
        <f t="shared" ca="1" si="11"/>
        <v>越秀区  </v>
      </c>
      <c r="E84" s="2" t="s">
        <v>291</v>
      </c>
      <c r="F84" s="2" t="s">
        <v>17</v>
      </c>
      <c r="G84" s="3">
        <v>5</v>
      </c>
      <c r="H84" s="3">
        <v>8</v>
      </c>
      <c r="I84" s="2" t="s">
        <v>425</v>
      </c>
      <c r="J84" s="2" t="s">
        <v>262</v>
      </c>
      <c r="K84" s="2" t="s">
        <v>47</v>
      </c>
      <c r="L84" s="2" t="s">
        <v>436</v>
      </c>
      <c r="M84" s="2" t="s">
        <v>437</v>
      </c>
      <c r="N84" s="2" t="s">
        <v>23</v>
      </c>
    </row>
    <row r="85" spans="1:14" ht="21.75" customHeight="1">
      <c r="A85" s="2" t="s">
        <v>438</v>
      </c>
      <c r="B85" s="2" t="s">
        <v>439</v>
      </c>
      <c r="C85" s="2" t="str">
        <f t="shared" ca="1" si="0"/>
        <v>上海</v>
      </c>
      <c r="D85" s="2" t="str">
        <f t="shared" ca="1" si="11"/>
        <v>越秀区  </v>
      </c>
      <c r="E85" s="2" t="s">
        <v>295</v>
      </c>
      <c r="F85" s="2" t="s">
        <v>27</v>
      </c>
      <c r="G85" s="3">
        <v>5</v>
      </c>
      <c r="H85" s="3">
        <v>10</v>
      </c>
      <c r="I85" s="2" t="s">
        <v>430</v>
      </c>
      <c r="J85" s="2" t="s">
        <v>440</v>
      </c>
      <c r="K85" s="2" t="s">
        <v>55</v>
      </c>
      <c r="L85" s="2" t="s">
        <v>441</v>
      </c>
      <c r="M85" s="2" t="s">
        <v>442</v>
      </c>
      <c r="N85" s="2" t="s">
        <v>36</v>
      </c>
    </row>
    <row r="86" spans="1:14" ht="21.75" customHeight="1">
      <c r="A86" s="2" t="s">
        <v>443</v>
      </c>
      <c r="B86" s="2" t="s">
        <v>444</v>
      </c>
      <c r="C86" s="2" t="str">
        <f t="shared" ca="1" si="0"/>
        <v>上海</v>
      </c>
      <c r="D86" s="2" t="str">
        <f t="shared" ca="1" si="11"/>
        <v>越秀区  </v>
      </c>
      <c r="E86" s="2" t="s">
        <v>445</v>
      </c>
      <c r="F86" s="2" t="s">
        <v>27</v>
      </c>
      <c r="G86" s="3">
        <v>5</v>
      </c>
      <c r="H86" s="3">
        <v>7</v>
      </c>
      <c r="I86" s="2" t="s">
        <v>416</v>
      </c>
      <c r="J86" s="2" t="s">
        <v>68</v>
      </c>
      <c r="K86" s="2" t="s">
        <v>67</v>
      </c>
      <c r="L86" s="2" t="s">
        <v>446</v>
      </c>
      <c r="M86" s="2" t="s">
        <v>447</v>
      </c>
      <c r="N86" s="2" t="s">
        <v>42</v>
      </c>
    </row>
    <row r="87" spans="1:14" ht="21.75" customHeight="1">
      <c r="A87" s="2" t="s">
        <v>448</v>
      </c>
      <c r="B87" s="2" t="s">
        <v>449</v>
      </c>
      <c r="C87" s="2" t="str">
        <f t="shared" ca="1" si="0"/>
        <v>上海</v>
      </c>
      <c r="D87" s="2" t="s">
        <v>21</v>
      </c>
      <c r="E87" s="2" t="s">
        <v>60</v>
      </c>
      <c r="F87" s="2" t="s">
        <v>27</v>
      </c>
      <c r="G87" s="3">
        <v>5</v>
      </c>
      <c r="H87" s="3">
        <v>15</v>
      </c>
      <c r="I87" s="2" t="s">
        <v>450</v>
      </c>
      <c r="J87" s="2" t="s">
        <v>451</v>
      </c>
      <c r="K87" s="2" t="s">
        <v>47</v>
      </c>
      <c r="L87" s="2" t="s">
        <v>452</v>
      </c>
      <c r="M87" s="2" t="s">
        <v>453</v>
      </c>
      <c r="N87" s="2" t="s">
        <v>23</v>
      </c>
    </row>
    <row r="88" spans="1:14" ht="21.75" customHeight="1">
      <c r="A88" s="2" t="s">
        <v>454</v>
      </c>
      <c r="B88" s="2" t="s">
        <v>455</v>
      </c>
      <c r="C88" s="2" t="str">
        <f t="shared" ca="1" si="0"/>
        <v>上海</v>
      </c>
      <c r="D88" s="2" t="str">
        <f t="shared" ref="D88:D95" ca="1" si="12">IFERROR(__xludf.DUMMYFUNCTION("REGEXEXTRACT(E88,""-(\S+)"")"),"闵行区  ")</f>
        <v>闵行区  </v>
      </c>
      <c r="E88" s="2" t="s">
        <v>445</v>
      </c>
      <c r="F88" s="2" t="s">
        <v>17</v>
      </c>
      <c r="G88" s="3">
        <v>5</v>
      </c>
      <c r="H88" s="3">
        <v>10</v>
      </c>
      <c r="I88" s="2" t="s">
        <v>430</v>
      </c>
      <c r="J88" s="2" t="s">
        <v>105</v>
      </c>
      <c r="K88" s="2" t="s">
        <v>67</v>
      </c>
      <c r="L88" s="2" t="s">
        <v>456</v>
      </c>
      <c r="M88" s="2" t="s">
        <v>457</v>
      </c>
      <c r="N88" s="2" t="s">
        <v>36</v>
      </c>
    </row>
    <row r="89" spans="1:14" ht="21.75" customHeight="1">
      <c r="A89" s="2" t="s">
        <v>458</v>
      </c>
      <c r="B89" s="2" t="s">
        <v>459</v>
      </c>
      <c r="C89" s="2" t="str">
        <f t="shared" ca="1" si="0"/>
        <v>上海</v>
      </c>
      <c r="D89" s="2" t="str">
        <f t="shared" ca="1" si="12"/>
        <v>闵行区  </v>
      </c>
      <c r="E89" s="2" t="s">
        <v>460</v>
      </c>
      <c r="F89" s="2" t="s">
        <v>17</v>
      </c>
      <c r="G89" s="3">
        <v>5</v>
      </c>
      <c r="H89" s="3">
        <v>7</v>
      </c>
      <c r="I89" s="2" t="s">
        <v>416</v>
      </c>
      <c r="J89" s="2" t="s">
        <v>410</v>
      </c>
      <c r="K89" s="2" t="s">
        <v>67</v>
      </c>
      <c r="L89" s="2" t="s">
        <v>21</v>
      </c>
      <c r="M89" s="2" t="s">
        <v>461</v>
      </c>
      <c r="N89" s="2" t="s">
        <v>21</v>
      </c>
    </row>
    <row r="90" spans="1:14" ht="21.75" customHeight="1">
      <c r="A90" s="2" t="s">
        <v>108</v>
      </c>
      <c r="B90" s="2" t="s">
        <v>462</v>
      </c>
      <c r="C90" s="2" t="str">
        <f t="shared" ca="1" si="0"/>
        <v>上海</v>
      </c>
      <c r="D90" s="2" t="str">
        <f t="shared" ca="1" si="12"/>
        <v>闵行区  </v>
      </c>
      <c r="E90" s="2" t="s">
        <v>463</v>
      </c>
      <c r="F90" s="2" t="s">
        <v>27</v>
      </c>
      <c r="G90" s="3">
        <v>5</v>
      </c>
      <c r="H90" s="3">
        <v>6</v>
      </c>
      <c r="I90" s="2" t="s">
        <v>464</v>
      </c>
      <c r="J90" s="2" t="s">
        <v>465</v>
      </c>
      <c r="K90" s="2" t="s">
        <v>19</v>
      </c>
      <c r="L90" s="2" t="s">
        <v>466</v>
      </c>
      <c r="M90" s="2" t="s">
        <v>467</v>
      </c>
      <c r="N90" s="2" t="s">
        <v>23</v>
      </c>
    </row>
    <row r="91" spans="1:14" ht="21.75" customHeight="1">
      <c r="A91" s="2" t="s">
        <v>468</v>
      </c>
      <c r="B91" s="2" t="s">
        <v>469</v>
      </c>
      <c r="C91" s="2" t="str">
        <f t="shared" ca="1" si="0"/>
        <v>上海</v>
      </c>
      <c r="D91" s="2" t="str">
        <f t="shared" ca="1" si="12"/>
        <v>闵行区  </v>
      </c>
      <c r="E91" s="2" t="s">
        <v>470</v>
      </c>
      <c r="F91" s="2" t="s">
        <v>17</v>
      </c>
      <c r="G91" s="3">
        <v>5</v>
      </c>
      <c r="H91" s="3">
        <v>10</v>
      </c>
      <c r="I91" s="2" t="s">
        <v>430</v>
      </c>
      <c r="J91" s="2" t="s">
        <v>471</v>
      </c>
      <c r="K91" s="2" t="s">
        <v>47</v>
      </c>
      <c r="L91" s="2" t="s">
        <v>472</v>
      </c>
      <c r="M91" s="2" t="s">
        <v>473</v>
      </c>
      <c r="N91" s="2" t="s">
        <v>36</v>
      </c>
    </row>
    <row r="92" spans="1:14" ht="21.75" customHeight="1">
      <c r="A92" s="2" t="s">
        <v>314</v>
      </c>
      <c r="B92" s="2" t="s">
        <v>474</v>
      </c>
      <c r="C92" s="2" t="str">
        <f t="shared" ca="1" si="0"/>
        <v>上海</v>
      </c>
      <c r="D92" s="2" t="str">
        <f t="shared" ca="1" si="12"/>
        <v>闵行区  </v>
      </c>
      <c r="E92" s="2" t="s">
        <v>167</v>
      </c>
      <c r="F92" s="2" t="s">
        <v>17</v>
      </c>
      <c r="G92" s="3">
        <v>5</v>
      </c>
      <c r="H92" s="3">
        <v>7</v>
      </c>
      <c r="I92" s="2" t="s">
        <v>416</v>
      </c>
      <c r="J92" s="2" t="s">
        <v>40</v>
      </c>
      <c r="K92" s="2" t="s">
        <v>47</v>
      </c>
      <c r="L92" s="2" t="s">
        <v>475</v>
      </c>
      <c r="M92" s="2" t="s">
        <v>476</v>
      </c>
      <c r="N92" s="2" t="s">
        <v>36</v>
      </c>
    </row>
    <row r="93" spans="1:14" ht="21.75" customHeight="1">
      <c r="A93" s="2" t="s">
        <v>477</v>
      </c>
      <c r="B93" s="2" t="s">
        <v>478</v>
      </c>
      <c r="C93" s="2" t="str">
        <f t="shared" ca="1" si="0"/>
        <v>上海</v>
      </c>
      <c r="D93" s="2" t="str">
        <f t="shared" ca="1" si="12"/>
        <v>闵行区  </v>
      </c>
      <c r="E93" s="2" t="s">
        <v>479</v>
      </c>
      <c r="F93" s="2" t="s">
        <v>17</v>
      </c>
      <c r="G93" s="3">
        <v>5</v>
      </c>
      <c r="H93" s="3">
        <v>7</v>
      </c>
      <c r="I93" s="2" t="s">
        <v>416</v>
      </c>
      <c r="J93" s="2" t="s">
        <v>480</v>
      </c>
      <c r="K93" s="2" t="s">
        <v>55</v>
      </c>
      <c r="L93" s="2" t="s">
        <v>481</v>
      </c>
      <c r="M93" s="2" t="s">
        <v>482</v>
      </c>
      <c r="N93" s="2" t="s">
        <v>404</v>
      </c>
    </row>
    <row r="94" spans="1:14" ht="21.75" customHeight="1">
      <c r="A94" s="2" t="s">
        <v>483</v>
      </c>
      <c r="B94" s="2" t="s">
        <v>484</v>
      </c>
      <c r="C94" s="2" t="str">
        <f t="shared" ca="1" si="0"/>
        <v>上海</v>
      </c>
      <c r="D94" s="2" t="str">
        <f t="shared" ca="1" si="12"/>
        <v>闵行区  </v>
      </c>
      <c r="E94" s="2" t="s">
        <v>65</v>
      </c>
      <c r="F94" s="2" t="s">
        <v>27</v>
      </c>
      <c r="G94" s="3">
        <v>5</v>
      </c>
      <c r="H94" s="3">
        <v>10</v>
      </c>
      <c r="I94" s="2" t="s">
        <v>430</v>
      </c>
      <c r="J94" s="2" t="s">
        <v>105</v>
      </c>
      <c r="K94" s="2" t="s">
        <v>47</v>
      </c>
      <c r="L94" s="2" t="s">
        <v>485</v>
      </c>
      <c r="M94" s="2" t="s">
        <v>486</v>
      </c>
      <c r="N94" s="2" t="s">
        <v>404</v>
      </c>
    </row>
    <row r="95" spans="1:14" ht="21.75" customHeight="1">
      <c r="A95" s="2" t="s">
        <v>487</v>
      </c>
      <c r="B95" s="2" t="s">
        <v>488</v>
      </c>
      <c r="C95" s="2" t="str">
        <f t="shared" ca="1" si="0"/>
        <v>上海</v>
      </c>
      <c r="D95" s="2" t="str">
        <f t="shared" ca="1" si="12"/>
        <v>闵行区  </v>
      </c>
      <c r="E95" s="2" t="s">
        <v>114</v>
      </c>
      <c r="F95" s="2" t="s">
        <v>17</v>
      </c>
      <c r="G95" s="3">
        <v>5</v>
      </c>
      <c r="H95" s="3">
        <v>10</v>
      </c>
      <c r="I95" s="2" t="s">
        <v>430</v>
      </c>
      <c r="J95" s="2" t="s">
        <v>40</v>
      </c>
      <c r="K95" s="2" t="s">
        <v>67</v>
      </c>
      <c r="L95" s="2" t="s">
        <v>21</v>
      </c>
      <c r="M95" s="2" t="s">
        <v>489</v>
      </c>
      <c r="N95" s="2" t="s">
        <v>36</v>
      </c>
    </row>
    <row r="96" spans="1:14" ht="21.75" customHeight="1">
      <c r="A96" s="2" t="s">
        <v>490</v>
      </c>
      <c r="B96" s="2" t="s">
        <v>491</v>
      </c>
      <c r="C96" s="2" t="str">
        <f t="shared" ca="1" si="0"/>
        <v>上海</v>
      </c>
      <c r="D96" s="2" t="s">
        <v>21</v>
      </c>
      <c r="E96" s="2" t="s">
        <v>77</v>
      </c>
      <c r="F96" s="2" t="s">
        <v>73</v>
      </c>
      <c r="G96" s="3">
        <v>5</v>
      </c>
      <c r="H96" s="3">
        <v>8</v>
      </c>
      <c r="I96" s="2" t="s">
        <v>425</v>
      </c>
      <c r="J96" s="2" t="s">
        <v>492</v>
      </c>
      <c r="K96" s="2" t="s">
        <v>67</v>
      </c>
      <c r="L96" s="2" t="s">
        <v>493</v>
      </c>
      <c r="M96" s="2" t="s">
        <v>494</v>
      </c>
      <c r="N96" s="2" t="s">
        <v>23</v>
      </c>
    </row>
    <row r="97" spans="1:14" ht="21.75" customHeight="1">
      <c r="A97" s="2" t="s">
        <v>495</v>
      </c>
      <c r="B97" s="2" t="s">
        <v>496</v>
      </c>
      <c r="C97" s="2" t="str">
        <f t="shared" ca="1" si="0"/>
        <v>上海</v>
      </c>
      <c r="D97" s="2" t="str">
        <f t="shared" ref="D97:D102" ca="1" si="13">IFERROR(__xludf.DUMMYFUNCTION("REGEXEXTRACT(E97,""-(\S+)"")"),"天河区  ")</f>
        <v>天河区  </v>
      </c>
      <c r="E97" s="2" t="s">
        <v>33</v>
      </c>
      <c r="F97" s="2" t="s">
        <v>27</v>
      </c>
      <c r="G97" s="3">
        <v>5</v>
      </c>
      <c r="H97" s="3">
        <v>9</v>
      </c>
      <c r="I97" s="2" t="s">
        <v>497</v>
      </c>
      <c r="J97" s="2" t="s">
        <v>20</v>
      </c>
      <c r="K97" s="2" t="s">
        <v>67</v>
      </c>
      <c r="L97" s="2" t="s">
        <v>498</v>
      </c>
      <c r="M97" s="2" t="s">
        <v>499</v>
      </c>
      <c r="N97" s="2" t="s">
        <v>23</v>
      </c>
    </row>
    <row r="98" spans="1:14" ht="21.75" customHeight="1">
      <c r="A98" s="2" t="s">
        <v>500</v>
      </c>
      <c r="B98" s="2" t="s">
        <v>501</v>
      </c>
      <c r="C98" s="2" t="str">
        <f t="shared" ca="1" si="0"/>
        <v>上海</v>
      </c>
      <c r="D98" s="2" t="str">
        <f t="shared" ca="1" si="13"/>
        <v>天河区  </v>
      </c>
      <c r="E98" s="2" t="s">
        <v>26</v>
      </c>
      <c r="F98" s="2" t="s">
        <v>17</v>
      </c>
      <c r="G98" s="3">
        <v>5</v>
      </c>
      <c r="H98" s="3">
        <v>10</v>
      </c>
      <c r="I98" s="2" t="s">
        <v>430</v>
      </c>
      <c r="J98" s="2" t="s">
        <v>29</v>
      </c>
      <c r="K98" s="2" t="s">
        <v>67</v>
      </c>
      <c r="L98" s="2" t="s">
        <v>502</v>
      </c>
      <c r="M98" s="2" t="s">
        <v>503</v>
      </c>
      <c r="N98" s="2" t="s">
        <v>36</v>
      </c>
    </row>
    <row r="99" spans="1:14" ht="21.75" customHeight="1">
      <c r="A99" s="2" t="s">
        <v>108</v>
      </c>
      <c r="B99" s="2" t="s">
        <v>504</v>
      </c>
      <c r="C99" s="2" t="str">
        <f t="shared" ca="1" si="0"/>
        <v>上海</v>
      </c>
      <c r="D99" s="2" t="str">
        <f t="shared" ca="1" si="13"/>
        <v>天河区  </v>
      </c>
      <c r="E99" s="2" t="s">
        <v>99</v>
      </c>
      <c r="F99" s="2" t="s">
        <v>17</v>
      </c>
      <c r="G99" s="3">
        <v>5</v>
      </c>
      <c r="H99" s="3">
        <v>7</v>
      </c>
      <c r="I99" s="2" t="s">
        <v>416</v>
      </c>
      <c r="J99" s="2" t="s">
        <v>505</v>
      </c>
      <c r="K99" s="2" t="s">
        <v>67</v>
      </c>
      <c r="L99" s="2" t="s">
        <v>506</v>
      </c>
      <c r="M99" s="2" t="s">
        <v>507</v>
      </c>
      <c r="N99" s="2" t="s">
        <v>36</v>
      </c>
    </row>
    <row r="100" spans="1:14" ht="21.75" customHeight="1">
      <c r="A100" s="2" t="s">
        <v>385</v>
      </c>
      <c r="B100" s="2" t="s">
        <v>508</v>
      </c>
      <c r="C100" s="2" t="str">
        <f t="shared" ca="1" si="0"/>
        <v>上海</v>
      </c>
      <c r="D100" s="2" t="str">
        <f t="shared" ca="1" si="13"/>
        <v>天河区  </v>
      </c>
      <c r="E100" s="2" t="s">
        <v>99</v>
      </c>
      <c r="F100" s="2" t="s">
        <v>17</v>
      </c>
      <c r="G100" s="3">
        <v>5</v>
      </c>
      <c r="H100" s="3">
        <v>10</v>
      </c>
      <c r="I100" s="2" t="s">
        <v>430</v>
      </c>
      <c r="J100" s="2" t="s">
        <v>509</v>
      </c>
      <c r="K100" s="2" t="s">
        <v>47</v>
      </c>
      <c r="L100" s="2" t="s">
        <v>510</v>
      </c>
      <c r="M100" s="2" t="s">
        <v>511</v>
      </c>
      <c r="N100" s="2" t="s">
        <v>42</v>
      </c>
    </row>
    <row r="101" spans="1:14" ht="21.75" customHeight="1">
      <c r="A101" s="2" t="s">
        <v>512</v>
      </c>
      <c r="B101" s="2" t="s">
        <v>513</v>
      </c>
      <c r="C101" s="2" t="str">
        <f t="shared" ca="1" si="0"/>
        <v>上海</v>
      </c>
      <c r="D101" s="2" t="str">
        <f t="shared" ca="1" si="13"/>
        <v>天河区  </v>
      </c>
      <c r="E101" s="2" t="s">
        <v>33</v>
      </c>
      <c r="F101" s="2" t="s">
        <v>27</v>
      </c>
      <c r="G101" s="3">
        <v>5</v>
      </c>
      <c r="H101" s="3">
        <v>10</v>
      </c>
      <c r="I101" s="2" t="s">
        <v>430</v>
      </c>
      <c r="J101" s="2" t="s">
        <v>514</v>
      </c>
      <c r="K101" s="2" t="s">
        <v>19</v>
      </c>
      <c r="L101" s="2" t="s">
        <v>515</v>
      </c>
      <c r="M101" s="2" t="s">
        <v>516</v>
      </c>
      <c r="N101" s="2" t="s">
        <v>23</v>
      </c>
    </row>
    <row r="102" spans="1:14" ht="21.75" customHeight="1">
      <c r="A102" s="2" t="s">
        <v>517</v>
      </c>
      <c r="B102" s="2" t="s">
        <v>518</v>
      </c>
      <c r="C102" s="2" t="str">
        <f t="shared" ca="1" si="0"/>
        <v>上海</v>
      </c>
      <c r="D102" s="2" t="str">
        <f t="shared" ca="1" si="13"/>
        <v>天河区  </v>
      </c>
      <c r="E102" s="2" t="s">
        <v>519</v>
      </c>
      <c r="F102" s="2" t="s">
        <v>27</v>
      </c>
      <c r="G102" s="3">
        <v>5</v>
      </c>
      <c r="H102" s="3">
        <v>10</v>
      </c>
      <c r="I102" s="2" t="s">
        <v>430</v>
      </c>
      <c r="J102" s="2" t="s">
        <v>520</v>
      </c>
      <c r="K102" s="2" t="s">
        <v>47</v>
      </c>
      <c r="L102" s="2" t="s">
        <v>521</v>
      </c>
      <c r="M102" s="2" t="s">
        <v>522</v>
      </c>
      <c r="N102" s="2" t="s">
        <v>23</v>
      </c>
    </row>
    <row r="103" spans="1:14" ht="21.75" customHeight="1">
      <c r="A103" s="2" t="s">
        <v>108</v>
      </c>
      <c r="B103" s="2" t="s">
        <v>523</v>
      </c>
      <c r="C103" s="2" t="str">
        <f t="shared" ca="1" si="0"/>
        <v>上海</v>
      </c>
      <c r="D103" s="2" t="s">
        <v>21</v>
      </c>
      <c r="E103" s="2" t="s">
        <v>77</v>
      </c>
      <c r="F103" s="2" t="s">
        <v>27</v>
      </c>
      <c r="G103" s="3">
        <v>5</v>
      </c>
      <c r="H103" s="3">
        <v>10</v>
      </c>
      <c r="I103" s="2" t="s">
        <v>430</v>
      </c>
      <c r="J103" s="2" t="s">
        <v>157</v>
      </c>
      <c r="K103" s="2" t="s">
        <v>47</v>
      </c>
      <c r="L103" s="2" t="s">
        <v>524</v>
      </c>
      <c r="M103" s="2" t="s">
        <v>525</v>
      </c>
      <c r="N103" s="2" t="s">
        <v>36</v>
      </c>
    </row>
    <row r="104" spans="1:14" ht="21.75" customHeight="1">
      <c r="A104" s="2" t="s">
        <v>526</v>
      </c>
      <c r="B104" s="2" t="s">
        <v>527</v>
      </c>
      <c r="C104" s="2" t="str">
        <f t="shared" ca="1" si="0"/>
        <v>上海</v>
      </c>
      <c r="D104" s="2" t="str">
        <f ca="1">IFERROR(__xludf.DUMMYFUNCTION("REGEXEXTRACT(E104,""-(\S+)"")"),"黄埔区  ")</f>
        <v>黄埔区  </v>
      </c>
      <c r="E104" s="2" t="s">
        <v>39</v>
      </c>
      <c r="F104" s="2" t="s">
        <v>17</v>
      </c>
      <c r="G104" s="3">
        <v>5</v>
      </c>
      <c r="H104" s="3">
        <v>10</v>
      </c>
      <c r="I104" s="2" t="s">
        <v>430</v>
      </c>
      <c r="J104" s="2" t="s">
        <v>528</v>
      </c>
      <c r="K104" s="2" t="s">
        <v>47</v>
      </c>
      <c r="L104" s="2" t="s">
        <v>529</v>
      </c>
      <c r="M104" s="2" t="s">
        <v>530</v>
      </c>
      <c r="N104" s="2" t="s">
        <v>23</v>
      </c>
    </row>
    <row r="105" spans="1:14" ht="21.75" customHeight="1">
      <c r="A105" s="2" t="s">
        <v>385</v>
      </c>
      <c r="B105" s="2" t="s">
        <v>531</v>
      </c>
      <c r="C105" s="2" t="str">
        <f t="shared" ca="1" si="0"/>
        <v>上海</v>
      </c>
      <c r="D105" s="2" t="s">
        <v>21</v>
      </c>
      <c r="E105" s="2" t="s">
        <v>77</v>
      </c>
      <c r="F105" s="2" t="s">
        <v>27</v>
      </c>
      <c r="G105" s="3">
        <v>5</v>
      </c>
      <c r="H105" s="3">
        <v>10</v>
      </c>
      <c r="I105" s="2" t="s">
        <v>430</v>
      </c>
      <c r="J105" s="2" t="s">
        <v>157</v>
      </c>
      <c r="K105" s="2" t="s">
        <v>47</v>
      </c>
      <c r="L105" s="2" t="s">
        <v>263</v>
      </c>
      <c r="M105" s="2" t="s">
        <v>532</v>
      </c>
      <c r="N105" s="2" t="s">
        <v>36</v>
      </c>
    </row>
    <row r="106" spans="1:14" ht="21.75" customHeight="1">
      <c r="A106" s="2" t="s">
        <v>533</v>
      </c>
      <c r="B106" s="2" t="s">
        <v>534</v>
      </c>
      <c r="C106" s="2" t="str">
        <f t="shared" ca="1" si="0"/>
        <v>上海</v>
      </c>
      <c r="D106" s="2" t="str">
        <f t="shared" ref="D106:D109" ca="1" si="14">IFERROR(__xludf.DUMMYFUNCTION("REGEXEXTRACT(E106,""-(\S+)"")"),"黄埔区  ")</f>
        <v>黄埔区  </v>
      </c>
      <c r="E106" s="2" t="s">
        <v>39</v>
      </c>
      <c r="F106" s="2" t="s">
        <v>27</v>
      </c>
      <c r="G106" s="3">
        <v>5</v>
      </c>
      <c r="H106" s="3">
        <v>7</v>
      </c>
      <c r="I106" s="2" t="s">
        <v>416</v>
      </c>
      <c r="J106" s="2" t="s">
        <v>535</v>
      </c>
      <c r="K106" s="2" t="s">
        <v>47</v>
      </c>
      <c r="L106" s="2" t="s">
        <v>536</v>
      </c>
      <c r="M106" s="2" t="s">
        <v>537</v>
      </c>
      <c r="N106" s="2" t="s">
        <v>36</v>
      </c>
    </row>
    <row r="107" spans="1:14" ht="21.75" customHeight="1">
      <c r="A107" s="2" t="s">
        <v>538</v>
      </c>
      <c r="B107" s="2" t="s">
        <v>539</v>
      </c>
      <c r="C107" s="2" t="str">
        <f t="shared" ca="1" si="0"/>
        <v>上海</v>
      </c>
      <c r="D107" s="2" t="str">
        <f t="shared" ca="1" si="14"/>
        <v>黄埔区  </v>
      </c>
      <c r="E107" s="2" t="s">
        <v>325</v>
      </c>
      <c r="F107" s="2" t="s">
        <v>17</v>
      </c>
      <c r="G107" s="3">
        <v>5</v>
      </c>
      <c r="H107" s="3">
        <v>7</v>
      </c>
      <c r="I107" s="2" t="s">
        <v>416</v>
      </c>
      <c r="J107" s="2" t="s">
        <v>540</v>
      </c>
      <c r="K107" s="2" t="s">
        <v>47</v>
      </c>
      <c r="L107" s="2" t="s">
        <v>541</v>
      </c>
      <c r="M107" s="2" t="s">
        <v>542</v>
      </c>
      <c r="N107" s="2" t="s">
        <v>23</v>
      </c>
    </row>
    <row r="108" spans="1:14" ht="21.75" customHeight="1">
      <c r="A108" s="2" t="s">
        <v>51</v>
      </c>
      <c r="B108" s="2" t="s">
        <v>543</v>
      </c>
      <c r="C108" s="2" t="str">
        <f t="shared" ca="1" si="0"/>
        <v>上海</v>
      </c>
      <c r="D108" s="2" t="str">
        <f t="shared" ca="1" si="14"/>
        <v>黄埔区  </v>
      </c>
      <c r="E108" s="2" t="s">
        <v>99</v>
      </c>
      <c r="F108" s="2" t="s">
        <v>27</v>
      </c>
      <c r="G108" s="3">
        <v>5</v>
      </c>
      <c r="H108" s="3">
        <v>7</v>
      </c>
      <c r="I108" s="2" t="s">
        <v>416</v>
      </c>
      <c r="J108" s="2" t="s">
        <v>544</v>
      </c>
      <c r="K108" s="2" t="s">
        <v>19</v>
      </c>
      <c r="L108" s="2" t="s">
        <v>545</v>
      </c>
      <c r="M108" s="2" t="s">
        <v>546</v>
      </c>
      <c r="N108" s="2" t="s">
        <v>36</v>
      </c>
    </row>
    <row r="109" spans="1:14" ht="21.75" customHeight="1">
      <c r="A109" s="2" t="s">
        <v>547</v>
      </c>
      <c r="B109" s="2" t="s">
        <v>548</v>
      </c>
      <c r="C109" s="2" t="str">
        <f t="shared" ca="1" si="0"/>
        <v>上海</v>
      </c>
      <c r="D109" s="2" t="str">
        <f t="shared" ca="1" si="14"/>
        <v>黄埔区  </v>
      </c>
      <c r="E109" s="2" t="s">
        <v>104</v>
      </c>
      <c r="F109" s="2" t="s">
        <v>27</v>
      </c>
      <c r="G109" s="3">
        <v>5</v>
      </c>
      <c r="H109" s="3">
        <v>8</v>
      </c>
      <c r="I109" s="2" t="s">
        <v>425</v>
      </c>
      <c r="J109" s="2" t="s">
        <v>549</v>
      </c>
      <c r="K109" s="2" t="s">
        <v>19</v>
      </c>
      <c r="L109" s="2" t="s">
        <v>550</v>
      </c>
      <c r="M109" s="2" t="s">
        <v>551</v>
      </c>
      <c r="N109" s="2" t="s">
        <v>42</v>
      </c>
    </row>
    <row r="110" spans="1:14" ht="21.75" customHeight="1">
      <c r="A110" s="2" t="s">
        <v>552</v>
      </c>
      <c r="B110" s="2" t="s">
        <v>553</v>
      </c>
      <c r="C110" s="2" t="str">
        <f t="shared" ca="1" si="0"/>
        <v>上海</v>
      </c>
      <c r="D110" s="2" t="s">
        <v>21</v>
      </c>
      <c r="E110" s="2" t="s">
        <v>77</v>
      </c>
      <c r="F110" s="2" t="s">
        <v>27</v>
      </c>
      <c r="G110" s="3">
        <v>5</v>
      </c>
      <c r="H110" s="3">
        <v>9</v>
      </c>
      <c r="I110" s="2" t="s">
        <v>497</v>
      </c>
      <c r="J110" s="2" t="s">
        <v>157</v>
      </c>
      <c r="K110" s="2" t="s">
        <v>47</v>
      </c>
      <c r="L110" s="2" t="s">
        <v>554</v>
      </c>
      <c r="M110" s="2" t="s">
        <v>555</v>
      </c>
      <c r="N110" s="2" t="s">
        <v>36</v>
      </c>
    </row>
    <row r="111" spans="1:14" ht="21.75" customHeight="1">
      <c r="A111" s="2" t="s">
        <v>172</v>
      </c>
      <c r="B111" s="2" t="s">
        <v>556</v>
      </c>
      <c r="C111" s="2" t="str">
        <f t="shared" ca="1" si="0"/>
        <v>上海</v>
      </c>
      <c r="D111" s="2" t="str">
        <f t="shared" ref="D111:D122" ca="1" si="15">IFERROR(__xludf.DUMMYFUNCTION("REGEXEXTRACT(E111,""-(\S+)"")"),"天河区  ")</f>
        <v>天河区  </v>
      </c>
      <c r="E111" s="2" t="s">
        <v>33</v>
      </c>
      <c r="F111" s="2" t="s">
        <v>27</v>
      </c>
      <c r="G111" s="3">
        <v>5</v>
      </c>
      <c r="H111" s="3">
        <v>10</v>
      </c>
      <c r="I111" s="2" t="s">
        <v>430</v>
      </c>
      <c r="J111" s="2" t="s">
        <v>557</v>
      </c>
      <c r="K111" s="2" t="s">
        <v>47</v>
      </c>
      <c r="L111" s="2" t="s">
        <v>558</v>
      </c>
      <c r="M111" s="2" t="s">
        <v>559</v>
      </c>
      <c r="N111" s="2" t="s">
        <v>23</v>
      </c>
    </row>
    <row r="112" spans="1:14" ht="21.75" customHeight="1">
      <c r="A112" s="2" t="s">
        <v>75</v>
      </c>
      <c r="B112" s="2" t="s">
        <v>560</v>
      </c>
      <c r="C112" s="2" t="str">
        <f t="shared" ca="1" si="0"/>
        <v>上海</v>
      </c>
      <c r="D112" s="2" t="str">
        <f t="shared" ca="1" si="15"/>
        <v>天河区  </v>
      </c>
      <c r="E112" s="2" t="s">
        <v>33</v>
      </c>
      <c r="F112" s="2" t="s">
        <v>27</v>
      </c>
      <c r="G112" s="3">
        <v>5</v>
      </c>
      <c r="H112" s="3">
        <v>9</v>
      </c>
      <c r="I112" s="2" t="s">
        <v>497</v>
      </c>
      <c r="J112" s="2" t="s">
        <v>561</v>
      </c>
      <c r="K112" s="2" t="s">
        <v>67</v>
      </c>
      <c r="L112" s="2" t="s">
        <v>432</v>
      </c>
      <c r="M112" s="2" t="s">
        <v>562</v>
      </c>
      <c r="N112" s="2" t="s">
        <v>36</v>
      </c>
    </row>
    <row r="113" spans="1:14" ht="21.75" customHeight="1">
      <c r="A113" s="2" t="s">
        <v>563</v>
      </c>
      <c r="B113" s="2" t="s">
        <v>564</v>
      </c>
      <c r="C113" s="2" t="str">
        <f t="shared" ca="1" si="0"/>
        <v>上海</v>
      </c>
      <c r="D113" s="2" t="str">
        <f t="shared" ca="1" si="15"/>
        <v>天河区  </v>
      </c>
      <c r="E113" s="2" t="s">
        <v>104</v>
      </c>
      <c r="F113" s="2" t="s">
        <v>17</v>
      </c>
      <c r="G113" s="3">
        <v>5</v>
      </c>
      <c r="H113" s="3">
        <v>8</v>
      </c>
      <c r="I113" s="2" t="s">
        <v>425</v>
      </c>
      <c r="J113" s="2" t="s">
        <v>110</v>
      </c>
      <c r="K113" s="2" t="s">
        <v>55</v>
      </c>
      <c r="L113" s="2" t="s">
        <v>565</v>
      </c>
      <c r="M113" s="2" t="s">
        <v>566</v>
      </c>
      <c r="N113" s="2" t="s">
        <v>36</v>
      </c>
    </row>
    <row r="114" spans="1:14" ht="21.75" customHeight="1">
      <c r="A114" s="2" t="s">
        <v>385</v>
      </c>
      <c r="B114" s="2" t="s">
        <v>567</v>
      </c>
      <c r="C114" s="2" t="str">
        <f t="shared" ca="1" si="0"/>
        <v>上海</v>
      </c>
      <c r="D114" s="2" t="str">
        <f t="shared" ca="1" si="15"/>
        <v>天河区  </v>
      </c>
      <c r="E114" s="2" t="s">
        <v>33</v>
      </c>
      <c r="F114" s="2" t="s">
        <v>17</v>
      </c>
      <c r="G114" s="3">
        <v>5</v>
      </c>
      <c r="H114" s="3">
        <v>10</v>
      </c>
      <c r="I114" s="2" t="s">
        <v>430</v>
      </c>
      <c r="J114" s="2" t="s">
        <v>157</v>
      </c>
      <c r="K114" s="2" t="s">
        <v>47</v>
      </c>
      <c r="L114" s="2" t="s">
        <v>568</v>
      </c>
      <c r="M114" s="2" t="s">
        <v>569</v>
      </c>
      <c r="N114" s="2" t="s">
        <v>36</v>
      </c>
    </row>
    <row r="115" spans="1:14" ht="21.75" customHeight="1">
      <c r="A115" s="2" t="s">
        <v>51</v>
      </c>
      <c r="B115" s="2" t="s">
        <v>570</v>
      </c>
      <c r="C115" s="2" t="str">
        <f t="shared" ca="1" si="0"/>
        <v>上海</v>
      </c>
      <c r="D115" s="2" t="str">
        <f t="shared" ca="1" si="15"/>
        <v>天河区  </v>
      </c>
      <c r="E115" s="2" t="s">
        <v>124</v>
      </c>
      <c r="F115" s="2" t="s">
        <v>17</v>
      </c>
      <c r="G115" s="3">
        <v>5</v>
      </c>
      <c r="H115" s="3">
        <v>10</v>
      </c>
      <c r="I115" s="2" t="s">
        <v>430</v>
      </c>
      <c r="J115" s="2" t="s">
        <v>105</v>
      </c>
      <c r="K115" s="2" t="s">
        <v>67</v>
      </c>
      <c r="L115" s="2" t="s">
        <v>571</v>
      </c>
      <c r="M115" s="2" t="s">
        <v>572</v>
      </c>
      <c r="N115" s="2" t="s">
        <v>23</v>
      </c>
    </row>
    <row r="116" spans="1:14" ht="21.75" customHeight="1">
      <c r="A116" s="4" t="s">
        <v>573</v>
      </c>
      <c r="B116" s="4" t="s">
        <v>574</v>
      </c>
      <c r="C116" s="4" t="str">
        <f t="shared" ca="1" si="0"/>
        <v>上海</v>
      </c>
      <c r="D116" s="4" t="str">
        <f t="shared" ca="1" si="15"/>
        <v>天河区  </v>
      </c>
      <c r="E116" s="4" t="s">
        <v>33</v>
      </c>
      <c r="F116" s="4" t="s">
        <v>27</v>
      </c>
      <c r="G116" s="5">
        <v>5</v>
      </c>
      <c r="H116" s="5">
        <v>8</v>
      </c>
      <c r="I116" s="4" t="s">
        <v>425</v>
      </c>
      <c r="J116" s="4" t="s">
        <v>387</v>
      </c>
      <c r="K116" s="4" t="s">
        <v>55</v>
      </c>
      <c r="L116" s="4" t="s">
        <v>575</v>
      </c>
      <c r="M116" s="4" t="s">
        <v>21</v>
      </c>
      <c r="N116" s="4" t="s">
        <v>36</v>
      </c>
    </row>
    <row r="117" spans="1:14" ht="21.75" customHeight="1">
      <c r="A117" s="2" t="s">
        <v>576</v>
      </c>
      <c r="B117" s="2" t="s">
        <v>577</v>
      </c>
      <c r="C117" s="2" t="str">
        <f t="shared" ca="1" si="0"/>
        <v>上海</v>
      </c>
      <c r="D117" s="2" t="str">
        <f t="shared" ca="1" si="15"/>
        <v>天河区  </v>
      </c>
      <c r="E117" s="2" t="s">
        <v>578</v>
      </c>
      <c r="F117" s="2" t="s">
        <v>17</v>
      </c>
      <c r="G117" s="3">
        <v>5</v>
      </c>
      <c r="H117" s="3">
        <v>6</v>
      </c>
      <c r="I117" s="2" t="s">
        <v>464</v>
      </c>
      <c r="J117" s="2" t="s">
        <v>40</v>
      </c>
      <c r="K117" s="2" t="s">
        <v>67</v>
      </c>
      <c r="L117" s="2" t="s">
        <v>579</v>
      </c>
      <c r="M117" s="2" t="s">
        <v>580</v>
      </c>
      <c r="N117" s="2" t="s">
        <v>23</v>
      </c>
    </row>
    <row r="118" spans="1:14" ht="21.75" customHeight="1">
      <c r="A118" s="2" t="s">
        <v>581</v>
      </c>
      <c r="B118" s="2" t="s">
        <v>582</v>
      </c>
      <c r="C118" s="2" t="str">
        <f t="shared" ca="1" si="0"/>
        <v>上海</v>
      </c>
      <c r="D118" s="2" t="str">
        <f t="shared" ca="1" si="15"/>
        <v>天河区  </v>
      </c>
      <c r="E118" s="2" t="s">
        <v>114</v>
      </c>
      <c r="F118" s="2" t="s">
        <v>17</v>
      </c>
      <c r="G118" s="3">
        <v>5</v>
      </c>
      <c r="H118" s="3">
        <v>12</v>
      </c>
      <c r="I118" s="2" t="s">
        <v>583</v>
      </c>
      <c r="J118" s="2" t="s">
        <v>584</v>
      </c>
      <c r="K118" s="2" t="s">
        <v>67</v>
      </c>
      <c r="L118" s="2" t="s">
        <v>585</v>
      </c>
      <c r="M118" s="2" t="s">
        <v>586</v>
      </c>
      <c r="N118" s="2" t="s">
        <v>36</v>
      </c>
    </row>
    <row r="119" spans="1:14" ht="21.75" customHeight="1">
      <c r="A119" s="2" t="s">
        <v>108</v>
      </c>
      <c r="B119" s="2" t="s">
        <v>587</v>
      </c>
      <c r="C119" s="2" t="str">
        <f t="shared" ca="1" si="0"/>
        <v>上海</v>
      </c>
      <c r="D119" s="2" t="str">
        <f t="shared" ca="1" si="15"/>
        <v>天河区  </v>
      </c>
      <c r="E119" s="2" t="s">
        <v>99</v>
      </c>
      <c r="F119" s="2" t="s">
        <v>73</v>
      </c>
      <c r="G119" s="3">
        <v>5</v>
      </c>
      <c r="H119" s="3">
        <v>12</v>
      </c>
      <c r="I119" s="2" t="s">
        <v>583</v>
      </c>
      <c r="J119" s="2" t="s">
        <v>588</v>
      </c>
      <c r="K119" s="2" t="s">
        <v>47</v>
      </c>
      <c r="L119" s="2" t="s">
        <v>589</v>
      </c>
      <c r="M119" s="2" t="s">
        <v>590</v>
      </c>
      <c r="N119" s="2" t="s">
        <v>23</v>
      </c>
    </row>
    <row r="120" spans="1:14" ht="21.75" customHeight="1">
      <c r="A120" s="2" t="s">
        <v>591</v>
      </c>
      <c r="B120" s="2" t="s">
        <v>592</v>
      </c>
      <c r="C120" s="2" t="str">
        <f t="shared" ca="1" si="0"/>
        <v>上海</v>
      </c>
      <c r="D120" s="2" t="str">
        <f t="shared" ca="1" si="15"/>
        <v>天河区  </v>
      </c>
      <c r="E120" s="2" t="s">
        <v>26</v>
      </c>
      <c r="F120" s="2" t="s">
        <v>17</v>
      </c>
      <c r="G120" s="3">
        <v>5</v>
      </c>
      <c r="H120" s="3">
        <v>10</v>
      </c>
      <c r="I120" s="2" t="s">
        <v>430</v>
      </c>
      <c r="J120" s="2" t="s">
        <v>593</v>
      </c>
      <c r="K120" s="2" t="s">
        <v>67</v>
      </c>
      <c r="L120" s="2" t="s">
        <v>594</v>
      </c>
      <c r="M120" s="2" t="s">
        <v>595</v>
      </c>
      <c r="N120" s="2" t="s">
        <v>23</v>
      </c>
    </row>
    <row r="121" spans="1:14" ht="21.75" customHeight="1">
      <c r="A121" s="2" t="s">
        <v>596</v>
      </c>
      <c r="B121" s="2" t="s">
        <v>597</v>
      </c>
      <c r="C121" s="2" t="str">
        <f t="shared" ca="1" si="0"/>
        <v>上海</v>
      </c>
      <c r="D121" s="2" t="str">
        <f t="shared" ca="1" si="15"/>
        <v>天河区  </v>
      </c>
      <c r="E121" s="2" t="s">
        <v>114</v>
      </c>
      <c r="F121" s="2" t="s">
        <v>17</v>
      </c>
      <c r="G121" s="3">
        <v>5</v>
      </c>
      <c r="H121" s="3">
        <v>7</v>
      </c>
      <c r="I121" s="2" t="s">
        <v>416</v>
      </c>
      <c r="J121" s="2" t="s">
        <v>598</v>
      </c>
      <c r="K121" s="2" t="s">
        <v>67</v>
      </c>
      <c r="L121" s="2" t="s">
        <v>599</v>
      </c>
      <c r="M121" s="2" t="s">
        <v>600</v>
      </c>
      <c r="N121" s="2" t="s">
        <v>404</v>
      </c>
    </row>
    <row r="122" spans="1:14" ht="21.75" customHeight="1">
      <c r="A122" s="2" t="s">
        <v>108</v>
      </c>
      <c r="B122" s="2" t="s">
        <v>601</v>
      </c>
      <c r="C122" s="2" t="str">
        <f t="shared" ca="1" si="0"/>
        <v>上海</v>
      </c>
      <c r="D122" s="2" t="str">
        <f t="shared" ca="1" si="15"/>
        <v>天河区  </v>
      </c>
      <c r="E122" s="2" t="s">
        <v>33</v>
      </c>
      <c r="F122" s="2" t="s">
        <v>17</v>
      </c>
      <c r="G122" s="3">
        <v>5</v>
      </c>
      <c r="H122" s="3">
        <v>8</v>
      </c>
      <c r="I122" s="2" t="s">
        <v>425</v>
      </c>
      <c r="J122" s="2" t="s">
        <v>40</v>
      </c>
      <c r="K122" s="2" t="s">
        <v>67</v>
      </c>
      <c r="L122" s="2" t="s">
        <v>602</v>
      </c>
      <c r="M122" s="2" t="s">
        <v>603</v>
      </c>
      <c r="N122" s="2" t="s">
        <v>23</v>
      </c>
    </row>
    <row r="123" spans="1:14" ht="21.75" customHeight="1">
      <c r="A123" s="2" t="s">
        <v>604</v>
      </c>
      <c r="B123" s="2" t="s">
        <v>605</v>
      </c>
      <c r="C123" s="2" t="str">
        <f t="shared" ca="1" si="0"/>
        <v>上海</v>
      </c>
      <c r="D123" s="2" t="s">
        <v>21</v>
      </c>
      <c r="E123" s="2" t="s">
        <v>77</v>
      </c>
      <c r="F123" s="2" t="s">
        <v>27</v>
      </c>
      <c r="G123" s="3">
        <v>5</v>
      </c>
      <c r="H123" s="3">
        <v>10</v>
      </c>
      <c r="I123" s="2" t="s">
        <v>430</v>
      </c>
      <c r="J123" s="2" t="s">
        <v>606</v>
      </c>
      <c r="K123" s="2" t="s">
        <v>19</v>
      </c>
      <c r="L123" s="2" t="s">
        <v>607</v>
      </c>
      <c r="M123" s="2" t="s">
        <v>608</v>
      </c>
      <c r="N123" s="2" t="s">
        <v>96</v>
      </c>
    </row>
    <row r="124" spans="1:14" ht="21.75" customHeight="1">
      <c r="A124" s="2" t="s">
        <v>314</v>
      </c>
      <c r="B124" s="2" t="s">
        <v>609</v>
      </c>
      <c r="C124" s="2" t="str">
        <f t="shared" ca="1" si="0"/>
        <v>上海</v>
      </c>
      <c r="D124" s="2" t="str">
        <f t="shared" ref="D124:D131" ca="1" si="16">IFERROR(__xludf.DUMMYFUNCTION("REGEXEXTRACT(E124,""-(\S+)"")"),"宝安区  ")</f>
        <v>宝安区  </v>
      </c>
      <c r="E124" s="2" t="s">
        <v>45</v>
      </c>
      <c r="F124" s="2" t="s">
        <v>17</v>
      </c>
      <c r="G124" s="3">
        <v>5</v>
      </c>
      <c r="H124" s="3">
        <v>12</v>
      </c>
      <c r="I124" s="2" t="s">
        <v>583</v>
      </c>
      <c r="J124" s="2" t="s">
        <v>40</v>
      </c>
      <c r="K124" s="2" t="s">
        <v>19</v>
      </c>
      <c r="L124" s="2" t="s">
        <v>610</v>
      </c>
      <c r="M124" s="2" t="s">
        <v>611</v>
      </c>
      <c r="N124" s="2" t="s">
        <v>36</v>
      </c>
    </row>
    <row r="125" spans="1:14" ht="21.75" customHeight="1">
      <c r="A125" s="2" t="s">
        <v>108</v>
      </c>
      <c r="B125" s="2" t="s">
        <v>612</v>
      </c>
      <c r="C125" s="2" t="str">
        <f t="shared" ca="1" si="0"/>
        <v>上海</v>
      </c>
      <c r="D125" s="2" t="str">
        <f t="shared" ca="1" si="16"/>
        <v>宝安区  </v>
      </c>
      <c r="E125" s="2" t="s">
        <v>229</v>
      </c>
      <c r="F125" s="2" t="s">
        <v>27</v>
      </c>
      <c r="G125" s="3">
        <v>5</v>
      </c>
      <c r="H125" s="3">
        <v>6</v>
      </c>
      <c r="I125" s="2" t="s">
        <v>464</v>
      </c>
      <c r="J125" s="2" t="s">
        <v>20</v>
      </c>
      <c r="K125" s="2" t="s">
        <v>47</v>
      </c>
      <c r="L125" s="2" t="s">
        <v>613</v>
      </c>
      <c r="M125" s="2" t="s">
        <v>614</v>
      </c>
      <c r="N125" s="2" t="s">
        <v>23</v>
      </c>
    </row>
    <row r="126" spans="1:14" ht="21.75" customHeight="1">
      <c r="A126" s="2" t="s">
        <v>458</v>
      </c>
      <c r="B126" s="2" t="s">
        <v>615</v>
      </c>
      <c r="C126" s="2" t="str">
        <f t="shared" ca="1" si="0"/>
        <v>上海</v>
      </c>
      <c r="D126" s="2" t="str">
        <f t="shared" ca="1" si="16"/>
        <v>宝安区  </v>
      </c>
      <c r="E126" s="2" t="s">
        <v>139</v>
      </c>
      <c r="F126" s="2" t="s">
        <v>27</v>
      </c>
      <c r="G126" s="3">
        <v>5</v>
      </c>
      <c r="H126" s="3">
        <v>10</v>
      </c>
      <c r="I126" s="2" t="s">
        <v>430</v>
      </c>
      <c r="J126" s="2" t="s">
        <v>40</v>
      </c>
      <c r="K126" s="2" t="s">
        <v>55</v>
      </c>
      <c r="L126" s="2" t="s">
        <v>616</v>
      </c>
      <c r="M126" s="2" t="s">
        <v>617</v>
      </c>
      <c r="N126" s="2" t="s">
        <v>23</v>
      </c>
    </row>
    <row r="127" spans="1:14" ht="21.75" customHeight="1">
      <c r="A127" s="2" t="s">
        <v>618</v>
      </c>
      <c r="B127" s="2" t="s">
        <v>619</v>
      </c>
      <c r="C127" s="2" t="str">
        <f t="shared" ca="1" si="0"/>
        <v>上海</v>
      </c>
      <c r="D127" s="2" t="str">
        <f t="shared" ca="1" si="16"/>
        <v>宝安区  </v>
      </c>
      <c r="E127" s="2" t="s">
        <v>235</v>
      </c>
      <c r="F127" s="2" t="s">
        <v>27</v>
      </c>
      <c r="G127" s="3">
        <v>5</v>
      </c>
      <c r="H127" s="3">
        <v>10</v>
      </c>
      <c r="I127" s="2" t="s">
        <v>430</v>
      </c>
      <c r="J127" s="2" t="s">
        <v>620</v>
      </c>
      <c r="K127" s="2" t="s">
        <v>55</v>
      </c>
      <c r="L127" s="2" t="s">
        <v>621</v>
      </c>
      <c r="M127" s="2" t="s">
        <v>622</v>
      </c>
      <c r="N127" s="2" t="s">
        <v>36</v>
      </c>
    </row>
    <row r="128" spans="1:14" ht="21.75" customHeight="1">
      <c r="A128" s="2" t="s">
        <v>51</v>
      </c>
      <c r="B128" s="2" t="s">
        <v>623</v>
      </c>
      <c r="C128" s="2" t="str">
        <f t="shared" ca="1" si="0"/>
        <v>上海</v>
      </c>
      <c r="D128" s="2" t="str">
        <f t="shared" ca="1" si="16"/>
        <v>宝安区  </v>
      </c>
      <c r="E128" s="2" t="s">
        <v>45</v>
      </c>
      <c r="F128" s="2" t="s">
        <v>17</v>
      </c>
      <c r="G128" s="3">
        <v>5</v>
      </c>
      <c r="H128" s="3">
        <v>8</v>
      </c>
      <c r="I128" s="2" t="s">
        <v>425</v>
      </c>
      <c r="J128" s="2" t="s">
        <v>624</v>
      </c>
      <c r="K128" s="2" t="s">
        <v>67</v>
      </c>
      <c r="L128" s="2" t="s">
        <v>625</v>
      </c>
      <c r="M128" s="2" t="s">
        <v>626</v>
      </c>
      <c r="N128" s="2" t="s">
        <v>23</v>
      </c>
    </row>
    <row r="129" spans="1:14" ht="21.75" customHeight="1">
      <c r="A129" s="2" t="s">
        <v>179</v>
      </c>
      <c r="B129" s="2" t="s">
        <v>627</v>
      </c>
      <c r="C129" s="2" t="str">
        <f t="shared" ca="1" si="0"/>
        <v>上海</v>
      </c>
      <c r="D129" s="2" t="str">
        <f t="shared" ca="1" si="16"/>
        <v>宝安区  </v>
      </c>
      <c r="E129" s="2" t="s">
        <v>628</v>
      </c>
      <c r="F129" s="2" t="s">
        <v>17</v>
      </c>
      <c r="G129" s="3">
        <v>5</v>
      </c>
      <c r="H129" s="3">
        <v>15</v>
      </c>
      <c r="I129" s="2" t="s">
        <v>450</v>
      </c>
      <c r="J129" s="2" t="s">
        <v>352</v>
      </c>
      <c r="K129" s="2" t="s">
        <v>67</v>
      </c>
      <c r="L129" s="2" t="s">
        <v>629</v>
      </c>
      <c r="M129" s="2" t="s">
        <v>630</v>
      </c>
      <c r="N129" s="2" t="s">
        <v>42</v>
      </c>
    </row>
    <row r="130" spans="1:14" ht="21.75" customHeight="1">
      <c r="A130" s="2" t="s">
        <v>385</v>
      </c>
      <c r="B130" s="2" t="s">
        <v>631</v>
      </c>
      <c r="C130" s="2" t="str">
        <f t="shared" ca="1" si="0"/>
        <v>上海</v>
      </c>
      <c r="D130" s="2" t="str">
        <f t="shared" ca="1" si="16"/>
        <v>宝安区  </v>
      </c>
      <c r="E130" s="2" t="s">
        <v>45</v>
      </c>
      <c r="F130" s="2" t="s">
        <v>27</v>
      </c>
      <c r="G130" s="3">
        <v>5</v>
      </c>
      <c r="H130" s="3">
        <v>10</v>
      </c>
      <c r="I130" s="2" t="s">
        <v>430</v>
      </c>
      <c r="J130" s="2" t="s">
        <v>214</v>
      </c>
      <c r="K130" s="2" t="s">
        <v>67</v>
      </c>
      <c r="L130" s="2" t="s">
        <v>632</v>
      </c>
      <c r="M130" s="2" t="s">
        <v>633</v>
      </c>
      <c r="N130" s="2" t="s">
        <v>404</v>
      </c>
    </row>
    <row r="131" spans="1:14" ht="21.75" customHeight="1">
      <c r="A131" s="2" t="s">
        <v>438</v>
      </c>
      <c r="B131" s="2" t="s">
        <v>634</v>
      </c>
      <c r="C131" s="2" t="str">
        <f t="shared" ca="1" si="0"/>
        <v>上海</v>
      </c>
      <c r="D131" s="2" t="str">
        <f t="shared" ca="1" si="16"/>
        <v>宝安区  </v>
      </c>
      <c r="E131" s="2" t="s">
        <v>235</v>
      </c>
      <c r="F131" s="2" t="s">
        <v>27</v>
      </c>
      <c r="G131" s="3">
        <v>5</v>
      </c>
      <c r="H131" s="3">
        <v>10</v>
      </c>
      <c r="I131" s="2" t="s">
        <v>430</v>
      </c>
      <c r="J131" s="2" t="s">
        <v>105</v>
      </c>
      <c r="K131" s="2" t="s">
        <v>67</v>
      </c>
      <c r="L131" s="2" t="s">
        <v>635</v>
      </c>
      <c r="M131" s="2" t="s">
        <v>636</v>
      </c>
      <c r="N131" s="2" t="s">
        <v>36</v>
      </c>
    </row>
    <row r="132" spans="1:14" ht="21.75" customHeight="1">
      <c r="A132" s="2" t="s">
        <v>637</v>
      </c>
      <c r="B132" s="2" t="s">
        <v>638</v>
      </c>
      <c r="C132" s="2" t="str">
        <f t="shared" ca="1" si="0"/>
        <v>上海</v>
      </c>
      <c r="D132" s="2" t="s">
        <v>21</v>
      </c>
      <c r="E132" s="2" t="s">
        <v>247</v>
      </c>
      <c r="F132" s="2" t="s">
        <v>27</v>
      </c>
      <c r="G132" s="3">
        <v>5</v>
      </c>
      <c r="H132" s="3">
        <v>15</v>
      </c>
      <c r="I132" s="2" t="s">
        <v>450</v>
      </c>
      <c r="J132" s="2" t="s">
        <v>40</v>
      </c>
      <c r="K132" s="2" t="s">
        <v>19</v>
      </c>
      <c r="L132" s="2" t="s">
        <v>639</v>
      </c>
      <c r="M132" s="2" t="s">
        <v>640</v>
      </c>
      <c r="N132" s="2" t="s">
        <v>36</v>
      </c>
    </row>
    <row r="133" spans="1:14" ht="21.75" customHeight="1">
      <c r="A133" s="2" t="s">
        <v>299</v>
      </c>
      <c r="B133" s="2" t="s">
        <v>641</v>
      </c>
      <c r="C133" s="2" t="str">
        <f t="shared" ca="1" si="0"/>
        <v>上海</v>
      </c>
      <c r="D133" s="2" t="str">
        <f t="shared" ref="D133:D134" ca="1" si="17">IFERROR(__xludf.DUMMYFUNCTION("REGEXEXTRACT(E133,""-(\S+)"")"),"宝安区  ")</f>
        <v>宝安区  </v>
      </c>
      <c r="E133" s="2" t="s">
        <v>45</v>
      </c>
      <c r="F133" s="2" t="s">
        <v>17</v>
      </c>
      <c r="G133" s="3">
        <v>5</v>
      </c>
      <c r="H133" s="3">
        <v>8</v>
      </c>
      <c r="I133" s="2" t="s">
        <v>425</v>
      </c>
      <c r="J133" s="2" t="s">
        <v>642</v>
      </c>
      <c r="K133" s="2" t="s">
        <v>55</v>
      </c>
      <c r="L133" s="2" t="s">
        <v>643</v>
      </c>
      <c r="M133" s="2" t="s">
        <v>644</v>
      </c>
      <c r="N133" s="2" t="s">
        <v>36</v>
      </c>
    </row>
    <row r="134" spans="1:14" ht="21.75" customHeight="1">
      <c r="A134" s="2" t="s">
        <v>547</v>
      </c>
      <c r="B134" s="2" t="s">
        <v>645</v>
      </c>
      <c r="C134" s="2" t="str">
        <f t="shared" ca="1" si="0"/>
        <v>上海</v>
      </c>
      <c r="D134" s="2" t="str">
        <f t="shared" ca="1" si="17"/>
        <v>宝安区  </v>
      </c>
      <c r="E134" s="2" t="s">
        <v>39</v>
      </c>
      <c r="F134" s="2" t="s">
        <v>27</v>
      </c>
      <c r="G134" s="3">
        <v>5.5</v>
      </c>
      <c r="H134" s="3">
        <v>8</v>
      </c>
      <c r="I134" s="2" t="s">
        <v>646</v>
      </c>
      <c r="J134" s="2" t="s">
        <v>186</v>
      </c>
      <c r="K134" s="2" t="s">
        <v>19</v>
      </c>
      <c r="L134" s="2" t="s">
        <v>647</v>
      </c>
      <c r="M134" s="2" t="s">
        <v>648</v>
      </c>
      <c r="N134" s="2" t="s">
        <v>96</v>
      </c>
    </row>
    <row r="135" spans="1:14" ht="21.75" customHeight="1">
      <c r="A135" s="2" t="s">
        <v>97</v>
      </c>
      <c r="B135" s="2" t="s">
        <v>649</v>
      </c>
      <c r="C135" s="2" t="str">
        <f t="shared" ca="1" si="0"/>
        <v>上海</v>
      </c>
      <c r="D135" s="2" t="s">
        <v>21</v>
      </c>
      <c r="E135" s="2" t="s">
        <v>247</v>
      </c>
      <c r="F135" s="2" t="s">
        <v>17</v>
      </c>
      <c r="G135" s="3">
        <v>5.5</v>
      </c>
      <c r="H135" s="3">
        <v>7</v>
      </c>
      <c r="I135" s="2" t="s">
        <v>650</v>
      </c>
      <c r="J135" s="2" t="s">
        <v>651</v>
      </c>
      <c r="K135" s="2" t="s">
        <v>67</v>
      </c>
      <c r="L135" s="2" t="s">
        <v>652</v>
      </c>
      <c r="M135" s="2" t="s">
        <v>653</v>
      </c>
      <c r="N135" s="2" t="s">
        <v>36</v>
      </c>
    </row>
    <row r="136" spans="1:14" ht="21.75" customHeight="1">
      <c r="A136" s="2" t="s">
        <v>654</v>
      </c>
      <c r="B136" s="2" t="s">
        <v>655</v>
      </c>
      <c r="C136" s="2" t="str">
        <f t="shared" ca="1" si="0"/>
        <v>上海</v>
      </c>
      <c r="D136" s="2" t="s">
        <v>21</v>
      </c>
      <c r="E136" s="2" t="s">
        <v>60</v>
      </c>
      <c r="F136" s="2" t="s">
        <v>27</v>
      </c>
      <c r="G136" s="3">
        <v>6</v>
      </c>
      <c r="H136" s="3">
        <v>10</v>
      </c>
      <c r="I136" s="2" t="s">
        <v>656</v>
      </c>
      <c r="J136" s="2" t="s">
        <v>657</v>
      </c>
      <c r="K136" s="2" t="s">
        <v>55</v>
      </c>
      <c r="L136" s="2" t="s">
        <v>658</v>
      </c>
      <c r="M136" s="2" t="s">
        <v>659</v>
      </c>
      <c r="N136" s="2" t="s">
        <v>42</v>
      </c>
    </row>
    <row r="137" spans="1:14" ht="21.75" customHeight="1">
      <c r="A137" s="2" t="s">
        <v>660</v>
      </c>
      <c r="B137" s="2" t="s">
        <v>661</v>
      </c>
      <c r="C137" s="2" t="str">
        <f t="shared" ca="1" si="0"/>
        <v>上海</v>
      </c>
      <c r="D137" s="2" t="str">
        <f t="shared" ref="D137:D139" ca="1" si="18">IFERROR(__xludf.DUMMYFUNCTION("REGEXEXTRACT(E137,""-(\S+)"")"),"闵行区  ")</f>
        <v>闵行区  </v>
      </c>
      <c r="E137" s="2" t="s">
        <v>445</v>
      </c>
      <c r="F137" s="2" t="s">
        <v>17</v>
      </c>
      <c r="G137" s="3">
        <v>6</v>
      </c>
      <c r="H137" s="3">
        <v>8</v>
      </c>
      <c r="I137" s="2" t="s">
        <v>662</v>
      </c>
      <c r="J137" s="2" t="s">
        <v>663</v>
      </c>
      <c r="K137" s="2" t="s">
        <v>67</v>
      </c>
      <c r="L137" s="2" t="s">
        <v>664</v>
      </c>
      <c r="M137" s="2" t="s">
        <v>665</v>
      </c>
      <c r="N137" s="2" t="s">
        <v>23</v>
      </c>
    </row>
    <row r="138" spans="1:14" ht="21.75" customHeight="1">
      <c r="A138" s="2" t="s">
        <v>666</v>
      </c>
      <c r="B138" s="2" t="s">
        <v>667</v>
      </c>
      <c r="C138" s="2" t="str">
        <f t="shared" ca="1" si="0"/>
        <v>上海</v>
      </c>
      <c r="D138" s="2" t="str">
        <f t="shared" ca="1" si="18"/>
        <v>闵行区  </v>
      </c>
      <c r="E138" s="2" t="s">
        <v>295</v>
      </c>
      <c r="F138" s="2" t="s">
        <v>27</v>
      </c>
      <c r="G138" s="3">
        <v>6</v>
      </c>
      <c r="H138" s="3">
        <v>15</v>
      </c>
      <c r="I138" s="2" t="s">
        <v>668</v>
      </c>
      <c r="J138" s="2" t="s">
        <v>157</v>
      </c>
      <c r="K138" s="2" t="s">
        <v>67</v>
      </c>
      <c r="L138" s="2" t="s">
        <v>669</v>
      </c>
      <c r="M138" s="2" t="s">
        <v>670</v>
      </c>
      <c r="N138" s="2" t="s">
        <v>23</v>
      </c>
    </row>
    <row r="139" spans="1:14" ht="21.75" customHeight="1">
      <c r="A139" s="2" t="s">
        <v>314</v>
      </c>
      <c r="B139" s="2" t="s">
        <v>671</v>
      </c>
      <c r="C139" s="2" t="str">
        <f t="shared" ca="1" si="0"/>
        <v>上海</v>
      </c>
      <c r="D139" s="2" t="str">
        <f t="shared" ca="1" si="18"/>
        <v>闵行区  </v>
      </c>
      <c r="E139" s="2" t="s">
        <v>295</v>
      </c>
      <c r="F139" s="2" t="s">
        <v>27</v>
      </c>
      <c r="G139" s="3">
        <v>6</v>
      </c>
      <c r="H139" s="3">
        <v>15</v>
      </c>
      <c r="I139" s="2" t="s">
        <v>668</v>
      </c>
      <c r="J139" s="2" t="s">
        <v>40</v>
      </c>
      <c r="K139" s="2" t="s">
        <v>67</v>
      </c>
      <c r="L139" s="2" t="s">
        <v>672</v>
      </c>
      <c r="M139" s="2" t="s">
        <v>673</v>
      </c>
      <c r="N139" s="2" t="s">
        <v>42</v>
      </c>
    </row>
    <row r="140" spans="1:14" ht="21.75" customHeight="1">
      <c r="A140" s="2" t="s">
        <v>314</v>
      </c>
      <c r="B140" s="2" t="s">
        <v>674</v>
      </c>
      <c r="C140" s="2" t="str">
        <f t="shared" ca="1" si="0"/>
        <v>上海</v>
      </c>
      <c r="D140" s="2" t="s">
        <v>21</v>
      </c>
      <c r="E140" s="2" t="s">
        <v>60</v>
      </c>
      <c r="F140" s="2" t="s">
        <v>17</v>
      </c>
      <c r="G140" s="3">
        <v>6</v>
      </c>
      <c r="H140" s="3">
        <v>10</v>
      </c>
      <c r="I140" s="2" t="s">
        <v>656</v>
      </c>
      <c r="J140" s="2" t="s">
        <v>440</v>
      </c>
      <c r="K140" s="2" t="s">
        <v>47</v>
      </c>
      <c r="L140" s="2" t="s">
        <v>675</v>
      </c>
      <c r="M140" s="2" t="s">
        <v>21</v>
      </c>
      <c r="N140" s="2" t="s">
        <v>404</v>
      </c>
    </row>
    <row r="141" spans="1:14" ht="21.75" customHeight="1">
      <c r="A141" s="2" t="s">
        <v>676</v>
      </c>
      <c r="B141" s="2" t="s">
        <v>677</v>
      </c>
      <c r="C141" s="2" t="str">
        <f t="shared" ca="1" si="0"/>
        <v>上海</v>
      </c>
      <c r="D141" s="2" t="str">
        <f t="shared" ref="D141:D144" ca="1" si="19">IFERROR(__xludf.DUMMYFUNCTION("REGEXEXTRACT(E141,""-(\S+)"")"),"浦东新区  ")</f>
        <v>浦东新区  </v>
      </c>
      <c r="E141" s="2" t="s">
        <v>295</v>
      </c>
      <c r="F141" s="2" t="s">
        <v>73</v>
      </c>
      <c r="G141" s="3">
        <v>6</v>
      </c>
      <c r="H141" s="3">
        <v>10</v>
      </c>
      <c r="I141" s="2" t="s">
        <v>656</v>
      </c>
      <c r="J141" s="2" t="s">
        <v>40</v>
      </c>
      <c r="K141" s="2" t="s">
        <v>67</v>
      </c>
      <c r="L141" s="2" t="s">
        <v>21</v>
      </c>
      <c r="M141" s="2" t="s">
        <v>678</v>
      </c>
      <c r="N141" s="2" t="s">
        <v>23</v>
      </c>
    </row>
    <row r="142" spans="1:14" ht="21.75" customHeight="1">
      <c r="A142" s="2" t="s">
        <v>314</v>
      </c>
      <c r="B142" s="2" t="s">
        <v>679</v>
      </c>
      <c r="C142" s="2" t="str">
        <f t="shared" ca="1" si="0"/>
        <v>上海</v>
      </c>
      <c r="D142" s="2" t="str">
        <f t="shared" ca="1" si="19"/>
        <v>浦东新区  </v>
      </c>
      <c r="E142" s="2" t="s">
        <v>272</v>
      </c>
      <c r="F142" s="2" t="s">
        <v>27</v>
      </c>
      <c r="G142" s="3">
        <v>6</v>
      </c>
      <c r="H142" s="3">
        <v>8</v>
      </c>
      <c r="I142" s="2" t="s">
        <v>662</v>
      </c>
      <c r="J142" s="2" t="s">
        <v>680</v>
      </c>
      <c r="K142" s="2" t="s">
        <v>19</v>
      </c>
      <c r="L142" s="2" t="s">
        <v>681</v>
      </c>
      <c r="M142" s="2" t="s">
        <v>682</v>
      </c>
      <c r="N142" s="2" t="s">
        <v>23</v>
      </c>
    </row>
    <row r="143" spans="1:14" ht="21.75" customHeight="1">
      <c r="A143" s="2" t="s">
        <v>683</v>
      </c>
      <c r="B143" s="2" t="s">
        <v>684</v>
      </c>
      <c r="C143" s="2" t="str">
        <f t="shared" ca="1" si="0"/>
        <v>上海</v>
      </c>
      <c r="D143" s="2" t="str">
        <f t="shared" ca="1" si="19"/>
        <v>浦东新区  </v>
      </c>
      <c r="E143" s="2" t="s">
        <v>445</v>
      </c>
      <c r="F143" s="2" t="s">
        <v>27</v>
      </c>
      <c r="G143" s="3">
        <v>6</v>
      </c>
      <c r="H143" s="3">
        <v>8</v>
      </c>
      <c r="I143" s="2" t="s">
        <v>662</v>
      </c>
      <c r="J143" s="2" t="s">
        <v>685</v>
      </c>
      <c r="K143" s="2" t="s">
        <v>67</v>
      </c>
      <c r="L143" s="2" t="s">
        <v>686</v>
      </c>
      <c r="M143" s="2" t="s">
        <v>687</v>
      </c>
      <c r="N143" s="2" t="s">
        <v>23</v>
      </c>
    </row>
    <row r="144" spans="1:14" ht="21.75" customHeight="1">
      <c r="A144" s="2" t="s">
        <v>688</v>
      </c>
      <c r="B144" s="2" t="s">
        <v>689</v>
      </c>
      <c r="C144" s="2" t="str">
        <f t="shared" ca="1" si="0"/>
        <v>上海</v>
      </c>
      <c r="D144" s="2" t="str">
        <f t="shared" ca="1" si="19"/>
        <v>浦东新区  </v>
      </c>
      <c r="E144" s="2" t="s">
        <v>429</v>
      </c>
      <c r="F144" s="2" t="s">
        <v>27</v>
      </c>
      <c r="G144" s="3">
        <v>6</v>
      </c>
      <c r="H144" s="3">
        <v>8</v>
      </c>
      <c r="I144" s="2" t="s">
        <v>662</v>
      </c>
      <c r="J144" s="2" t="s">
        <v>690</v>
      </c>
      <c r="K144" s="2" t="s">
        <v>47</v>
      </c>
      <c r="L144" s="2" t="s">
        <v>691</v>
      </c>
      <c r="M144" s="2" t="s">
        <v>692</v>
      </c>
      <c r="N144" s="2" t="s">
        <v>23</v>
      </c>
    </row>
    <row r="145" spans="1:14" ht="21.75" customHeight="1">
      <c r="A145" s="2" t="s">
        <v>172</v>
      </c>
      <c r="B145" s="2" t="s">
        <v>693</v>
      </c>
      <c r="C145" s="2" t="str">
        <f t="shared" ca="1" si="0"/>
        <v>上海</v>
      </c>
      <c r="D145" s="2" t="s">
        <v>21</v>
      </c>
      <c r="E145" s="2" t="s">
        <v>60</v>
      </c>
      <c r="F145" s="2" t="s">
        <v>17</v>
      </c>
      <c r="G145" s="3">
        <v>6</v>
      </c>
      <c r="H145" s="3">
        <v>12</v>
      </c>
      <c r="I145" s="2" t="s">
        <v>694</v>
      </c>
      <c r="J145" s="2" t="s">
        <v>695</v>
      </c>
      <c r="K145" s="2" t="s">
        <v>55</v>
      </c>
      <c r="L145" s="2" t="s">
        <v>696</v>
      </c>
      <c r="M145" s="2" t="s">
        <v>697</v>
      </c>
      <c r="N145" s="2" t="s">
        <v>23</v>
      </c>
    </row>
    <row r="146" spans="1:14" ht="21.75" customHeight="1">
      <c r="A146" s="2" t="s">
        <v>698</v>
      </c>
      <c r="B146" s="2" t="s">
        <v>699</v>
      </c>
      <c r="C146" s="2" t="str">
        <f t="shared" ca="1" si="0"/>
        <v>上海</v>
      </c>
      <c r="D146" s="2" t="str">
        <f t="shared" ref="D146:D161" ca="1" si="20">IFERROR(__xludf.DUMMYFUNCTION("REGEXEXTRACT(E146,""-(\S+)"")"),"金山区  ")</f>
        <v>金山区  </v>
      </c>
      <c r="E146" s="2" t="s">
        <v>700</v>
      </c>
      <c r="F146" s="2" t="s">
        <v>17</v>
      </c>
      <c r="G146" s="3">
        <v>6</v>
      </c>
      <c r="H146" s="3">
        <v>8</v>
      </c>
      <c r="I146" s="2" t="s">
        <v>662</v>
      </c>
      <c r="J146" s="2" t="s">
        <v>701</v>
      </c>
      <c r="K146" s="2" t="s">
        <v>55</v>
      </c>
      <c r="L146" s="2" t="s">
        <v>702</v>
      </c>
      <c r="M146" s="2" t="s">
        <v>703</v>
      </c>
      <c r="N146" s="2" t="s">
        <v>36</v>
      </c>
    </row>
    <row r="147" spans="1:14" ht="21.75" customHeight="1">
      <c r="A147" s="2" t="s">
        <v>385</v>
      </c>
      <c r="B147" s="2" t="s">
        <v>704</v>
      </c>
      <c r="C147" s="2" t="str">
        <f t="shared" ca="1" si="0"/>
        <v>上海</v>
      </c>
      <c r="D147" s="2" t="str">
        <f t="shared" ca="1" si="20"/>
        <v>金山区  </v>
      </c>
      <c r="E147" s="2" t="s">
        <v>272</v>
      </c>
      <c r="F147" s="2" t="s">
        <v>17</v>
      </c>
      <c r="G147" s="3">
        <v>6</v>
      </c>
      <c r="H147" s="3">
        <v>8</v>
      </c>
      <c r="I147" s="2" t="s">
        <v>662</v>
      </c>
      <c r="J147" s="2" t="s">
        <v>105</v>
      </c>
      <c r="K147" s="2" t="s">
        <v>19</v>
      </c>
      <c r="L147" s="2" t="s">
        <v>705</v>
      </c>
      <c r="M147" s="2" t="s">
        <v>706</v>
      </c>
      <c r="N147" s="2" t="s">
        <v>36</v>
      </c>
    </row>
    <row r="148" spans="1:14" ht="21.75" customHeight="1">
      <c r="A148" s="2" t="s">
        <v>707</v>
      </c>
      <c r="B148" s="2" t="s">
        <v>708</v>
      </c>
      <c r="C148" s="2" t="str">
        <f t="shared" ca="1" si="0"/>
        <v>上海</v>
      </c>
      <c r="D148" s="2" t="str">
        <f t="shared" ca="1" si="20"/>
        <v>金山区  </v>
      </c>
      <c r="E148" s="2" t="s">
        <v>460</v>
      </c>
      <c r="F148" s="2" t="s">
        <v>73</v>
      </c>
      <c r="G148" s="3">
        <v>6</v>
      </c>
      <c r="H148" s="3">
        <v>8</v>
      </c>
      <c r="I148" s="2" t="s">
        <v>662</v>
      </c>
      <c r="J148" s="2" t="s">
        <v>709</v>
      </c>
      <c r="K148" s="2" t="s">
        <v>19</v>
      </c>
      <c r="L148" s="2" t="s">
        <v>710</v>
      </c>
      <c r="M148" s="2" t="s">
        <v>711</v>
      </c>
      <c r="N148" s="2" t="s">
        <v>36</v>
      </c>
    </row>
    <row r="149" spans="1:14" ht="21.75" customHeight="1">
      <c r="A149" s="2" t="s">
        <v>712</v>
      </c>
      <c r="B149" s="2" t="s">
        <v>713</v>
      </c>
      <c r="C149" s="2" t="str">
        <f t="shared" ca="1" si="0"/>
        <v>上海</v>
      </c>
      <c r="D149" s="2" t="str">
        <f t="shared" ca="1" si="20"/>
        <v>金山区  </v>
      </c>
      <c r="E149" s="2" t="s">
        <v>16</v>
      </c>
      <c r="F149" s="2" t="s">
        <v>17</v>
      </c>
      <c r="G149" s="3">
        <v>6</v>
      </c>
      <c r="H149" s="3">
        <v>8</v>
      </c>
      <c r="I149" s="2" t="s">
        <v>662</v>
      </c>
      <c r="J149" s="2" t="s">
        <v>157</v>
      </c>
      <c r="K149" s="2" t="s">
        <v>47</v>
      </c>
      <c r="L149" s="2" t="s">
        <v>714</v>
      </c>
      <c r="M149" s="2" t="s">
        <v>715</v>
      </c>
      <c r="N149" s="2" t="s">
        <v>23</v>
      </c>
    </row>
    <row r="150" spans="1:14" ht="21.75" customHeight="1">
      <c r="A150" s="2" t="s">
        <v>517</v>
      </c>
      <c r="B150" s="2" t="s">
        <v>716</v>
      </c>
      <c r="C150" s="2" t="str">
        <f t="shared" ca="1" si="0"/>
        <v>上海</v>
      </c>
      <c r="D150" s="2" t="str">
        <f t="shared" ca="1" si="20"/>
        <v>金山区  </v>
      </c>
      <c r="E150" s="2" t="s">
        <v>717</v>
      </c>
      <c r="F150" s="2" t="s">
        <v>27</v>
      </c>
      <c r="G150" s="3">
        <v>6</v>
      </c>
      <c r="H150" s="3">
        <v>8</v>
      </c>
      <c r="I150" s="2" t="s">
        <v>662</v>
      </c>
      <c r="J150" s="2" t="s">
        <v>40</v>
      </c>
      <c r="K150" s="2" t="s">
        <v>47</v>
      </c>
      <c r="L150" s="2" t="s">
        <v>718</v>
      </c>
      <c r="M150" s="2" t="s">
        <v>719</v>
      </c>
      <c r="N150" s="2" t="s">
        <v>23</v>
      </c>
    </row>
    <row r="151" spans="1:14" ht="21.75" customHeight="1">
      <c r="A151" s="2" t="s">
        <v>720</v>
      </c>
      <c r="B151" s="2" t="s">
        <v>721</v>
      </c>
      <c r="C151" s="2" t="str">
        <f t="shared" ca="1" si="0"/>
        <v>上海</v>
      </c>
      <c r="D151" s="2" t="str">
        <f t="shared" ca="1" si="20"/>
        <v>金山区  </v>
      </c>
      <c r="E151" s="2" t="s">
        <v>445</v>
      </c>
      <c r="F151" s="2" t="s">
        <v>17</v>
      </c>
      <c r="G151" s="3">
        <v>6</v>
      </c>
      <c r="H151" s="3">
        <v>15</v>
      </c>
      <c r="I151" s="2" t="s">
        <v>668</v>
      </c>
      <c r="J151" s="2" t="s">
        <v>40</v>
      </c>
      <c r="K151" s="2" t="s">
        <v>67</v>
      </c>
      <c r="L151" s="2" t="s">
        <v>21</v>
      </c>
      <c r="M151" s="2" t="s">
        <v>722</v>
      </c>
      <c r="N151" s="2" t="s">
        <v>23</v>
      </c>
    </row>
    <row r="152" spans="1:14" ht="21.75" customHeight="1">
      <c r="A152" s="2" t="s">
        <v>108</v>
      </c>
      <c r="B152" s="2" t="s">
        <v>723</v>
      </c>
      <c r="C152" s="2" t="str">
        <f t="shared" ca="1" si="0"/>
        <v>上海</v>
      </c>
      <c r="D152" s="2" t="str">
        <f t="shared" ca="1" si="20"/>
        <v>金山区  </v>
      </c>
      <c r="E152" s="2" t="s">
        <v>295</v>
      </c>
      <c r="F152" s="2" t="s">
        <v>17</v>
      </c>
      <c r="G152" s="3">
        <v>6</v>
      </c>
      <c r="H152" s="3">
        <v>8</v>
      </c>
      <c r="I152" s="2" t="s">
        <v>662</v>
      </c>
      <c r="J152" s="2" t="s">
        <v>724</v>
      </c>
      <c r="K152" s="2" t="s">
        <v>67</v>
      </c>
      <c r="L152" s="2" t="s">
        <v>725</v>
      </c>
      <c r="M152" s="2" t="s">
        <v>726</v>
      </c>
      <c r="N152" s="2" t="s">
        <v>36</v>
      </c>
    </row>
    <row r="153" spans="1:14" ht="21.75" customHeight="1">
      <c r="A153" s="4" t="s">
        <v>97</v>
      </c>
      <c r="B153" s="4" t="s">
        <v>727</v>
      </c>
      <c r="C153" s="4" t="str">
        <f t="shared" ca="1" si="0"/>
        <v>上海</v>
      </c>
      <c r="D153" s="4" t="str">
        <f t="shared" ca="1" si="20"/>
        <v>金山区  </v>
      </c>
      <c r="E153" s="4" t="s">
        <v>16</v>
      </c>
      <c r="F153" s="4" t="s">
        <v>27</v>
      </c>
      <c r="G153" s="5">
        <v>6</v>
      </c>
      <c r="H153" s="5">
        <v>10</v>
      </c>
      <c r="I153" s="4" t="s">
        <v>656</v>
      </c>
      <c r="J153" s="4" t="s">
        <v>105</v>
      </c>
      <c r="K153" s="4" t="s">
        <v>67</v>
      </c>
      <c r="L153" s="4" t="s">
        <v>728</v>
      </c>
      <c r="M153" s="4" t="s">
        <v>729</v>
      </c>
      <c r="N153" s="4" t="s">
        <v>36</v>
      </c>
    </row>
    <row r="154" spans="1:14" ht="21.75" customHeight="1">
      <c r="A154" s="2" t="s">
        <v>385</v>
      </c>
      <c r="B154" s="2" t="s">
        <v>730</v>
      </c>
      <c r="C154" s="2" t="str">
        <f t="shared" ca="1" si="0"/>
        <v>上海</v>
      </c>
      <c r="D154" s="2" t="str">
        <f t="shared" ca="1" si="20"/>
        <v>金山区  </v>
      </c>
      <c r="E154" s="2" t="s">
        <v>53</v>
      </c>
      <c r="F154" s="2" t="s">
        <v>17</v>
      </c>
      <c r="G154" s="3">
        <v>6</v>
      </c>
      <c r="H154" s="3">
        <v>8</v>
      </c>
      <c r="I154" s="2" t="s">
        <v>662</v>
      </c>
      <c r="J154" s="2" t="s">
        <v>157</v>
      </c>
      <c r="K154" s="2" t="s">
        <v>67</v>
      </c>
      <c r="L154" s="2" t="s">
        <v>731</v>
      </c>
      <c r="M154" s="2" t="s">
        <v>732</v>
      </c>
      <c r="N154" s="2" t="s">
        <v>36</v>
      </c>
    </row>
    <row r="155" spans="1:14" ht="21.75" customHeight="1">
      <c r="A155" s="2" t="s">
        <v>733</v>
      </c>
      <c r="B155" s="2" t="s">
        <v>734</v>
      </c>
      <c r="C155" s="2" t="str">
        <f t="shared" ca="1" si="0"/>
        <v>上海</v>
      </c>
      <c r="D155" s="2" t="str">
        <f t="shared" ca="1" si="20"/>
        <v>金山区  </v>
      </c>
      <c r="E155" s="2" t="s">
        <v>53</v>
      </c>
      <c r="F155" s="2" t="s">
        <v>27</v>
      </c>
      <c r="G155" s="3">
        <v>6</v>
      </c>
      <c r="H155" s="3">
        <v>10</v>
      </c>
      <c r="I155" s="2" t="s">
        <v>656</v>
      </c>
      <c r="J155" s="2" t="s">
        <v>131</v>
      </c>
      <c r="K155" s="2" t="s">
        <v>67</v>
      </c>
      <c r="L155" s="2" t="s">
        <v>735</v>
      </c>
      <c r="M155" s="2" t="s">
        <v>736</v>
      </c>
      <c r="N155" s="2" t="s">
        <v>23</v>
      </c>
    </row>
    <row r="156" spans="1:14" ht="21.75" customHeight="1">
      <c r="A156" s="2" t="s">
        <v>108</v>
      </c>
      <c r="B156" s="2" t="s">
        <v>737</v>
      </c>
      <c r="C156" s="2" t="str">
        <f t="shared" ca="1" si="0"/>
        <v>上海</v>
      </c>
      <c r="D156" s="2" t="str">
        <f t="shared" ca="1" si="20"/>
        <v>金山区  </v>
      </c>
      <c r="E156" s="2" t="s">
        <v>717</v>
      </c>
      <c r="F156" s="2" t="s">
        <v>27</v>
      </c>
      <c r="G156" s="3">
        <v>6</v>
      </c>
      <c r="H156" s="3">
        <v>9</v>
      </c>
      <c r="I156" s="2" t="s">
        <v>738</v>
      </c>
      <c r="J156" s="2" t="s">
        <v>739</v>
      </c>
      <c r="K156" s="2" t="s">
        <v>67</v>
      </c>
      <c r="L156" s="2" t="s">
        <v>740</v>
      </c>
      <c r="M156" s="2" t="s">
        <v>741</v>
      </c>
      <c r="N156" s="2" t="s">
        <v>42</v>
      </c>
    </row>
    <row r="157" spans="1:14" ht="21.75" customHeight="1">
      <c r="A157" s="2" t="s">
        <v>51</v>
      </c>
      <c r="B157" s="2" t="s">
        <v>742</v>
      </c>
      <c r="C157" s="2" t="str">
        <f t="shared" ca="1" si="0"/>
        <v>上海</v>
      </c>
      <c r="D157" s="2" t="str">
        <f t="shared" ca="1" si="20"/>
        <v>金山区  </v>
      </c>
      <c r="E157" s="2" t="s">
        <v>295</v>
      </c>
      <c r="F157" s="2" t="s">
        <v>17</v>
      </c>
      <c r="G157" s="3">
        <v>6</v>
      </c>
      <c r="H157" s="3">
        <v>8</v>
      </c>
      <c r="I157" s="2" t="s">
        <v>662</v>
      </c>
      <c r="J157" s="2" t="s">
        <v>743</v>
      </c>
      <c r="K157" s="2" t="s">
        <v>47</v>
      </c>
      <c r="L157" s="2" t="s">
        <v>744</v>
      </c>
      <c r="M157" s="2" t="s">
        <v>745</v>
      </c>
      <c r="N157" s="2" t="s">
        <v>36</v>
      </c>
    </row>
    <row r="158" spans="1:14" ht="21.75" customHeight="1">
      <c r="A158" s="2" t="s">
        <v>746</v>
      </c>
      <c r="B158" s="2" t="s">
        <v>747</v>
      </c>
      <c r="C158" s="2" t="str">
        <f t="shared" ca="1" si="0"/>
        <v>上海</v>
      </c>
      <c r="D158" s="2" t="str">
        <f t="shared" ca="1" si="20"/>
        <v>金山区  </v>
      </c>
      <c r="E158" s="2" t="s">
        <v>295</v>
      </c>
      <c r="F158" s="2" t="s">
        <v>286</v>
      </c>
      <c r="G158" s="3">
        <v>6</v>
      </c>
      <c r="H158" s="3">
        <v>8</v>
      </c>
      <c r="I158" s="2" t="s">
        <v>662</v>
      </c>
      <c r="J158" s="2" t="s">
        <v>598</v>
      </c>
      <c r="K158" s="2" t="s">
        <v>67</v>
      </c>
      <c r="L158" s="2" t="s">
        <v>748</v>
      </c>
      <c r="M158" s="2" t="s">
        <v>749</v>
      </c>
      <c r="N158" s="2" t="s">
        <v>23</v>
      </c>
    </row>
    <row r="159" spans="1:14" ht="21.75" customHeight="1">
      <c r="A159" s="2" t="s">
        <v>750</v>
      </c>
      <c r="B159" s="2" t="s">
        <v>751</v>
      </c>
      <c r="C159" s="2" t="str">
        <f t="shared" ca="1" si="0"/>
        <v>上海</v>
      </c>
      <c r="D159" s="2" t="str">
        <f t="shared" ca="1" si="20"/>
        <v>金山区  </v>
      </c>
      <c r="E159" s="2" t="s">
        <v>285</v>
      </c>
      <c r="F159" s="2" t="s">
        <v>73</v>
      </c>
      <c r="G159" s="3">
        <v>6</v>
      </c>
      <c r="H159" s="3">
        <v>8</v>
      </c>
      <c r="I159" s="2" t="s">
        <v>662</v>
      </c>
      <c r="J159" s="2" t="s">
        <v>709</v>
      </c>
      <c r="K159" s="2" t="s">
        <v>67</v>
      </c>
      <c r="L159" s="2" t="s">
        <v>752</v>
      </c>
      <c r="M159" s="2" t="s">
        <v>753</v>
      </c>
      <c r="N159" s="2" t="s">
        <v>23</v>
      </c>
    </row>
    <row r="160" spans="1:14" ht="21.75" customHeight="1">
      <c r="A160" s="2" t="s">
        <v>754</v>
      </c>
      <c r="B160" s="2" t="s">
        <v>755</v>
      </c>
      <c r="C160" s="2" t="str">
        <f t="shared" ca="1" si="0"/>
        <v>上海</v>
      </c>
      <c r="D160" s="2" t="str">
        <f t="shared" ca="1" si="20"/>
        <v>金山区  </v>
      </c>
      <c r="E160" s="2" t="s">
        <v>295</v>
      </c>
      <c r="F160" s="2" t="s">
        <v>17</v>
      </c>
      <c r="G160" s="3">
        <v>6</v>
      </c>
      <c r="H160" s="3">
        <v>8</v>
      </c>
      <c r="I160" s="2" t="s">
        <v>662</v>
      </c>
      <c r="J160" s="2" t="s">
        <v>756</v>
      </c>
      <c r="K160" s="2" t="s">
        <v>47</v>
      </c>
      <c r="L160" s="2" t="s">
        <v>757</v>
      </c>
      <c r="M160" s="2" t="s">
        <v>758</v>
      </c>
      <c r="N160" s="2" t="s">
        <v>23</v>
      </c>
    </row>
    <row r="161" spans="1:14" ht="21.75" customHeight="1">
      <c r="A161" s="2" t="s">
        <v>385</v>
      </c>
      <c r="B161" s="2" t="s">
        <v>759</v>
      </c>
      <c r="C161" s="2" t="str">
        <f t="shared" ca="1" si="0"/>
        <v>上海</v>
      </c>
      <c r="D161" s="2" t="str">
        <f t="shared" ca="1" si="20"/>
        <v>金山区  </v>
      </c>
      <c r="E161" s="2" t="s">
        <v>295</v>
      </c>
      <c r="F161" s="2" t="s">
        <v>17</v>
      </c>
      <c r="G161" s="3">
        <v>6</v>
      </c>
      <c r="H161" s="3">
        <v>8</v>
      </c>
      <c r="I161" s="2" t="s">
        <v>662</v>
      </c>
      <c r="J161" s="2" t="s">
        <v>40</v>
      </c>
      <c r="K161" s="2" t="s">
        <v>67</v>
      </c>
      <c r="L161" s="2" t="s">
        <v>21</v>
      </c>
      <c r="M161" s="2" t="s">
        <v>760</v>
      </c>
      <c r="N161" s="2" t="s">
        <v>23</v>
      </c>
    </row>
    <row r="162" spans="1:14" ht="21.75" customHeight="1">
      <c r="A162" s="2" t="s">
        <v>761</v>
      </c>
      <c r="B162" s="2" t="s">
        <v>762</v>
      </c>
      <c r="C162" s="2" t="str">
        <f t="shared" ca="1" si="0"/>
        <v>上海</v>
      </c>
      <c r="D162" s="2" t="s">
        <v>21</v>
      </c>
      <c r="E162" s="2" t="s">
        <v>60</v>
      </c>
      <c r="F162" s="2" t="s">
        <v>27</v>
      </c>
      <c r="G162" s="3">
        <v>6</v>
      </c>
      <c r="H162" s="3">
        <v>8</v>
      </c>
      <c r="I162" s="2" t="s">
        <v>662</v>
      </c>
      <c r="J162" s="2" t="s">
        <v>105</v>
      </c>
      <c r="K162" s="2" t="s">
        <v>67</v>
      </c>
      <c r="L162" s="2" t="s">
        <v>763</v>
      </c>
      <c r="M162" s="2" t="s">
        <v>764</v>
      </c>
      <c r="N162" s="2" t="s">
        <v>23</v>
      </c>
    </row>
    <row r="163" spans="1:14" ht="21.75" customHeight="1">
      <c r="A163" s="2" t="s">
        <v>765</v>
      </c>
      <c r="B163" s="2" t="s">
        <v>766</v>
      </c>
      <c r="C163" s="2" t="str">
        <f t="shared" ca="1" si="0"/>
        <v>上海</v>
      </c>
      <c r="D163" s="2" t="s">
        <v>21</v>
      </c>
      <c r="E163" s="2" t="s">
        <v>60</v>
      </c>
      <c r="F163" s="2" t="s">
        <v>17</v>
      </c>
      <c r="G163" s="3">
        <v>6</v>
      </c>
      <c r="H163" s="3">
        <v>9</v>
      </c>
      <c r="I163" s="2" t="s">
        <v>738</v>
      </c>
      <c r="J163" s="2" t="s">
        <v>520</v>
      </c>
      <c r="K163" s="2" t="s">
        <v>67</v>
      </c>
      <c r="L163" s="2" t="s">
        <v>767</v>
      </c>
      <c r="M163" s="2" t="s">
        <v>768</v>
      </c>
      <c r="N163" s="2" t="s">
        <v>42</v>
      </c>
    </row>
    <row r="164" spans="1:14" ht="21.75" customHeight="1">
      <c r="A164" s="2" t="s">
        <v>769</v>
      </c>
      <c r="B164" s="2" t="s">
        <v>770</v>
      </c>
      <c r="C164" s="2" t="str">
        <f t="shared" ca="1" si="0"/>
        <v>上海</v>
      </c>
      <c r="D164" s="2" t="s">
        <v>21</v>
      </c>
      <c r="E164" s="2" t="s">
        <v>60</v>
      </c>
      <c r="F164" s="2" t="s">
        <v>27</v>
      </c>
      <c r="G164" s="3">
        <v>6</v>
      </c>
      <c r="H164" s="3">
        <v>9</v>
      </c>
      <c r="I164" s="2" t="s">
        <v>738</v>
      </c>
      <c r="J164" s="2" t="s">
        <v>771</v>
      </c>
      <c r="K164" s="2" t="s">
        <v>67</v>
      </c>
      <c r="L164" s="2" t="s">
        <v>772</v>
      </c>
      <c r="M164" s="2" t="s">
        <v>773</v>
      </c>
      <c r="N164" s="2" t="s">
        <v>23</v>
      </c>
    </row>
    <row r="165" spans="1:14" ht="21.75" customHeight="1">
      <c r="A165" s="2" t="s">
        <v>774</v>
      </c>
      <c r="B165" s="2" t="s">
        <v>775</v>
      </c>
      <c r="C165" s="2" t="str">
        <f t="shared" ca="1" si="0"/>
        <v>上海</v>
      </c>
      <c r="D165" s="2" t="str">
        <f t="shared" ref="D165:D174" ca="1" si="21">IFERROR(__xludf.DUMMYFUNCTION("REGEXEXTRACT(E165,""-(\S+)"")"),"浦东新区  ")</f>
        <v>浦东新区  </v>
      </c>
      <c r="E165" s="2" t="s">
        <v>295</v>
      </c>
      <c r="F165" s="2" t="s">
        <v>27</v>
      </c>
      <c r="G165" s="3">
        <v>6</v>
      </c>
      <c r="H165" s="3">
        <v>10</v>
      </c>
      <c r="I165" s="2" t="s">
        <v>656</v>
      </c>
      <c r="J165" s="2" t="s">
        <v>40</v>
      </c>
      <c r="K165" s="2" t="s">
        <v>47</v>
      </c>
      <c r="L165" s="2" t="s">
        <v>776</v>
      </c>
      <c r="M165" s="2" t="s">
        <v>777</v>
      </c>
      <c r="N165" s="2" t="s">
        <v>42</v>
      </c>
    </row>
    <row r="166" spans="1:14" ht="21.75" customHeight="1">
      <c r="A166" s="2" t="s">
        <v>778</v>
      </c>
      <c r="B166" s="2" t="s">
        <v>779</v>
      </c>
      <c r="C166" s="2" t="str">
        <f t="shared" ca="1" si="0"/>
        <v>上海</v>
      </c>
      <c r="D166" s="2" t="str">
        <f t="shared" ca="1" si="21"/>
        <v>浦东新区  </v>
      </c>
      <c r="E166" s="2" t="s">
        <v>780</v>
      </c>
      <c r="F166" s="2" t="s">
        <v>17</v>
      </c>
      <c r="G166" s="3">
        <v>6</v>
      </c>
      <c r="H166" s="3">
        <v>8</v>
      </c>
      <c r="I166" s="2" t="s">
        <v>662</v>
      </c>
      <c r="J166" s="2" t="s">
        <v>781</v>
      </c>
      <c r="K166" s="2" t="s">
        <v>47</v>
      </c>
      <c r="L166" s="2" t="s">
        <v>782</v>
      </c>
      <c r="M166" s="2" t="s">
        <v>783</v>
      </c>
      <c r="N166" s="2" t="s">
        <v>36</v>
      </c>
    </row>
    <row r="167" spans="1:14" ht="21.75" customHeight="1">
      <c r="A167" s="2" t="s">
        <v>784</v>
      </c>
      <c r="B167" s="2" t="s">
        <v>785</v>
      </c>
      <c r="C167" s="2" t="str">
        <f t="shared" ca="1" si="0"/>
        <v>上海</v>
      </c>
      <c r="D167" s="2" t="str">
        <f t="shared" ca="1" si="21"/>
        <v>浦东新区  </v>
      </c>
      <c r="E167" s="2" t="s">
        <v>295</v>
      </c>
      <c r="F167" s="2" t="s">
        <v>27</v>
      </c>
      <c r="G167" s="3">
        <v>6</v>
      </c>
      <c r="H167" s="3">
        <v>10</v>
      </c>
      <c r="I167" s="2" t="s">
        <v>656</v>
      </c>
      <c r="J167" s="2" t="s">
        <v>786</v>
      </c>
      <c r="K167" s="2" t="s">
        <v>19</v>
      </c>
      <c r="L167" s="2" t="s">
        <v>787</v>
      </c>
      <c r="M167" s="2" t="s">
        <v>788</v>
      </c>
      <c r="N167" s="2" t="s">
        <v>42</v>
      </c>
    </row>
    <row r="168" spans="1:14" ht="21.75" customHeight="1">
      <c r="A168" s="2" t="s">
        <v>75</v>
      </c>
      <c r="B168" s="2" t="s">
        <v>789</v>
      </c>
      <c r="C168" s="2" t="str">
        <f t="shared" ca="1" si="0"/>
        <v>上海</v>
      </c>
      <c r="D168" s="2" t="str">
        <f t="shared" ca="1" si="21"/>
        <v>浦东新区  </v>
      </c>
      <c r="E168" s="2" t="s">
        <v>272</v>
      </c>
      <c r="F168" s="2" t="s">
        <v>17</v>
      </c>
      <c r="G168" s="3">
        <v>6</v>
      </c>
      <c r="H168" s="3">
        <v>8</v>
      </c>
      <c r="I168" s="2" t="s">
        <v>662</v>
      </c>
      <c r="J168" s="2" t="s">
        <v>588</v>
      </c>
      <c r="K168" s="2" t="s">
        <v>67</v>
      </c>
      <c r="L168" s="2" t="s">
        <v>790</v>
      </c>
      <c r="M168" s="2" t="s">
        <v>791</v>
      </c>
      <c r="N168" s="2" t="s">
        <v>42</v>
      </c>
    </row>
    <row r="169" spans="1:14" ht="21.75" customHeight="1">
      <c r="A169" s="2" t="s">
        <v>792</v>
      </c>
      <c r="B169" s="2" t="s">
        <v>793</v>
      </c>
      <c r="C169" s="2" t="str">
        <f t="shared" ca="1" si="0"/>
        <v>上海</v>
      </c>
      <c r="D169" s="2" t="str">
        <f t="shared" ca="1" si="21"/>
        <v>浦东新区  </v>
      </c>
      <c r="E169" s="2" t="s">
        <v>272</v>
      </c>
      <c r="F169" s="2" t="s">
        <v>27</v>
      </c>
      <c r="G169" s="3">
        <v>6</v>
      </c>
      <c r="H169" s="3">
        <v>8</v>
      </c>
      <c r="I169" s="2" t="s">
        <v>662</v>
      </c>
      <c r="J169" s="2" t="s">
        <v>794</v>
      </c>
      <c r="K169" s="2" t="s">
        <v>67</v>
      </c>
      <c r="L169" s="2" t="s">
        <v>763</v>
      </c>
      <c r="M169" s="2" t="s">
        <v>21</v>
      </c>
      <c r="N169" s="2" t="s">
        <v>36</v>
      </c>
    </row>
    <row r="170" spans="1:14" ht="21.75" customHeight="1">
      <c r="A170" s="2" t="s">
        <v>795</v>
      </c>
      <c r="B170" s="2" t="s">
        <v>796</v>
      </c>
      <c r="C170" s="2" t="str">
        <f t="shared" ca="1" si="0"/>
        <v>上海</v>
      </c>
      <c r="D170" s="2" t="str">
        <f t="shared" ca="1" si="21"/>
        <v>浦东新区  </v>
      </c>
      <c r="E170" s="2" t="s">
        <v>272</v>
      </c>
      <c r="F170" s="2" t="s">
        <v>17</v>
      </c>
      <c r="G170" s="3">
        <v>6</v>
      </c>
      <c r="H170" s="3">
        <v>8</v>
      </c>
      <c r="I170" s="2" t="s">
        <v>662</v>
      </c>
      <c r="J170" s="2" t="s">
        <v>797</v>
      </c>
      <c r="K170" s="2" t="s">
        <v>55</v>
      </c>
      <c r="L170" s="2" t="s">
        <v>21</v>
      </c>
      <c r="M170" s="2" t="s">
        <v>798</v>
      </c>
      <c r="N170" s="2" t="s">
        <v>36</v>
      </c>
    </row>
    <row r="171" spans="1:14" ht="21.75" customHeight="1">
      <c r="A171" s="2" t="s">
        <v>799</v>
      </c>
      <c r="B171" s="2" t="s">
        <v>800</v>
      </c>
      <c r="C171" s="2" t="str">
        <f t="shared" ca="1" si="0"/>
        <v>上海</v>
      </c>
      <c r="D171" s="2" t="str">
        <f t="shared" ca="1" si="21"/>
        <v>浦东新区  </v>
      </c>
      <c r="E171" s="2" t="s">
        <v>272</v>
      </c>
      <c r="F171" s="2" t="s">
        <v>17</v>
      </c>
      <c r="G171" s="3">
        <v>6</v>
      </c>
      <c r="H171" s="3">
        <v>10</v>
      </c>
      <c r="I171" s="2" t="s">
        <v>656</v>
      </c>
      <c r="J171" s="2" t="s">
        <v>801</v>
      </c>
      <c r="K171" s="2" t="s">
        <v>47</v>
      </c>
      <c r="L171" s="2" t="s">
        <v>802</v>
      </c>
      <c r="M171" s="2" t="s">
        <v>803</v>
      </c>
      <c r="N171" s="2" t="s">
        <v>23</v>
      </c>
    </row>
    <row r="172" spans="1:14" ht="21.75" customHeight="1">
      <c r="A172" s="2" t="s">
        <v>75</v>
      </c>
      <c r="B172" s="2" t="s">
        <v>804</v>
      </c>
      <c r="C172" s="2" t="str">
        <f t="shared" ca="1" si="0"/>
        <v>上海</v>
      </c>
      <c r="D172" s="2" t="str">
        <f t="shared" ca="1" si="21"/>
        <v>浦东新区  </v>
      </c>
      <c r="E172" s="2" t="s">
        <v>429</v>
      </c>
      <c r="F172" s="2" t="s">
        <v>27</v>
      </c>
      <c r="G172" s="3">
        <v>6</v>
      </c>
      <c r="H172" s="3">
        <v>15</v>
      </c>
      <c r="I172" s="2" t="s">
        <v>668</v>
      </c>
      <c r="J172" s="2" t="s">
        <v>186</v>
      </c>
      <c r="K172" s="2" t="s">
        <v>47</v>
      </c>
      <c r="L172" s="2" t="s">
        <v>805</v>
      </c>
      <c r="M172" s="2" t="s">
        <v>806</v>
      </c>
      <c r="N172" s="2" t="s">
        <v>404</v>
      </c>
    </row>
    <row r="173" spans="1:14" ht="21.75" customHeight="1">
      <c r="A173" s="2" t="s">
        <v>807</v>
      </c>
      <c r="B173" s="2" t="s">
        <v>808</v>
      </c>
      <c r="C173" s="2" t="str">
        <f t="shared" ca="1" si="0"/>
        <v>上海</v>
      </c>
      <c r="D173" s="2" t="str">
        <f t="shared" ca="1" si="21"/>
        <v>浦东新区  </v>
      </c>
      <c r="E173" s="2" t="s">
        <v>780</v>
      </c>
      <c r="F173" s="2" t="s">
        <v>17</v>
      </c>
      <c r="G173" s="3">
        <v>6</v>
      </c>
      <c r="H173" s="3">
        <v>6.5</v>
      </c>
      <c r="I173" s="2" t="s">
        <v>809</v>
      </c>
      <c r="J173" s="2" t="s">
        <v>810</v>
      </c>
      <c r="K173" s="2" t="s">
        <v>67</v>
      </c>
      <c r="L173" s="2" t="s">
        <v>811</v>
      </c>
      <c r="M173" s="2" t="s">
        <v>812</v>
      </c>
      <c r="N173" s="2" t="s">
        <v>42</v>
      </c>
    </row>
    <row r="174" spans="1:14" ht="21.75" customHeight="1">
      <c r="A174" s="2" t="s">
        <v>813</v>
      </c>
      <c r="B174" s="2" t="s">
        <v>814</v>
      </c>
      <c r="C174" s="2" t="str">
        <f t="shared" ca="1" si="0"/>
        <v>上海</v>
      </c>
      <c r="D174" s="2" t="str">
        <f t="shared" ca="1" si="21"/>
        <v>浦东新区  </v>
      </c>
      <c r="E174" s="2" t="s">
        <v>295</v>
      </c>
      <c r="F174" s="2" t="s">
        <v>17</v>
      </c>
      <c r="G174" s="3">
        <v>6</v>
      </c>
      <c r="H174" s="3">
        <v>8</v>
      </c>
      <c r="I174" s="2" t="s">
        <v>662</v>
      </c>
      <c r="J174" s="2" t="s">
        <v>105</v>
      </c>
      <c r="K174" s="2" t="s">
        <v>19</v>
      </c>
      <c r="L174" s="2" t="s">
        <v>815</v>
      </c>
      <c r="M174" s="2" t="s">
        <v>816</v>
      </c>
      <c r="N174" s="2" t="s">
        <v>23</v>
      </c>
    </row>
    <row r="175" spans="1:14" ht="21.75" customHeight="1">
      <c r="A175" s="2" t="s">
        <v>817</v>
      </c>
      <c r="B175" s="2" t="s">
        <v>818</v>
      </c>
      <c r="C175" s="2" t="str">
        <f t="shared" ca="1" si="0"/>
        <v>上海</v>
      </c>
      <c r="D175" s="2" t="s">
        <v>21</v>
      </c>
      <c r="E175" s="2" t="s">
        <v>60</v>
      </c>
      <c r="F175" s="2" t="s">
        <v>17</v>
      </c>
      <c r="G175" s="3">
        <v>6</v>
      </c>
      <c r="H175" s="3">
        <v>10</v>
      </c>
      <c r="I175" s="2" t="s">
        <v>656</v>
      </c>
      <c r="J175" s="2" t="s">
        <v>819</v>
      </c>
      <c r="K175" s="2" t="s">
        <v>19</v>
      </c>
      <c r="L175" s="2" t="s">
        <v>820</v>
      </c>
      <c r="M175" s="2" t="s">
        <v>821</v>
      </c>
      <c r="N175" s="2" t="s">
        <v>36</v>
      </c>
    </row>
    <row r="176" spans="1:14" ht="21.75" customHeight="1">
      <c r="A176" s="2" t="s">
        <v>769</v>
      </c>
      <c r="B176" s="2" t="s">
        <v>822</v>
      </c>
      <c r="C176" s="2" t="str">
        <f t="shared" ca="1" si="0"/>
        <v>上海</v>
      </c>
      <c r="D176" s="2" t="str">
        <f t="shared" ref="D176:D177" ca="1" si="22">IFERROR(__xludf.DUMMYFUNCTION("REGEXEXTRACT(E176,""-(\S+)"")"),"闵行区  ")</f>
        <v>闵行区  </v>
      </c>
      <c r="E176" s="2" t="s">
        <v>445</v>
      </c>
      <c r="F176" s="2" t="s">
        <v>27</v>
      </c>
      <c r="G176" s="3">
        <v>6</v>
      </c>
      <c r="H176" s="3">
        <v>8</v>
      </c>
      <c r="I176" s="2" t="s">
        <v>662</v>
      </c>
      <c r="J176" s="2" t="s">
        <v>823</v>
      </c>
      <c r="K176" s="2" t="s">
        <v>67</v>
      </c>
      <c r="L176" s="2" t="s">
        <v>824</v>
      </c>
      <c r="M176" s="2" t="s">
        <v>825</v>
      </c>
      <c r="N176" s="2" t="s">
        <v>96</v>
      </c>
    </row>
    <row r="177" spans="1:14" ht="21.75" customHeight="1">
      <c r="A177" s="2" t="s">
        <v>826</v>
      </c>
      <c r="B177" s="2" t="s">
        <v>827</v>
      </c>
      <c r="C177" s="2" t="str">
        <f t="shared" ca="1" si="0"/>
        <v>上海</v>
      </c>
      <c r="D177" s="2" t="str">
        <f t="shared" ca="1" si="22"/>
        <v>闵行区  </v>
      </c>
      <c r="E177" s="2" t="s">
        <v>285</v>
      </c>
      <c r="F177" s="2" t="s">
        <v>17</v>
      </c>
      <c r="G177" s="3">
        <v>6</v>
      </c>
      <c r="H177" s="3">
        <v>8</v>
      </c>
      <c r="I177" s="2" t="s">
        <v>662</v>
      </c>
      <c r="J177" s="2" t="s">
        <v>209</v>
      </c>
      <c r="K177" s="2" t="s">
        <v>67</v>
      </c>
      <c r="L177" s="2" t="s">
        <v>828</v>
      </c>
      <c r="M177" s="2" t="s">
        <v>829</v>
      </c>
      <c r="N177" s="2" t="s">
        <v>23</v>
      </c>
    </row>
    <row r="178" spans="1:14" ht="21.75" customHeight="1">
      <c r="A178" s="2" t="s">
        <v>830</v>
      </c>
      <c r="B178" s="2" t="s">
        <v>831</v>
      </c>
      <c r="C178" s="2" t="str">
        <f t="shared" ca="1" si="0"/>
        <v>上海</v>
      </c>
      <c r="D178" s="2" t="s">
        <v>21</v>
      </c>
      <c r="E178" s="2" t="s">
        <v>60</v>
      </c>
      <c r="F178" s="2" t="s">
        <v>27</v>
      </c>
      <c r="G178" s="3">
        <v>6</v>
      </c>
      <c r="H178" s="3">
        <v>12</v>
      </c>
      <c r="I178" s="2" t="s">
        <v>694</v>
      </c>
      <c r="J178" s="2" t="s">
        <v>157</v>
      </c>
      <c r="K178" s="2" t="s">
        <v>47</v>
      </c>
      <c r="L178" s="2" t="s">
        <v>21</v>
      </c>
      <c r="M178" s="2" t="s">
        <v>832</v>
      </c>
      <c r="N178" s="2" t="s">
        <v>36</v>
      </c>
    </row>
    <row r="179" spans="1:14" ht="21.75" customHeight="1">
      <c r="A179" s="2" t="s">
        <v>833</v>
      </c>
      <c r="B179" s="2" t="s">
        <v>834</v>
      </c>
      <c r="C179" s="2" t="str">
        <f t="shared" ca="1" si="0"/>
        <v>上海</v>
      </c>
      <c r="D179" s="2" t="s">
        <v>21</v>
      </c>
      <c r="E179" s="2" t="s">
        <v>60</v>
      </c>
      <c r="F179" s="2" t="s">
        <v>17</v>
      </c>
      <c r="G179" s="3">
        <v>6</v>
      </c>
      <c r="H179" s="3">
        <v>12</v>
      </c>
      <c r="I179" s="2" t="s">
        <v>694</v>
      </c>
      <c r="J179" s="2" t="s">
        <v>68</v>
      </c>
      <c r="K179" s="2" t="s">
        <v>19</v>
      </c>
      <c r="L179" s="2" t="s">
        <v>116</v>
      </c>
      <c r="M179" s="2" t="s">
        <v>21</v>
      </c>
      <c r="N179" s="2" t="s">
        <v>42</v>
      </c>
    </row>
    <row r="180" spans="1:14" ht="21.75" customHeight="1">
      <c r="A180" s="2" t="s">
        <v>108</v>
      </c>
      <c r="B180" s="2" t="s">
        <v>835</v>
      </c>
      <c r="C180" s="2" t="str">
        <f t="shared" ca="1" si="0"/>
        <v>上海</v>
      </c>
      <c r="D180" s="2" t="str">
        <f ca="1">IFERROR(__xludf.DUMMYFUNCTION("REGEXEXTRACT(E180,""-(\S+)"")"),"宝山区  ")</f>
        <v>宝山区  </v>
      </c>
      <c r="E180" s="2" t="s">
        <v>717</v>
      </c>
      <c r="F180" s="2" t="s">
        <v>17</v>
      </c>
      <c r="G180" s="3">
        <v>6</v>
      </c>
      <c r="H180" s="3">
        <v>10</v>
      </c>
      <c r="I180" s="2" t="s">
        <v>656</v>
      </c>
      <c r="J180" s="2" t="s">
        <v>140</v>
      </c>
      <c r="K180" s="2" t="s">
        <v>67</v>
      </c>
      <c r="L180" s="2" t="s">
        <v>836</v>
      </c>
      <c r="M180" s="2" t="s">
        <v>837</v>
      </c>
      <c r="N180" s="2" t="s">
        <v>36</v>
      </c>
    </row>
    <row r="181" spans="1:14" ht="21.75" customHeight="1">
      <c r="A181" s="2" t="s">
        <v>179</v>
      </c>
      <c r="B181" s="2" t="s">
        <v>838</v>
      </c>
      <c r="C181" s="2" t="str">
        <f t="shared" ca="1" si="0"/>
        <v>上海</v>
      </c>
      <c r="D181" s="2" t="s">
        <v>21</v>
      </c>
      <c r="E181" s="2" t="s">
        <v>60</v>
      </c>
      <c r="F181" s="2" t="s">
        <v>17</v>
      </c>
      <c r="G181" s="3">
        <v>6</v>
      </c>
      <c r="H181" s="3">
        <v>9</v>
      </c>
      <c r="I181" s="2" t="s">
        <v>738</v>
      </c>
      <c r="J181" s="2" t="s">
        <v>214</v>
      </c>
      <c r="K181" s="2" t="s">
        <v>67</v>
      </c>
      <c r="L181" s="2" t="s">
        <v>839</v>
      </c>
      <c r="M181" s="2" t="s">
        <v>840</v>
      </c>
      <c r="N181" s="2" t="s">
        <v>404</v>
      </c>
    </row>
    <row r="182" spans="1:14" ht="21.75" customHeight="1">
      <c r="A182" s="2" t="s">
        <v>51</v>
      </c>
      <c r="B182" s="2" t="s">
        <v>841</v>
      </c>
      <c r="C182" s="2" t="str">
        <f t="shared" ca="1" si="0"/>
        <v>上海</v>
      </c>
      <c r="D182" s="2" t="str">
        <f t="shared" ref="D182:D187" ca="1" si="23">IFERROR(__xludf.DUMMYFUNCTION("REGEXEXTRACT(E182,""-(\S+)"")"),"虹口区  ")</f>
        <v>虹口区  </v>
      </c>
      <c r="E182" s="2" t="s">
        <v>16</v>
      </c>
      <c r="F182" s="2" t="s">
        <v>17</v>
      </c>
      <c r="G182" s="3">
        <v>6</v>
      </c>
      <c r="H182" s="3">
        <v>8</v>
      </c>
      <c r="I182" s="2" t="s">
        <v>662</v>
      </c>
      <c r="J182" s="2" t="s">
        <v>105</v>
      </c>
      <c r="K182" s="2" t="s">
        <v>19</v>
      </c>
      <c r="L182" s="2" t="s">
        <v>842</v>
      </c>
      <c r="M182" s="2" t="s">
        <v>843</v>
      </c>
      <c r="N182" s="2" t="s">
        <v>23</v>
      </c>
    </row>
    <row r="183" spans="1:14" ht="21.75" customHeight="1">
      <c r="A183" s="2" t="s">
        <v>844</v>
      </c>
      <c r="B183" s="2" t="s">
        <v>845</v>
      </c>
      <c r="C183" s="2" t="str">
        <f t="shared" ca="1" si="0"/>
        <v>上海</v>
      </c>
      <c r="D183" s="2" t="str">
        <f t="shared" ca="1" si="23"/>
        <v>虹口区  </v>
      </c>
      <c r="E183" s="2" t="s">
        <v>295</v>
      </c>
      <c r="F183" s="2" t="s">
        <v>27</v>
      </c>
      <c r="G183" s="3">
        <v>6</v>
      </c>
      <c r="H183" s="3">
        <v>8</v>
      </c>
      <c r="I183" s="2" t="s">
        <v>662</v>
      </c>
      <c r="J183" s="2" t="s">
        <v>846</v>
      </c>
      <c r="K183" s="2" t="s">
        <v>47</v>
      </c>
      <c r="L183" s="2" t="s">
        <v>847</v>
      </c>
      <c r="M183" s="2" t="s">
        <v>848</v>
      </c>
      <c r="N183" s="2" t="s">
        <v>36</v>
      </c>
    </row>
    <row r="184" spans="1:14" ht="21.75" customHeight="1">
      <c r="A184" s="2" t="s">
        <v>849</v>
      </c>
      <c r="B184" s="2" t="s">
        <v>850</v>
      </c>
      <c r="C184" s="2" t="str">
        <f t="shared" ca="1" si="0"/>
        <v>上海</v>
      </c>
      <c r="D184" s="2" t="str">
        <f t="shared" ca="1" si="23"/>
        <v>虹口区  </v>
      </c>
      <c r="E184" s="2" t="s">
        <v>429</v>
      </c>
      <c r="F184" s="2" t="s">
        <v>27</v>
      </c>
      <c r="G184" s="3">
        <v>6</v>
      </c>
      <c r="H184" s="3">
        <v>9</v>
      </c>
      <c r="I184" s="2" t="s">
        <v>738</v>
      </c>
      <c r="J184" s="2" t="s">
        <v>851</v>
      </c>
      <c r="K184" s="2" t="s">
        <v>47</v>
      </c>
      <c r="L184" s="2" t="s">
        <v>852</v>
      </c>
      <c r="M184" s="2" t="s">
        <v>853</v>
      </c>
      <c r="N184" s="2" t="s">
        <v>42</v>
      </c>
    </row>
    <row r="185" spans="1:14" ht="21.75" customHeight="1">
      <c r="A185" s="2" t="s">
        <v>778</v>
      </c>
      <c r="B185" s="2" t="s">
        <v>854</v>
      </c>
      <c r="C185" s="2" t="str">
        <f t="shared" ca="1" si="0"/>
        <v>上海</v>
      </c>
      <c r="D185" s="2" t="str">
        <f t="shared" ca="1" si="23"/>
        <v>虹口区  </v>
      </c>
      <c r="E185" s="2" t="s">
        <v>780</v>
      </c>
      <c r="F185" s="2" t="s">
        <v>17</v>
      </c>
      <c r="G185" s="3">
        <v>6</v>
      </c>
      <c r="H185" s="3">
        <v>10</v>
      </c>
      <c r="I185" s="2" t="s">
        <v>656</v>
      </c>
      <c r="J185" s="2" t="s">
        <v>786</v>
      </c>
      <c r="K185" s="2" t="s">
        <v>47</v>
      </c>
      <c r="L185" s="2" t="s">
        <v>855</v>
      </c>
      <c r="M185" s="2" t="s">
        <v>856</v>
      </c>
      <c r="N185" s="2" t="s">
        <v>36</v>
      </c>
    </row>
    <row r="186" spans="1:14" ht="21.75" customHeight="1">
      <c r="A186" s="2" t="s">
        <v>857</v>
      </c>
      <c r="B186" s="2" t="s">
        <v>858</v>
      </c>
      <c r="C186" s="2" t="str">
        <f t="shared" ca="1" si="0"/>
        <v>上海</v>
      </c>
      <c r="D186" s="2" t="str">
        <f t="shared" ca="1" si="23"/>
        <v>虹口区  </v>
      </c>
      <c r="E186" s="2" t="s">
        <v>295</v>
      </c>
      <c r="F186" s="2" t="s">
        <v>17</v>
      </c>
      <c r="G186" s="3">
        <v>6</v>
      </c>
      <c r="H186" s="3">
        <v>8</v>
      </c>
      <c r="I186" s="2" t="s">
        <v>662</v>
      </c>
      <c r="J186" s="2" t="s">
        <v>859</v>
      </c>
      <c r="K186" s="2" t="s">
        <v>67</v>
      </c>
      <c r="L186" s="2" t="s">
        <v>860</v>
      </c>
      <c r="M186" s="2" t="s">
        <v>861</v>
      </c>
      <c r="N186" s="2" t="s">
        <v>42</v>
      </c>
    </row>
    <row r="187" spans="1:14" ht="21.75" customHeight="1">
      <c r="A187" s="2" t="s">
        <v>862</v>
      </c>
      <c r="B187" s="2" t="s">
        <v>863</v>
      </c>
      <c r="C187" s="2" t="str">
        <f t="shared" ca="1" si="0"/>
        <v>上海</v>
      </c>
      <c r="D187" s="2" t="str">
        <f t="shared" ca="1" si="23"/>
        <v>虹口区  </v>
      </c>
      <c r="E187" s="2" t="s">
        <v>295</v>
      </c>
      <c r="F187" s="2" t="s">
        <v>27</v>
      </c>
      <c r="G187" s="3">
        <v>6</v>
      </c>
      <c r="H187" s="3">
        <v>10</v>
      </c>
      <c r="I187" s="2" t="s">
        <v>656</v>
      </c>
      <c r="J187" s="2" t="s">
        <v>157</v>
      </c>
      <c r="K187" s="2" t="s">
        <v>19</v>
      </c>
      <c r="L187" s="2" t="s">
        <v>864</v>
      </c>
      <c r="M187" s="2" t="s">
        <v>865</v>
      </c>
      <c r="N187" s="2" t="s">
        <v>36</v>
      </c>
    </row>
    <row r="188" spans="1:14" ht="21.75" customHeight="1">
      <c r="A188" s="2" t="s">
        <v>108</v>
      </c>
      <c r="B188" s="2" t="s">
        <v>866</v>
      </c>
      <c r="C188" s="2" t="str">
        <f t="shared" ca="1" si="0"/>
        <v>上海</v>
      </c>
      <c r="D188" s="2" t="s">
        <v>21</v>
      </c>
      <c r="E188" s="2" t="s">
        <v>60</v>
      </c>
      <c r="F188" s="2" t="s">
        <v>17</v>
      </c>
      <c r="G188" s="3">
        <v>6</v>
      </c>
      <c r="H188" s="3">
        <v>10</v>
      </c>
      <c r="I188" s="2" t="s">
        <v>656</v>
      </c>
      <c r="J188" s="2" t="s">
        <v>105</v>
      </c>
      <c r="K188" s="2" t="s">
        <v>67</v>
      </c>
      <c r="L188" s="2" t="s">
        <v>867</v>
      </c>
      <c r="M188" s="2" t="s">
        <v>21</v>
      </c>
      <c r="N188" s="2" t="s">
        <v>36</v>
      </c>
    </row>
    <row r="189" spans="1:14" ht="21.75" customHeight="1">
      <c r="A189" s="2" t="s">
        <v>868</v>
      </c>
      <c r="B189" s="2" t="s">
        <v>869</v>
      </c>
      <c r="C189" s="2" t="str">
        <f t="shared" ca="1" si="0"/>
        <v>上海</v>
      </c>
      <c r="D189" s="2" t="s">
        <v>21</v>
      </c>
      <c r="E189" s="2" t="s">
        <v>60</v>
      </c>
      <c r="F189" s="2" t="s">
        <v>17</v>
      </c>
      <c r="G189" s="3">
        <v>6</v>
      </c>
      <c r="H189" s="3">
        <v>8</v>
      </c>
      <c r="I189" s="2" t="s">
        <v>662</v>
      </c>
      <c r="J189" s="2" t="s">
        <v>262</v>
      </c>
      <c r="K189" s="2" t="s">
        <v>19</v>
      </c>
      <c r="L189" s="2" t="s">
        <v>870</v>
      </c>
      <c r="M189" s="2" t="s">
        <v>871</v>
      </c>
      <c r="N189" s="2" t="s">
        <v>42</v>
      </c>
    </row>
    <row r="190" spans="1:14" ht="21.75" customHeight="1">
      <c r="A190" s="2" t="s">
        <v>872</v>
      </c>
      <c r="B190" s="2" t="s">
        <v>873</v>
      </c>
      <c r="C190" s="2" t="str">
        <f t="shared" ca="1" si="0"/>
        <v>上海</v>
      </c>
      <c r="D190" s="2" t="s">
        <v>21</v>
      </c>
      <c r="E190" s="2" t="s">
        <v>60</v>
      </c>
      <c r="F190" s="2" t="s">
        <v>17</v>
      </c>
      <c r="G190" s="3">
        <v>6</v>
      </c>
      <c r="H190" s="3">
        <v>8</v>
      </c>
      <c r="I190" s="2" t="s">
        <v>662</v>
      </c>
      <c r="J190" s="2" t="s">
        <v>40</v>
      </c>
      <c r="K190" s="2" t="s">
        <v>19</v>
      </c>
      <c r="L190" s="2" t="s">
        <v>874</v>
      </c>
      <c r="M190" s="2" t="s">
        <v>875</v>
      </c>
      <c r="N190" s="2" t="s">
        <v>23</v>
      </c>
    </row>
    <row r="191" spans="1:14" ht="21.75" customHeight="1">
      <c r="A191" s="2" t="s">
        <v>876</v>
      </c>
      <c r="B191" s="2" t="s">
        <v>877</v>
      </c>
      <c r="C191" s="2" t="str">
        <f t="shared" ca="1" si="0"/>
        <v>上海</v>
      </c>
      <c r="D191" s="2" t="str">
        <f t="shared" ref="D191:D192" ca="1" si="24">IFERROR(__xludf.DUMMYFUNCTION("REGEXEXTRACT(E191,""-(\S+)"")"),"徐汇区  ")</f>
        <v>徐汇区  </v>
      </c>
      <c r="E191" s="2" t="s">
        <v>272</v>
      </c>
      <c r="F191" s="2" t="s">
        <v>17</v>
      </c>
      <c r="G191" s="3">
        <v>6</v>
      </c>
      <c r="H191" s="3">
        <v>10</v>
      </c>
      <c r="I191" s="2" t="s">
        <v>656</v>
      </c>
      <c r="J191" s="2" t="s">
        <v>346</v>
      </c>
      <c r="K191" s="2" t="s">
        <v>47</v>
      </c>
      <c r="L191" s="2" t="s">
        <v>878</v>
      </c>
      <c r="M191" s="2" t="s">
        <v>21</v>
      </c>
      <c r="N191" s="2" t="s">
        <v>36</v>
      </c>
    </row>
    <row r="192" spans="1:14" ht="21.75" customHeight="1">
      <c r="A192" s="2" t="s">
        <v>179</v>
      </c>
      <c r="B192" s="2" t="s">
        <v>879</v>
      </c>
      <c r="C192" s="2" t="str">
        <f t="shared" ca="1" si="0"/>
        <v>上海</v>
      </c>
      <c r="D192" s="2" t="str">
        <f t="shared" ca="1" si="24"/>
        <v>徐汇区  </v>
      </c>
      <c r="E192" s="2" t="s">
        <v>429</v>
      </c>
      <c r="F192" s="2" t="s">
        <v>17</v>
      </c>
      <c r="G192" s="3">
        <v>6</v>
      </c>
      <c r="H192" s="3">
        <v>8</v>
      </c>
      <c r="I192" s="2" t="s">
        <v>662</v>
      </c>
      <c r="J192" s="2" t="s">
        <v>40</v>
      </c>
      <c r="K192" s="2" t="s">
        <v>47</v>
      </c>
      <c r="L192" s="2" t="s">
        <v>880</v>
      </c>
      <c r="M192" s="2" t="s">
        <v>881</v>
      </c>
      <c r="N192" s="2" t="s">
        <v>23</v>
      </c>
    </row>
    <row r="193" spans="1:14" ht="21.75" customHeight="1">
      <c r="A193" s="2" t="s">
        <v>778</v>
      </c>
      <c r="B193" s="2" t="s">
        <v>882</v>
      </c>
      <c r="C193" s="2" t="str">
        <f t="shared" ca="1" si="0"/>
        <v>上海</v>
      </c>
      <c r="D193" s="2" t="s">
        <v>21</v>
      </c>
      <c r="E193" s="2" t="s">
        <v>60</v>
      </c>
      <c r="F193" s="2" t="s">
        <v>17</v>
      </c>
      <c r="G193" s="3">
        <v>6</v>
      </c>
      <c r="H193" s="3">
        <v>8</v>
      </c>
      <c r="I193" s="2" t="s">
        <v>662</v>
      </c>
      <c r="J193" s="2" t="s">
        <v>157</v>
      </c>
      <c r="K193" s="2" t="s">
        <v>67</v>
      </c>
      <c r="L193" s="2" t="s">
        <v>883</v>
      </c>
      <c r="M193" s="2" t="s">
        <v>884</v>
      </c>
      <c r="N193" s="2" t="s">
        <v>42</v>
      </c>
    </row>
    <row r="194" spans="1:14" ht="21.75" customHeight="1">
      <c r="A194" s="2" t="s">
        <v>108</v>
      </c>
      <c r="B194" s="2" t="s">
        <v>885</v>
      </c>
      <c r="C194" s="2" t="str">
        <f t="shared" ca="1" si="0"/>
        <v>上海</v>
      </c>
      <c r="D194" s="2" t="str">
        <f ca="1">IFERROR(__xludf.DUMMYFUNCTION("REGEXEXTRACT(E194,""-(\S+)"")"),"徐汇区  ")</f>
        <v>徐汇区  </v>
      </c>
      <c r="E194" s="2" t="s">
        <v>272</v>
      </c>
      <c r="F194" s="2" t="s">
        <v>17</v>
      </c>
      <c r="G194" s="3">
        <v>6</v>
      </c>
      <c r="H194" s="3">
        <v>30</v>
      </c>
      <c r="I194" s="2" t="s">
        <v>886</v>
      </c>
      <c r="J194" s="2" t="s">
        <v>620</v>
      </c>
      <c r="K194" s="2" t="s">
        <v>67</v>
      </c>
      <c r="L194" s="2" t="s">
        <v>887</v>
      </c>
      <c r="M194" s="2" t="s">
        <v>888</v>
      </c>
      <c r="N194" s="2" t="s">
        <v>36</v>
      </c>
    </row>
    <row r="195" spans="1:14" ht="21.75" customHeight="1">
      <c r="A195" s="2" t="s">
        <v>889</v>
      </c>
      <c r="B195" s="2" t="s">
        <v>890</v>
      </c>
      <c r="C195" s="2" t="str">
        <f t="shared" ca="1" si="0"/>
        <v>上海</v>
      </c>
      <c r="D195" s="2" t="s">
        <v>21</v>
      </c>
      <c r="E195" s="2" t="s">
        <v>60</v>
      </c>
      <c r="F195" s="2" t="s">
        <v>27</v>
      </c>
      <c r="G195" s="3">
        <v>6</v>
      </c>
      <c r="H195" s="3">
        <v>12</v>
      </c>
      <c r="I195" s="2" t="s">
        <v>694</v>
      </c>
      <c r="J195" s="2" t="s">
        <v>891</v>
      </c>
      <c r="K195" s="2" t="s">
        <v>67</v>
      </c>
      <c r="L195" s="2" t="s">
        <v>892</v>
      </c>
      <c r="M195" s="2" t="s">
        <v>893</v>
      </c>
      <c r="N195" s="2" t="s">
        <v>42</v>
      </c>
    </row>
    <row r="196" spans="1:14" ht="21.75" customHeight="1">
      <c r="A196" s="2" t="s">
        <v>894</v>
      </c>
      <c r="B196" s="2" t="s">
        <v>895</v>
      </c>
      <c r="C196" s="2" t="str">
        <f t="shared" ca="1" si="0"/>
        <v>上海</v>
      </c>
      <c r="D196" s="2" t="s">
        <v>21</v>
      </c>
      <c r="E196" s="2" t="s">
        <v>60</v>
      </c>
      <c r="F196" s="2" t="s">
        <v>17</v>
      </c>
      <c r="G196" s="3">
        <v>6</v>
      </c>
      <c r="H196" s="3">
        <v>9</v>
      </c>
      <c r="I196" s="2" t="s">
        <v>738</v>
      </c>
      <c r="J196" s="2" t="s">
        <v>40</v>
      </c>
      <c r="K196" s="2" t="s">
        <v>47</v>
      </c>
      <c r="L196" s="2" t="s">
        <v>896</v>
      </c>
      <c r="M196" s="2" t="s">
        <v>897</v>
      </c>
      <c r="N196" s="2" t="s">
        <v>36</v>
      </c>
    </row>
    <row r="197" spans="1:14" ht="21.75" customHeight="1">
      <c r="A197" s="2" t="s">
        <v>898</v>
      </c>
      <c r="B197" s="2" t="s">
        <v>899</v>
      </c>
      <c r="C197" s="2" t="str">
        <f t="shared" ca="1" si="0"/>
        <v>上海</v>
      </c>
      <c r="D197" s="2" t="str">
        <f t="shared" ref="D197:D214" ca="1" si="25">IFERROR(__xludf.DUMMYFUNCTION("REGEXEXTRACT(E197,""-(\S+)"")"),"徐汇区  ")</f>
        <v>徐汇区  </v>
      </c>
      <c r="E197" s="2" t="s">
        <v>272</v>
      </c>
      <c r="F197" s="2" t="s">
        <v>27</v>
      </c>
      <c r="G197" s="6">
        <v>6</v>
      </c>
      <c r="H197" s="6">
        <v>10</v>
      </c>
      <c r="I197" s="7" t="s">
        <v>900</v>
      </c>
      <c r="J197" s="2" t="s">
        <v>157</v>
      </c>
      <c r="K197" s="2" t="s">
        <v>19</v>
      </c>
      <c r="L197" s="2" t="s">
        <v>901</v>
      </c>
      <c r="M197" s="2" t="s">
        <v>902</v>
      </c>
      <c r="N197" s="2" t="s">
        <v>23</v>
      </c>
    </row>
    <row r="198" spans="1:14" ht="21.75" customHeight="1">
      <c r="A198" s="2" t="s">
        <v>108</v>
      </c>
      <c r="B198" s="2" t="s">
        <v>903</v>
      </c>
      <c r="C198" s="2" t="str">
        <f t="shared" ca="1" si="0"/>
        <v>上海</v>
      </c>
      <c r="D198" s="2" t="str">
        <f t="shared" ca="1" si="25"/>
        <v>徐汇区  </v>
      </c>
      <c r="E198" s="2" t="s">
        <v>16</v>
      </c>
      <c r="F198" s="2" t="s">
        <v>17</v>
      </c>
      <c r="G198" s="3">
        <v>6</v>
      </c>
      <c r="H198" s="3">
        <v>8</v>
      </c>
      <c r="I198" s="2" t="s">
        <v>662</v>
      </c>
      <c r="J198" s="2" t="s">
        <v>78</v>
      </c>
      <c r="K198" s="2" t="s">
        <v>47</v>
      </c>
      <c r="L198" s="2" t="s">
        <v>904</v>
      </c>
      <c r="M198" s="2" t="s">
        <v>905</v>
      </c>
      <c r="N198" s="2" t="s">
        <v>23</v>
      </c>
    </row>
    <row r="199" spans="1:14" ht="21.75" customHeight="1">
      <c r="A199" s="2" t="s">
        <v>165</v>
      </c>
      <c r="B199" s="2" t="s">
        <v>906</v>
      </c>
      <c r="C199" s="2" t="str">
        <f t="shared" ca="1" si="0"/>
        <v>上海</v>
      </c>
      <c r="D199" s="2" t="str">
        <f t="shared" ca="1" si="25"/>
        <v>徐汇区  </v>
      </c>
      <c r="E199" s="2" t="s">
        <v>279</v>
      </c>
      <c r="F199" s="2" t="s">
        <v>17</v>
      </c>
      <c r="G199" s="3">
        <v>6</v>
      </c>
      <c r="H199" s="3">
        <v>8</v>
      </c>
      <c r="I199" s="2" t="s">
        <v>662</v>
      </c>
      <c r="J199" s="2" t="s">
        <v>907</v>
      </c>
      <c r="K199" s="2" t="s">
        <v>67</v>
      </c>
      <c r="L199" s="2" t="s">
        <v>908</v>
      </c>
      <c r="M199" s="2" t="s">
        <v>909</v>
      </c>
      <c r="N199" s="2" t="s">
        <v>404</v>
      </c>
    </row>
    <row r="200" spans="1:14" ht="21.75" customHeight="1">
      <c r="A200" s="2" t="s">
        <v>910</v>
      </c>
      <c r="B200" s="2" t="s">
        <v>911</v>
      </c>
      <c r="C200" s="2" t="str">
        <f t="shared" ca="1" si="0"/>
        <v>上海</v>
      </c>
      <c r="D200" s="2" t="str">
        <f t="shared" ca="1" si="25"/>
        <v>徐汇区  </v>
      </c>
      <c r="E200" s="2" t="s">
        <v>272</v>
      </c>
      <c r="F200" s="2" t="s">
        <v>17</v>
      </c>
      <c r="G200" s="3">
        <v>6</v>
      </c>
      <c r="H200" s="3">
        <v>15</v>
      </c>
      <c r="I200" s="2" t="s">
        <v>668</v>
      </c>
      <c r="J200" s="2" t="s">
        <v>157</v>
      </c>
      <c r="K200" s="2" t="s">
        <v>55</v>
      </c>
      <c r="L200" s="2" t="s">
        <v>912</v>
      </c>
      <c r="M200" s="2" t="s">
        <v>913</v>
      </c>
      <c r="N200" s="2" t="s">
        <v>36</v>
      </c>
    </row>
    <row r="201" spans="1:14" ht="21.75" customHeight="1">
      <c r="A201" s="2" t="s">
        <v>914</v>
      </c>
      <c r="B201" s="2" t="s">
        <v>915</v>
      </c>
      <c r="C201" s="2" t="str">
        <f t="shared" ca="1" si="0"/>
        <v>上海</v>
      </c>
      <c r="D201" s="2" t="str">
        <f t="shared" ca="1" si="25"/>
        <v>徐汇区  </v>
      </c>
      <c r="E201" s="2" t="s">
        <v>65</v>
      </c>
      <c r="F201" s="2" t="s">
        <v>17</v>
      </c>
      <c r="G201" s="3">
        <v>6</v>
      </c>
      <c r="H201" s="3">
        <v>12</v>
      </c>
      <c r="I201" s="2" t="s">
        <v>694</v>
      </c>
      <c r="J201" s="2" t="s">
        <v>916</v>
      </c>
      <c r="K201" s="2" t="s">
        <v>47</v>
      </c>
      <c r="L201" s="2" t="s">
        <v>21</v>
      </c>
      <c r="M201" s="2" t="s">
        <v>917</v>
      </c>
      <c r="N201" s="2" t="s">
        <v>36</v>
      </c>
    </row>
    <row r="202" spans="1:14" ht="21.75" customHeight="1">
      <c r="A202" s="2" t="s">
        <v>918</v>
      </c>
      <c r="B202" s="2" t="s">
        <v>919</v>
      </c>
      <c r="C202" s="2" t="str">
        <f t="shared" ca="1" si="0"/>
        <v>上海</v>
      </c>
      <c r="D202" s="2" t="str">
        <f t="shared" ca="1" si="25"/>
        <v>徐汇区  </v>
      </c>
      <c r="E202" s="2" t="s">
        <v>470</v>
      </c>
      <c r="F202" s="2" t="s">
        <v>27</v>
      </c>
      <c r="G202" s="3">
        <v>6</v>
      </c>
      <c r="H202" s="3">
        <v>12</v>
      </c>
      <c r="I202" s="2" t="s">
        <v>694</v>
      </c>
      <c r="J202" s="2" t="s">
        <v>40</v>
      </c>
      <c r="K202" s="2" t="s">
        <v>47</v>
      </c>
      <c r="L202" s="2" t="s">
        <v>920</v>
      </c>
      <c r="M202" s="2" t="s">
        <v>921</v>
      </c>
      <c r="N202" s="2" t="s">
        <v>36</v>
      </c>
    </row>
    <row r="203" spans="1:14" ht="21.75" customHeight="1">
      <c r="A203" s="2" t="s">
        <v>314</v>
      </c>
      <c r="B203" s="2" t="s">
        <v>922</v>
      </c>
      <c r="C203" s="2" t="str">
        <f t="shared" ca="1" si="0"/>
        <v>上海</v>
      </c>
      <c r="D203" s="2" t="str">
        <f t="shared" ca="1" si="25"/>
        <v>徐汇区  </v>
      </c>
      <c r="E203" s="2" t="s">
        <v>65</v>
      </c>
      <c r="F203" s="2" t="s">
        <v>17</v>
      </c>
      <c r="G203" s="3">
        <v>6</v>
      </c>
      <c r="H203" s="3">
        <v>8</v>
      </c>
      <c r="I203" s="2" t="s">
        <v>662</v>
      </c>
      <c r="J203" s="2" t="s">
        <v>157</v>
      </c>
      <c r="K203" s="2" t="s">
        <v>67</v>
      </c>
      <c r="L203" s="2" t="s">
        <v>923</v>
      </c>
      <c r="M203" s="2" t="s">
        <v>924</v>
      </c>
      <c r="N203" s="2" t="s">
        <v>23</v>
      </c>
    </row>
    <row r="204" spans="1:14" ht="21.75" customHeight="1">
      <c r="A204" s="2" t="s">
        <v>108</v>
      </c>
      <c r="B204" s="2" t="s">
        <v>925</v>
      </c>
      <c r="C204" s="2" t="str">
        <f t="shared" ca="1" si="0"/>
        <v>上海</v>
      </c>
      <c r="D204" s="2" t="str">
        <f t="shared" ca="1" si="25"/>
        <v>徐汇区  </v>
      </c>
      <c r="E204" s="2" t="s">
        <v>65</v>
      </c>
      <c r="F204" s="2" t="s">
        <v>17</v>
      </c>
      <c r="G204" s="3">
        <v>6</v>
      </c>
      <c r="H204" s="3">
        <v>12</v>
      </c>
      <c r="I204" s="2" t="s">
        <v>694</v>
      </c>
      <c r="J204" s="2" t="s">
        <v>105</v>
      </c>
      <c r="K204" s="2" t="s">
        <v>67</v>
      </c>
      <c r="L204" s="2" t="s">
        <v>926</v>
      </c>
      <c r="M204" s="2" t="s">
        <v>927</v>
      </c>
      <c r="N204" s="2" t="s">
        <v>36</v>
      </c>
    </row>
    <row r="205" spans="1:14" ht="21.75" customHeight="1">
      <c r="A205" s="2" t="s">
        <v>108</v>
      </c>
      <c r="B205" s="2" t="s">
        <v>928</v>
      </c>
      <c r="C205" s="2" t="str">
        <f t="shared" ca="1" si="0"/>
        <v>上海</v>
      </c>
      <c r="D205" s="2" t="str">
        <f t="shared" ca="1" si="25"/>
        <v>徐汇区  </v>
      </c>
      <c r="E205" s="2" t="s">
        <v>470</v>
      </c>
      <c r="F205" s="2" t="s">
        <v>17</v>
      </c>
      <c r="G205" s="3">
        <v>6</v>
      </c>
      <c r="H205" s="3">
        <v>8</v>
      </c>
      <c r="I205" s="2" t="s">
        <v>662</v>
      </c>
      <c r="J205" s="2" t="s">
        <v>40</v>
      </c>
      <c r="K205" s="2" t="s">
        <v>55</v>
      </c>
      <c r="L205" s="2" t="s">
        <v>929</v>
      </c>
      <c r="M205" s="2" t="s">
        <v>930</v>
      </c>
      <c r="N205" s="2" t="s">
        <v>36</v>
      </c>
    </row>
    <row r="206" spans="1:14" ht="21.75" customHeight="1">
      <c r="A206" s="2" t="s">
        <v>931</v>
      </c>
      <c r="B206" s="2" t="s">
        <v>932</v>
      </c>
      <c r="C206" s="2" t="str">
        <f t="shared" ca="1" si="0"/>
        <v>上海</v>
      </c>
      <c r="D206" s="2" t="str">
        <f t="shared" ca="1" si="25"/>
        <v>徐汇区  </v>
      </c>
      <c r="E206" s="2" t="s">
        <v>65</v>
      </c>
      <c r="F206" s="2" t="s">
        <v>27</v>
      </c>
      <c r="G206" s="3">
        <v>6</v>
      </c>
      <c r="H206" s="3">
        <v>10</v>
      </c>
      <c r="I206" s="2" t="s">
        <v>656</v>
      </c>
      <c r="J206" s="2" t="s">
        <v>105</v>
      </c>
      <c r="K206" s="2" t="s">
        <v>47</v>
      </c>
      <c r="L206" s="2" t="s">
        <v>933</v>
      </c>
      <c r="M206" s="2" t="s">
        <v>934</v>
      </c>
      <c r="N206" s="2" t="s">
        <v>23</v>
      </c>
    </row>
    <row r="207" spans="1:14" ht="21.75" customHeight="1">
      <c r="A207" s="2" t="s">
        <v>490</v>
      </c>
      <c r="B207" s="2" t="s">
        <v>935</v>
      </c>
      <c r="C207" s="2" t="str">
        <f t="shared" ca="1" si="0"/>
        <v>上海</v>
      </c>
      <c r="D207" s="2" t="str">
        <f t="shared" ca="1" si="25"/>
        <v>徐汇区  </v>
      </c>
      <c r="E207" s="2" t="s">
        <v>936</v>
      </c>
      <c r="F207" s="2" t="s">
        <v>17</v>
      </c>
      <c r="G207" s="3">
        <v>6</v>
      </c>
      <c r="H207" s="3">
        <v>8</v>
      </c>
      <c r="I207" s="2" t="s">
        <v>662</v>
      </c>
      <c r="J207" s="2" t="s">
        <v>743</v>
      </c>
      <c r="K207" s="2" t="s">
        <v>47</v>
      </c>
      <c r="L207" s="2" t="s">
        <v>937</v>
      </c>
      <c r="M207" s="2" t="s">
        <v>21</v>
      </c>
      <c r="N207" s="2" t="s">
        <v>36</v>
      </c>
    </row>
    <row r="208" spans="1:14" ht="21.75" customHeight="1">
      <c r="A208" s="2" t="s">
        <v>938</v>
      </c>
      <c r="B208" s="2" t="s">
        <v>939</v>
      </c>
      <c r="C208" s="2" t="str">
        <f t="shared" ca="1" si="0"/>
        <v>上海</v>
      </c>
      <c r="D208" s="2" t="str">
        <f t="shared" ca="1" si="25"/>
        <v>徐汇区  </v>
      </c>
      <c r="E208" s="2" t="s">
        <v>940</v>
      </c>
      <c r="F208" s="2" t="s">
        <v>17</v>
      </c>
      <c r="G208" s="3">
        <v>6</v>
      </c>
      <c r="H208" s="3">
        <v>8</v>
      </c>
      <c r="I208" s="2" t="s">
        <v>662</v>
      </c>
      <c r="J208" s="2" t="s">
        <v>941</v>
      </c>
      <c r="K208" s="2" t="s">
        <v>19</v>
      </c>
      <c r="L208" s="2" t="s">
        <v>21</v>
      </c>
      <c r="M208" s="2" t="s">
        <v>942</v>
      </c>
      <c r="N208" s="2" t="s">
        <v>42</v>
      </c>
    </row>
    <row r="209" spans="1:14" ht="21.75" customHeight="1">
      <c r="A209" s="2" t="s">
        <v>943</v>
      </c>
      <c r="B209" s="2" t="s">
        <v>944</v>
      </c>
      <c r="C209" s="2" t="str">
        <f t="shared" ca="1" si="0"/>
        <v>上海</v>
      </c>
      <c r="D209" s="2" t="str">
        <f t="shared" ca="1" si="25"/>
        <v>徐汇区  </v>
      </c>
      <c r="E209" s="2" t="s">
        <v>167</v>
      </c>
      <c r="F209" s="2" t="s">
        <v>17</v>
      </c>
      <c r="G209" s="3">
        <v>6</v>
      </c>
      <c r="H209" s="3">
        <v>12</v>
      </c>
      <c r="I209" s="2" t="s">
        <v>694</v>
      </c>
      <c r="J209" s="2" t="s">
        <v>945</v>
      </c>
      <c r="K209" s="2" t="s">
        <v>47</v>
      </c>
      <c r="L209" s="2" t="s">
        <v>946</v>
      </c>
      <c r="M209" s="2" t="s">
        <v>21</v>
      </c>
      <c r="N209" s="2" t="s">
        <v>308</v>
      </c>
    </row>
    <row r="210" spans="1:14" ht="21.75" customHeight="1">
      <c r="A210" s="2" t="s">
        <v>947</v>
      </c>
      <c r="B210" s="2" t="s">
        <v>948</v>
      </c>
      <c r="C210" s="2" t="str">
        <f t="shared" ca="1" si="0"/>
        <v>上海</v>
      </c>
      <c r="D210" s="2" t="str">
        <f t="shared" ca="1" si="25"/>
        <v>徐汇区  </v>
      </c>
      <c r="E210" s="2" t="s">
        <v>936</v>
      </c>
      <c r="F210" s="2" t="s">
        <v>17</v>
      </c>
      <c r="G210" s="3">
        <v>6</v>
      </c>
      <c r="H210" s="3">
        <v>8</v>
      </c>
      <c r="I210" s="2" t="s">
        <v>662</v>
      </c>
      <c r="J210" s="2" t="s">
        <v>690</v>
      </c>
      <c r="K210" s="2" t="s">
        <v>67</v>
      </c>
      <c r="L210" s="2" t="s">
        <v>815</v>
      </c>
      <c r="M210" s="2" t="s">
        <v>949</v>
      </c>
      <c r="N210" s="2" t="s">
        <v>404</v>
      </c>
    </row>
    <row r="211" spans="1:14" ht="21.75" customHeight="1">
      <c r="A211" s="2" t="s">
        <v>950</v>
      </c>
      <c r="B211" s="2" t="s">
        <v>951</v>
      </c>
      <c r="C211" s="2" t="str">
        <f t="shared" ca="1" si="0"/>
        <v>上海</v>
      </c>
      <c r="D211" s="2" t="str">
        <f t="shared" ca="1" si="25"/>
        <v>徐汇区  </v>
      </c>
      <c r="E211" s="2" t="s">
        <v>65</v>
      </c>
      <c r="F211" s="2" t="s">
        <v>17</v>
      </c>
      <c r="G211" s="3">
        <v>6</v>
      </c>
      <c r="H211" s="3">
        <v>11</v>
      </c>
      <c r="I211" s="2" t="s">
        <v>952</v>
      </c>
      <c r="J211" s="2" t="s">
        <v>320</v>
      </c>
      <c r="K211" s="2" t="s">
        <v>67</v>
      </c>
      <c r="L211" s="2" t="s">
        <v>953</v>
      </c>
      <c r="M211" s="2" t="s">
        <v>954</v>
      </c>
      <c r="N211" s="2" t="s">
        <v>23</v>
      </c>
    </row>
    <row r="212" spans="1:14" ht="21.75" customHeight="1">
      <c r="A212" s="2" t="s">
        <v>955</v>
      </c>
      <c r="B212" s="2" t="s">
        <v>956</v>
      </c>
      <c r="C212" s="2" t="str">
        <f t="shared" ca="1" si="0"/>
        <v>上海</v>
      </c>
      <c r="D212" s="2" t="str">
        <f t="shared" ca="1" si="25"/>
        <v>徐汇区  </v>
      </c>
      <c r="E212" s="2" t="s">
        <v>301</v>
      </c>
      <c r="F212" s="2" t="s">
        <v>17</v>
      </c>
      <c r="G212" s="3">
        <v>6</v>
      </c>
      <c r="H212" s="3">
        <v>8</v>
      </c>
      <c r="I212" s="2" t="s">
        <v>662</v>
      </c>
      <c r="J212" s="2" t="s">
        <v>20</v>
      </c>
      <c r="K212" s="2" t="s">
        <v>67</v>
      </c>
      <c r="L212" s="2" t="s">
        <v>21</v>
      </c>
      <c r="M212" s="2" t="s">
        <v>957</v>
      </c>
      <c r="N212" s="2" t="s">
        <v>36</v>
      </c>
    </row>
    <row r="213" spans="1:14" ht="21.75" customHeight="1">
      <c r="A213" s="2" t="s">
        <v>958</v>
      </c>
      <c r="B213" s="2" t="s">
        <v>959</v>
      </c>
      <c r="C213" s="2" t="str">
        <f t="shared" ca="1" si="0"/>
        <v>上海</v>
      </c>
      <c r="D213" s="2" t="str">
        <f t="shared" ca="1" si="25"/>
        <v>徐汇区  </v>
      </c>
      <c r="E213" s="2" t="s">
        <v>960</v>
      </c>
      <c r="F213" s="2" t="s">
        <v>17</v>
      </c>
      <c r="G213" s="3">
        <v>6</v>
      </c>
      <c r="H213" s="3">
        <v>8</v>
      </c>
      <c r="I213" s="2" t="s">
        <v>662</v>
      </c>
      <c r="J213" s="2" t="s">
        <v>961</v>
      </c>
      <c r="K213" s="2" t="s">
        <v>47</v>
      </c>
      <c r="L213" s="2" t="s">
        <v>263</v>
      </c>
      <c r="M213" s="2" t="s">
        <v>962</v>
      </c>
      <c r="N213" s="2" t="s">
        <v>36</v>
      </c>
    </row>
    <row r="214" spans="1:14" ht="21.75" customHeight="1">
      <c r="A214" s="2" t="s">
        <v>963</v>
      </c>
      <c r="B214" s="2" t="s">
        <v>964</v>
      </c>
      <c r="C214" s="2" t="str">
        <f t="shared" ca="1" si="0"/>
        <v>上海</v>
      </c>
      <c r="D214" s="2" t="str">
        <f t="shared" ca="1" si="25"/>
        <v>徐汇区  </v>
      </c>
      <c r="E214" s="2" t="s">
        <v>479</v>
      </c>
      <c r="F214" s="2" t="s">
        <v>27</v>
      </c>
      <c r="G214" s="3">
        <v>6</v>
      </c>
      <c r="H214" s="3">
        <v>15</v>
      </c>
      <c r="I214" s="2" t="s">
        <v>668</v>
      </c>
      <c r="J214" s="2" t="s">
        <v>965</v>
      </c>
      <c r="K214" s="2" t="s">
        <v>47</v>
      </c>
      <c r="L214" s="2" t="s">
        <v>966</v>
      </c>
      <c r="M214" s="2" t="s">
        <v>967</v>
      </c>
      <c r="N214" s="2" t="s">
        <v>404</v>
      </c>
    </row>
    <row r="215" spans="1:14" ht="21.75" customHeight="1">
      <c r="A215" s="2" t="s">
        <v>968</v>
      </c>
      <c r="B215" s="2" t="s">
        <v>969</v>
      </c>
      <c r="C215" s="2" t="str">
        <f t="shared" ca="1" si="0"/>
        <v>上海</v>
      </c>
      <c r="D215" s="2" t="s">
        <v>21</v>
      </c>
      <c r="E215" s="2" t="s">
        <v>306</v>
      </c>
      <c r="F215" s="2" t="s">
        <v>27</v>
      </c>
      <c r="G215" s="3">
        <v>6</v>
      </c>
      <c r="H215" s="3">
        <v>8</v>
      </c>
      <c r="I215" s="2" t="s">
        <v>662</v>
      </c>
      <c r="J215" s="2" t="s">
        <v>514</v>
      </c>
      <c r="K215" s="2" t="s">
        <v>19</v>
      </c>
      <c r="L215" s="2" t="s">
        <v>970</v>
      </c>
      <c r="M215" s="2" t="s">
        <v>971</v>
      </c>
      <c r="N215" s="2" t="s">
        <v>42</v>
      </c>
    </row>
    <row r="216" spans="1:14" ht="21.75" customHeight="1">
      <c r="A216" s="2" t="s">
        <v>972</v>
      </c>
      <c r="B216" s="2" t="s">
        <v>973</v>
      </c>
      <c r="C216" s="2" t="str">
        <f t="shared" ca="1" si="0"/>
        <v>上海</v>
      </c>
      <c r="D216" s="2" t="str">
        <f t="shared" ref="D216:D217" ca="1" si="26">IFERROR(__xludf.DUMMYFUNCTION("REGEXEXTRACT(E216,""-(\S+)"")"),"西城区  ")</f>
        <v>西城区  </v>
      </c>
      <c r="E216" s="2" t="s">
        <v>960</v>
      </c>
      <c r="F216" s="2" t="s">
        <v>27</v>
      </c>
      <c r="G216" s="3">
        <v>6</v>
      </c>
      <c r="H216" s="3">
        <v>8</v>
      </c>
      <c r="I216" s="2" t="s">
        <v>662</v>
      </c>
      <c r="J216" s="2" t="s">
        <v>157</v>
      </c>
      <c r="K216" s="2" t="s">
        <v>47</v>
      </c>
      <c r="L216" s="2" t="s">
        <v>974</v>
      </c>
      <c r="M216" s="2" t="s">
        <v>975</v>
      </c>
      <c r="N216" s="2" t="s">
        <v>36</v>
      </c>
    </row>
    <row r="217" spans="1:14" ht="21.75" customHeight="1">
      <c r="A217" s="2" t="s">
        <v>976</v>
      </c>
      <c r="B217" s="2" t="s">
        <v>977</v>
      </c>
      <c r="C217" s="2" t="str">
        <f t="shared" ca="1" si="0"/>
        <v>上海</v>
      </c>
      <c r="D217" s="2" t="str">
        <f t="shared" ca="1" si="26"/>
        <v>西城区  </v>
      </c>
      <c r="E217" s="2" t="s">
        <v>960</v>
      </c>
      <c r="F217" s="2" t="s">
        <v>17</v>
      </c>
      <c r="G217" s="3">
        <v>6</v>
      </c>
      <c r="H217" s="3">
        <v>8</v>
      </c>
      <c r="I217" s="2" t="s">
        <v>662</v>
      </c>
      <c r="J217" s="2" t="s">
        <v>20</v>
      </c>
      <c r="K217" s="2" t="s">
        <v>55</v>
      </c>
      <c r="L217" s="2" t="s">
        <v>978</v>
      </c>
      <c r="M217" s="2" t="s">
        <v>979</v>
      </c>
      <c r="N217" s="2" t="s">
        <v>404</v>
      </c>
    </row>
    <row r="218" spans="1:14" ht="21.75" customHeight="1">
      <c r="A218" s="4" t="s">
        <v>75</v>
      </c>
      <c r="B218" s="4" t="s">
        <v>980</v>
      </c>
      <c r="C218" s="4" t="str">
        <f t="shared" ca="1" si="0"/>
        <v>上海</v>
      </c>
      <c r="D218" s="4" t="s">
        <v>21</v>
      </c>
      <c r="E218" s="4" t="s">
        <v>306</v>
      </c>
      <c r="F218" s="4" t="s">
        <v>27</v>
      </c>
      <c r="G218" s="5">
        <v>6</v>
      </c>
      <c r="H218" s="5">
        <v>8</v>
      </c>
      <c r="I218" s="4" t="s">
        <v>662</v>
      </c>
      <c r="J218" s="4" t="s">
        <v>981</v>
      </c>
      <c r="K218" s="4" t="s">
        <v>19</v>
      </c>
      <c r="L218" s="4" t="s">
        <v>982</v>
      </c>
      <c r="M218" s="4" t="s">
        <v>21</v>
      </c>
      <c r="N218" s="4" t="s">
        <v>42</v>
      </c>
    </row>
    <row r="219" spans="1:14" ht="21.75" customHeight="1">
      <c r="A219" s="2" t="s">
        <v>983</v>
      </c>
      <c r="B219" s="2" t="s">
        <v>984</v>
      </c>
      <c r="C219" s="2" t="str">
        <f t="shared" ca="1" si="0"/>
        <v>上海</v>
      </c>
      <c r="D219" s="2" t="str">
        <f t="shared" ref="D219:D224" ca="1" si="27">IFERROR(__xludf.DUMMYFUNCTION("REGEXEXTRACT(E219,""-(\S+)"")"),"海淀区  ")</f>
        <v>海淀区  </v>
      </c>
      <c r="E219" s="2" t="s">
        <v>65</v>
      </c>
      <c r="F219" s="2" t="s">
        <v>17</v>
      </c>
      <c r="G219" s="3">
        <v>6</v>
      </c>
      <c r="H219" s="3">
        <v>8</v>
      </c>
      <c r="I219" s="2" t="s">
        <v>662</v>
      </c>
      <c r="J219" s="2" t="s">
        <v>985</v>
      </c>
      <c r="K219" s="2" t="s">
        <v>67</v>
      </c>
      <c r="L219" s="2" t="s">
        <v>986</v>
      </c>
      <c r="M219" s="2" t="s">
        <v>987</v>
      </c>
      <c r="N219" s="2" t="s">
        <v>36</v>
      </c>
    </row>
    <row r="220" spans="1:14" ht="21.75" customHeight="1">
      <c r="A220" s="2" t="s">
        <v>988</v>
      </c>
      <c r="B220" s="2" t="s">
        <v>989</v>
      </c>
      <c r="C220" s="2" t="str">
        <f t="shared" ca="1" si="0"/>
        <v>上海</v>
      </c>
      <c r="D220" s="2" t="str">
        <f t="shared" ca="1" si="27"/>
        <v>海淀区  </v>
      </c>
      <c r="E220" s="2" t="s">
        <v>124</v>
      </c>
      <c r="F220" s="2" t="s">
        <v>17</v>
      </c>
      <c r="G220" s="3">
        <v>6</v>
      </c>
      <c r="H220" s="3">
        <v>10</v>
      </c>
      <c r="I220" s="2" t="s">
        <v>656</v>
      </c>
      <c r="J220" s="2" t="s">
        <v>657</v>
      </c>
      <c r="K220" s="2" t="s">
        <v>47</v>
      </c>
      <c r="L220" s="2" t="s">
        <v>990</v>
      </c>
      <c r="M220" s="2" t="s">
        <v>991</v>
      </c>
      <c r="N220" s="2" t="s">
        <v>23</v>
      </c>
    </row>
    <row r="221" spans="1:14" ht="21.75" customHeight="1">
      <c r="A221" s="2" t="s">
        <v>992</v>
      </c>
      <c r="B221" s="2" t="s">
        <v>993</v>
      </c>
      <c r="C221" s="2" t="str">
        <f t="shared" ca="1" si="0"/>
        <v>上海</v>
      </c>
      <c r="D221" s="2" t="str">
        <f t="shared" ca="1" si="27"/>
        <v>海淀区  </v>
      </c>
      <c r="E221" s="2" t="s">
        <v>33</v>
      </c>
      <c r="F221" s="2" t="s">
        <v>27</v>
      </c>
      <c r="G221" s="3">
        <v>6</v>
      </c>
      <c r="H221" s="3">
        <v>8</v>
      </c>
      <c r="I221" s="2" t="s">
        <v>662</v>
      </c>
      <c r="J221" s="2" t="s">
        <v>105</v>
      </c>
      <c r="K221" s="2" t="s">
        <v>47</v>
      </c>
      <c r="L221" s="2" t="s">
        <v>632</v>
      </c>
      <c r="M221" s="2" t="s">
        <v>994</v>
      </c>
      <c r="N221" s="2" t="s">
        <v>23</v>
      </c>
    </row>
    <row r="222" spans="1:14" ht="21.75" customHeight="1">
      <c r="A222" s="2" t="s">
        <v>995</v>
      </c>
      <c r="B222" s="2" t="s">
        <v>996</v>
      </c>
      <c r="C222" s="2" t="str">
        <f t="shared" ca="1" si="0"/>
        <v>上海</v>
      </c>
      <c r="D222" s="2" t="str">
        <f t="shared" ca="1" si="27"/>
        <v>海淀区  </v>
      </c>
      <c r="E222" s="2" t="s">
        <v>33</v>
      </c>
      <c r="F222" s="2" t="s">
        <v>17</v>
      </c>
      <c r="G222" s="3">
        <v>6</v>
      </c>
      <c r="H222" s="3">
        <v>8</v>
      </c>
      <c r="I222" s="2" t="s">
        <v>662</v>
      </c>
      <c r="J222" s="2" t="s">
        <v>157</v>
      </c>
      <c r="K222" s="2" t="s">
        <v>67</v>
      </c>
      <c r="L222" s="2" t="s">
        <v>997</v>
      </c>
      <c r="M222" s="2" t="s">
        <v>998</v>
      </c>
      <c r="N222" s="2" t="s">
        <v>36</v>
      </c>
    </row>
    <row r="223" spans="1:14" ht="21.75" customHeight="1">
      <c r="A223" s="2" t="s">
        <v>314</v>
      </c>
      <c r="B223" s="2" t="s">
        <v>999</v>
      </c>
      <c r="C223" s="2" t="str">
        <f t="shared" ca="1" si="0"/>
        <v>上海</v>
      </c>
      <c r="D223" s="2" t="str">
        <f t="shared" ca="1" si="27"/>
        <v>海淀区  </v>
      </c>
      <c r="E223" s="2" t="s">
        <v>114</v>
      </c>
      <c r="F223" s="2" t="s">
        <v>27</v>
      </c>
      <c r="G223" s="3">
        <v>6</v>
      </c>
      <c r="H223" s="3">
        <v>8</v>
      </c>
      <c r="I223" s="2" t="s">
        <v>662</v>
      </c>
      <c r="J223" s="2" t="s">
        <v>1000</v>
      </c>
      <c r="K223" s="2" t="s">
        <v>67</v>
      </c>
      <c r="L223" s="2" t="s">
        <v>1001</v>
      </c>
      <c r="M223" s="2" t="s">
        <v>1002</v>
      </c>
      <c r="N223" s="2" t="s">
        <v>23</v>
      </c>
    </row>
    <row r="224" spans="1:14" ht="21.75" customHeight="1">
      <c r="A224" s="2" t="s">
        <v>1003</v>
      </c>
      <c r="B224" s="2" t="s">
        <v>1004</v>
      </c>
      <c r="C224" s="2" t="str">
        <f t="shared" ca="1" si="0"/>
        <v>上海</v>
      </c>
      <c r="D224" s="2" t="str">
        <f t="shared" ca="1" si="27"/>
        <v>海淀区  </v>
      </c>
      <c r="E224" s="2" t="s">
        <v>26</v>
      </c>
      <c r="F224" s="2" t="s">
        <v>73</v>
      </c>
      <c r="G224" s="3">
        <v>6</v>
      </c>
      <c r="H224" s="3">
        <v>8</v>
      </c>
      <c r="I224" s="2" t="s">
        <v>662</v>
      </c>
      <c r="J224" s="2" t="s">
        <v>48</v>
      </c>
      <c r="K224" s="2" t="s">
        <v>47</v>
      </c>
      <c r="L224" s="2" t="s">
        <v>1005</v>
      </c>
      <c r="M224" s="2" t="s">
        <v>1006</v>
      </c>
      <c r="N224" s="2" t="s">
        <v>36</v>
      </c>
    </row>
    <row r="225" spans="1:14" ht="21.75" customHeight="1">
      <c r="A225" s="2" t="s">
        <v>314</v>
      </c>
      <c r="B225" s="2" t="s">
        <v>1007</v>
      </c>
      <c r="C225" s="2" t="str">
        <f t="shared" ca="1" si="0"/>
        <v>上海</v>
      </c>
      <c r="D225" s="2" t="s">
        <v>21</v>
      </c>
      <c r="E225" s="2" t="s">
        <v>77</v>
      </c>
      <c r="F225" s="2" t="s">
        <v>17</v>
      </c>
      <c r="G225" s="3">
        <v>6</v>
      </c>
      <c r="H225" s="3">
        <v>8</v>
      </c>
      <c r="I225" s="2" t="s">
        <v>662</v>
      </c>
      <c r="J225" s="2" t="s">
        <v>105</v>
      </c>
      <c r="K225" s="2" t="s">
        <v>47</v>
      </c>
      <c r="L225" s="2" t="s">
        <v>1008</v>
      </c>
      <c r="M225" s="2" t="s">
        <v>1009</v>
      </c>
      <c r="N225" s="2" t="s">
        <v>23</v>
      </c>
    </row>
    <row r="226" spans="1:14" ht="21.75" customHeight="1">
      <c r="A226" s="2" t="s">
        <v>314</v>
      </c>
      <c r="B226" s="2" t="s">
        <v>1010</v>
      </c>
      <c r="C226" s="2" t="str">
        <f t="shared" ca="1" si="0"/>
        <v>上海</v>
      </c>
      <c r="D226" s="2" t="str">
        <f ca="1">IFERROR(__xludf.DUMMYFUNCTION("REGEXEXTRACT(E226,""-(\S+)"")"),"番禺区  ")</f>
        <v>番禺区  </v>
      </c>
      <c r="E226" s="2" t="s">
        <v>124</v>
      </c>
      <c r="F226" s="2" t="s">
        <v>17</v>
      </c>
      <c r="G226" s="3">
        <v>6</v>
      </c>
      <c r="H226" s="3">
        <v>12</v>
      </c>
      <c r="I226" s="2" t="s">
        <v>694</v>
      </c>
      <c r="J226" s="2" t="s">
        <v>557</v>
      </c>
      <c r="K226" s="2" t="s">
        <v>47</v>
      </c>
      <c r="L226" s="2" t="s">
        <v>1011</v>
      </c>
      <c r="M226" s="2" t="s">
        <v>1012</v>
      </c>
      <c r="N226" s="2" t="s">
        <v>36</v>
      </c>
    </row>
    <row r="227" spans="1:14" ht="21.75" customHeight="1">
      <c r="A227" s="2" t="s">
        <v>314</v>
      </c>
      <c r="B227" s="2" t="s">
        <v>1013</v>
      </c>
      <c r="C227" s="2" t="str">
        <f t="shared" ca="1" si="0"/>
        <v>上海</v>
      </c>
      <c r="D227" s="2" t="s">
        <v>21</v>
      </c>
      <c r="E227" s="2" t="s">
        <v>77</v>
      </c>
      <c r="F227" s="2" t="s">
        <v>27</v>
      </c>
      <c r="G227" s="3">
        <v>6</v>
      </c>
      <c r="H227" s="3">
        <v>8</v>
      </c>
      <c r="I227" s="2" t="s">
        <v>662</v>
      </c>
      <c r="J227" s="2" t="s">
        <v>520</v>
      </c>
      <c r="K227" s="2" t="s">
        <v>19</v>
      </c>
      <c r="L227" s="2" t="s">
        <v>21</v>
      </c>
      <c r="M227" s="2" t="s">
        <v>1014</v>
      </c>
      <c r="N227" s="2" t="s">
        <v>42</v>
      </c>
    </row>
    <row r="228" spans="1:14" ht="21.75" customHeight="1">
      <c r="A228" s="2" t="s">
        <v>314</v>
      </c>
      <c r="B228" s="2" t="s">
        <v>1015</v>
      </c>
      <c r="C228" s="2" t="str">
        <f t="shared" ca="1" si="0"/>
        <v>上海</v>
      </c>
      <c r="D228" s="2" t="str">
        <f t="shared" ref="D228:D229" ca="1" si="28">IFERROR(__xludf.DUMMYFUNCTION("REGEXEXTRACT(E228,""-(\S+)"")"),"越秀区  ")</f>
        <v>越秀区  </v>
      </c>
      <c r="E228" s="2" t="s">
        <v>114</v>
      </c>
      <c r="F228" s="2" t="s">
        <v>27</v>
      </c>
      <c r="G228" s="3">
        <v>6</v>
      </c>
      <c r="H228" s="3">
        <v>10</v>
      </c>
      <c r="I228" s="2" t="s">
        <v>656</v>
      </c>
      <c r="J228" s="2" t="s">
        <v>131</v>
      </c>
      <c r="K228" s="2" t="s">
        <v>67</v>
      </c>
      <c r="L228" s="2" t="s">
        <v>1016</v>
      </c>
      <c r="M228" s="2" t="s">
        <v>1017</v>
      </c>
      <c r="N228" s="2" t="s">
        <v>36</v>
      </c>
    </row>
    <row r="229" spans="1:14" ht="21.75" customHeight="1">
      <c r="A229" s="4" t="s">
        <v>1018</v>
      </c>
      <c r="B229" s="4" t="s">
        <v>1019</v>
      </c>
      <c r="C229" s="4" t="str">
        <f t="shared" ca="1" si="0"/>
        <v>上海</v>
      </c>
      <c r="D229" s="4" t="str">
        <f t="shared" ca="1" si="28"/>
        <v>越秀区  </v>
      </c>
      <c r="E229" s="4" t="s">
        <v>26</v>
      </c>
      <c r="F229" s="4" t="s">
        <v>27</v>
      </c>
      <c r="G229" s="5">
        <v>6</v>
      </c>
      <c r="H229" s="5">
        <v>8</v>
      </c>
      <c r="I229" s="4" t="s">
        <v>662</v>
      </c>
      <c r="J229" s="4" t="s">
        <v>1020</v>
      </c>
      <c r="K229" s="4" t="s">
        <v>19</v>
      </c>
      <c r="L229" s="4" t="s">
        <v>1021</v>
      </c>
      <c r="M229" s="4" t="s">
        <v>21</v>
      </c>
      <c r="N229" s="4" t="s">
        <v>36</v>
      </c>
    </row>
    <row r="230" spans="1:14" ht="21.75" customHeight="1">
      <c r="A230" s="2" t="s">
        <v>1022</v>
      </c>
      <c r="B230" s="2" t="s">
        <v>1023</v>
      </c>
      <c r="C230" s="2" t="str">
        <f t="shared" ca="1" si="0"/>
        <v>上海</v>
      </c>
      <c r="D230" s="2" t="s">
        <v>21</v>
      </c>
      <c r="E230" s="2" t="s">
        <v>77</v>
      </c>
      <c r="F230" s="2" t="s">
        <v>17</v>
      </c>
      <c r="G230" s="3">
        <v>6</v>
      </c>
      <c r="H230" s="3">
        <v>10</v>
      </c>
      <c r="I230" s="2" t="s">
        <v>656</v>
      </c>
      <c r="J230" s="2" t="s">
        <v>1024</v>
      </c>
      <c r="K230" s="2" t="s">
        <v>67</v>
      </c>
      <c r="L230" s="2" t="s">
        <v>1025</v>
      </c>
      <c r="M230" s="2" t="s">
        <v>1026</v>
      </c>
      <c r="N230" s="2" t="s">
        <v>23</v>
      </c>
    </row>
    <row r="231" spans="1:14" ht="21.75" customHeight="1">
      <c r="A231" s="2" t="s">
        <v>314</v>
      </c>
      <c r="B231" s="2" t="s">
        <v>1027</v>
      </c>
      <c r="C231" s="2" t="str">
        <f t="shared" ca="1" si="0"/>
        <v>上海</v>
      </c>
      <c r="D231" s="2" t="str">
        <f ca="1">IFERROR(__xludf.DUMMYFUNCTION("REGEXEXTRACT(E231,""-(\S+)"")"),"天河区  ")</f>
        <v>天河区  </v>
      </c>
      <c r="E231" s="2" t="s">
        <v>33</v>
      </c>
      <c r="F231" s="2" t="s">
        <v>17</v>
      </c>
      <c r="G231" s="3">
        <v>6</v>
      </c>
      <c r="H231" s="3">
        <v>8</v>
      </c>
      <c r="I231" s="2" t="s">
        <v>662</v>
      </c>
      <c r="J231" s="2" t="s">
        <v>657</v>
      </c>
      <c r="K231" s="2" t="s">
        <v>67</v>
      </c>
      <c r="L231" s="2" t="s">
        <v>21</v>
      </c>
      <c r="M231" s="2" t="s">
        <v>1028</v>
      </c>
      <c r="N231" s="2" t="s">
        <v>23</v>
      </c>
    </row>
    <row r="232" spans="1:14" ht="21.75" customHeight="1">
      <c r="A232" s="2" t="s">
        <v>1029</v>
      </c>
      <c r="B232" s="2" t="s">
        <v>1030</v>
      </c>
      <c r="C232" s="2" t="str">
        <f t="shared" ca="1" si="0"/>
        <v>上海</v>
      </c>
      <c r="D232" s="2" t="s">
        <v>21</v>
      </c>
      <c r="E232" s="2" t="s">
        <v>77</v>
      </c>
      <c r="F232" s="2" t="s">
        <v>17</v>
      </c>
      <c r="G232" s="3">
        <v>6</v>
      </c>
      <c r="H232" s="3">
        <v>10</v>
      </c>
      <c r="I232" s="2" t="s">
        <v>656</v>
      </c>
      <c r="J232" s="2" t="s">
        <v>505</v>
      </c>
      <c r="K232" s="2" t="s">
        <v>67</v>
      </c>
      <c r="L232" s="2" t="s">
        <v>1031</v>
      </c>
      <c r="M232" s="2" t="s">
        <v>1032</v>
      </c>
      <c r="N232" s="2" t="s">
        <v>96</v>
      </c>
    </row>
    <row r="233" spans="1:14" ht="21.75" customHeight="1">
      <c r="A233" s="2" t="s">
        <v>1033</v>
      </c>
      <c r="B233" s="2" t="s">
        <v>1034</v>
      </c>
      <c r="C233" s="2" t="str">
        <f t="shared" ca="1" si="0"/>
        <v>上海</v>
      </c>
      <c r="D233" s="2" t="str">
        <f t="shared" ref="D233:D246" ca="1" si="29">IFERROR(__xludf.DUMMYFUNCTION("REGEXEXTRACT(E233,""-(\S+)"")"),"海珠区  ")</f>
        <v>海珠区  </v>
      </c>
      <c r="E233" s="2" t="s">
        <v>26</v>
      </c>
      <c r="F233" s="2" t="s">
        <v>17</v>
      </c>
      <c r="G233" s="3">
        <v>6</v>
      </c>
      <c r="H233" s="3">
        <v>7</v>
      </c>
      <c r="I233" s="2" t="s">
        <v>1035</v>
      </c>
      <c r="J233" s="2" t="s">
        <v>598</v>
      </c>
      <c r="K233" s="2" t="s">
        <v>19</v>
      </c>
      <c r="L233" s="2" t="s">
        <v>21</v>
      </c>
      <c r="M233" s="2" t="s">
        <v>21</v>
      </c>
      <c r="N233" s="2" t="s">
        <v>96</v>
      </c>
    </row>
    <row r="234" spans="1:14" ht="21.75" customHeight="1">
      <c r="A234" s="2" t="s">
        <v>108</v>
      </c>
      <c r="B234" s="2" t="s">
        <v>1036</v>
      </c>
      <c r="C234" s="2" t="str">
        <f t="shared" ca="1" si="0"/>
        <v>上海</v>
      </c>
      <c r="D234" s="2" t="str">
        <f t="shared" ca="1" si="29"/>
        <v>海珠区  </v>
      </c>
      <c r="E234" s="2" t="s">
        <v>33</v>
      </c>
      <c r="F234" s="2" t="s">
        <v>17</v>
      </c>
      <c r="G234" s="3">
        <v>6</v>
      </c>
      <c r="H234" s="3">
        <v>8</v>
      </c>
      <c r="I234" s="2" t="s">
        <v>662</v>
      </c>
      <c r="J234" s="2" t="s">
        <v>40</v>
      </c>
      <c r="K234" s="2" t="s">
        <v>55</v>
      </c>
      <c r="L234" s="2" t="s">
        <v>912</v>
      </c>
      <c r="M234" s="2" t="s">
        <v>1037</v>
      </c>
      <c r="N234" s="2" t="s">
        <v>23</v>
      </c>
    </row>
    <row r="235" spans="1:14" ht="21.75" customHeight="1">
      <c r="A235" s="2" t="s">
        <v>108</v>
      </c>
      <c r="B235" s="2" t="s">
        <v>1038</v>
      </c>
      <c r="C235" s="2" t="str">
        <f t="shared" ca="1" si="0"/>
        <v>上海</v>
      </c>
      <c r="D235" s="2" t="str">
        <f t="shared" ca="1" si="29"/>
        <v>海珠区  </v>
      </c>
      <c r="E235" s="2" t="s">
        <v>578</v>
      </c>
      <c r="F235" s="2" t="s">
        <v>17</v>
      </c>
      <c r="G235" s="3">
        <v>6</v>
      </c>
      <c r="H235" s="3">
        <v>10</v>
      </c>
      <c r="I235" s="2" t="s">
        <v>656</v>
      </c>
      <c r="J235" s="2" t="s">
        <v>1039</v>
      </c>
      <c r="K235" s="2" t="s">
        <v>47</v>
      </c>
      <c r="L235" s="2" t="s">
        <v>1040</v>
      </c>
      <c r="M235" s="2" t="s">
        <v>1041</v>
      </c>
      <c r="N235" s="2" t="s">
        <v>42</v>
      </c>
    </row>
    <row r="236" spans="1:14" ht="21.75" customHeight="1">
      <c r="A236" s="2" t="s">
        <v>108</v>
      </c>
      <c r="B236" s="2" t="s">
        <v>1042</v>
      </c>
      <c r="C236" s="2" t="str">
        <f t="shared" ca="1" si="0"/>
        <v>上海</v>
      </c>
      <c r="D236" s="2" t="str">
        <f t="shared" ca="1" si="29"/>
        <v>海珠区  </v>
      </c>
      <c r="E236" s="2" t="s">
        <v>325</v>
      </c>
      <c r="F236" s="2" t="s">
        <v>27</v>
      </c>
      <c r="G236" s="3">
        <v>6</v>
      </c>
      <c r="H236" s="3">
        <v>10</v>
      </c>
      <c r="I236" s="2" t="s">
        <v>656</v>
      </c>
      <c r="J236" s="2" t="s">
        <v>1043</v>
      </c>
      <c r="K236" s="2" t="s">
        <v>47</v>
      </c>
      <c r="L236" s="2" t="s">
        <v>1044</v>
      </c>
      <c r="M236" s="2" t="s">
        <v>1045</v>
      </c>
      <c r="N236" s="2" t="s">
        <v>42</v>
      </c>
    </row>
    <row r="237" spans="1:14" ht="21.75" customHeight="1">
      <c r="A237" s="2" t="s">
        <v>172</v>
      </c>
      <c r="B237" s="2" t="s">
        <v>1046</v>
      </c>
      <c r="C237" s="2" t="str">
        <f t="shared" ca="1" si="0"/>
        <v>上海</v>
      </c>
      <c r="D237" s="2" t="str">
        <f t="shared" ca="1" si="29"/>
        <v>海珠区  </v>
      </c>
      <c r="E237" s="2" t="s">
        <v>39</v>
      </c>
      <c r="F237" s="2" t="s">
        <v>27</v>
      </c>
      <c r="G237" s="3">
        <v>6</v>
      </c>
      <c r="H237" s="3">
        <v>8</v>
      </c>
      <c r="I237" s="2" t="s">
        <v>662</v>
      </c>
      <c r="J237" s="2" t="s">
        <v>1047</v>
      </c>
      <c r="K237" s="2" t="s">
        <v>47</v>
      </c>
      <c r="L237" s="2" t="s">
        <v>1048</v>
      </c>
      <c r="M237" s="2" t="s">
        <v>1049</v>
      </c>
      <c r="N237" s="2" t="s">
        <v>36</v>
      </c>
    </row>
    <row r="238" spans="1:14" ht="21.75" customHeight="1">
      <c r="A238" s="2" t="s">
        <v>179</v>
      </c>
      <c r="B238" s="2" t="s">
        <v>1050</v>
      </c>
      <c r="C238" s="2" t="str">
        <f t="shared" ca="1" si="0"/>
        <v>上海</v>
      </c>
      <c r="D238" s="2" t="str">
        <f t="shared" ca="1" si="29"/>
        <v>海珠区  </v>
      </c>
      <c r="E238" s="2" t="s">
        <v>104</v>
      </c>
      <c r="F238" s="2" t="s">
        <v>17</v>
      </c>
      <c r="G238" s="3">
        <v>6</v>
      </c>
      <c r="H238" s="3">
        <v>10</v>
      </c>
      <c r="I238" s="2" t="s">
        <v>656</v>
      </c>
      <c r="J238" s="2" t="s">
        <v>267</v>
      </c>
      <c r="K238" s="2" t="s">
        <v>47</v>
      </c>
      <c r="L238" s="2" t="s">
        <v>1051</v>
      </c>
      <c r="M238" s="2" t="s">
        <v>1052</v>
      </c>
      <c r="N238" s="2" t="s">
        <v>36</v>
      </c>
    </row>
    <row r="239" spans="1:14" ht="21.75" customHeight="1">
      <c r="A239" s="2" t="s">
        <v>1053</v>
      </c>
      <c r="B239" s="2" t="s">
        <v>1054</v>
      </c>
      <c r="C239" s="2" t="str">
        <f t="shared" ca="1" si="0"/>
        <v>上海</v>
      </c>
      <c r="D239" s="2" t="str">
        <f t="shared" ca="1" si="29"/>
        <v>海珠区  </v>
      </c>
      <c r="E239" s="2" t="s">
        <v>33</v>
      </c>
      <c r="F239" s="2" t="s">
        <v>27</v>
      </c>
      <c r="G239" s="3">
        <v>6</v>
      </c>
      <c r="H239" s="3">
        <v>12</v>
      </c>
      <c r="I239" s="2" t="s">
        <v>694</v>
      </c>
      <c r="J239" s="2" t="s">
        <v>157</v>
      </c>
      <c r="K239" s="2" t="s">
        <v>19</v>
      </c>
      <c r="L239" s="2" t="s">
        <v>1055</v>
      </c>
      <c r="M239" s="2" t="s">
        <v>1056</v>
      </c>
      <c r="N239" s="2" t="s">
        <v>36</v>
      </c>
    </row>
    <row r="240" spans="1:14" ht="21.75" customHeight="1">
      <c r="A240" s="2" t="s">
        <v>1057</v>
      </c>
      <c r="B240" s="2" t="s">
        <v>1058</v>
      </c>
      <c r="C240" s="2" t="str">
        <f t="shared" ca="1" si="0"/>
        <v>上海</v>
      </c>
      <c r="D240" s="2" t="str">
        <f t="shared" ca="1" si="29"/>
        <v>海珠区  </v>
      </c>
      <c r="E240" s="2" t="s">
        <v>33</v>
      </c>
      <c r="F240" s="2" t="s">
        <v>17</v>
      </c>
      <c r="G240" s="3">
        <v>6</v>
      </c>
      <c r="H240" s="3">
        <v>9</v>
      </c>
      <c r="I240" s="2" t="s">
        <v>738</v>
      </c>
      <c r="J240" s="2" t="s">
        <v>105</v>
      </c>
      <c r="K240" s="2" t="s">
        <v>55</v>
      </c>
      <c r="L240" s="2" t="s">
        <v>1059</v>
      </c>
      <c r="M240" s="2" t="s">
        <v>1060</v>
      </c>
      <c r="N240" s="2" t="s">
        <v>36</v>
      </c>
    </row>
    <row r="241" spans="1:14" ht="21.75" customHeight="1">
      <c r="A241" s="2" t="s">
        <v>1061</v>
      </c>
      <c r="B241" s="2" t="s">
        <v>1062</v>
      </c>
      <c r="C241" s="2" t="str">
        <f t="shared" ca="1" si="0"/>
        <v>上海</v>
      </c>
      <c r="D241" s="2" t="str">
        <f t="shared" ca="1" si="29"/>
        <v>海珠区  </v>
      </c>
      <c r="E241" s="2" t="s">
        <v>124</v>
      </c>
      <c r="F241" s="2" t="s">
        <v>17</v>
      </c>
      <c r="G241" s="3">
        <v>6</v>
      </c>
      <c r="H241" s="3">
        <v>8</v>
      </c>
      <c r="I241" s="2" t="s">
        <v>662</v>
      </c>
      <c r="J241" s="2" t="s">
        <v>230</v>
      </c>
      <c r="K241" s="2" t="s">
        <v>67</v>
      </c>
      <c r="L241" s="2" t="s">
        <v>21</v>
      </c>
      <c r="M241" s="2" t="s">
        <v>1063</v>
      </c>
      <c r="N241" s="2" t="s">
        <v>23</v>
      </c>
    </row>
    <row r="242" spans="1:14" ht="21.75" customHeight="1">
      <c r="A242" s="2" t="s">
        <v>1064</v>
      </c>
      <c r="B242" s="2" t="s">
        <v>1065</v>
      </c>
      <c r="C242" s="2" t="str">
        <f t="shared" ca="1" si="0"/>
        <v>上海</v>
      </c>
      <c r="D242" s="2" t="str">
        <f t="shared" ca="1" si="29"/>
        <v>海珠区  </v>
      </c>
      <c r="E242" s="2" t="s">
        <v>124</v>
      </c>
      <c r="F242" s="2" t="s">
        <v>17</v>
      </c>
      <c r="G242" s="3">
        <v>6</v>
      </c>
      <c r="H242" s="3">
        <v>10</v>
      </c>
      <c r="I242" s="2" t="s">
        <v>656</v>
      </c>
      <c r="J242" s="2" t="s">
        <v>157</v>
      </c>
      <c r="K242" s="2" t="s">
        <v>67</v>
      </c>
      <c r="L242" s="2" t="s">
        <v>1066</v>
      </c>
      <c r="M242" s="2" t="s">
        <v>1067</v>
      </c>
      <c r="N242" s="2" t="s">
        <v>36</v>
      </c>
    </row>
    <row r="243" spans="1:14" ht="21.75" customHeight="1">
      <c r="A243" s="2" t="s">
        <v>1068</v>
      </c>
      <c r="B243" s="2" t="s">
        <v>1069</v>
      </c>
      <c r="C243" s="2" t="str">
        <f t="shared" ca="1" si="0"/>
        <v>上海</v>
      </c>
      <c r="D243" s="2" t="str">
        <f t="shared" ca="1" si="29"/>
        <v>海珠区  </v>
      </c>
      <c r="E243" s="2" t="s">
        <v>114</v>
      </c>
      <c r="F243" s="2" t="s">
        <v>17</v>
      </c>
      <c r="G243" s="3">
        <v>6</v>
      </c>
      <c r="H243" s="3">
        <v>9</v>
      </c>
      <c r="I243" s="2" t="s">
        <v>738</v>
      </c>
      <c r="J243" s="2" t="s">
        <v>40</v>
      </c>
      <c r="K243" s="2" t="s">
        <v>19</v>
      </c>
      <c r="L243" s="2" t="s">
        <v>1070</v>
      </c>
      <c r="M243" s="2" t="s">
        <v>1071</v>
      </c>
      <c r="N243" s="2" t="s">
        <v>308</v>
      </c>
    </row>
    <row r="244" spans="1:14" ht="21.75" customHeight="1">
      <c r="A244" s="2" t="s">
        <v>51</v>
      </c>
      <c r="B244" s="2" t="s">
        <v>1072</v>
      </c>
      <c r="C244" s="2" t="str">
        <f t="shared" ca="1" si="0"/>
        <v>上海</v>
      </c>
      <c r="D244" s="2" t="str">
        <f t="shared" ca="1" si="29"/>
        <v>海珠区  </v>
      </c>
      <c r="E244" s="2" t="s">
        <v>39</v>
      </c>
      <c r="F244" s="2" t="s">
        <v>17</v>
      </c>
      <c r="G244" s="3">
        <v>6</v>
      </c>
      <c r="H244" s="3">
        <v>8</v>
      </c>
      <c r="I244" s="2" t="s">
        <v>662</v>
      </c>
      <c r="J244" s="2" t="s">
        <v>157</v>
      </c>
      <c r="K244" s="2" t="s">
        <v>67</v>
      </c>
      <c r="L244" s="2" t="s">
        <v>1073</v>
      </c>
      <c r="M244" s="2" t="s">
        <v>1074</v>
      </c>
      <c r="N244" s="2" t="s">
        <v>36</v>
      </c>
    </row>
    <row r="245" spans="1:14" ht="21.75" customHeight="1">
      <c r="A245" s="2" t="s">
        <v>108</v>
      </c>
      <c r="B245" s="2" t="s">
        <v>1075</v>
      </c>
      <c r="C245" s="2" t="str">
        <f t="shared" ca="1" si="0"/>
        <v>上海</v>
      </c>
      <c r="D245" s="2" t="str">
        <f t="shared" ca="1" si="29"/>
        <v>海珠区  </v>
      </c>
      <c r="E245" s="2" t="s">
        <v>114</v>
      </c>
      <c r="F245" s="2" t="s">
        <v>27</v>
      </c>
      <c r="G245" s="3">
        <v>6</v>
      </c>
      <c r="H245" s="3">
        <v>10</v>
      </c>
      <c r="I245" s="2" t="s">
        <v>656</v>
      </c>
      <c r="J245" s="2" t="s">
        <v>1076</v>
      </c>
      <c r="K245" s="2" t="s">
        <v>47</v>
      </c>
      <c r="L245" s="2" t="s">
        <v>1077</v>
      </c>
      <c r="M245" s="2" t="s">
        <v>1078</v>
      </c>
      <c r="N245" s="2" t="s">
        <v>36</v>
      </c>
    </row>
    <row r="246" spans="1:14" ht="21.75" customHeight="1">
      <c r="A246" s="2" t="s">
        <v>108</v>
      </c>
      <c r="B246" s="2" t="s">
        <v>1079</v>
      </c>
      <c r="C246" s="2" t="str">
        <f t="shared" ca="1" si="0"/>
        <v>上海</v>
      </c>
      <c r="D246" s="2" t="str">
        <f t="shared" ca="1" si="29"/>
        <v>海珠区  </v>
      </c>
      <c r="E246" s="2" t="s">
        <v>39</v>
      </c>
      <c r="F246" s="2" t="s">
        <v>27</v>
      </c>
      <c r="G246" s="3">
        <v>6</v>
      </c>
      <c r="H246" s="3">
        <v>13</v>
      </c>
      <c r="I246" s="2" t="s">
        <v>1080</v>
      </c>
      <c r="J246" s="2" t="s">
        <v>1081</v>
      </c>
      <c r="K246" s="2" t="s">
        <v>19</v>
      </c>
      <c r="L246" s="2" t="s">
        <v>1082</v>
      </c>
      <c r="M246" s="2" t="s">
        <v>1083</v>
      </c>
      <c r="N246" s="2" t="s">
        <v>36</v>
      </c>
    </row>
    <row r="247" spans="1:14" ht="21.75" customHeight="1">
      <c r="A247" s="2" t="s">
        <v>108</v>
      </c>
      <c r="B247" s="2" t="s">
        <v>1084</v>
      </c>
      <c r="C247" s="2" t="str">
        <f t="shared" ca="1" si="0"/>
        <v>上海</v>
      </c>
      <c r="D247" s="2" t="s">
        <v>21</v>
      </c>
      <c r="E247" s="2" t="s">
        <v>77</v>
      </c>
      <c r="F247" s="2" t="s">
        <v>17</v>
      </c>
      <c r="G247" s="3">
        <v>6</v>
      </c>
      <c r="H247" s="3">
        <v>8</v>
      </c>
      <c r="I247" s="2" t="s">
        <v>662</v>
      </c>
      <c r="J247" s="2" t="s">
        <v>40</v>
      </c>
      <c r="K247" s="2" t="s">
        <v>47</v>
      </c>
      <c r="L247" s="2" t="s">
        <v>1085</v>
      </c>
      <c r="M247" s="2" t="s">
        <v>1086</v>
      </c>
      <c r="N247" s="2" t="s">
        <v>36</v>
      </c>
    </row>
    <row r="248" spans="1:14" ht="21.75" customHeight="1">
      <c r="A248" s="2" t="s">
        <v>817</v>
      </c>
      <c r="B248" s="2" t="s">
        <v>1087</v>
      </c>
      <c r="C248" s="2" t="str">
        <f t="shared" ca="1" si="0"/>
        <v>上海</v>
      </c>
      <c r="D248" s="2" t="str">
        <f t="shared" ref="D248:D251" ca="1" si="30">IFERROR(__xludf.DUMMYFUNCTION("REGEXEXTRACT(E248,""-(\S+)"")"),"天河区  ")</f>
        <v>天河区  </v>
      </c>
      <c r="E248" s="2" t="s">
        <v>33</v>
      </c>
      <c r="F248" s="2" t="s">
        <v>27</v>
      </c>
      <c r="G248" s="3">
        <v>6</v>
      </c>
      <c r="H248" s="3">
        <v>12</v>
      </c>
      <c r="I248" s="2" t="s">
        <v>694</v>
      </c>
      <c r="J248" s="2" t="s">
        <v>1088</v>
      </c>
      <c r="K248" s="2" t="s">
        <v>67</v>
      </c>
      <c r="L248" s="2" t="s">
        <v>1089</v>
      </c>
      <c r="M248" s="2" t="s">
        <v>1090</v>
      </c>
      <c r="N248" s="2" t="s">
        <v>308</v>
      </c>
    </row>
    <row r="249" spans="1:14" ht="21.75" customHeight="1">
      <c r="A249" s="2" t="s">
        <v>1091</v>
      </c>
      <c r="B249" s="2" t="s">
        <v>1092</v>
      </c>
      <c r="C249" s="2" t="str">
        <f t="shared" ca="1" si="0"/>
        <v>上海</v>
      </c>
      <c r="D249" s="2" t="str">
        <f t="shared" ca="1" si="30"/>
        <v>天河区  </v>
      </c>
      <c r="E249" s="2" t="s">
        <v>33</v>
      </c>
      <c r="F249" s="2" t="s">
        <v>17</v>
      </c>
      <c r="G249" s="3">
        <v>6</v>
      </c>
      <c r="H249" s="3">
        <v>10</v>
      </c>
      <c r="I249" s="2" t="s">
        <v>656</v>
      </c>
      <c r="J249" s="2" t="s">
        <v>29</v>
      </c>
      <c r="K249" s="2" t="s">
        <v>47</v>
      </c>
      <c r="L249" s="2" t="s">
        <v>1093</v>
      </c>
      <c r="M249" s="2" t="s">
        <v>1094</v>
      </c>
      <c r="N249" s="2" t="s">
        <v>36</v>
      </c>
    </row>
    <row r="250" spans="1:14" ht="21.75" customHeight="1">
      <c r="A250" s="2" t="s">
        <v>490</v>
      </c>
      <c r="B250" s="2" t="s">
        <v>1095</v>
      </c>
      <c r="C250" s="2" t="str">
        <f t="shared" ca="1" si="0"/>
        <v>上海</v>
      </c>
      <c r="D250" s="2" t="str">
        <f t="shared" ca="1" si="30"/>
        <v>天河区  </v>
      </c>
      <c r="E250" s="2" t="s">
        <v>33</v>
      </c>
      <c r="F250" s="2" t="s">
        <v>17</v>
      </c>
      <c r="G250" s="3">
        <v>6</v>
      </c>
      <c r="H250" s="3">
        <v>8</v>
      </c>
      <c r="I250" s="2" t="s">
        <v>662</v>
      </c>
      <c r="J250" s="2" t="s">
        <v>119</v>
      </c>
      <c r="K250" s="2" t="s">
        <v>19</v>
      </c>
      <c r="L250" s="2" t="s">
        <v>1096</v>
      </c>
      <c r="M250" s="2" t="s">
        <v>1097</v>
      </c>
      <c r="N250" s="2" t="s">
        <v>36</v>
      </c>
    </row>
    <row r="251" spans="1:14" ht="21.75" customHeight="1">
      <c r="A251" s="2" t="s">
        <v>1098</v>
      </c>
      <c r="B251" s="2" t="s">
        <v>1099</v>
      </c>
      <c r="C251" s="2" t="str">
        <f t="shared" ca="1" si="0"/>
        <v>上海</v>
      </c>
      <c r="D251" s="2" t="str">
        <f t="shared" ca="1" si="30"/>
        <v>天河区  </v>
      </c>
      <c r="E251" s="2" t="s">
        <v>33</v>
      </c>
      <c r="F251" s="2" t="s">
        <v>17</v>
      </c>
      <c r="G251" s="3">
        <v>6</v>
      </c>
      <c r="H251" s="3">
        <v>10</v>
      </c>
      <c r="I251" s="2" t="s">
        <v>656</v>
      </c>
      <c r="J251" s="2" t="s">
        <v>1100</v>
      </c>
      <c r="K251" s="2" t="s">
        <v>19</v>
      </c>
      <c r="L251" s="2" t="s">
        <v>1101</v>
      </c>
      <c r="M251" s="2" t="s">
        <v>1102</v>
      </c>
      <c r="N251" s="2" t="s">
        <v>404</v>
      </c>
    </row>
    <row r="252" spans="1:14" ht="21.75" customHeight="1">
      <c r="A252" s="2" t="s">
        <v>1103</v>
      </c>
      <c r="B252" s="2" t="s">
        <v>1104</v>
      </c>
      <c r="C252" s="2" t="str">
        <f t="shared" ca="1" si="0"/>
        <v>上海</v>
      </c>
      <c r="D252" s="2" t="s">
        <v>21</v>
      </c>
      <c r="E252" s="2" t="s">
        <v>77</v>
      </c>
      <c r="F252" s="2" t="s">
        <v>27</v>
      </c>
      <c r="G252" s="3">
        <v>6</v>
      </c>
      <c r="H252" s="3">
        <v>8</v>
      </c>
      <c r="I252" s="2" t="s">
        <v>662</v>
      </c>
      <c r="J252" s="2" t="s">
        <v>20</v>
      </c>
      <c r="K252" s="2" t="s">
        <v>67</v>
      </c>
      <c r="L252" s="2" t="s">
        <v>1105</v>
      </c>
      <c r="M252" s="2" t="s">
        <v>1106</v>
      </c>
      <c r="N252" s="2" t="s">
        <v>42</v>
      </c>
    </row>
    <row r="253" spans="1:14" ht="21.75" customHeight="1">
      <c r="A253" s="2" t="s">
        <v>108</v>
      </c>
      <c r="B253" s="2" t="s">
        <v>1107</v>
      </c>
      <c r="C253" s="2" t="str">
        <f t="shared" ca="1" si="0"/>
        <v>上海</v>
      </c>
      <c r="D253" s="2" t="str">
        <f t="shared" ref="D253:D256" ca="1" si="31">IFERROR(__xludf.DUMMYFUNCTION("REGEXEXTRACT(E253,""-(\S+)"")"),"天河区  ")</f>
        <v>天河区  </v>
      </c>
      <c r="E253" s="2" t="s">
        <v>33</v>
      </c>
      <c r="F253" s="2" t="s">
        <v>17</v>
      </c>
      <c r="G253" s="3">
        <v>6</v>
      </c>
      <c r="H253" s="3">
        <v>10</v>
      </c>
      <c r="I253" s="2" t="s">
        <v>656</v>
      </c>
      <c r="J253" s="2" t="s">
        <v>105</v>
      </c>
      <c r="K253" s="2" t="s">
        <v>67</v>
      </c>
      <c r="L253" s="2" t="s">
        <v>1108</v>
      </c>
      <c r="M253" s="2" t="s">
        <v>1109</v>
      </c>
      <c r="N253" s="2" t="s">
        <v>36</v>
      </c>
    </row>
    <row r="254" spans="1:14" ht="21.75" customHeight="1">
      <c r="A254" s="2" t="s">
        <v>1110</v>
      </c>
      <c r="B254" s="2" t="s">
        <v>1111</v>
      </c>
      <c r="C254" s="2" t="str">
        <f t="shared" ca="1" si="0"/>
        <v>上海</v>
      </c>
      <c r="D254" s="2" t="str">
        <f t="shared" ca="1" si="31"/>
        <v>天河区  </v>
      </c>
      <c r="E254" s="2" t="s">
        <v>124</v>
      </c>
      <c r="F254" s="2" t="s">
        <v>27</v>
      </c>
      <c r="G254" s="3">
        <v>6</v>
      </c>
      <c r="H254" s="3">
        <v>10</v>
      </c>
      <c r="I254" s="2" t="s">
        <v>656</v>
      </c>
      <c r="J254" s="2" t="s">
        <v>29</v>
      </c>
      <c r="K254" s="2" t="s">
        <v>47</v>
      </c>
      <c r="L254" s="2" t="s">
        <v>1112</v>
      </c>
      <c r="M254" s="2" t="s">
        <v>1113</v>
      </c>
      <c r="N254" s="2" t="s">
        <v>23</v>
      </c>
    </row>
    <row r="255" spans="1:14" ht="21.75" customHeight="1">
      <c r="A255" s="2" t="s">
        <v>1114</v>
      </c>
      <c r="B255" s="2" t="s">
        <v>1115</v>
      </c>
      <c r="C255" s="2" t="str">
        <f t="shared" ca="1" si="0"/>
        <v>上海</v>
      </c>
      <c r="D255" s="2" t="str">
        <f t="shared" ca="1" si="31"/>
        <v>天河区  </v>
      </c>
      <c r="E255" s="2" t="s">
        <v>33</v>
      </c>
      <c r="F255" s="2" t="s">
        <v>27</v>
      </c>
      <c r="G255" s="3">
        <v>6</v>
      </c>
      <c r="H255" s="3">
        <v>20</v>
      </c>
      <c r="I255" s="2" t="s">
        <v>1116</v>
      </c>
      <c r="J255" s="2" t="s">
        <v>685</v>
      </c>
      <c r="K255" s="2" t="s">
        <v>55</v>
      </c>
      <c r="L255" s="2" t="s">
        <v>21</v>
      </c>
      <c r="M255" s="2" t="s">
        <v>1117</v>
      </c>
      <c r="N255" s="2" t="s">
        <v>23</v>
      </c>
    </row>
    <row r="256" spans="1:14" ht="21.75" customHeight="1">
      <c r="A256" s="2" t="s">
        <v>385</v>
      </c>
      <c r="B256" s="2" t="s">
        <v>1118</v>
      </c>
      <c r="C256" s="2" t="str">
        <f t="shared" ca="1" si="0"/>
        <v>上海</v>
      </c>
      <c r="D256" s="2" t="str">
        <f t="shared" ca="1" si="31"/>
        <v>天河区  </v>
      </c>
      <c r="E256" s="2" t="s">
        <v>39</v>
      </c>
      <c r="F256" s="2" t="s">
        <v>27</v>
      </c>
      <c r="G256" s="3">
        <v>6</v>
      </c>
      <c r="H256" s="3">
        <v>8</v>
      </c>
      <c r="I256" s="2" t="s">
        <v>662</v>
      </c>
      <c r="J256" s="2" t="s">
        <v>140</v>
      </c>
      <c r="K256" s="2" t="s">
        <v>67</v>
      </c>
      <c r="L256" s="2" t="s">
        <v>21</v>
      </c>
      <c r="M256" s="2" t="s">
        <v>1119</v>
      </c>
      <c r="N256" s="2" t="s">
        <v>23</v>
      </c>
    </row>
    <row r="257" spans="1:14" ht="21.75" customHeight="1">
      <c r="A257" s="4" t="s">
        <v>1120</v>
      </c>
      <c r="B257" s="4" t="s">
        <v>1121</v>
      </c>
      <c r="C257" s="4" t="str">
        <f t="shared" ca="1" si="0"/>
        <v>上海</v>
      </c>
      <c r="D257" s="4" t="s">
        <v>21</v>
      </c>
      <c r="E257" s="4" t="s">
        <v>77</v>
      </c>
      <c r="F257" s="4" t="s">
        <v>17</v>
      </c>
      <c r="G257" s="5">
        <v>6</v>
      </c>
      <c r="H257" s="5">
        <v>12</v>
      </c>
      <c r="I257" s="4" t="s">
        <v>694</v>
      </c>
      <c r="J257" s="4" t="s">
        <v>29</v>
      </c>
      <c r="K257" s="4" t="s">
        <v>19</v>
      </c>
      <c r="L257" s="4" t="s">
        <v>1122</v>
      </c>
      <c r="M257" s="4" t="s">
        <v>21</v>
      </c>
      <c r="N257" s="4" t="s">
        <v>42</v>
      </c>
    </row>
    <row r="258" spans="1:14" ht="21.75" customHeight="1">
      <c r="A258" s="2" t="s">
        <v>512</v>
      </c>
      <c r="B258" s="2" t="s">
        <v>1123</v>
      </c>
      <c r="C258" s="2" t="str">
        <f t="shared" ca="1" si="0"/>
        <v>上海</v>
      </c>
      <c r="D258" s="2" t="str">
        <f t="shared" ref="D258:D262" ca="1" si="32">IFERROR(__xludf.DUMMYFUNCTION("REGEXEXTRACT(E258,""-(\S+)"")"),"白云区  ")</f>
        <v>白云区  </v>
      </c>
      <c r="E258" s="2" t="s">
        <v>99</v>
      </c>
      <c r="F258" s="2" t="s">
        <v>17</v>
      </c>
      <c r="G258" s="3">
        <v>6</v>
      </c>
      <c r="H258" s="3">
        <v>12</v>
      </c>
      <c r="I258" s="2" t="s">
        <v>694</v>
      </c>
      <c r="J258" s="2" t="s">
        <v>1124</v>
      </c>
      <c r="K258" s="2" t="s">
        <v>55</v>
      </c>
      <c r="L258" s="2" t="s">
        <v>1125</v>
      </c>
      <c r="M258" s="2" t="s">
        <v>1126</v>
      </c>
      <c r="N258" s="2" t="s">
        <v>36</v>
      </c>
    </row>
    <row r="259" spans="1:14" ht="21.75" customHeight="1">
      <c r="A259" s="2" t="s">
        <v>1127</v>
      </c>
      <c r="B259" s="2" t="s">
        <v>1128</v>
      </c>
      <c r="C259" s="2" t="str">
        <f t="shared" ca="1" si="0"/>
        <v>上海</v>
      </c>
      <c r="D259" s="2" t="str">
        <f t="shared" ca="1" si="32"/>
        <v>白云区  </v>
      </c>
      <c r="E259" s="2" t="s">
        <v>33</v>
      </c>
      <c r="F259" s="2" t="s">
        <v>17</v>
      </c>
      <c r="G259" s="3">
        <v>6</v>
      </c>
      <c r="H259" s="3">
        <v>10</v>
      </c>
      <c r="I259" s="2" t="s">
        <v>656</v>
      </c>
      <c r="J259" s="2" t="s">
        <v>520</v>
      </c>
      <c r="K259" s="2" t="s">
        <v>67</v>
      </c>
      <c r="L259" s="2" t="s">
        <v>1129</v>
      </c>
      <c r="M259" s="2" t="s">
        <v>1130</v>
      </c>
      <c r="N259" s="2" t="s">
        <v>23</v>
      </c>
    </row>
    <row r="260" spans="1:14" ht="21.75" customHeight="1">
      <c r="A260" s="4" t="s">
        <v>1131</v>
      </c>
      <c r="B260" s="4" t="s">
        <v>1132</v>
      </c>
      <c r="C260" s="4" t="str">
        <f t="shared" ca="1" si="0"/>
        <v>上海</v>
      </c>
      <c r="D260" s="4" t="str">
        <f t="shared" ca="1" si="32"/>
        <v>白云区  </v>
      </c>
      <c r="E260" s="4" t="s">
        <v>114</v>
      </c>
      <c r="F260" s="4" t="s">
        <v>17</v>
      </c>
      <c r="G260" s="5">
        <v>6</v>
      </c>
      <c r="H260" s="5">
        <v>8</v>
      </c>
      <c r="I260" s="4" t="s">
        <v>662</v>
      </c>
      <c r="J260" s="4" t="s">
        <v>105</v>
      </c>
      <c r="K260" s="4" t="s">
        <v>47</v>
      </c>
      <c r="L260" s="4" t="s">
        <v>1133</v>
      </c>
      <c r="M260" s="4" t="s">
        <v>1134</v>
      </c>
      <c r="N260" s="4" t="s">
        <v>36</v>
      </c>
    </row>
    <row r="261" spans="1:14" ht="21.75" customHeight="1">
      <c r="A261" s="2" t="s">
        <v>172</v>
      </c>
      <c r="B261" s="2" t="s">
        <v>1135</v>
      </c>
      <c r="C261" s="2" t="str">
        <f t="shared" ca="1" si="0"/>
        <v>上海</v>
      </c>
      <c r="D261" s="2" t="str">
        <f t="shared" ca="1" si="32"/>
        <v>白云区  </v>
      </c>
      <c r="E261" s="2" t="s">
        <v>26</v>
      </c>
      <c r="F261" s="2" t="s">
        <v>17</v>
      </c>
      <c r="G261" s="3">
        <v>6</v>
      </c>
      <c r="H261" s="3">
        <v>12</v>
      </c>
      <c r="I261" s="2" t="s">
        <v>694</v>
      </c>
      <c r="J261" s="2" t="s">
        <v>29</v>
      </c>
      <c r="K261" s="2" t="s">
        <v>67</v>
      </c>
      <c r="L261" s="2" t="s">
        <v>1136</v>
      </c>
      <c r="M261" s="2" t="s">
        <v>1137</v>
      </c>
      <c r="N261" s="2" t="s">
        <v>23</v>
      </c>
    </row>
    <row r="262" spans="1:14" ht="21.75" customHeight="1">
      <c r="A262" s="2" t="s">
        <v>1138</v>
      </c>
      <c r="B262" s="2" t="s">
        <v>1139</v>
      </c>
      <c r="C262" s="2" t="str">
        <f t="shared" ca="1" si="0"/>
        <v>上海</v>
      </c>
      <c r="D262" s="2" t="str">
        <f t="shared" ca="1" si="32"/>
        <v>白云区  </v>
      </c>
      <c r="E262" s="2" t="s">
        <v>99</v>
      </c>
      <c r="F262" s="2" t="s">
        <v>17</v>
      </c>
      <c r="G262" s="3">
        <v>6</v>
      </c>
      <c r="H262" s="3">
        <v>15</v>
      </c>
      <c r="I262" s="2" t="s">
        <v>668</v>
      </c>
      <c r="J262" s="2" t="s">
        <v>105</v>
      </c>
      <c r="K262" s="2" t="s">
        <v>67</v>
      </c>
      <c r="L262" s="2" t="s">
        <v>1140</v>
      </c>
      <c r="M262" s="2" t="s">
        <v>1141</v>
      </c>
      <c r="N262" s="2" t="s">
        <v>23</v>
      </c>
    </row>
    <row r="263" spans="1:14" ht="21.75" customHeight="1">
      <c r="A263" s="2" t="s">
        <v>1068</v>
      </c>
      <c r="B263" s="2" t="s">
        <v>1142</v>
      </c>
      <c r="C263" s="2" t="str">
        <f t="shared" ca="1" si="0"/>
        <v>上海</v>
      </c>
      <c r="D263" s="2" t="s">
        <v>21</v>
      </c>
      <c r="E263" s="2" t="s">
        <v>77</v>
      </c>
      <c r="F263" s="2" t="s">
        <v>27</v>
      </c>
      <c r="G263" s="3">
        <v>6</v>
      </c>
      <c r="H263" s="3">
        <v>12</v>
      </c>
      <c r="I263" s="2" t="s">
        <v>694</v>
      </c>
      <c r="J263" s="2" t="s">
        <v>40</v>
      </c>
      <c r="K263" s="2" t="s">
        <v>47</v>
      </c>
      <c r="L263" s="2" t="s">
        <v>1143</v>
      </c>
      <c r="M263" s="2" t="s">
        <v>1144</v>
      </c>
      <c r="N263" s="2" t="s">
        <v>36</v>
      </c>
    </row>
    <row r="264" spans="1:14" ht="21.75" customHeight="1">
      <c r="A264" s="2" t="s">
        <v>1145</v>
      </c>
      <c r="B264" s="2" t="s">
        <v>1146</v>
      </c>
      <c r="C264" s="2" t="str">
        <f t="shared" ca="1" si="0"/>
        <v>上海</v>
      </c>
      <c r="D264" s="2" t="s">
        <v>21</v>
      </c>
      <c r="E264" s="2" t="s">
        <v>77</v>
      </c>
      <c r="F264" s="2" t="s">
        <v>17</v>
      </c>
      <c r="G264" s="3">
        <v>6</v>
      </c>
      <c r="H264" s="3">
        <v>8</v>
      </c>
      <c r="I264" s="2" t="s">
        <v>662</v>
      </c>
      <c r="J264" s="2" t="s">
        <v>1147</v>
      </c>
      <c r="K264" s="2" t="s">
        <v>19</v>
      </c>
      <c r="L264" s="2" t="s">
        <v>1148</v>
      </c>
      <c r="M264" s="2" t="s">
        <v>1149</v>
      </c>
      <c r="N264" s="2" t="s">
        <v>42</v>
      </c>
    </row>
    <row r="265" spans="1:14" ht="21.75" customHeight="1">
      <c r="A265" s="2" t="s">
        <v>1150</v>
      </c>
      <c r="B265" s="2" t="s">
        <v>1151</v>
      </c>
      <c r="C265" s="2" t="str">
        <f t="shared" ca="1" si="0"/>
        <v>上海</v>
      </c>
      <c r="D265" s="2" t="str">
        <f t="shared" ref="D265:D286" ca="1" si="33">IFERROR(__xludf.DUMMYFUNCTION("REGEXEXTRACT(E265,""-(\S+)"")"),"增城区")</f>
        <v>增城区</v>
      </c>
      <c r="E265" s="2" t="s">
        <v>1152</v>
      </c>
      <c r="F265" s="2" t="s">
        <v>236</v>
      </c>
      <c r="G265" s="3">
        <v>6</v>
      </c>
      <c r="H265" s="3">
        <v>10</v>
      </c>
      <c r="I265" s="2" t="s">
        <v>656</v>
      </c>
      <c r="J265" s="2" t="s">
        <v>84</v>
      </c>
      <c r="K265" s="2" t="s">
        <v>67</v>
      </c>
      <c r="L265" s="2" t="s">
        <v>1153</v>
      </c>
      <c r="M265" s="2" t="s">
        <v>1154</v>
      </c>
      <c r="N265" s="2" t="s">
        <v>36</v>
      </c>
    </row>
    <row r="266" spans="1:14" ht="21.75" customHeight="1">
      <c r="A266" s="2" t="s">
        <v>51</v>
      </c>
      <c r="B266" s="2" t="s">
        <v>1155</v>
      </c>
      <c r="C266" s="2" t="str">
        <f t="shared" ca="1" si="0"/>
        <v>上海</v>
      </c>
      <c r="D266" s="2" t="str">
        <f t="shared" ca="1" si="33"/>
        <v>增城区</v>
      </c>
      <c r="E266" s="2" t="s">
        <v>99</v>
      </c>
      <c r="F266" s="2" t="s">
        <v>17</v>
      </c>
      <c r="G266" s="3">
        <v>6</v>
      </c>
      <c r="H266" s="3">
        <v>10</v>
      </c>
      <c r="I266" s="2" t="s">
        <v>656</v>
      </c>
      <c r="J266" s="2" t="s">
        <v>105</v>
      </c>
      <c r="K266" s="2" t="s">
        <v>47</v>
      </c>
      <c r="L266" s="2" t="s">
        <v>1156</v>
      </c>
      <c r="M266" s="2" t="s">
        <v>1157</v>
      </c>
      <c r="N266" s="2" t="s">
        <v>23</v>
      </c>
    </row>
    <row r="267" spans="1:14" ht="21.75" customHeight="1">
      <c r="A267" s="2" t="s">
        <v>385</v>
      </c>
      <c r="B267" s="2" t="s">
        <v>1158</v>
      </c>
      <c r="C267" s="2" t="str">
        <f t="shared" ca="1" si="0"/>
        <v>上海</v>
      </c>
      <c r="D267" s="2" t="str">
        <f t="shared" ca="1" si="33"/>
        <v>增城区</v>
      </c>
      <c r="E267" s="2" t="s">
        <v>124</v>
      </c>
      <c r="F267" s="2" t="s">
        <v>236</v>
      </c>
      <c r="G267" s="3">
        <v>6</v>
      </c>
      <c r="H267" s="3">
        <v>8</v>
      </c>
      <c r="I267" s="2" t="s">
        <v>662</v>
      </c>
      <c r="J267" s="2" t="s">
        <v>1159</v>
      </c>
      <c r="K267" s="2" t="s">
        <v>55</v>
      </c>
      <c r="L267" s="2" t="s">
        <v>1160</v>
      </c>
      <c r="M267" s="2" t="s">
        <v>21</v>
      </c>
      <c r="N267" s="2" t="s">
        <v>36</v>
      </c>
    </row>
    <row r="268" spans="1:14" ht="21.75" customHeight="1">
      <c r="A268" s="2" t="s">
        <v>385</v>
      </c>
      <c r="B268" s="2" t="s">
        <v>1161</v>
      </c>
      <c r="C268" s="2" t="str">
        <f t="shared" ca="1" si="0"/>
        <v>上海</v>
      </c>
      <c r="D268" s="2" t="str">
        <f t="shared" ca="1" si="33"/>
        <v>增城区</v>
      </c>
      <c r="E268" s="2" t="s">
        <v>114</v>
      </c>
      <c r="F268" s="2" t="s">
        <v>27</v>
      </c>
      <c r="G268" s="3">
        <v>6</v>
      </c>
      <c r="H268" s="3">
        <v>8</v>
      </c>
      <c r="I268" s="2" t="s">
        <v>662</v>
      </c>
      <c r="J268" s="2" t="s">
        <v>1162</v>
      </c>
      <c r="K268" s="2" t="s">
        <v>47</v>
      </c>
      <c r="L268" s="2" t="s">
        <v>1163</v>
      </c>
      <c r="M268" s="2" t="s">
        <v>1164</v>
      </c>
      <c r="N268" s="2" t="s">
        <v>96</v>
      </c>
    </row>
    <row r="269" spans="1:14" ht="21.75" customHeight="1">
      <c r="A269" s="2" t="s">
        <v>1165</v>
      </c>
      <c r="B269" s="2" t="s">
        <v>1166</v>
      </c>
      <c r="C269" s="2" t="str">
        <f t="shared" ca="1" si="0"/>
        <v>上海</v>
      </c>
      <c r="D269" s="2" t="str">
        <f t="shared" ca="1" si="33"/>
        <v>增城区</v>
      </c>
      <c r="E269" s="2" t="s">
        <v>33</v>
      </c>
      <c r="F269" s="2" t="s">
        <v>27</v>
      </c>
      <c r="G269" s="3">
        <v>6</v>
      </c>
      <c r="H269" s="3">
        <v>8</v>
      </c>
      <c r="I269" s="2" t="s">
        <v>662</v>
      </c>
      <c r="J269" s="2" t="s">
        <v>1167</v>
      </c>
      <c r="K269" s="2" t="s">
        <v>47</v>
      </c>
      <c r="L269" s="2" t="s">
        <v>1168</v>
      </c>
      <c r="M269" s="2" t="s">
        <v>1169</v>
      </c>
      <c r="N269" s="2" t="s">
        <v>36</v>
      </c>
    </row>
    <row r="270" spans="1:14" ht="21.75" customHeight="1">
      <c r="A270" s="2" t="s">
        <v>1170</v>
      </c>
      <c r="B270" s="2" t="s">
        <v>1171</v>
      </c>
      <c r="C270" s="2" t="str">
        <f t="shared" ca="1" si="0"/>
        <v>上海</v>
      </c>
      <c r="D270" s="2" t="str">
        <f t="shared" ca="1" si="33"/>
        <v>增城区</v>
      </c>
      <c r="E270" s="2" t="s">
        <v>325</v>
      </c>
      <c r="F270" s="2" t="s">
        <v>17</v>
      </c>
      <c r="G270" s="3">
        <v>6</v>
      </c>
      <c r="H270" s="3">
        <v>8</v>
      </c>
      <c r="I270" s="2" t="s">
        <v>662</v>
      </c>
      <c r="J270" s="2" t="s">
        <v>1172</v>
      </c>
      <c r="K270" s="2" t="s">
        <v>47</v>
      </c>
      <c r="L270" s="2" t="s">
        <v>1173</v>
      </c>
      <c r="M270" s="2" t="s">
        <v>1174</v>
      </c>
      <c r="N270" s="2" t="s">
        <v>42</v>
      </c>
    </row>
    <row r="271" spans="1:14" ht="21.75" customHeight="1">
      <c r="A271" s="2" t="s">
        <v>51</v>
      </c>
      <c r="B271" s="2" t="s">
        <v>1175</v>
      </c>
      <c r="C271" s="2" t="str">
        <f t="shared" ca="1" si="0"/>
        <v>上海</v>
      </c>
      <c r="D271" s="2" t="str">
        <f t="shared" ca="1" si="33"/>
        <v>增城区</v>
      </c>
      <c r="E271" s="2" t="s">
        <v>33</v>
      </c>
      <c r="F271" s="2" t="s">
        <v>17</v>
      </c>
      <c r="G271" s="3">
        <v>6</v>
      </c>
      <c r="H271" s="3">
        <v>8</v>
      </c>
      <c r="I271" s="2" t="s">
        <v>662</v>
      </c>
      <c r="J271" s="2" t="s">
        <v>520</v>
      </c>
      <c r="K271" s="2" t="s">
        <v>47</v>
      </c>
      <c r="L271" s="2" t="s">
        <v>21</v>
      </c>
      <c r="M271" s="2" t="s">
        <v>1176</v>
      </c>
      <c r="N271" s="2" t="s">
        <v>23</v>
      </c>
    </row>
    <row r="272" spans="1:14" ht="21.75" customHeight="1">
      <c r="A272" s="2" t="s">
        <v>1177</v>
      </c>
      <c r="B272" s="2" t="s">
        <v>1178</v>
      </c>
      <c r="C272" s="2" t="str">
        <f t="shared" ca="1" si="0"/>
        <v>上海</v>
      </c>
      <c r="D272" s="2" t="str">
        <f t="shared" ca="1" si="33"/>
        <v>增城区</v>
      </c>
      <c r="E272" s="2" t="s">
        <v>325</v>
      </c>
      <c r="F272" s="2" t="s">
        <v>17</v>
      </c>
      <c r="G272" s="3">
        <v>6</v>
      </c>
      <c r="H272" s="3">
        <v>8</v>
      </c>
      <c r="I272" s="2" t="s">
        <v>662</v>
      </c>
      <c r="J272" s="2" t="s">
        <v>29</v>
      </c>
      <c r="K272" s="2" t="s">
        <v>67</v>
      </c>
      <c r="L272" s="2" t="s">
        <v>1179</v>
      </c>
      <c r="M272" s="2" t="s">
        <v>1180</v>
      </c>
      <c r="N272" s="2" t="s">
        <v>36</v>
      </c>
    </row>
    <row r="273" spans="1:14" ht="21.75" customHeight="1">
      <c r="A273" s="2" t="s">
        <v>778</v>
      </c>
      <c r="B273" s="2" t="s">
        <v>1181</v>
      </c>
      <c r="C273" s="2" t="str">
        <f t="shared" ca="1" si="0"/>
        <v>上海</v>
      </c>
      <c r="D273" s="2" t="str">
        <f t="shared" ca="1" si="33"/>
        <v>增城区</v>
      </c>
      <c r="E273" s="2" t="s">
        <v>26</v>
      </c>
      <c r="F273" s="2" t="s">
        <v>17</v>
      </c>
      <c r="G273" s="3">
        <v>6</v>
      </c>
      <c r="H273" s="3">
        <v>8</v>
      </c>
      <c r="I273" s="2" t="s">
        <v>662</v>
      </c>
      <c r="J273" s="2" t="s">
        <v>1182</v>
      </c>
      <c r="K273" s="2" t="s">
        <v>55</v>
      </c>
      <c r="L273" s="2" t="s">
        <v>1183</v>
      </c>
      <c r="M273" s="2" t="s">
        <v>1184</v>
      </c>
      <c r="N273" s="2" t="s">
        <v>36</v>
      </c>
    </row>
    <row r="274" spans="1:14" ht="21.75" customHeight="1">
      <c r="A274" s="2" t="s">
        <v>1185</v>
      </c>
      <c r="B274" s="2" t="s">
        <v>1186</v>
      </c>
      <c r="C274" s="2" t="str">
        <f t="shared" ca="1" si="0"/>
        <v>上海</v>
      </c>
      <c r="D274" s="2" t="str">
        <f t="shared" ca="1" si="33"/>
        <v>增城区</v>
      </c>
      <c r="E274" s="2" t="s">
        <v>39</v>
      </c>
      <c r="F274" s="2" t="s">
        <v>27</v>
      </c>
      <c r="G274" s="3">
        <v>6</v>
      </c>
      <c r="H274" s="3">
        <v>10</v>
      </c>
      <c r="I274" s="2" t="s">
        <v>656</v>
      </c>
      <c r="J274" s="2" t="s">
        <v>514</v>
      </c>
      <c r="K274" s="2" t="s">
        <v>55</v>
      </c>
      <c r="L274" s="2" t="s">
        <v>1187</v>
      </c>
      <c r="M274" s="2" t="s">
        <v>1188</v>
      </c>
      <c r="N274" s="2" t="s">
        <v>36</v>
      </c>
    </row>
    <row r="275" spans="1:14" ht="21.75" customHeight="1">
      <c r="A275" s="2" t="s">
        <v>108</v>
      </c>
      <c r="B275" s="2" t="s">
        <v>1189</v>
      </c>
      <c r="C275" s="2" t="str">
        <f t="shared" ca="1" si="0"/>
        <v>上海</v>
      </c>
      <c r="D275" s="2" t="str">
        <f t="shared" ca="1" si="33"/>
        <v>增城区</v>
      </c>
      <c r="E275" s="2" t="s">
        <v>39</v>
      </c>
      <c r="F275" s="2" t="s">
        <v>17</v>
      </c>
      <c r="G275" s="3">
        <v>6</v>
      </c>
      <c r="H275" s="3">
        <v>8</v>
      </c>
      <c r="I275" s="2" t="s">
        <v>662</v>
      </c>
      <c r="J275" s="2" t="s">
        <v>352</v>
      </c>
      <c r="K275" s="2" t="s">
        <v>67</v>
      </c>
      <c r="L275" s="2" t="s">
        <v>1190</v>
      </c>
      <c r="M275" s="2" t="s">
        <v>1191</v>
      </c>
      <c r="N275" s="2" t="s">
        <v>96</v>
      </c>
    </row>
    <row r="276" spans="1:14" ht="21.75" customHeight="1">
      <c r="A276" s="2" t="s">
        <v>385</v>
      </c>
      <c r="B276" s="2" t="s">
        <v>1192</v>
      </c>
      <c r="C276" s="2" t="str">
        <f t="shared" ca="1" si="0"/>
        <v>上海</v>
      </c>
      <c r="D276" s="2" t="str">
        <f t="shared" ca="1" si="33"/>
        <v>增城区</v>
      </c>
      <c r="E276" s="2" t="s">
        <v>33</v>
      </c>
      <c r="F276" s="2" t="s">
        <v>17</v>
      </c>
      <c r="G276" s="3">
        <v>6</v>
      </c>
      <c r="H276" s="3">
        <v>8</v>
      </c>
      <c r="I276" s="2" t="s">
        <v>662</v>
      </c>
      <c r="J276" s="2" t="s">
        <v>1193</v>
      </c>
      <c r="K276" s="2" t="s">
        <v>55</v>
      </c>
      <c r="L276" s="2" t="s">
        <v>1194</v>
      </c>
      <c r="M276" s="2" t="s">
        <v>1195</v>
      </c>
      <c r="N276" s="2" t="s">
        <v>36</v>
      </c>
    </row>
    <row r="277" spans="1:14" ht="21.75" customHeight="1">
      <c r="A277" s="2" t="s">
        <v>1196</v>
      </c>
      <c r="B277" s="2" t="s">
        <v>1197</v>
      </c>
      <c r="C277" s="2" t="str">
        <f t="shared" ca="1" si="0"/>
        <v>上海</v>
      </c>
      <c r="D277" s="2" t="str">
        <f t="shared" ca="1" si="33"/>
        <v>增城区</v>
      </c>
      <c r="E277" s="2" t="s">
        <v>26</v>
      </c>
      <c r="F277" s="2" t="s">
        <v>17</v>
      </c>
      <c r="G277" s="3">
        <v>6</v>
      </c>
      <c r="H277" s="3">
        <v>10</v>
      </c>
      <c r="I277" s="2" t="s">
        <v>656</v>
      </c>
      <c r="J277" s="2" t="s">
        <v>1198</v>
      </c>
      <c r="K277" s="2" t="s">
        <v>67</v>
      </c>
      <c r="L277" s="2" t="s">
        <v>1199</v>
      </c>
      <c r="M277" s="2" t="s">
        <v>1200</v>
      </c>
      <c r="N277" s="2" t="s">
        <v>36</v>
      </c>
    </row>
    <row r="278" spans="1:14" ht="21.75" customHeight="1">
      <c r="A278" s="2" t="s">
        <v>1201</v>
      </c>
      <c r="B278" s="2" t="s">
        <v>1202</v>
      </c>
      <c r="C278" s="2" t="str">
        <f t="shared" ca="1" si="0"/>
        <v>上海</v>
      </c>
      <c r="D278" s="2" t="str">
        <f t="shared" ca="1" si="33"/>
        <v>增城区</v>
      </c>
      <c r="E278" s="2" t="s">
        <v>99</v>
      </c>
      <c r="F278" s="2" t="s">
        <v>17</v>
      </c>
      <c r="G278" s="3">
        <v>6</v>
      </c>
      <c r="H278" s="3">
        <v>10</v>
      </c>
      <c r="I278" s="2" t="s">
        <v>656</v>
      </c>
      <c r="J278" s="2" t="s">
        <v>1076</v>
      </c>
      <c r="K278" s="2" t="s">
        <v>67</v>
      </c>
      <c r="L278" s="2" t="s">
        <v>1203</v>
      </c>
      <c r="M278" s="2" t="s">
        <v>1204</v>
      </c>
      <c r="N278" s="2" t="s">
        <v>36</v>
      </c>
    </row>
    <row r="279" spans="1:14" ht="21.75" customHeight="1">
      <c r="A279" s="2" t="s">
        <v>1205</v>
      </c>
      <c r="B279" s="2" t="s">
        <v>1206</v>
      </c>
      <c r="C279" s="2" t="str">
        <f t="shared" ca="1" si="0"/>
        <v>上海</v>
      </c>
      <c r="D279" s="2" t="str">
        <f t="shared" ca="1" si="33"/>
        <v>增城区</v>
      </c>
      <c r="E279" s="2" t="s">
        <v>33</v>
      </c>
      <c r="F279" s="2" t="s">
        <v>17</v>
      </c>
      <c r="G279" s="3">
        <v>6</v>
      </c>
      <c r="H279" s="3">
        <v>8</v>
      </c>
      <c r="I279" s="2" t="s">
        <v>662</v>
      </c>
      <c r="J279" s="2" t="s">
        <v>40</v>
      </c>
      <c r="K279" s="2" t="s">
        <v>67</v>
      </c>
      <c r="L279" s="2" t="s">
        <v>1207</v>
      </c>
      <c r="M279" s="2" t="s">
        <v>1208</v>
      </c>
      <c r="N279" s="2" t="s">
        <v>36</v>
      </c>
    </row>
    <row r="280" spans="1:14" ht="21.75" customHeight="1">
      <c r="A280" s="2" t="s">
        <v>778</v>
      </c>
      <c r="B280" s="2" t="s">
        <v>1209</v>
      </c>
      <c r="C280" s="2" t="str">
        <f t="shared" ca="1" si="0"/>
        <v>上海</v>
      </c>
      <c r="D280" s="2" t="str">
        <f t="shared" ca="1" si="33"/>
        <v>增城区</v>
      </c>
      <c r="E280" s="2" t="s">
        <v>104</v>
      </c>
      <c r="F280" s="2" t="s">
        <v>17</v>
      </c>
      <c r="G280" s="3">
        <v>6</v>
      </c>
      <c r="H280" s="3">
        <v>8</v>
      </c>
      <c r="I280" s="2" t="s">
        <v>662</v>
      </c>
      <c r="J280" s="2" t="s">
        <v>214</v>
      </c>
      <c r="K280" s="2" t="s">
        <v>55</v>
      </c>
      <c r="L280" s="2" t="s">
        <v>1210</v>
      </c>
      <c r="M280" s="2" t="s">
        <v>1211</v>
      </c>
      <c r="N280" s="2" t="s">
        <v>36</v>
      </c>
    </row>
    <row r="281" spans="1:14" ht="21.75" customHeight="1">
      <c r="A281" s="2" t="s">
        <v>1212</v>
      </c>
      <c r="B281" s="2" t="s">
        <v>1213</v>
      </c>
      <c r="C281" s="2" t="str">
        <f t="shared" ca="1" si="0"/>
        <v>上海</v>
      </c>
      <c r="D281" s="2" t="str">
        <f t="shared" ca="1" si="33"/>
        <v>增城区</v>
      </c>
      <c r="E281" s="2" t="s">
        <v>104</v>
      </c>
      <c r="F281" s="2" t="s">
        <v>17</v>
      </c>
      <c r="G281" s="3">
        <v>6</v>
      </c>
      <c r="H281" s="3">
        <v>9</v>
      </c>
      <c r="I281" s="2" t="s">
        <v>738</v>
      </c>
      <c r="J281" s="2" t="s">
        <v>1214</v>
      </c>
      <c r="K281" s="2" t="s">
        <v>47</v>
      </c>
      <c r="L281" s="2" t="s">
        <v>1215</v>
      </c>
      <c r="M281" s="2" t="s">
        <v>1216</v>
      </c>
      <c r="N281" s="2" t="s">
        <v>23</v>
      </c>
    </row>
    <row r="282" spans="1:14" ht="21.75" customHeight="1">
      <c r="A282" s="2" t="s">
        <v>1217</v>
      </c>
      <c r="B282" s="2" t="s">
        <v>1218</v>
      </c>
      <c r="C282" s="2" t="str">
        <f t="shared" ca="1" si="0"/>
        <v>上海</v>
      </c>
      <c r="D282" s="2" t="str">
        <f t="shared" ca="1" si="33"/>
        <v>增城区</v>
      </c>
      <c r="E282" s="2" t="s">
        <v>99</v>
      </c>
      <c r="F282" s="2" t="s">
        <v>17</v>
      </c>
      <c r="G282" s="3">
        <v>6</v>
      </c>
      <c r="H282" s="3">
        <v>15</v>
      </c>
      <c r="I282" s="2" t="s">
        <v>668</v>
      </c>
      <c r="J282" s="2" t="s">
        <v>1024</v>
      </c>
      <c r="K282" s="2" t="s">
        <v>55</v>
      </c>
      <c r="L282" s="2" t="s">
        <v>1219</v>
      </c>
      <c r="M282" s="2" t="s">
        <v>1220</v>
      </c>
      <c r="N282" s="2" t="s">
        <v>23</v>
      </c>
    </row>
    <row r="283" spans="1:14" ht="21.75" customHeight="1">
      <c r="A283" s="2" t="s">
        <v>1221</v>
      </c>
      <c r="B283" s="2" t="s">
        <v>1222</v>
      </c>
      <c r="C283" s="2" t="str">
        <f t="shared" ca="1" si="0"/>
        <v>上海</v>
      </c>
      <c r="D283" s="2" t="str">
        <f t="shared" ca="1" si="33"/>
        <v>增城区</v>
      </c>
      <c r="E283" s="2" t="s">
        <v>26</v>
      </c>
      <c r="F283" s="2" t="s">
        <v>17</v>
      </c>
      <c r="G283" s="3">
        <v>6</v>
      </c>
      <c r="H283" s="3">
        <v>12</v>
      </c>
      <c r="I283" s="2" t="s">
        <v>694</v>
      </c>
      <c r="J283" s="2" t="s">
        <v>598</v>
      </c>
      <c r="K283" s="2" t="s">
        <v>55</v>
      </c>
      <c r="L283" s="2" t="s">
        <v>1223</v>
      </c>
      <c r="M283" s="2" t="s">
        <v>1224</v>
      </c>
      <c r="N283" s="2" t="s">
        <v>404</v>
      </c>
    </row>
    <row r="284" spans="1:14" ht="21.75" customHeight="1">
      <c r="A284" s="2" t="s">
        <v>1225</v>
      </c>
      <c r="B284" s="2" t="s">
        <v>1226</v>
      </c>
      <c r="C284" s="2" t="str">
        <f t="shared" ca="1" si="0"/>
        <v>上海</v>
      </c>
      <c r="D284" s="2" t="str">
        <f t="shared" ca="1" si="33"/>
        <v>增城区</v>
      </c>
      <c r="E284" s="2" t="s">
        <v>99</v>
      </c>
      <c r="F284" s="2" t="s">
        <v>17</v>
      </c>
      <c r="G284" s="3">
        <v>6</v>
      </c>
      <c r="H284" s="3">
        <v>8</v>
      </c>
      <c r="I284" s="2" t="s">
        <v>662</v>
      </c>
      <c r="J284" s="2" t="s">
        <v>267</v>
      </c>
      <c r="K284" s="2" t="s">
        <v>47</v>
      </c>
      <c r="L284" s="2" t="s">
        <v>1227</v>
      </c>
      <c r="M284" s="2" t="s">
        <v>1228</v>
      </c>
      <c r="N284" s="2" t="s">
        <v>96</v>
      </c>
    </row>
    <row r="285" spans="1:14" ht="21.75" customHeight="1">
      <c r="A285" s="2" t="s">
        <v>1229</v>
      </c>
      <c r="B285" s="2" t="s">
        <v>1230</v>
      </c>
      <c r="C285" s="2" t="str">
        <f t="shared" ca="1" si="0"/>
        <v>上海</v>
      </c>
      <c r="D285" s="2" t="str">
        <f t="shared" ca="1" si="33"/>
        <v>增城区</v>
      </c>
      <c r="E285" s="2" t="s">
        <v>99</v>
      </c>
      <c r="F285" s="2" t="s">
        <v>17</v>
      </c>
      <c r="G285" s="3">
        <v>6</v>
      </c>
      <c r="H285" s="3">
        <v>10</v>
      </c>
      <c r="I285" s="2" t="s">
        <v>656</v>
      </c>
      <c r="J285" s="2" t="s">
        <v>1231</v>
      </c>
      <c r="K285" s="2" t="s">
        <v>67</v>
      </c>
      <c r="L285" s="2" t="s">
        <v>1232</v>
      </c>
      <c r="M285" s="2" t="s">
        <v>1233</v>
      </c>
      <c r="N285" s="2" t="s">
        <v>36</v>
      </c>
    </row>
    <row r="286" spans="1:14" ht="21.75" customHeight="1">
      <c r="A286" s="2" t="s">
        <v>1234</v>
      </c>
      <c r="B286" s="2" t="s">
        <v>1235</v>
      </c>
      <c r="C286" s="2" t="str">
        <f t="shared" ca="1" si="0"/>
        <v>上海</v>
      </c>
      <c r="D286" s="2" t="str">
        <f t="shared" ca="1" si="33"/>
        <v>增城区</v>
      </c>
      <c r="E286" s="2" t="s">
        <v>124</v>
      </c>
      <c r="F286" s="2" t="s">
        <v>17</v>
      </c>
      <c r="G286" s="3">
        <v>6</v>
      </c>
      <c r="H286" s="3">
        <v>8</v>
      </c>
      <c r="I286" s="2" t="s">
        <v>662</v>
      </c>
      <c r="J286" s="2" t="s">
        <v>1236</v>
      </c>
      <c r="K286" s="2" t="s">
        <v>47</v>
      </c>
      <c r="L286" s="2" t="s">
        <v>1237</v>
      </c>
      <c r="M286" s="2" t="s">
        <v>1238</v>
      </c>
      <c r="N286" s="2" t="s">
        <v>96</v>
      </c>
    </row>
    <row r="287" spans="1:14" ht="21.75" customHeight="1">
      <c r="A287" s="2" t="s">
        <v>1239</v>
      </c>
      <c r="B287" s="2" t="s">
        <v>1240</v>
      </c>
      <c r="C287" s="2" t="str">
        <f t="shared" ca="1" si="0"/>
        <v>上海</v>
      </c>
      <c r="D287" s="2" t="s">
        <v>21</v>
      </c>
      <c r="E287" s="2" t="s">
        <v>77</v>
      </c>
      <c r="F287" s="2" t="s">
        <v>17</v>
      </c>
      <c r="G287" s="3">
        <v>6</v>
      </c>
      <c r="H287" s="3">
        <v>12</v>
      </c>
      <c r="I287" s="2" t="s">
        <v>694</v>
      </c>
      <c r="J287" s="2" t="s">
        <v>1020</v>
      </c>
      <c r="K287" s="2" t="s">
        <v>47</v>
      </c>
      <c r="L287" s="2" t="s">
        <v>1241</v>
      </c>
      <c r="M287" s="2" t="s">
        <v>1242</v>
      </c>
      <c r="N287" s="2" t="s">
        <v>42</v>
      </c>
    </row>
    <row r="288" spans="1:14" ht="21.75" customHeight="1">
      <c r="A288" s="2" t="s">
        <v>1243</v>
      </c>
      <c r="B288" s="2" t="s">
        <v>1244</v>
      </c>
      <c r="C288" s="2" t="str">
        <f t="shared" ca="1" si="0"/>
        <v>上海</v>
      </c>
      <c r="D288" s="2" t="s">
        <v>21</v>
      </c>
      <c r="E288" s="2" t="s">
        <v>77</v>
      </c>
      <c r="F288" s="2" t="s">
        <v>27</v>
      </c>
      <c r="G288" s="3">
        <v>6</v>
      </c>
      <c r="H288" s="3">
        <v>15</v>
      </c>
      <c r="I288" s="2" t="s">
        <v>668</v>
      </c>
      <c r="J288" s="2" t="s">
        <v>78</v>
      </c>
      <c r="K288" s="2" t="s">
        <v>55</v>
      </c>
      <c r="L288" s="2" t="s">
        <v>1245</v>
      </c>
      <c r="M288" s="2" t="s">
        <v>1246</v>
      </c>
      <c r="N288" s="2" t="s">
        <v>36</v>
      </c>
    </row>
    <row r="289" spans="1:14" ht="21.75" customHeight="1">
      <c r="A289" s="2" t="s">
        <v>385</v>
      </c>
      <c r="B289" s="2" t="s">
        <v>1247</v>
      </c>
      <c r="C289" s="2" t="str">
        <f t="shared" ca="1" si="0"/>
        <v>上海</v>
      </c>
      <c r="D289" s="2" t="s">
        <v>21</v>
      </c>
      <c r="E289" s="2" t="s">
        <v>77</v>
      </c>
      <c r="F289" s="2" t="s">
        <v>17</v>
      </c>
      <c r="G289" s="3">
        <v>6</v>
      </c>
      <c r="H289" s="3">
        <v>10</v>
      </c>
      <c r="I289" s="2" t="s">
        <v>656</v>
      </c>
      <c r="J289" s="2" t="s">
        <v>387</v>
      </c>
      <c r="K289" s="2" t="s">
        <v>47</v>
      </c>
      <c r="L289" s="2" t="s">
        <v>1248</v>
      </c>
      <c r="M289" s="2" t="s">
        <v>1249</v>
      </c>
      <c r="N289" s="2" t="s">
        <v>36</v>
      </c>
    </row>
    <row r="290" spans="1:14" ht="21.75" customHeight="1">
      <c r="A290" s="2" t="s">
        <v>385</v>
      </c>
      <c r="B290" s="2" t="s">
        <v>1250</v>
      </c>
      <c r="C290" s="2" t="str">
        <f t="shared" ca="1" si="0"/>
        <v>上海</v>
      </c>
      <c r="D290" s="2" t="str">
        <f t="shared" ref="D290:D294" ca="1" si="34">IFERROR(__xludf.DUMMYFUNCTION("REGEXEXTRACT(E290,""-(\S+)"")"),"天河区  ")</f>
        <v>天河区  </v>
      </c>
      <c r="E290" s="2" t="s">
        <v>33</v>
      </c>
      <c r="F290" s="2" t="s">
        <v>27</v>
      </c>
      <c r="G290" s="3">
        <v>6</v>
      </c>
      <c r="H290" s="3">
        <v>10</v>
      </c>
      <c r="I290" s="2" t="s">
        <v>656</v>
      </c>
      <c r="J290" s="2" t="s">
        <v>1251</v>
      </c>
      <c r="K290" s="2" t="s">
        <v>47</v>
      </c>
      <c r="L290" s="2" t="s">
        <v>1252</v>
      </c>
      <c r="M290" s="2" t="s">
        <v>1253</v>
      </c>
      <c r="N290" s="2" t="s">
        <v>404</v>
      </c>
    </row>
    <row r="291" spans="1:14" ht="21.75" customHeight="1">
      <c r="A291" s="2" t="s">
        <v>769</v>
      </c>
      <c r="B291" s="2" t="s">
        <v>1254</v>
      </c>
      <c r="C291" s="2" t="str">
        <f t="shared" ca="1" si="0"/>
        <v>上海</v>
      </c>
      <c r="D291" s="2" t="str">
        <f t="shared" ca="1" si="34"/>
        <v>天河区  </v>
      </c>
      <c r="E291" s="2" t="s">
        <v>33</v>
      </c>
      <c r="F291" s="2" t="s">
        <v>17</v>
      </c>
      <c r="G291" s="3">
        <v>6</v>
      </c>
      <c r="H291" s="3">
        <v>10</v>
      </c>
      <c r="I291" s="2" t="s">
        <v>656</v>
      </c>
      <c r="J291" s="2" t="s">
        <v>157</v>
      </c>
      <c r="K291" s="2" t="s">
        <v>47</v>
      </c>
      <c r="L291" s="2" t="s">
        <v>1255</v>
      </c>
      <c r="M291" s="2" t="s">
        <v>1256</v>
      </c>
      <c r="N291" s="2" t="s">
        <v>23</v>
      </c>
    </row>
    <row r="292" spans="1:14" ht="21.75" customHeight="1">
      <c r="A292" s="2" t="s">
        <v>438</v>
      </c>
      <c r="B292" s="2" t="s">
        <v>1257</v>
      </c>
      <c r="C292" s="2" t="str">
        <f t="shared" ca="1" si="0"/>
        <v>上海</v>
      </c>
      <c r="D292" s="2" t="str">
        <f t="shared" ca="1" si="34"/>
        <v>天河区  </v>
      </c>
      <c r="E292" s="2" t="s">
        <v>33</v>
      </c>
      <c r="F292" s="2" t="s">
        <v>17</v>
      </c>
      <c r="G292" s="3">
        <v>6</v>
      </c>
      <c r="H292" s="3">
        <v>12</v>
      </c>
      <c r="I292" s="2" t="s">
        <v>694</v>
      </c>
      <c r="J292" s="2" t="s">
        <v>1024</v>
      </c>
      <c r="K292" s="2" t="s">
        <v>47</v>
      </c>
      <c r="L292" s="2" t="s">
        <v>1258</v>
      </c>
      <c r="M292" s="2" t="s">
        <v>1259</v>
      </c>
      <c r="N292" s="2" t="s">
        <v>36</v>
      </c>
    </row>
    <row r="293" spans="1:14" ht="21.75" customHeight="1">
      <c r="A293" s="2" t="s">
        <v>51</v>
      </c>
      <c r="B293" s="2" t="s">
        <v>1260</v>
      </c>
      <c r="C293" s="2" t="str">
        <f t="shared" ca="1" si="0"/>
        <v>上海</v>
      </c>
      <c r="D293" s="2" t="str">
        <f t="shared" ca="1" si="34"/>
        <v>天河区  </v>
      </c>
      <c r="E293" s="2" t="s">
        <v>114</v>
      </c>
      <c r="F293" s="2" t="s">
        <v>17</v>
      </c>
      <c r="G293" s="3">
        <v>6</v>
      </c>
      <c r="H293" s="3">
        <v>8</v>
      </c>
      <c r="I293" s="2" t="s">
        <v>662</v>
      </c>
      <c r="J293" s="2" t="s">
        <v>1261</v>
      </c>
      <c r="K293" s="2" t="s">
        <v>55</v>
      </c>
      <c r="L293" s="2" t="s">
        <v>21</v>
      </c>
      <c r="M293" s="2" t="s">
        <v>1262</v>
      </c>
      <c r="N293" s="2" t="s">
        <v>23</v>
      </c>
    </row>
    <row r="294" spans="1:14" ht="21.75" customHeight="1">
      <c r="A294" s="2" t="s">
        <v>1263</v>
      </c>
      <c r="B294" s="2" t="s">
        <v>1264</v>
      </c>
      <c r="C294" s="2" t="str">
        <f t="shared" ca="1" si="0"/>
        <v>上海</v>
      </c>
      <c r="D294" s="2" t="str">
        <f t="shared" ca="1" si="34"/>
        <v>天河区  </v>
      </c>
      <c r="E294" s="2" t="s">
        <v>104</v>
      </c>
      <c r="F294" s="2" t="s">
        <v>286</v>
      </c>
      <c r="G294" s="3">
        <v>6</v>
      </c>
      <c r="H294" s="3">
        <v>8</v>
      </c>
      <c r="I294" s="2" t="s">
        <v>662</v>
      </c>
      <c r="J294" s="2" t="s">
        <v>346</v>
      </c>
      <c r="K294" s="2" t="s">
        <v>67</v>
      </c>
      <c r="L294" s="2" t="s">
        <v>1265</v>
      </c>
      <c r="M294" s="2" t="s">
        <v>1266</v>
      </c>
      <c r="N294" s="2" t="s">
        <v>42</v>
      </c>
    </row>
    <row r="295" spans="1:14" ht="21.75" customHeight="1">
      <c r="A295" s="2" t="s">
        <v>1127</v>
      </c>
      <c r="B295" s="2" t="s">
        <v>1267</v>
      </c>
      <c r="C295" s="2" t="str">
        <f t="shared" ca="1" si="0"/>
        <v>上海</v>
      </c>
      <c r="D295" s="2" t="s">
        <v>21</v>
      </c>
      <c r="E295" s="2" t="s">
        <v>77</v>
      </c>
      <c r="F295" s="2" t="s">
        <v>17</v>
      </c>
      <c r="G295" s="3">
        <v>6</v>
      </c>
      <c r="H295" s="3">
        <v>8</v>
      </c>
      <c r="I295" s="2" t="s">
        <v>662</v>
      </c>
      <c r="J295" s="2" t="s">
        <v>1214</v>
      </c>
      <c r="K295" s="2" t="s">
        <v>67</v>
      </c>
      <c r="L295" s="2" t="s">
        <v>1268</v>
      </c>
      <c r="M295" s="2" t="s">
        <v>21</v>
      </c>
      <c r="N295" s="2" t="s">
        <v>23</v>
      </c>
    </row>
    <row r="296" spans="1:14" ht="21.75" customHeight="1">
      <c r="A296" s="2" t="s">
        <v>1269</v>
      </c>
      <c r="B296" s="2" t="s">
        <v>1270</v>
      </c>
      <c r="C296" s="2" t="str">
        <f t="shared" ca="1" si="0"/>
        <v>上海</v>
      </c>
      <c r="D296" s="2" t="str">
        <f t="shared" ref="D296:D297" ca="1" si="35">IFERROR(__xludf.DUMMYFUNCTION("REGEXEXTRACT(E296,""-(\S+)"")"),"白云区  ")</f>
        <v>白云区  </v>
      </c>
      <c r="E296" s="2" t="s">
        <v>99</v>
      </c>
      <c r="F296" s="2" t="s">
        <v>17</v>
      </c>
      <c r="G296" s="3">
        <v>6</v>
      </c>
      <c r="H296" s="3">
        <v>8</v>
      </c>
      <c r="I296" s="2" t="s">
        <v>662</v>
      </c>
      <c r="J296" s="2" t="s">
        <v>1271</v>
      </c>
      <c r="K296" s="2" t="s">
        <v>47</v>
      </c>
      <c r="L296" s="2" t="s">
        <v>1272</v>
      </c>
      <c r="M296" s="2" t="s">
        <v>1273</v>
      </c>
      <c r="N296" s="2" t="s">
        <v>42</v>
      </c>
    </row>
    <row r="297" spans="1:14" ht="21.75" customHeight="1">
      <c r="A297" s="2" t="s">
        <v>385</v>
      </c>
      <c r="B297" s="2" t="s">
        <v>1274</v>
      </c>
      <c r="C297" s="2" t="str">
        <f t="shared" ca="1" si="0"/>
        <v>上海</v>
      </c>
      <c r="D297" s="2" t="str">
        <f t="shared" ca="1" si="35"/>
        <v>白云区  </v>
      </c>
      <c r="E297" s="2" t="s">
        <v>33</v>
      </c>
      <c r="F297" s="2" t="s">
        <v>27</v>
      </c>
      <c r="G297" s="3">
        <v>6</v>
      </c>
      <c r="H297" s="3">
        <v>10</v>
      </c>
      <c r="I297" s="2" t="s">
        <v>656</v>
      </c>
      <c r="J297" s="2" t="s">
        <v>1020</v>
      </c>
      <c r="K297" s="2" t="s">
        <v>19</v>
      </c>
      <c r="L297" s="2" t="s">
        <v>1275</v>
      </c>
      <c r="M297" s="2" t="s">
        <v>1276</v>
      </c>
      <c r="N297" s="2" t="s">
        <v>42</v>
      </c>
    </row>
    <row r="298" spans="1:14" ht="21.75" customHeight="1">
      <c r="A298" s="2" t="s">
        <v>774</v>
      </c>
      <c r="B298" s="2" t="s">
        <v>1277</v>
      </c>
      <c r="C298" s="2" t="str">
        <f t="shared" ca="1" si="0"/>
        <v>上海</v>
      </c>
      <c r="D298" s="2" t="s">
        <v>21</v>
      </c>
      <c r="E298" s="2" t="s">
        <v>77</v>
      </c>
      <c r="F298" s="2" t="s">
        <v>17</v>
      </c>
      <c r="G298" s="3">
        <v>6</v>
      </c>
      <c r="H298" s="3">
        <v>8</v>
      </c>
      <c r="I298" s="2" t="s">
        <v>662</v>
      </c>
      <c r="J298" s="2" t="s">
        <v>1278</v>
      </c>
      <c r="K298" s="2" t="s">
        <v>47</v>
      </c>
      <c r="L298" s="2" t="s">
        <v>21</v>
      </c>
      <c r="M298" s="2" t="s">
        <v>1279</v>
      </c>
      <c r="N298" s="2" t="s">
        <v>36</v>
      </c>
    </row>
    <row r="299" spans="1:14" ht="21.75" customHeight="1">
      <c r="A299" s="2" t="s">
        <v>1280</v>
      </c>
      <c r="B299" s="2" t="s">
        <v>1281</v>
      </c>
      <c r="C299" s="2" t="str">
        <f t="shared" ca="1" si="0"/>
        <v>上海</v>
      </c>
      <c r="D299" s="2" t="str">
        <f t="shared" ref="D299:D315" ca="1" si="36">IFERROR(__xludf.DUMMYFUNCTION("REGEXEXTRACT(E299,""-(\S+)"")"),"天河区  ")</f>
        <v>天河区  </v>
      </c>
      <c r="E299" s="2" t="s">
        <v>33</v>
      </c>
      <c r="F299" s="2" t="s">
        <v>17</v>
      </c>
      <c r="G299" s="3">
        <v>6</v>
      </c>
      <c r="H299" s="3">
        <v>10</v>
      </c>
      <c r="I299" s="2" t="s">
        <v>656</v>
      </c>
      <c r="J299" s="2" t="s">
        <v>214</v>
      </c>
      <c r="K299" s="2" t="s">
        <v>67</v>
      </c>
      <c r="L299" s="2" t="s">
        <v>21</v>
      </c>
      <c r="M299" s="2" t="s">
        <v>1282</v>
      </c>
      <c r="N299" s="2" t="s">
        <v>23</v>
      </c>
    </row>
    <row r="300" spans="1:14" ht="21.75" customHeight="1">
      <c r="A300" s="2" t="s">
        <v>108</v>
      </c>
      <c r="B300" s="2" t="s">
        <v>1283</v>
      </c>
      <c r="C300" s="2" t="str">
        <f t="shared" ca="1" si="0"/>
        <v>上海</v>
      </c>
      <c r="D300" s="2" t="str">
        <f t="shared" ca="1" si="36"/>
        <v>天河区  </v>
      </c>
      <c r="E300" s="2" t="s">
        <v>33</v>
      </c>
      <c r="F300" s="2" t="s">
        <v>17</v>
      </c>
      <c r="G300" s="3">
        <v>6</v>
      </c>
      <c r="H300" s="3">
        <v>8</v>
      </c>
      <c r="I300" s="2" t="s">
        <v>662</v>
      </c>
      <c r="J300" s="2" t="s">
        <v>105</v>
      </c>
      <c r="K300" s="2" t="s">
        <v>47</v>
      </c>
      <c r="L300" s="2" t="s">
        <v>1284</v>
      </c>
      <c r="M300" s="2" t="s">
        <v>21</v>
      </c>
      <c r="N300" s="2" t="s">
        <v>23</v>
      </c>
    </row>
    <row r="301" spans="1:14" ht="21.75" customHeight="1">
      <c r="A301" s="2" t="s">
        <v>385</v>
      </c>
      <c r="B301" s="2" t="s">
        <v>1285</v>
      </c>
      <c r="C301" s="2" t="str">
        <f t="shared" ca="1" si="0"/>
        <v>上海</v>
      </c>
      <c r="D301" s="2" t="str">
        <f t="shared" ca="1" si="36"/>
        <v>天河区  </v>
      </c>
      <c r="E301" s="2" t="s">
        <v>104</v>
      </c>
      <c r="F301" s="2" t="s">
        <v>27</v>
      </c>
      <c r="G301" s="3">
        <v>6</v>
      </c>
      <c r="H301" s="3">
        <v>10</v>
      </c>
      <c r="I301" s="2" t="s">
        <v>656</v>
      </c>
      <c r="J301" s="2" t="s">
        <v>1286</v>
      </c>
      <c r="K301" s="2" t="s">
        <v>47</v>
      </c>
      <c r="L301" s="2" t="s">
        <v>1287</v>
      </c>
      <c r="M301" s="2" t="s">
        <v>1288</v>
      </c>
      <c r="N301" s="2" t="s">
        <v>42</v>
      </c>
    </row>
    <row r="302" spans="1:14" ht="21.75" customHeight="1">
      <c r="A302" s="2" t="s">
        <v>1289</v>
      </c>
      <c r="B302" s="2" t="s">
        <v>1290</v>
      </c>
      <c r="C302" s="2" t="str">
        <f t="shared" ca="1" si="0"/>
        <v>上海</v>
      </c>
      <c r="D302" s="2" t="str">
        <f t="shared" ca="1" si="36"/>
        <v>天河区  </v>
      </c>
      <c r="E302" s="2" t="s">
        <v>33</v>
      </c>
      <c r="F302" s="2" t="s">
        <v>17</v>
      </c>
      <c r="G302" s="3">
        <v>6</v>
      </c>
      <c r="H302" s="3">
        <v>8</v>
      </c>
      <c r="I302" s="2" t="s">
        <v>662</v>
      </c>
      <c r="J302" s="2" t="s">
        <v>40</v>
      </c>
      <c r="K302" s="2" t="s">
        <v>67</v>
      </c>
      <c r="L302" s="2" t="s">
        <v>1291</v>
      </c>
      <c r="M302" s="2" t="s">
        <v>1292</v>
      </c>
      <c r="N302" s="2" t="s">
        <v>23</v>
      </c>
    </row>
    <row r="303" spans="1:14" ht="21.75" customHeight="1">
      <c r="A303" s="2" t="s">
        <v>108</v>
      </c>
      <c r="B303" s="2" t="s">
        <v>1293</v>
      </c>
      <c r="C303" s="2" t="str">
        <f t="shared" ca="1" si="0"/>
        <v>上海</v>
      </c>
      <c r="D303" s="2" t="str">
        <f t="shared" ca="1" si="36"/>
        <v>天河区  </v>
      </c>
      <c r="E303" s="2" t="s">
        <v>39</v>
      </c>
      <c r="F303" s="2" t="s">
        <v>17</v>
      </c>
      <c r="G303" s="3">
        <v>6</v>
      </c>
      <c r="H303" s="3">
        <v>10</v>
      </c>
      <c r="I303" s="2" t="s">
        <v>656</v>
      </c>
      <c r="J303" s="2" t="s">
        <v>40</v>
      </c>
      <c r="K303" s="2" t="s">
        <v>19</v>
      </c>
      <c r="L303" s="2" t="s">
        <v>1294</v>
      </c>
      <c r="M303" s="2" t="s">
        <v>1295</v>
      </c>
      <c r="N303" s="2" t="s">
        <v>23</v>
      </c>
    </row>
    <row r="304" spans="1:14" ht="21.75" customHeight="1">
      <c r="A304" s="2" t="s">
        <v>385</v>
      </c>
      <c r="B304" s="2" t="s">
        <v>1296</v>
      </c>
      <c r="C304" s="2" t="str">
        <f t="shared" ca="1" si="0"/>
        <v>上海</v>
      </c>
      <c r="D304" s="2" t="str">
        <f t="shared" ca="1" si="36"/>
        <v>天河区  </v>
      </c>
      <c r="E304" s="2" t="s">
        <v>33</v>
      </c>
      <c r="F304" s="2" t="s">
        <v>73</v>
      </c>
      <c r="G304" s="3">
        <v>6</v>
      </c>
      <c r="H304" s="3">
        <v>8</v>
      </c>
      <c r="I304" s="2" t="s">
        <v>662</v>
      </c>
      <c r="J304" s="2" t="s">
        <v>382</v>
      </c>
      <c r="K304" s="2" t="s">
        <v>67</v>
      </c>
      <c r="L304" s="2" t="s">
        <v>1297</v>
      </c>
      <c r="M304" s="2" t="s">
        <v>1298</v>
      </c>
      <c r="N304" s="2" t="s">
        <v>36</v>
      </c>
    </row>
    <row r="305" spans="1:14" ht="21.75" customHeight="1">
      <c r="A305" s="2" t="s">
        <v>1299</v>
      </c>
      <c r="B305" s="2" t="s">
        <v>1300</v>
      </c>
      <c r="C305" s="2" t="str">
        <f t="shared" ca="1" si="0"/>
        <v>上海</v>
      </c>
      <c r="D305" s="2" t="str">
        <f t="shared" ca="1" si="36"/>
        <v>天河区  </v>
      </c>
      <c r="E305" s="2" t="s">
        <v>26</v>
      </c>
      <c r="F305" s="2" t="s">
        <v>17</v>
      </c>
      <c r="G305" s="3">
        <v>6</v>
      </c>
      <c r="H305" s="3">
        <v>8</v>
      </c>
      <c r="I305" s="2" t="s">
        <v>662</v>
      </c>
      <c r="J305" s="2" t="s">
        <v>657</v>
      </c>
      <c r="K305" s="2" t="s">
        <v>47</v>
      </c>
      <c r="L305" s="2" t="s">
        <v>1301</v>
      </c>
      <c r="M305" s="2" t="s">
        <v>1302</v>
      </c>
      <c r="N305" s="2" t="s">
        <v>23</v>
      </c>
    </row>
    <row r="306" spans="1:14" ht="21.75" customHeight="1">
      <c r="A306" s="2" t="s">
        <v>1303</v>
      </c>
      <c r="B306" s="2" t="s">
        <v>1304</v>
      </c>
      <c r="C306" s="2" t="str">
        <f t="shared" ca="1" si="0"/>
        <v>上海</v>
      </c>
      <c r="D306" s="2" t="str">
        <f t="shared" ca="1" si="36"/>
        <v>天河区  </v>
      </c>
      <c r="E306" s="2" t="s">
        <v>33</v>
      </c>
      <c r="F306" s="2" t="s">
        <v>17</v>
      </c>
      <c r="G306" s="3">
        <v>6</v>
      </c>
      <c r="H306" s="3">
        <v>9</v>
      </c>
      <c r="I306" s="2" t="s">
        <v>738</v>
      </c>
      <c r="J306" s="2" t="s">
        <v>105</v>
      </c>
      <c r="K306" s="2" t="s">
        <v>67</v>
      </c>
      <c r="L306" s="2" t="s">
        <v>1305</v>
      </c>
      <c r="M306" s="2" t="s">
        <v>1306</v>
      </c>
      <c r="N306" s="2" t="s">
        <v>42</v>
      </c>
    </row>
    <row r="307" spans="1:14" ht="21.75" customHeight="1">
      <c r="A307" s="2" t="s">
        <v>385</v>
      </c>
      <c r="B307" s="2" t="s">
        <v>1307</v>
      </c>
      <c r="C307" s="2" t="str">
        <f t="shared" ca="1" si="0"/>
        <v>上海</v>
      </c>
      <c r="D307" s="2" t="str">
        <f t="shared" ca="1" si="36"/>
        <v>天河区  </v>
      </c>
      <c r="E307" s="2" t="s">
        <v>124</v>
      </c>
      <c r="F307" s="2" t="s">
        <v>17</v>
      </c>
      <c r="G307" s="3">
        <v>6</v>
      </c>
      <c r="H307" s="3">
        <v>10</v>
      </c>
      <c r="I307" s="2" t="s">
        <v>656</v>
      </c>
      <c r="J307" s="2" t="s">
        <v>20</v>
      </c>
      <c r="K307" s="2" t="s">
        <v>47</v>
      </c>
      <c r="L307" s="2" t="s">
        <v>1308</v>
      </c>
      <c r="M307" s="2" t="s">
        <v>1309</v>
      </c>
      <c r="N307" s="2" t="s">
        <v>23</v>
      </c>
    </row>
    <row r="308" spans="1:14" ht="21.75" customHeight="1">
      <c r="A308" s="4" t="s">
        <v>149</v>
      </c>
      <c r="B308" s="4" t="s">
        <v>1310</v>
      </c>
      <c r="C308" s="4" t="str">
        <f t="shared" ca="1" si="0"/>
        <v>上海</v>
      </c>
      <c r="D308" s="4" t="str">
        <f t="shared" ca="1" si="36"/>
        <v>天河区  </v>
      </c>
      <c r="E308" s="4" t="s">
        <v>99</v>
      </c>
      <c r="F308" s="4" t="s">
        <v>17</v>
      </c>
      <c r="G308" s="5">
        <v>6</v>
      </c>
      <c r="H308" s="5">
        <v>8</v>
      </c>
      <c r="I308" s="4" t="s">
        <v>662</v>
      </c>
      <c r="J308" s="4" t="s">
        <v>1311</v>
      </c>
      <c r="K308" s="4" t="s">
        <v>47</v>
      </c>
      <c r="L308" s="4" t="s">
        <v>1312</v>
      </c>
      <c r="M308" s="4" t="s">
        <v>1313</v>
      </c>
      <c r="N308" s="4" t="s">
        <v>42</v>
      </c>
    </row>
    <row r="309" spans="1:14" ht="21.75" customHeight="1">
      <c r="A309" s="2" t="s">
        <v>179</v>
      </c>
      <c r="B309" s="2" t="s">
        <v>1314</v>
      </c>
      <c r="C309" s="2" t="str">
        <f t="shared" ca="1" si="0"/>
        <v>上海</v>
      </c>
      <c r="D309" s="2" t="str">
        <f t="shared" ca="1" si="36"/>
        <v>天河区  </v>
      </c>
      <c r="E309" s="2" t="s">
        <v>26</v>
      </c>
      <c r="F309" s="2" t="s">
        <v>17</v>
      </c>
      <c r="G309" s="3">
        <v>6</v>
      </c>
      <c r="H309" s="3">
        <v>8</v>
      </c>
      <c r="I309" s="2" t="s">
        <v>662</v>
      </c>
      <c r="J309" s="2" t="s">
        <v>431</v>
      </c>
      <c r="K309" s="2" t="s">
        <v>67</v>
      </c>
      <c r="L309" s="2" t="s">
        <v>1315</v>
      </c>
      <c r="M309" s="2" t="s">
        <v>1316</v>
      </c>
      <c r="N309" s="2" t="s">
        <v>36</v>
      </c>
    </row>
    <row r="310" spans="1:14" ht="21.75" customHeight="1">
      <c r="A310" s="2" t="s">
        <v>172</v>
      </c>
      <c r="B310" s="2" t="s">
        <v>1317</v>
      </c>
      <c r="C310" s="2" t="str">
        <f t="shared" ca="1" si="0"/>
        <v>上海</v>
      </c>
      <c r="D310" s="2" t="str">
        <f t="shared" ca="1" si="36"/>
        <v>天河区  </v>
      </c>
      <c r="E310" s="2" t="s">
        <v>33</v>
      </c>
      <c r="F310" s="2" t="s">
        <v>27</v>
      </c>
      <c r="G310" s="3">
        <v>6</v>
      </c>
      <c r="H310" s="3">
        <v>12</v>
      </c>
      <c r="I310" s="2" t="s">
        <v>694</v>
      </c>
      <c r="J310" s="2" t="s">
        <v>1318</v>
      </c>
      <c r="K310" s="2" t="s">
        <v>67</v>
      </c>
      <c r="L310" s="2" t="s">
        <v>1319</v>
      </c>
      <c r="M310" s="2" t="s">
        <v>1320</v>
      </c>
      <c r="N310" s="2" t="s">
        <v>36</v>
      </c>
    </row>
    <row r="311" spans="1:14" ht="21.75" customHeight="1">
      <c r="A311" s="2" t="s">
        <v>1321</v>
      </c>
      <c r="B311" s="2" t="s">
        <v>1322</v>
      </c>
      <c r="C311" s="2" t="str">
        <f t="shared" ca="1" si="0"/>
        <v>上海</v>
      </c>
      <c r="D311" s="2" t="str">
        <f t="shared" ca="1" si="36"/>
        <v>天河区  </v>
      </c>
      <c r="E311" s="2" t="s">
        <v>139</v>
      </c>
      <c r="F311" s="2" t="s">
        <v>17</v>
      </c>
      <c r="G311" s="3">
        <v>6</v>
      </c>
      <c r="H311" s="3">
        <v>8</v>
      </c>
      <c r="I311" s="2" t="s">
        <v>662</v>
      </c>
      <c r="J311" s="2" t="s">
        <v>157</v>
      </c>
      <c r="K311" s="2" t="s">
        <v>67</v>
      </c>
      <c r="L311" s="2" t="s">
        <v>1323</v>
      </c>
      <c r="M311" s="2" t="s">
        <v>1324</v>
      </c>
      <c r="N311" s="2" t="s">
        <v>23</v>
      </c>
    </row>
    <row r="312" spans="1:14" ht="21.75" customHeight="1">
      <c r="A312" s="2" t="s">
        <v>1325</v>
      </c>
      <c r="B312" s="2" t="s">
        <v>1326</v>
      </c>
      <c r="C312" s="2" t="str">
        <f t="shared" ca="1" si="0"/>
        <v>上海</v>
      </c>
      <c r="D312" s="2" t="str">
        <f t="shared" ca="1" si="36"/>
        <v>天河区  </v>
      </c>
      <c r="E312" s="2" t="s">
        <v>235</v>
      </c>
      <c r="F312" s="2" t="s">
        <v>17</v>
      </c>
      <c r="G312" s="3">
        <v>6</v>
      </c>
      <c r="H312" s="3">
        <v>10</v>
      </c>
      <c r="I312" s="2" t="s">
        <v>656</v>
      </c>
      <c r="J312" s="2" t="s">
        <v>1236</v>
      </c>
      <c r="K312" s="2" t="s">
        <v>47</v>
      </c>
      <c r="L312" s="2" t="s">
        <v>1327</v>
      </c>
      <c r="M312" s="2" t="s">
        <v>1328</v>
      </c>
      <c r="N312" s="2" t="s">
        <v>36</v>
      </c>
    </row>
    <row r="313" spans="1:14" ht="21.75" customHeight="1">
      <c r="A313" s="2" t="s">
        <v>1329</v>
      </c>
      <c r="B313" s="2" t="s">
        <v>1330</v>
      </c>
      <c r="C313" s="2" t="str">
        <f t="shared" ca="1" si="0"/>
        <v>上海</v>
      </c>
      <c r="D313" s="2" t="str">
        <f t="shared" ca="1" si="36"/>
        <v>天河区  </v>
      </c>
      <c r="E313" s="2" t="s">
        <v>45</v>
      </c>
      <c r="F313" s="2" t="s">
        <v>17</v>
      </c>
      <c r="G313" s="3">
        <v>6</v>
      </c>
      <c r="H313" s="3">
        <v>10</v>
      </c>
      <c r="I313" s="2" t="s">
        <v>656</v>
      </c>
      <c r="J313" s="2" t="s">
        <v>199</v>
      </c>
      <c r="K313" s="2" t="s">
        <v>67</v>
      </c>
      <c r="L313" s="2" t="s">
        <v>1331</v>
      </c>
      <c r="M313" s="2" t="s">
        <v>1332</v>
      </c>
      <c r="N313" s="2" t="s">
        <v>1333</v>
      </c>
    </row>
    <row r="314" spans="1:14" ht="21.75" customHeight="1">
      <c r="A314" s="2" t="s">
        <v>1334</v>
      </c>
      <c r="B314" s="2" t="s">
        <v>1335</v>
      </c>
      <c r="C314" s="2" t="str">
        <f t="shared" ca="1" si="0"/>
        <v>上海</v>
      </c>
      <c r="D314" s="2" t="str">
        <f t="shared" ca="1" si="36"/>
        <v>天河区  </v>
      </c>
      <c r="E314" s="2" t="s">
        <v>224</v>
      </c>
      <c r="F314" s="2" t="s">
        <v>17</v>
      </c>
      <c r="G314" s="3">
        <v>6</v>
      </c>
      <c r="H314" s="3">
        <v>8</v>
      </c>
      <c r="I314" s="2" t="s">
        <v>662</v>
      </c>
      <c r="J314" s="2" t="s">
        <v>157</v>
      </c>
      <c r="K314" s="2" t="s">
        <v>47</v>
      </c>
      <c r="L314" s="2" t="s">
        <v>1336</v>
      </c>
      <c r="M314" s="2" t="s">
        <v>1337</v>
      </c>
      <c r="N314" s="2" t="s">
        <v>23</v>
      </c>
    </row>
    <row r="315" spans="1:14" ht="21.75" customHeight="1">
      <c r="A315" s="2" t="s">
        <v>547</v>
      </c>
      <c r="B315" s="2" t="s">
        <v>1338</v>
      </c>
      <c r="C315" s="2" t="str">
        <f t="shared" ca="1" si="0"/>
        <v>上海</v>
      </c>
      <c r="D315" s="2" t="str">
        <f t="shared" ca="1" si="36"/>
        <v>天河区  </v>
      </c>
      <c r="E315" s="2" t="s">
        <v>242</v>
      </c>
      <c r="F315" s="2" t="s">
        <v>27</v>
      </c>
      <c r="G315" s="3">
        <v>6</v>
      </c>
      <c r="H315" s="3">
        <v>8</v>
      </c>
      <c r="I315" s="2" t="s">
        <v>662</v>
      </c>
      <c r="J315" s="2" t="s">
        <v>1339</v>
      </c>
      <c r="K315" s="2" t="s">
        <v>55</v>
      </c>
      <c r="L315" s="2" t="s">
        <v>1340</v>
      </c>
      <c r="M315" s="2" t="s">
        <v>1341</v>
      </c>
      <c r="N315" s="2" t="s">
        <v>36</v>
      </c>
    </row>
    <row r="316" spans="1:14" ht="21.75" customHeight="1">
      <c r="A316" s="2" t="s">
        <v>1342</v>
      </c>
      <c r="B316" s="2" t="s">
        <v>1343</v>
      </c>
      <c r="C316" s="2" t="str">
        <f t="shared" ca="1" si="0"/>
        <v>上海</v>
      </c>
      <c r="D316" s="2" t="s">
        <v>21</v>
      </c>
      <c r="E316" s="2" t="s">
        <v>247</v>
      </c>
      <c r="F316" s="2" t="s">
        <v>17</v>
      </c>
      <c r="G316" s="3">
        <v>6</v>
      </c>
      <c r="H316" s="3">
        <v>9</v>
      </c>
      <c r="I316" s="2" t="s">
        <v>738</v>
      </c>
      <c r="J316" s="2" t="s">
        <v>1344</v>
      </c>
      <c r="K316" s="2" t="s">
        <v>67</v>
      </c>
      <c r="L316" s="2" t="s">
        <v>1345</v>
      </c>
      <c r="M316" s="2" t="s">
        <v>1346</v>
      </c>
      <c r="N316" s="2" t="s">
        <v>36</v>
      </c>
    </row>
    <row r="317" spans="1:14" ht="21.75" customHeight="1">
      <c r="A317" s="2" t="s">
        <v>1196</v>
      </c>
      <c r="B317" s="2" t="s">
        <v>1347</v>
      </c>
      <c r="C317" s="2" t="str">
        <f t="shared" ca="1" si="0"/>
        <v>上海</v>
      </c>
      <c r="D317" s="2" t="str">
        <f t="shared" ref="D317:D321" ca="1" si="37">IFERROR(__xludf.DUMMYFUNCTION("REGEXEXTRACT(E317,""-(\S+)"")"),"龙岗区  ")</f>
        <v>龙岗区  </v>
      </c>
      <c r="E317" s="2" t="s">
        <v>242</v>
      </c>
      <c r="F317" s="2" t="s">
        <v>17</v>
      </c>
      <c r="G317" s="3">
        <v>6</v>
      </c>
      <c r="H317" s="3">
        <v>8</v>
      </c>
      <c r="I317" s="2" t="s">
        <v>662</v>
      </c>
      <c r="J317" s="2" t="s">
        <v>505</v>
      </c>
      <c r="K317" s="2" t="s">
        <v>67</v>
      </c>
      <c r="L317" s="2" t="s">
        <v>1348</v>
      </c>
      <c r="M317" s="2" t="s">
        <v>1349</v>
      </c>
      <c r="N317" s="2" t="s">
        <v>36</v>
      </c>
    </row>
    <row r="318" spans="1:14" ht="21.75" customHeight="1">
      <c r="A318" s="2" t="s">
        <v>1350</v>
      </c>
      <c r="B318" s="2" t="s">
        <v>1351</v>
      </c>
      <c r="C318" s="2" t="str">
        <f t="shared" ca="1" si="0"/>
        <v>上海</v>
      </c>
      <c r="D318" s="2" t="str">
        <f t="shared" ca="1" si="37"/>
        <v>龙岗区  </v>
      </c>
      <c r="E318" s="2" t="s">
        <v>224</v>
      </c>
      <c r="F318" s="2" t="s">
        <v>17</v>
      </c>
      <c r="G318" s="3">
        <v>6</v>
      </c>
      <c r="H318" s="3">
        <v>8</v>
      </c>
      <c r="I318" s="2" t="s">
        <v>662</v>
      </c>
      <c r="J318" s="2" t="s">
        <v>431</v>
      </c>
      <c r="K318" s="2" t="s">
        <v>19</v>
      </c>
      <c r="L318" s="2" t="s">
        <v>1352</v>
      </c>
      <c r="M318" s="2" t="s">
        <v>1353</v>
      </c>
      <c r="N318" s="2" t="s">
        <v>36</v>
      </c>
    </row>
    <row r="319" spans="1:14" ht="21.75" customHeight="1">
      <c r="A319" s="2" t="s">
        <v>1354</v>
      </c>
      <c r="B319" s="2" t="s">
        <v>1355</v>
      </c>
      <c r="C319" s="2" t="str">
        <f t="shared" ca="1" si="0"/>
        <v>上海</v>
      </c>
      <c r="D319" s="2" t="str">
        <f t="shared" ca="1" si="37"/>
        <v>龙岗区  </v>
      </c>
      <c r="E319" s="2" t="s">
        <v>139</v>
      </c>
      <c r="F319" s="2" t="s">
        <v>27</v>
      </c>
      <c r="G319" s="3">
        <v>6</v>
      </c>
      <c r="H319" s="3">
        <v>10</v>
      </c>
      <c r="I319" s="2" t="s">
        <v>656</v>
      </c>
      <c r="J319" s="2" t="s">
        <v>1356</v>
      </c>
      <c r="K319" s="2" t="s">
        <v>47</v>
      </c>
      <c r="L319" s="2" t="s">
        <v>1357</v>
      </c>
      <c r="M319" s="2" t="s">
        <v>1358</v>
      </c>
      <c r="N319" s="2" t="s">
        <v>36</v>
      </c>
    </row>
    <row r="320" spans="1:14" ht="21.75" customHeight="1">
      <c r="A320" s="2" t="s">
        <v>1359</v>
      </c>
      <c r="B320" s="2" t="s">
        <v>1360</v>
      </c>
      <c r="C320" s="2" t="str">
        <f t="shared" ca="1" si="0"/>
        <v>上海</v>
      </c>
      <c r="D320" s="2" t="str">
        <f t="shared" ca="1" si="37"/>
        <v>龙岗区  </v>
      </c>
      <c r="E320" s="2" t="s">
        <v>235</v>
      </c>
      <c r="F320" s="2" t="s">
        <v>27</v>
      </c>
      <c r="G320" s="3">
        <v>6</v>
      </c>
      <c r="H320" s="3">
        <v>12</v>
      </c>
      <c r="I320" s="2" t="s">
        <v>694</v>
      </c>
      <c r="J320" s="2" t="s">
        <v>157</v>
      </c>
      <c r="K320" s="2" t="s">
        <v>19</v>
      </c>
      <c r="L320" s="2" t="s">
        <v>1361</v>
      </c>
      <c r="M320" s="2" t="s">
        <v>1362</v>
      </c>
      <c r="N320" s="2" t="s">
        <v>42</v>
      </c>
    </row>
    <row r="321" spans="1:14" ht="21.75" customHeight="1">
      <c r="A321" s="2" t="s">
        <v>1229</v>
      </c>
      <c r="B321" s="2" t="s">
        <v>1363</v>
      </c>
      <c r="C321" s="2" t="str">
        <f t="shared" ca="1" si="0"/>
        <v>上海</v>
      </c>
      <c r="D321" s="2" t="str">
        <f t="shared" ca="1" si="37"/>
        <v>龙岗区  </v>
      </c>
      <c r="E321" s="2" t="s">
        <v>229</v>
      </c>
      <c r="F321" s="2" t="s">
        <v>286</v>
      </c>
      <c r="G321" s="3">
        <v>6</v>
      </c>
      <c r="H321" s="3">
        <v>8</v>
      </c>
      <c r="I321" s="2" t="s">
        <v>662</v>
      </c>
      <c r="J321" s="2" t="s">
        <v>1364</v>
      </c>
      <c r="K321" s="2" t="s">
        <v>67</v>
      </c>
      <c r="L321" s="2" t="s">
        <v>1365</v>
      </c>
      <c r="M321" s="2" t="s">
        <v>1366</v>
      </c>
      <c r="N321" s="2" t="s">
        <v>36</v>
      </c>
    </row>
    <row r="322" spans="1:14" ht="21.75" customHeight="1">
      <c r="A322" s="2" t="s">
        <v>1367</v>
      </c>
      <c r="B322" s="2" t="s">
        <v>1368</v>
      </c>
      <c r="C322" s="2" t="str">
        <f t="shared" ca="1" si="0"/>
        <v>上海</v>
      </c>
      <c r="D322" s="2" t="s">
        <v>21</v>
      </c>
      <c r="E322" s="2" t="s">
        <v>247</v>
      </c>
      <c r="F322" s="2" t="s">
        <v>27</v>
      </c>
      <c r="G322" s="3">
        <v>6</v>
      </c>
      <c r="H322" s="3">
        <v>8</v>
      </c>
      <c r="I322" s="2" t="s">
        <v>662</v>
      </c>
      <c r="J322" s="2" t="s">
        <v>352</v>
      </c>
      <c r="K322" s="2" t="s">
        <v>19</v>
      </c>
      <c r="L322" s="2" t="s">
        <v>1369</v>
      </c>
      <c r="M322" s="2" t="s">
        <v>1370</v>
      </c>
      <c r="N322" s="2" t="s">
        <v>96</v>
      </c>
    </row>
    <row r="323" spans="1:14" ht="21.75" customHeight="1">
      <c r="A323" s="2" t="s">
        <v>51</v>
      </c>
      <c r="B323" s="2" t="s">
        <v>1371</v>
      </c>
      <c r="C323" s="2" t="str">
        <f t="shared" ca="1" si="0"/>
        <v>上海</v>
      </c>
      <c r="D323" s="2" t="str">
        <f t="shared" ref="D323:D326" ca="1" si="38">IFERROR(__xludf.DUMMYFUNCTION("REGEXEXTRACT(E323,""-(\S+)"")"),"罗湖区  ")</f>
        <v>罗湖区  </v>
      </c>
      <c r="E323" s="2" t="s">
        <v>139</v>
      </c>
      <c r="F323" s="2" t="s">
        <v>17</v>
      </c>
      <c r="G323" s="3">
        <v>6</v>
      </c>
      <c r="H323" s="3">
        <v>12</v>
      </c>
      <c r="I323" s="2" t="s">
        <v>694</v>
      </c>
      <c r="J323" s="2" t="s">
        <v>1372</v>
      </c>
      <c r="K323" s="2" t="s">
        <v>55</v>
      </c>
      <c r="L323" s="2" t="s">
        <v>1373</v>
      </c>
      <c r="M323" s="2" t="s">
        <v>1374</v>
      </c>
      <c r="N323" s="2" t="s">
        <v>36</v>
      </c>
    </row>
    <row r="324" spans="1:14" ht="21.75" customHeight="1">
      <c r="A324" s="2" t="s">
        <v>1375</v>
      </c>
      <c r="B324" s="2" t="s">
        <v>1376</v>
      </c>
      <c r="C324" s="2" t="str">
        <f t="shared" ca="1" si="0"/>
        <v>上海</v>
      </c>
      <c r="D324" s="2" t="str">
        <f t="shared" ca="1" si="38"/>
        <v>罗湖区  </v>
      </c>
      <c r="E324" s="2" t="s">
        <v>235</v>
      </c>
      <c r="F324" s="2" t="s">
        <v>27</v>
      </c>
      <c r="G324" s="3">
        <v>6</v>
      </c>
      <c r="H324" s="3">
        <v>8</v>
      </c>
      <c r="I324" s="2" t="s">
        <v>662</v>
      </c>
      <c r="J324" s="2" t="s">
        <v>78</v>
      </c>
      <c r="K324" s="2" t="s">
        <v>67</v>
      </c>
      <c r="L324" s="2" t="s">
        <v>1377</v>
      </c>
      <c r="M324" s="2" t="s">
        <v>1378</v>
      </c>
      <c r="N324" s="2" t="s">
        <v>96</v>
      </c>
    </row>
    <row r="325" spans="1:14" ht="21.75" customHeight="1">
      <c r="A325" s="2" t="s">
        <v>172</v>
      </c>
      <c r="B325" s="2" t="s">
        <v>1379</v>
      </c>
      <c r="C325" s="2" t="str">
        <f t="shared" ca="1" si="0"/>
        <v>上海</v>
      </c>
      <c r="D325" s="2" t="str">
        <f t="shared" ca="1" si="38"/>
        <v>罗湖区  </v>
      </c>
      <c r="E325" s="2" t="s">
        <v>224</v>
      </c>
      <c r="F325" s="2" t="s">
        <v>17</v>
      </c>
      <c r="G325" s="3">
        <v>6</v>
      </c>
      <c r="H325" s="3">
        <v>8</v>
      </c>
      <c r="I325" s="2" t="s">
        <v>662</v>
      </c>
      <c r="J325" s="2" t="s">
        <v>1380</v>
      </c>
      <c r="K325" s="2" t="s">
        <v>47</v>
      </c>
      <c r="L325" s="2" t="s">
        <v>1381</v>
      </c>
      <c r="M325" s="2" t="s">
        <v>1382</v>
      </c>
      <c r="N325" s="2" t="s">
        <v>23</v>
      </c>
    </row>
    <row r="326" spans="1:14" ht="21.75" customHeight="1">
      <c r="A326" s="2" t="s">
        <v>1383</v>
      </c>
      <c r="B326" s="2" t="s">
        <v>1384</v>
      </c>
      <c r="C326" s="2" t="str">
        <f t="shared" ca="1" si="0"/>
        <v>上海</v>
      </c>
      <c r="D326" s="2" t="str">
        <f t="shared" ca="1" si="38"/>
        <v>罗湖区  </v>
      </c>
      <c r="E326" s="2" t="s">
        <v>235</v>
      </c>
      <c r="F326" s="2" t="s">
        <v>17</v>
      </c>
      <c r="G326" s="3">
        <v>6</v>
      </c>
      <c r="H326" s="3">
        <v>8</v>
      </c>
      <c r="I326" s="2" t="s">
        <v>662</v>
      </c>
      <c r="J326" s="2" t="s">
        <v>140</v>
      </c>
      <c r="K326" s="2" t="s">
        <v>47</v>
      </c>
      <c r="L326" s="2" t="s">
        <v>1385</v>
      </c>
      <c r="M326" s="2" t="s">
        <v>1386</v>
      </c>
      <c r="N326" s="2" t="s">
        <v>42</v>
      </c>
    </row>
    <row r="327" spans="1:14" ht="21.75" customHeight="1">
      <c r="A327" s="2" t="s">
        <v>1387</v>
      </c>
      <c r="B327" s="2" t="s">
        <v>1388</v>
      </c>
      <c r="C327" s="2" t="str">
        <f t="shared" ca="1" si="0"/>
        <v>上海</v>
      </c>
      <c r="D327" s="2" t="s">
        <v>21</v>
      </c>
      <c r="E327" s="2" t="s">
        <v>247</v>
      </c>
      <c r="F327" s="2" t="s">
        <v>17</v>
      </c>
      <c r="G327" s="3">
        <v>6</v>
      </c>
      <c r="H327" s="3">
        <v>8</v>
      </c>
      <c r="I327" s="2" t="s">
        <v>662</v>
      </c>
      <c r="J327" s="2" t="s">
        <v>40</v>
      </c>
      <c r="K327" s="2" t="s">
        <v>67</v>
      </c>
      <c r="L327" s="2" t="s">
        <v>1389</v>
      </c>
      <c r="M327" s="2" t="s">
        <v>1390</v>
      </c>
      <c r="N327" s="2" t="s">
        <v>42</v>
      </c>
    </row>
    <row r="328" spans="1:14" ht="21.75" customHeight="1">
      <c r="A328" s="2" t="s">
        <v>108</v>
      </c>
      <c r="B328" s="2" t="s">
        <v>1391</v>
      </c>
      <c r="C328" s="2" t="str">
        <f t="shared" ca="1" si="0"/>
        <v>上海</v>
      </c>
      <c r="D328" s="2" t="str">
        <f t="shared" ref="D328:D333" ca="1" si="39">IFERROR(__xludf.DUMMYFUNCTION("REGEXEXTRACT(E328,""-(\S+)"")"),"龙岗区  ")</f>
        <v>龙岗区  </v>
      </c>
      <c r="E328" s="2" t="s">
        <v>242</v>
      </c>
      <c r="F328" s="2" t="s">
        <v>17</v>
      </c>
      <c r="G328" s="3">
        <v>6</v>
      </c>
      <c r="H328" s="3">
        <v>10</v>
      </c>
      <c r="I328" s="2" t="s">
        <v>656</v>
      </c>
      <c r="J328" s="2" t="s">
        <v>724</v>
      </c>
      <c r="K328" s="2" t="s">
        <v>67</v>
      </c>
      <c r="L328" s="2" t="s">
        <v>446</v>
      </c>
      <c r="M328" s="2" t="s">
        <v>1392</v>
      </c>
      <c r="N328" s="2" t="s">
        <v>42</v>
      </c>
    </row>
    <row r="329" spans="1:14" ht="21.75" customHeight="1">
      <c r="A329" s="2" t="s">
        <v>1393</v>
      </c>
      <c r="B329" s="2" t="s">
        <v>1394</v>
      </c>
      <c r="C329" s="2" t="str">
        <f t="shared" ca="1" si="0"/>
        <v>上海</v>
      </c>
      <c r="D329" s="2" t="str">
        <f t="shared" ca="1" si="39"/>
        <v>龙岗区  </v>
      </c>
      <c r="E329" s="2" t="s">
        <v>224</v>
      </c>
      <c r="F329" s="2" t="s">
        <v>27</v>
      </c>
      <c r="G329" s="3">
        <v>6</v>
      </c>
      <c r="H329" s="3">
        <v>12</v>
      </c>
      <c r="I329" s="2" t="s">
        <v>694</v>
      </c>
      <c r="J329" s="2" t="s">
        <v>535</v>
      </c>
      <c r="K329" s="2" t="s">
        <v>47</v>
      </c>
      <c r="L329" s="2" t="s">
        <v>1395</v>
      </c>
      <c r="M329" s="2" t="s">
        <v>1396</v>
      </c>
      <c r="N329" s="2" t="s">
        <v>23</v>
      </c>
    </row>
    <row r="330" spans="1:14" ht="21.75" customHeight="1">
      <c r="A330" s="2" t="s">
        <v>75</v>
      </c>
      <c r="B330" s="2" t="s">
        <v>1397</v>
      </c>
      <c r="C330" s="2" t="str">
        <f t="shared" ca="1" si="0"/>
        <v>上海</v>
      </c>
      <c r="D330" s="2" t="str">
        <f t="shared" ca="1" si="39"/>
        <v>龙岗区  </v>
      </c>
      <c r="E330" s="2" t="s">
        <v>139</v>
      </c>
      <c r="F330" s="2" t="s">
        <v>17</v>
      </c>
      <c r="G330" s="3">
        <v>6</v>
      </c>
      <c r="H330" s="3">
        <v>13</v>
      </c>
      <c r="I330" s="2" t="s">
        <v>1080</v>
      </c>
      <c r="J330" s="2" t="s">
        <v>157</v>
      </c>
      <c r="K330" s="2" t="s">
        <v>67</v>
      </c>
      <c r="L330" s="2" t="s">
        <v>1398</v>
      </c>
      <c r="M330" s="2" t="s">
        <v>1399</v>
      </c>
      <c r="N330" s="2" t="s">
        <v>1333</v>
      </c>
    </row>
    <row r="331" spans="1:14" ht="21.75" customHeight="1">
      <c r="A331" s="2" t="s">
        <v>1400</v>
      </c>
      <c r="B331" s="2" t="s">
        <v>1401</v>
      </c>
      <c r="C331" s="2" t="str">
        <f t="shared" ca="1" si="0"/>
        <v>上海</v>
      </c>
      <c r="D331" s="2" t="str">
        <f t="shared" ca="1" si="39"/>
        <v>龙岗区  </v>
      </c>
      <c r="E331" s="2" t="s">
        <v>242</v>
      </c>
      <c r="F331" s="2" t="s">
        <v>17</v>
      </c>
      <c r="G331" s="3">
        <v>6</v>
      </c>
      <c r="H331" s="3">
        <v>10</v>
      </c>
      <c r="I331" s="2" t="s">
        <v>656</v>
      </c>
      <c r="J331" s="2" t="s">
        <v>40</v>
      </c>
      <c r="K331" s="2" t="s">
        <v>19</v>
      </c>
      <c r="L331" s="2" t="s">
        <v>1402</v>
      </c>
      <c r="M331" s="2" t="s">
        <v>1403</v>
      </c>
      <c r="N331" s="2" t="s">
        <v>23</v>
      </c>
    </row>
    <row r="332" spans="1:14" ht="21.75" customHeight="1">
      <c r="A332" s="2" t="s">
        <v>108</v>
      </c>
      <c r="B332" s="2" t="s">
        <v>1404</v>
      </c>
      <c r="C332" s="2" t="str">
        <f t="shared" ca="1" si="0"/>
        <v>上海</v>
      </c>
      <c r="D332" s="2" t="str">
        <f t="shared" ca="1" si="39"/>
        <v>龙岗区  </v>
      </c>
      <c r="E332" s="2" t="s">
        <v>45</v>
      </c>
      <c r="F332" s="2" t="s">
        <v>17</v>
      </c>
      <c r="G332" s="3">
        <v>6</v>
      </c>
      <c r="H332" s="3">
        <v>15</v>
      </c>
      <c r="I332" s="2" t="s">
        <v>668</v>
      </c>
      <c r="J332" s="2" t="s">
        <v>40</v>
      </c>
      <c r="K332" s="2" t="s">
        <v>47</v>
      </c>
      <c r="L332" s="2" t="s">
        <v>1405</v>
      </c>
      <c r="M332" s="2" t="s">
        <v>1406</v>
      </c>
      <c r="N332" s="2" t="s">
        <v>23</v>
      </c>
    </row>
    <row r="333" spans="1:14" ht="21.75" customHeight="1">
      <c r="A333" s="2" t="s">
        <v>1407</v>
      </c>
      <c r="B333" s="2" t="s">
        <v>1408</v>
      </c>
      <c r="C333" s="2" t="str">
        <f t="shared" ca="1" si="0"/>
        <v>上海</v>
      </c>
      <c r="D333" s="2" t="str">
        <f t="shared" ca="1" si="39"/>
        <v>龙岗区  </v>
      </c>
      <c r="E333" s="2" t="s">
        <v>45</v>
      </c>
      <c r="F333" s="2" t="s">
        <v>27</v>
      </c>
      <c r="G333" s="3">
        <v>6</v>
      </c>
      <c r="H333" s="3">
        <v>8</v>
      </c>
      <c r="I333" s="2" t="s">
        <v>662</v>
      </c>
      <c r="J333" s="2" t="s">
        <v>1231</v>
      </c>
      <c r="K333" s="2" t="s">
        <v>19</v>
      </c>
      <c r="L333" s="2" t="s">
        <v>21</v>
      </c>
      <c r="M333" s="2" t="s">
        <v>1409</v>
      </c>
      <c r="N333" s="2" t="s">
        <v>36</v>
      </c>
    </row>
    <row r="334" spans="1:14" ht="21.75" customHeight="1">
      <c r="A334" s="2" t="s">
        <v>1410</v>
      </c>
      <c r="B334" s="2" t="s">
        <v>1411</v>
      </c>
      <c r="C334" s="2" t="str">
        <f t="shared" ca="1" si="0"/>
        <v>上海</v>
      </c>
      <c r="D334" s="2" t="s">
        <v>21</v>
      </c>
      <c r="E334" s="2" t="s">
        <v>247</v>
      </c>
      <c r="F334" s="2" t="s">
        <v>236</v>
      </c>
      <c r="G334" s="3">
        <v>6</v>
      </c>
      <c r="H334" s="3">
        <v>7</v>
      </c>
      <c r="I334" s="2" t="s">
        <v>1035</v>
      </c>
      <c r="J334" s="2" t="s">
        <v>311</v>
      </c>
      <c r="K334" s="2" t="s">
        <v>47</v>
      </c>
      <c r="L334" s="2" t="s">
        <v>1412</v>
      </c>
      <c r="M334" s="2" t="s">
        <v>1413</v>
      </c>
      <c r="N334" s="2" t="s">
        <v>23</v>
      </c>
    </row>
    <row r="335" spans="1:14" ht="21.75" customHeight="1">
      <c r="A335" s="2" t="s">
        <v>1414</v>
      </c>
      <c r="B335" s="2" t="s">
        <v>1415</v>
      </c>
      <c r="C335" s="2" t="str">
        <f t="shared" ca="1" si="0"/>
        <v>上海</v>
      </c>
      <c r="D335" s="2" t="str">
        <f t="shared" ref="D335:D342" ca="1" si="40">IFERROR(__xludf.DUMMYFUNCTION("REGEXEXTRACT(E335,""-(\S+)"")"),"福田区  ")</f>
        <v>福田区  </v>
      </c>
      <c r="E335" s="2" t="s">
        <v>235</v>
      </c>
      <c r="F335" s="2" t="s">
        <v>27</v>
      </c>
      <c r="G335" s="3">
        <v>6</v>
      </c>
      <c r="H335" s="3">
        <v>8</v>
      </c>
      <c r="I335" s="2" t="s">
        <v>662</v>
      </c>
      <c r="J335" s="2" t="s">
        <v>257</v>
      </c>
      <c r="K335" s="2" t="s">
        <v>19</v>
      </c>
      <c r="L335" s="2" t="s">
        <v>1416</v>
      </c>
      <c r="M335" s="2" t="s">
        <v>21</v>
      </c>
      <c r="N335" s="2" t="s">
        <v>42</v>
      </c>
    </row>
    <row r="336" spans="1:14" ht="21.75" customHeight="1">
      <c r="A336" s="2" t="s">
        <v>976</v>
      </c>
      <c r="B336" s="2" t="s">
        <v>1417</v>
      </c>
      <c r="C336" s="2" t="str">
        <f t="shared" ca="1" si="0"/>
        <v>上海</v>
      </c>
      <c r="D336" s="2" t="str">
        <f t="shared" ca="1" si="40"/>
        <v>福田区  </v>
      </c>
      <c r="E336" s="2" t="s">
        <v>224</v>
      </c>
      <c r="F336" s="2" t="s">
        <v>27</v>
      </c>
      <c r="G336" s="3">
        <v>6</v>
      </c>
      <c r="H336" s="3">
        <v>8</v>
      </c>
      <c r="I336" s="2" t="s">
        <v>662</v>
      </c>
      <c r="J336" s="2" t="s">
        <v>274</v>
      </c>
      <c r="K336" s="2" t="s">
        <v>47</v>
      </c>
      <c r="L336" s="2" t="s">
        <v>1418</v>
      </c>
      <c r="M336" s="2" t="s">
        <v>1419</v>
      </c>
      <c r="N336" s="2" t="s">
        <v>36</v>
      </c>
    </row>
    <row r="337" spans="1:14" ht="21.75" customHeight="1">
      <c r="A337" s="2" t="s">
        <v>1420</v>
      </c>
      <c r="B337" s="2" t="s">
        <v>1421</v>
      </c>
      <c r="C337" s="2" t="str">
        <f t="shared" ca="1" si="0"/>
        <v>上海</v>
      </c>
      <c r="D337" s="2" t="str">
        <f t="shared" ca="1" si="40"/>
        <v>福田区  </v>
      </c>
      <c r="E337" s="2" t="s">
        <v>224</v>
      </c>
      <c r="F337" s="2" t="s">
        <v>17</v>
      </c>
      <c r="G337" s="3">
        <v>6</v>
      </c>
      <c r="H337" s="3">
        <v>8</v>
      </c>
      <c r="I337" s="2" t="s">
        <v>662</v>
      </c>
      <c r="J337" s="2" t="s">
        <v>1422</v>
      </c>
      <c r="K337" s="2" t="s">
        <v>47</v>
      </c>
      <c r="L337" s="2" t="s">
        <v>1423</v>
      </c>
      <c r="M337" s="2" t="s">
        <v>1424</v>
      </c>
      <c r="N337" s="2" t="s">
        <v>42</v>
      </c>
    </row>
    <row r="338" spans="1:14" ht="21.75" customHeight="1">
      <c r="A338" s="2" t="s">
        <v>1425</v>
      </c>
      <c r="B338" s="2" t="s">
        <v>1426</v>
      </c>
      <c r="C338" s="2" t="str">
        <f t="shared" ca="1" si="0"/>
        <v>上海</v>
      </c>
      <c r="D338" s="2" t="str">
        <f t="shared" ca="1" si="40"/>
        <v>福田区  </v>
      </c>
      <c r="E338" s="2" t="s">
        <v>139</v>
      </c>
      <c r="F338" s="2" t="s">
        <v>17</v>
      </c>
      <c r="G338" s="3">
        <v>6</v>
      </c>
      <c r="H338" s="3">
        <v>8</v>
      </c>
      <c r="I338" s="2" t="s">
        <v>662</v>
      </c>
      <c r="J338" s="2" t="s">
        <v>1214</v>
      </c>
      <c r="K338" s="2" t="s">
        <v>47</v>
      </c>
      <c r="L338" s="2" t="s">
        <v>1427</v>
      </c>
      <c r="M338" s="2" t="s">
        <v>1428</v>
      </c>
      <c r="N338" s="2" t="s">
        <v>404</v>
      </c>
    </row>
    <row r="339" spans="1:14" ht="21.75" customHeight="1">
      <c r="A339" s="2" t="s">
        <v>1429</v>
      </c>
      <c r="B339" s="2" t="s">
        <v>1430</v>
      </c>
      <c r="C339" s="2" t="str">
        <f t="shared" ca="1" si="0"/>
        <v>上海</v>
      </c>
      <c r="D339" s="2" t="str">
        <f t="shared" ca="1" si="40"/>
        <v>福田区  </v>
      </c>
      <c r="E339" s="2" t="s">
        <v>242</v>
      </c>
      <c r="F339" s="2" t="s">
        <v>17</v>
      </c>
      <c r="G339" s="3">
        <v>6</v>
      </c>
      <c r="H339" s="3">
        <v>12</v>
      </c>
      <c r="I339" s="2" t="s">
        <v>694</v>
      </c>
      <c r="J339" s="2" t="s">
        <v>1431</v>
      </c>
      <c r="K339" s="2" t="s">
        <v>47</v>
      </c>
      <c r="L339" s="2" t="s">
        <v>1432</v>
      </c>
      <c r="M339" s="2" t="s">
        <v>1433</v>
      </c>
      <c r="N339" s="2" t="s">
        <v>308</v>
      </c>
    </row>
    <row r="340" spans="1:14" ht="21.75" customHeight="1">
      <c r="A340" s="2" t="s">
        <v>547</v>
      </c>
      <c r="B340" s="2" t="s">
        <v>1434</v>
      </c>
      <c r="C340" s="2" t="str">
        <f t="shared" ca="1" si="0"/>
        <v>上海</v>
      </c>
      <c r="D340" s="2" t="str">
        <f t="shared" ca="1" si="40"/>
        <v>福田区  </v>
      </c>
      <c r="E340" s="2" t="s">
        <v>229</v>
      </c>
      <c r="F340" s="2" t="s">
        <v>27</v>
      </c>
      <c r="G340" s="3">
        <v>6</v>
      </c>
      <c r="H340" s="3">
        <v>8</v>
      </c>
      <c r="I340" s="2" t="s">
        <v>662</v>
      </c>
      <c r="J340" s="2" t="s">
        <v>1435</v>
      </c>
      <c r="K340" s="2" t="s">
        <v>67</v>
      </c>
      <c r="L340" s="2" t="s">
        <v>1436</v>
      </c>
      <c r="M340" s="2" t="s">
        <v>1437</v>
      </c>
      <c r="N340" s="2" t="s">
        <v>42</v>
      </c>
    </row>
    <row r="341" spans="1:14" ht="21.75" customHeight="1">
      <c r="A341" s="2" t="s">
        <v>1438</v>
      </c>
      <c r="B341" s="2" t="s">
        <v>1439</v>
      </c>
      <c r="C341" s="2" t="str">
        <f t="shared" ca="1" si="0"/>
        <v>上海</v>
      </c>
      <c r="D341" s="2" t="str">
        <f t="shared" ca="1" si="40"/>
        <v>福田区  </v>
      </c>
      <c r="E341" s="2" t="s">
        <v>235</v>
      </c>
      <c r="F341" s="2" t="s">
        <v>17</v>
      </c>
      <c r="G341" s="3">
        <v>6</v>
      </c>
      <c r="H341" s="3">
        <v>8</v>
      </c>
      <c r="I341" s="2" t="s">
        <v>662</v>
      </c>
      <c r="J341" s="2" t="s">
        <v>140</v>
      </c>
      <c r="K341" s="2" t="s">
        <v>19</v>
      </c>
      <c r="L341" s="2" t="s">
        <v>1440</v>
      </c>
      <c r="M341" s="2" t="s">
        <v>1441</v>
      </c>
      <c r="N341" s="2" t="s">
        <v>96</v>
      </c>
    </row>
    <row r="342" spans="1:14" ht="21.75" customHeight="1">
      <c r="A342" s="2" t="s">
        <v>1442</v>
      </c>
      <c r="B342" s="2" t="s">
        <v>1443</v>
      </c>
      <c r="C342" s="2" t="str">
        <f t="shared" ca="1" si="0"/>
        <v>上海</v>
      </c>
      <c r="D342" s="2" t="str">
        <f t="shared" ca="1" si="40"/>
        <v>福田区  </v>
      </c>
      <c r="E342" s="2" t="s">
        <v>224</v>
      </c>
      <c r="F342" s="2" t="s">
        <v>17</v>
      </c>
      <c r="G342" s="3">
        <v>6</v>
      </c>
      <c r="H342" s="3">
        <v>20</v>
      </c>
      <c r="I342" s="2" t="s">
        <v>1116</v>
      </c>
      <c r="J342" s="2" t="s">
        <v>1167</v>
      </c>
      <c r="K342" s="2" t="s">
        <v>47</v>
      </c>
      <c r="L342" s="2" t="s">
        <v>1444</v>
      </c>
      <c r="M342" s="2" t="s">
        <v>1445</v>
      </c>
      <c r="N342" s="2" t="s">
        <v>23</v>
      </c>
    </row>
    <row r="343" spans="1:14" ht="21.75" customHeight="1">
      <c r="A343" s="2" t="s">
        <v>108</v>
      </c>
      <c r="B343" s="2" t="s">
        <v>1446</v>
      </c>
      <c r="C343" s="2" t="str">
        <f t="shared" ca="1" si="0"/>
        <v>上海</v>
      </c>
      <c r="D343" s="2" t="s">
        <v>21</v>
      </c>
      <c r="E343" s="2" t="s">
        <v>247</v>
      </c>
      <c r="F343" s="2" t="s">
        <v>27</v>
      </c>
      <c r="G343" s="3">
        <v>6</v>
      </c>
      <c r="H343" s="3">
        <v>10</v>
      </c>
      <c r="I343" s="2" t="s">
        <v>656</v>
      </c>
      <c r="J343" s="2" t="s">
        <v>29</v>
      </c>
      <c r="K343" s="2" t="s">
        <v>55</v>
      </c>
      <c r="L343" s="2" t="s">
        <v>1447</v>
      </c>
      <c r="M343" s="2" t="s">
        <v>1448</v>
      </c>
      <c r="N343" s="2" t="s">
        <v>36</v>
      </c>
    </row>
    <row r="344" spans="1:14" ht="21.75" customHeight="1">
      <c r="A344" s="2" t="s">
        <v>778</v>
      </c>
      <c r="B344" s="2" t="s">
        <v>1449</v>
      </c>
      <c r="C344" s="2" t="str">
        <f t="shared" ca="1" si="0"/>
        <v>上海</v>
      </c>
      <c r="D344" s="2" t="str">
        <f t="shared" ref="D344:D355" ca="1" si="41">IFERROR(__xludf.DUMMYFUNCTION("REGEXEXTRACT(E344,""-(\S+)"")"),"南山区  ")</f>
        <v>南山区  </v>
      </c>
      <c r="E344" s="2" t="s">
        <v>224</v>
      </c>
      <c r="F344" s="2" t="s">
        <v>27</v>
      </c>
      <c r="G344" s="3">
        <v>6</v>
      </c>
      <c r="H344" s="3">
        <v>10</v>
      </c>
      <c r="I344" s="2" t="s">
        <v>656</v>
      </c>
      <c r="J344" s="2" t="s">
        <v>40</v>
      </c>
      <c r="K344" s="2" t="s">
        <v>47</v>
      </c>
      <c r="L344" s="2" t="s">
        <v>1450</v>
      </c>
      <c r="M344" s="2" t="s">
        <v>1451</v>
      </c>
      <c r="N344" s="2" t="s">
        <v>42</v>
      </c>
    </row>
    <row r="345" spans="1:14" ht="21.75" customHeight="1">
      <c r="A345" s="2" t="s">
        <v>1053</v>
      </c>
      <c r="B345" s="2" t="s">
        <v>1452</v>
      </c>
      <c r="C345" s="2" t="str">
        <f t="shared" ca="1" si="0"/>
        <v>上海</v>
      </c>
      <c r="D345" s="2" t="str">
        <f t="shared" ca="1" si="41"/>
        <v>南山区  </v>
      </c>
      <c r="E345" s="2" t="s">
        <v>224</v>
      </c>
      <c r="F345" s="2" t="s">
        <v>17</v>
      </c>
      <c r="G345" s="3">
        <v>6</v>
      </c>
      <c r="H345" s="3">
        <v>8</v>
      </c>
      <c r="I345" s="2" t="s">
        <v>662</v>
      </c>
      <c r="J345" s="2" t="s">
        <v>505</v>
      </c>
      <c r="K345" s="2" t="s">
        <v>67</v>
      </c>
      <c r="L345" s="2" t="s">
        <v>1453</v>
      </c>
      <c r="M345" s="2" t="s">
        <v>1454</v>
      </c>
      <c r="N345" s="2" t="s">
        <v>42</v>
      </c>
    </row>
    <row r="346" spans="1:14" ht="21.75" customHeight="1">
      <c r="A346" s="2" t="s">
        <v>1263</v>
      </c>
      <c r="B346" s="2" t="s">
        <v>1455</v>
      </c>
      <c r="C346" s="2" t="str">
        <f t="shared" ca="1" si="0"/>
        <v>上海</v>
      </c>
      <c r="D346" s="2" t="str">
        <f t="shared" ca="1" si="41"/>
        <v>南山区  </v>
      </c>
      <c r="E346" s="2" t="s">
        <v>235</v>
      </c>
      <c r="F346" s="2" t="s">
        <v>27</v>
      </c>
      <c r="G346" s="3">
        <v>6</v>
      </c>
      <c r="H346" s="3">
        <v>8</v>
      </c>
      <c r="I346" s="2" t="s">
        <v>662</v>
      </c>
      <c r="J346" s="2" t="s">
        <v>690</v>
      </c>
      <c r="K346" s="2" t="s">
        <v>47</v>
      </c>
      <c r="L346" s="2" t="s">
        <v>1456</v>
      </c>
      <c r="M346" s="2" t="s">
        <v>1457</v>
      </c>
      <c r="N346" s="2" t="s">
        <v>96</v>
      </c>
    </row>
    <row r="347" spans="1:14" ht="21.75" customHeight="1">
      <c r="A347" s="2" t="s">
        <v>299</v>
      </c>
      <c r="B347" s="2" t="s">
        <v>1458</v>
      </c>
      <c r="C347" s="2" t="str">
        <f t="shared" ca="1" si="0"/>
        <v>上海</v>
      </c>
      <c r="D347" s="2" t="str">
        <f t="shared" ca="1" si="41"/>
        <v>南山区  </v>
      </c>
      <c r="E347" s="2" t="s">
        <v>224</v>
      </c>
      <c r="F347" s="2" t="s">
        <v>17</v>
      </c>
      <c r="G347" s="3">
        <v>6</v>
      </c>
      <c r="H347" s="3">
        <v>9</v>
      </c>
      <c r="I347" s="2" t="s">
        <v>738</v>
      </c>
      <c r="J347" s="2" t="s">
        <v>1459</v>
      </c>
      <c r="K347" s="2" t="s">
        <v>55</v>
      </c>
      <c r="L347" s="2" t="s">
        <v>1460</v>
      </c>
      <c r="M347" s="2" t="s">
        <v>1461</v>
      </c>
      <c r="N347" s="2" t="s">
        <v>23</v>
      </c>
    </row>
    <row r="348" spans="1:14" ht="21.75" customHeight="1">
      <c r="A348" s="2" t="s">
        <v>314</v>
      </c>
      <c r="B348" s="2" t="s">
        <v>1462</v>
      </c>
      <c r="C348" s="2" t="str">
        <f t="shared" ca="1" si="0"/>
        <v>上海</v>
      </c>
      <c r="D348" s="2" t="str">
        <f t="shared" ca="1" si="41"/>
        <v>南山区  </v>
      </c>
      <c r="E348" s="2" t="s">
        <v>295</v>
      </c>
      <c r="F348" s="2" t="s">
        <v>27</v>
      </c>
      <c r="G348" s="3">
        <v>7</v>
      </c>
      <c r="H348" s="3">
        <v>13</v>
      </c>
      <c r="I348" s="2" t="s">
        <v>1463</v>
      </c>
      <c r="J348" s="2" t="s">
        <v>40</v>
      </c>
      <c r="K348" s="2" t="s">
        <v>47</v>
      </c>
      <c r="L348" s="2" t="s">
        <v>1464</v>
      </c>
      <c r="M348" s="2" t="s">
        <v>1465</v>
      </c>
      <c r="N348" s="2" t="s">
        <v>36</v>
      </c>
    </row>
    <row r="349" spans="1:14" ht="21.75" customHeight="1">
      <c r="A349" s="2" t="s">
        <v>314</v>
      </c>
      <c r="B349" s="2" t="s">
        <v>1466</v>
      </c>
      <c r="C349" s="2" t="str">
        <f t="shared" ca="1" si="0"/>
        <v>上海</v>
      </c>
      <c r="D349" s="2" t="str">
        <f t="shared" ca="1" si="41"/>
        <v>南山区  </v>
      </c>
      <c r="E349" s="2" t="s">
        <v>272</v>
      </c>
      <c r="F349" s="2" t="s">
        <v>17</v>
      </c>
      <c r="G349" s="3">
        <v>7</v>
      </c>
      <c r="H349" s="3">
        <v>12</v>
      </c>
      <c r="I349" s="2" t="s">
        <v>1467</v>
      </c>
      <c r="J349" s="2" t="s">
        <v>105</v>
      </c>
      <c r="K349" s="2" t="s">
        <v>67</v>
      </c>
      <c r="L349" s="2" t="s">
        <v>1468</v>
      </c>
      <c r="M349" s="2" t="s">
        <v>1469</v>
      </c>
      <c r="N349" s="2" t="s">
        <v>36</v>
      </c>
    </row>
    <row r="350" spans="1:14" ht="21.75" customHeight="1">
      <c r="A350" s="2" t="s">
        <v>1470</v>
      </c>
      <c r="B350" s="2" t="s">
        <v>1471</v>
      </c>
      <c r="C350" s="2" t="str">
        <f t="shared" ca="1" si="0"/>
        <v>上海</v>
      </c>
      <c r="D350" s="2" t="str">
        <f t="shared" ca="1" si="41"/>
        <v>南山区  </v>
      </c>
      <c r="E350" s="2" t="s">
        <v>463</v>
      </c>
      <c r="F350" s="2" t="s">
        <v>27</v>
      </c>
      <c r="G350" s="3">
        <v>7</v>
      </c>
      <c r="H350" s="3">
        <v>10</v>
      </c>
      <c r="I350" s="2" t="s">
        <v>1472</v>
      </c>
      <c r="J350" s="2" t="s">
        <v>965</v>
      </c>
      <c r="K350" s="2" t="s">
        <v>47</v>
      </c>
      <c r="L350" s="2" t="s">
        <v>1473</v>
      </c>
      <c r="M350" s="2" t="s">
        <v>1474</v>
      </c>
      <c r="N350" s="2" t="s">
        <v>36</v>
      </c>
    </row>
    <row r="351" spans="1:14" ht="21.75" customHeight="1">
      <c r="A351" s="2" t="s">
        <v>419</v>
      </c>
      <c r="B351" s="2" t="s">
        <v>1475</v>
      </c>
      <c r="C351" s="2" t="str">
        <f t="shared" ca="1" si="0"/>
        <v>上海</v>
      </c>
      <c r="D351" s="2" t="str">
        <f t="shared" ca="1" si="41"/>
        <v>南山区  </v>
      </c>
      <c r="E351" s="2" t="s">
        <v>16</v>
      </c>
      <c r="F351" s="2" t="s">
        <v>17</v>
      </c>
      <c r="G351" s="3">
        <v>7</v>
      </c>
      <c r="H351" s="3">
        <v>12</v>
      </c>
      <c r="I351" s="2" t="s">
        <v>1467</v>
      </c>
      <c r="J351" s="2" t="s">
        <v>40</v>
      </c>
      <c r="K351" s="2" t="s">
        <v>19</v>
      </c>
      <c r="L351" s="2" t="s">
        <v>472</v>
      </c>
      <c r="M351" s="2" t="s">
        <v>1476</v>
      </c>
      <c r="N351" s="2" t="s">
        <v>23</v>
      </c>
    </row>
    <row r="352" spans="1:14" ht="21.75" customHeight="1">
      <c r="A352" s="2" t="s">
        <v>1477</v>
      </c>
      <c r="B352" s="2" t="s">
        <v>1478</v>
      </c>
      <c r="C352" s="2" t="str">
        <f t="shared" ca="1" si="0"/>
        <v>上海</v>
      </c>
      <c r="D352" s="2" t="str">
        <f t="shared" ca="1" si="41"/>
        <v>南山区  </v>
      </c>
      <c r="E352" s="2" t="s">
        <v>295</v>
      </c>
      <c r="F352" s="2" t="s">
        <v>17</v>
      </c>
      <c r="G352" s="3">
        <v>7</v>
      </c>
      <c r="H352" s="3">
        <v>10</v>
      </c>
      <c r="I352" s="2" t="s">
        <v>1472</v>
      </c>
      <c r="J352" s="2" t="s">
        <v>105</v>
      </c>
      <c r="K352" s="2" t="s">
        <v>55</v>
      </c>
      <c r="L352" s="2" t="s">
        <v>1479</v>
      </c>
      <c r="M352" s="2" t="s">
        <v>1480</v>
      </c>
      <c r="N352" s="2" t="s">
        <v>404</v>
      </c>
    </row>
    <row r="353" spans="1:14" ht="21.75" customHeight="1">
      <c r="A353" s="2" t="s">
        <v>1481</v>
      </c>
      <c r="B353" s="2" t="s">
        <v>1482</v>
      </c>
      <c r="C353" s="2" t="str">
        <f t="shared" ca="1" si="0"/>
        <v>上海</v>
      </c>
      <c r="D353" s="2" t="str">
        <f t="shared" ca="1" si="41"/>
        <v>南山区  </v>
      </c>
      <c r="E353" s="2" t="s">
        <v>272</v>
      </c>
      <c r="F353" s="2" t="s">
        <v>17</v>
      </c>
      <c r="G353" s="3">
        <v>7</v>
      </c>
      <c r="H353" s="3">
        <v>11</v>
      </c>
      <c r="I353" s="2" t="s">
        <v>1483</v>
      </c>
      <c r="J353" s="2" t="s">
        <v>1484</v>
      </c>
      <c r="K353" s="2" t="s">
        <v>47</v>
      </c>
      <c r="L353" s="2" t="s">
        <v>1485</v>
      </c>
      <c r="M353" s="2" t="s">
        <v>21</v>
      </c>
      <c r="N353" s="2" t="s">
        <v>23</v>
      </c>
    </row>
    <row r="354" spans="1:14" ht="21.75" customHeight="1">
      <c r="A354" s="2" t="s">
        <v>385</v>
      </c>
      <c r="B354" s="2" t="s">
        <v>1486</v>
      </c>
      <c r="C354" s="2" t="str">
        <f t="shared" ca="1" si="0"/>
        <v>上海</v>
      </c>
      <c r="D354" s="2" t="str">
        <f t="shared" ca="1" si="41"/>
        <v>南山区  </v>
      </c>
      <c r="E354" s="2" t="s">
        <v>445</v>
      </c>
      <c r="F354" s="2" t="s">
        <v>27</v>
      </c>
      <c r="G354" s="3">
        <v>7</v>
      </c>
      <c r="H354" s="3">
        <v>12</v>
      </c>
      <c r="I354" s="2" t="s">
        <v>1467</v>
      </c>
      <c r="J354" s="2" t="s">
        <v>20</v>
      </c>
      <c r="K354" s="2" t="s">
        <v>47</v>
      </c>
      <c r="L354" s="2" t="s">
        <v>1487</v>
      </c>
      <c r="M354" s="2" t="s">
        <v>1488</v>
      </c>
      <c r="N354" s="2" t="s">
        <v>23</v>
      </c>
    </row>
    <row r="355" spans="1:14" ht="21.75" customHeight="1">
      <c r="A355" s="2" t="s">
        <v>179</v>
      </c>
      <c r="B355" s="2" t="s">
        <v>1489</v>
      </c>
      <c r="C355" s="2" t="str">
        <f t="shared" ca="1" si="0"/>
        <v>上海</v>
      </c>
      <c r="D355" s="2" t="str">
        <f t="shared" ca="1" si="41"/>
        <v>南山区  </v>
      </c>
      <c r="E355" s="2" t="s">
        <v>295</v>
      </c>
      <c r="F355" s="2" t="s">
        <v>27</v>
      </c>
      <c r="G355" s="3">
        <v>7</v>
      </c>
      <c r="H355" s="3">
        <v>18</v>
      </c>
      <c r="I355" s="2" t="s">
        <v>1490</v>
      </c>
      <c r="J355" s="2" t="s">
        <v>40</v>
      </c>
      <c r="K355" s="2" t="s">
        <v>47</v>
      </c>
      <c r="L355" s="2" t="s">
        <v>1491</v>
      </c>
      <c r="M355" s="2" t="s">
        <v>1492</v>
      </c>
      <c r="N355" s="2" t="s">
        <v>36</v>
      </c>
    </row>
    <row r="356" spans="1:14" ht="21.75" customHeight="1">
      <c r="A356" s="2" t="s">
        <v>1493</v>
      </c>
      <c r="B356" s="2" t="s">
        <v>1494</v>
      </c>
      <c r="C356" s="2" t="str">
        <f t="shared" ca="1" si="0"/>
        <v>上海</v>
      </c>
      <c r="D356" s="2" t="s">
        <v>21</v>
      </c>
      <c r="E356" s="2" t="s">
        <v>60</v>
      </c>
      <c r="F356" s="2" t="s">
        <v>17</v>
      </c>
      <c r="G356" s="3">
        <v>7</v>
      </c>
      <c r="H356" s="3">
        <v>9</v>
      </c>
      <c r="I356" s="2" t="s">
        <v>1495</v>
      </c>
      <c r="J356" s="2" t="s">
        <v>598</v>
      </c>
      <c r="K356" s="2" t="s">
        <v>67</v>
      </c>
      <c r="L356" s="2" t="s">
        <v>466</v>
      </c>
      <c r="M356" s="2" t="s">
        <v>1496</v>
      </c>
      <c r="N356" s="2" t="s">
        <v>42</v>
      </c>
    </row>
    <row r="357" spans="1:14" ht="21.75" customHeight="1">
      <c r="A357" s="2" t="s">
        <v>108</v>
      </c>
      <c r="B357" s="2" t="s">
        <v>1497</v>
      </c>
      <c r="C357" s="2" t="str">
        <f t="shared" ca="1" si="0"/>
        <v>上海</v>
      </c>
      <c r="D357" s="2" t="str">
        <f t="shared" ref="D357:D361" ca="1" si="42">IFERROR(__xludf.DUMMYFUNCTION("REGEXEXTRACT(E357,""-(\S+)"")"),"松江区  ")</f>
        <v>松江区  </v>
      </c>
      <c r="E357" s="2" t="s">
        <v>285</v>
      </c>
      <c r="F357" s="2" t="s">
        <v>17</v>
      </c>
      <c r="G357" s="3">
        <v>7</v>
      </c>
      <c r="H357" s="3">
        <v>12</v>
      </c>
      <c r="I357" s="2" t="s">
        <v>1467</v>
      </c>
      <c r="J357" s="2" t="s">
        <v>209</v>
      </c>
      <c r="K357" s="2" t="s">
        <v>55</v>
      </c>
      <c r="L357" s="2" t="s">
        <v>1498</v>
      </c>
      <c r="M357" s="2" t="s">
        <v>1499</v>
      </c>
      <c r="N357" s="2" t="s">
        <v>42</v>
      </c>
    </row>
    <row r="358" spans="1:14" ht="21.75" customHeight="1">
      <c r="A358" s="2" t="s">
        <v>1500</v>
      </c>
      <c r="B358" s="2" t="s">
        <v>1501</v>
      </c>
      <c r="C358" s="2" t="str">
        <f t="shared" ca="1" si="0"/>
        <v>上海</v>
      </c>
      <c r="D358" s="2" t="str">
        <f t="shared" ca="1" si="42"/>
        <v>松江区  </v>
      </c>
      <c r="E358" s="2" t="s">
        <v>295</v>
      </c>
      <c r="F358" s="2" t="s">
        <v>27</v>
      </c>
      <c r="G358" s="3">
        <v>7</v>
      </c>
      <c r="H358" s="3">
        <v>10</v>
      </c>
      <c r="I358" s="2" t="s">
        <v>1472</v>
      </c>
      <c r="J358" s="2" t="s">
        <v>40</v>
      </c>
      <c r="K358" s="2" t="s">
        <v>67</v>
      </c>
      <c r="L358" s="2" t="s">
        <v>1502</v>
      </c>
      <c r="M358" s="2" t="s">
        <v>1503</v>
      </c>
      <c r="N358" s="2" t="s">
        <v>36</v>
      </c>
    </row>
    <row r="359" spans="1:14" ht="21.75" customHeight="1">
      <c r="A359" s="2" t="s">
        <v>165</v>
      </c>
      <c r="B359" s="2" t="s">
        <v>1504</v>
      </c>
      <c r="C359" s="2" t="str">
        <f t="shared" ca="1" si="0"/>
        <v>上海</v>
      </c>
      <c r="D359" s="2" t="str">
        <f t="shared" ca="1" si="42"/>
        <v>松江区  </v>
      </c>
      <c r="E359" s="2" t="s">
        <v>700</v>
      </c>
      <c r="F359" s="2" t="s">
        <v>27</v>
      </c>
      <c r="G359" s="3">
        <v>7</v>
      </c>
      <c r="H359" s="3">
        <v>10</v>
      </c>
      <c r="I359" s="2" t="s">
        <v>1472</v>
      </c>
      <c r="J359" s="2" t="s">
        <v>1505</v>
      </c>
      <c r="K359" s="2" t="s">
        <v>67</v>
      </c>
      <c r="L359" s="2" t="s">
        <v>1506</v>
      </c>
      <c r="M359" s="2" t="s">
        <v>1507</v>
      </c>
      <c r="N359" s="2" t="s">
        <v>404</v>
      </c>
    </row>
    <row r="360" spans="1:14" ht="21.75" customHeight="1">
      <c r="A360" s="2" t="s">
        <v>179</v>
      </c>
      <c r="B360" s="2" t="s">
        <v>1508</v>
      </c>
      <c r="C360" s="2" t="str">
        <f t="shared" ca="1" si="0"/>
        <v>上海</v>
      </c>
      <c r="D360" s="2" t="str">
        <f t="shared" ca="1" si="42"/>
        <v>松江区  </v>
      </c>
      <c r="E360" s="2" t="s">
        <v>780</v>
      </c>
      <c r="F360" s="2" t="s">
        <v>17</v>
      </c>
      <c r="G360" s="3">
        <v>7</v>
      </c>
      <c r="H360" s="3">
        <v>15</v>
      </c>
      <c r="I360" s="2" t="s">
        <v>1509</v>
      </c>
      <c r="J360" s="2" t="s">
        <v>1167</v>
      </c>
      <c r="K360" s="2" t="s">
        <v>55</v>
      </c>
      <c r="L360" s="2" t="s">
        <v>456</v>
      </c>
      <c r="M360" s="2" t="s">
        <v>1510</v>
      </c>
      <c r="N360" s="2" t="s">
        <v>23</v>
      </c>
    </row>
    <row r="361" spans="1:14" ht="21.75" customHeight="1">
      <c r="A361" s="2" t="s">
        <v>1511</v>
      </c>
      <c r="B361" s="2" t="s">
        <v>1512</v>
      </c>
      <c r="C361" s="2" t="str">
        <f t="shared" ca="1" si="0"/>
        <v>上海</v>
      </c>
      <c r="D361" s="2" t="str">
        <f t="shared" ca="1" si="42"/>
        <v>松江区  </v>
      </c>
      <c r="E361" s="2" t="s">
        <v>717</v>
      </c>
      <c r="F361" s="2" t="s">
        <v>17</v>
      </c>
      <c r="G361" s="3">
        <v>7</v>
      </c>
      <c r="H361" s="3">
        <v>9</v>
      </c>
      <c r="I361" s="2" t="s">
        <v>1495</v>
      </c>
      <c r="J361" s="2" t="s">
        <v>1513</v>
      </c>
      <c r="K361" s="2" t="s">
        <v>55</v>
      </c>
      <c r="L361" s="2" t="s">
        <v>1514</v>
      </c>
      <c r="M361" s="2" t="s">
        <v>1515</v>
      </c>
      <c r="N361" s="2" t="s">
        <v>36</v>
      </c>
    </row>
    <row r="362" spans="1:14" ht="21.75" customHeight="1">
      <c r="A362" s="2" t="s">
        <v>778</v>
      </c>
      <c r="B362" s="2" t="s">
        <v>1516</v>
      </c>
      <c r="C362" s="2" t="str">
        <f t="shared" ca="1" si="0"/>
        <v>上海</v>
      </c>
      <c r="D362" s="2" t="s">
        <v>21</v>
      </c>
      <c r="E362" s="2" t="s">
        <v>60</v>
      </c>
      <c r="F362" s="2" t="s">
        <v>27</v>
      </c>
      <c r="G362" s="3">
        <v>7</v>
      </c>
      <c r="H362" s="3">
        <v>10</v>
      </c>
      <c r="I362" s="2" t="s">
        <v>1472</v>
      </c>
      <c r="J362" s="2" t="s">
        <v>1517</v>
      </c>
      <c r="K362" s="2" t="s">
        <v>47</v>
      </c>
      <c r="L362" s="2" t="s">
        <v>1518</v>
      </c>
      <c r="M362" s="2" t="s">
        <v>1519</v>
      </c>
      <c r="N362" s="2" t="s">
        <v>36</v>
      </c>
    </row>
    <row r="363" spans="1:14" ht="21.75" customHeight="1">
      <c r="A363" s="2" t="s">
        <v>1520</v>
      </c>
      <c r="B363" s="2" t="s">
        <v>1521</v>
      </c>
      <c r="C363" s="2" t="str">
        <f t="shared" ca="1" si="0"/>
        <v>上海</v>
      </c>
      <c r="D363" s="2" t="str">
        <f t="shared" ref="D363:D364" ca="1" si="43">IFERROR(__xludf.DUMMYFUNCTION("REGEXEXTRACT(E363,""-(\S+)"")"),"青浦区  ")</f>
        <v>青浦区  </v>
      </c>
      <c r="E363" s="2" t="s">
        <v>460</v>
      </c>
      <c r="F363" s="2" t="s">
        <v>27</v>
      </c>
      <c r="G363" s="3">
        <v>7</v>
      </c>
      <c r="H363" s="3">
        <v>12</v>
      </c>
      <c r="I363" s="2" t="s">
        <v>1467</v>
      </c>
      <c r="J363" s="2" t="s">
        <v>1522</v>
      </c>
      <c r="K363" s="2" t="s">
        <v>47</v>
      </c>
      <c r="L363" s="2" t="s">
        <v>1523</v>
      </c>
      <c r="M363" s="2" t="s">
        <v>1524</v>
      </c>
      <c r="N363" s="2" t="s">
        <v>404</v>
      </c>
    </row>
    <row r="364" spans="1:14" ht="21.75" customHeight="1">
      <c r="A364" s="2" t="s">
        <v>385</v>
      </c>
      <c r="B364" s="2" t="s">
        <v>1525</v>
      </c>
      <c r="C364" s="2" t="str">
        <f t="shared" ca="1" si="0"/>
        <v>上海</v>
      </c>
      <c r="D364" s="2" t="str">
        <f t="shared" ca="1" si="43"/>
        <v>青浦区  </v>
      </c>
      <c r="E364" s="2" t="s">
        <v>429</v>
      </c>
      <c r="F364" s="2" t="s">
        <v>27</v>
      </c>
      <c r="G364" s="3">
        <v>7</v>
      </c>
      <c r="H364" s="3">
        <v>14</v>
      </c>
      <c r="I364" s="2" t="s">
        <v>1526</v>
      </c>
      <c r="J364" s="2" t="s">
        <v>78</v>
      </c>
      <c r="K364" s="2" t="s">
        <v>47</v>
      </c>
      <c r="L364" s="2" t="s">
        <v>1527</v>
      </c>
      <c r="M364" s="2" t="s">
        <v>1528</v>
      </c>
      <c r="N364" s="2" t="s">
        <v>42</v>
      </c>
    </row>
    <row r="365" spans="1:14" ht="21.75" customHeight="1">
      <c r="A365" s="2" t="s">
        <v>1529</v>
      </c>
      <c r="B365" s="2" t="s">
        <v>1530</v>
      </c>
      <c r="C365" s="2" t="str">
        <f t="shared" ca="1" si="0"/>
        <v>上海</v>
      </c>
      <c r="D365" s="2" t="s">
        <v>21</v>
      </c>
      <c r="E365" s="2" t="s">
        <v>60</v>
      </c>
      <c r="F365" s="2" t="s">
        <v>27</v>
      </c>
      <c r="G365" s="3">
        <v>7</v>
      </c>
      <c r="H365" s="3">
        <v>12</v>
      </c>
      <c r="I365" s="2" t="s">
        <v>1467</v>
      </c>
      <c r="J365" s="2" t="s">
        <v>40</v>
      </c>
      <c r="K365" s="2" t="s">
        <v>47</v>
      </c>
      <c r="L365" s="2" t="s">
        <v>1531</v>
      </c>
      <c r="M365" s="2" t="s">
        <v>1532</v>
      </c>
      <c r="N365" s="2" t="s">
        <v>36</v>
      </c>
    </row>
    <row r="366" spans="1:14" ht="21.75" customHeight="1">
      <c r="A366" s="2" t="s">
        <v>1533</v>
      </c>
      <c r="B366" s="2" t="s">
        <v>1534</v>
      </c>
      <c r="C366" s="2" t="str">
        <f t="shared" ca="1" si="0"/>
        <v>上海</v>
      </c>
      <c r="D366" s="2" t="str">
        <f t="shared" ref="D366:D368" ca="1" si="44">IFERROR(__xludf.DUMMYFUNCTION("REGEXEXTRACT(E366,""-(\S+)"")"),"松江区  ")</f>
        <v>松江区  </v>
      </c>
      <c r="E366" s="2" t="s">
        <v>285</v>
      </c>
      <c r="F366" s="2" t="s">
        <v>27</v>
      </c>
      <c r="G366" s="3">
        <v>7</v>
      </c>
      <c r="H366" s="3">
        <v>15</v>
      </c>
      <c r="I366" s="2" t="s">
        <v>1509</v>
      </c>
      <c r="J366" s="2" t="s">
        <v>40</v>
      </c>
      <c r="K366" s="2" t="s">
        <v>55</v>
      </c>
      <c r="L366" s="2" t="s">
        <v>1535</v>
      </c>
      <c r="M366" s="2" t="s">
        <v>1536</v>
      </c>
      <c r="N366" s="2" t="s">
        <v>23</v>
      </c>
    </row>
    <row r="367" spans="1:14" ht="21.75" customHeight="1">
      <c r="A367" s="2" t="s">
        <v>51</v>
      </c>
      <c r="B367" s="2" t="s">
        <v>1537</v>
      </c>
      <c r="C367" s="2" t="str">
        <f t="shared" ca="1" si="0"/>
        <v>上海</v>
      </c>
      <c r="D367" s="2" t="str">
        <f t="shared" ca="1" si="44"/>
        <v>松江区  </v>
      </c>
      <c r="E367" s="2" t="s">
        <v>272</v>
      </c>
      <c r="F367" s="2" t="s">
        <v>17</v>
      </c>
      <c r="G367" s="3">
        <v>7</v>
      </c>
      <c r="H367" s="3">
        <v>9</v>
      </c>
      <c r="I367" s="2" t="s">
        <v>1495</v>
      </c>
      <c r="J367" s="2" t="s">
        <v>695</v>
      </c>
      <c r="K367" s="2" t="s">
        <v>67</v>
      </c>
      <c r="L367" s="2" t="s">
        <v>1538</v>
      </c>
      <c r="M367" s="2" t="s">
        <v>1539</v>
      </c>
      <c r="N367" s="2" t="s">
        <v>23</v>
      </c>
    </row>
    <row r="368" spans="1:14" ht="21.75" customHeight="1">
      <c r="A368" s="2" t="s">
        <v>1540</v>
      </c>
      <c r="B368" s="2" t="s">
        <v>1541</v>
      </c>
      <c r="C368" s="2" t="str">
        <f t="shared" ca="1" si="0"/>
        <v>上海</v>
      </c>
      <c r="D368" s="2" t="str">
        <f t="shared" ca="1" si="44"/>
        <v>松江区  </v>
      </c>
      <c r="E368" s="2" t="s">
        <v>940</v>
      </c>
      <c r="F368" s="2" t="s">
        <v>27</v>
      </c>
      <c r="G368" s="3">
        <v>7</v>
      </c>
      <c r="H368" s="3">
        <v>15</v>
      </c>
      <c r="I368" s="2" t="s">
        <v>1509</v>
      </c>
      <c r="J368" s="2" t="s">
        <v>1542</v>
      </c>
      <c r="K368" s="2" t="s">
        <v>67</v>
      </c>
      <c r="L368" s="2" t="s">
        <v>1543</v>
      </c>
      <c r="M368" s="2" t="s">
        <v>1544</v>
      </c>
      <c r="N368" s="2" t="s">
        <v>36</v>
      </c>
    </row>
    <row r="369" spans="1:14" ht="21.75" customHeight="1">
      <c r="A369" s="2" t="s">
        <v>1545</v>
      </c>
      <c r="B369" s="2" t="s">
        <v>1546</v>
      </c>
      <c r="C369" s="2" t="str">
        <f t="shared" ca="1" si="0"/>
        <v>上海</v>
      </c>
      <c r="D369" s="2" t="s">
        <v>21</v>
      </c>
      <c r="E369" s="2" t="s">
        <v>306</v>
      </c>
      <c r="F369" s="2" t="s">
        <v>27</v>
      </c>
      <c r="G369" s="3">
        <v>7</v>
      </c>
      <c r="H369" s="3">
        <v>12</v>
      </c>
      <c r="I369" s="2" t="s">
        <v>1467</v>
      </c>
      <c r="J369" s="2" t="s">
        <v>1547</v>
      </c>
      <c r="K369" s="2" t="s">
        <v>67</v>
      </c>
      <c r="L369" s="2" t="s">
        <v>1548</v>
      </c>
      <c r="M369" s="2" t="s">
        <v>1549</v>
      </c>
      <c r="N369" s="2" t="s">
        <v>42</v>
      </c>
    </row>
    <row r="370" spans="1:14" ht="21.75" customHeight="1">
      <c r="A370" s="2" t="s">
        <v>75</v>
      </c>
      <c r="B370" s="2" t="s">
        <v>1550</v>
      </c>
      <c r="C370" s="2" t="str">
        <f t="shared" ca="1" si="0"/>
        <v>上海</v>
      </c>
      <c r="D370" s="2" t="str">
        <f ca="1">IFERROR(__xludf.DUMMYFUNCTION("REGEXEXTRACT(E370,""-(\S+)"")"),"朝阳区  ")</f>
        <v>朝阳区  </v>
      </c>
      <c r="E370" s="2" t="s">
        <v>301</v>
      </c>
      <c r="F370" s="2" t="s">
        <v>27</v>
      </c>
      <c r="G370" s="3">
        <v>7</v>
      </c>
      <c r="H370" s="3">
        <v>9</v>
      </c>
      <c r="I370" s="2" t="s">
        <v>1495</v>
      </c>
      <c r="J370" s="2" t="s">
        <v>78</v>
      </c>
      <c r="K370" s="2" t="s">
        <v>55</v>
      </c>
      <c r="L370" s="2" t="s">
        <v>21</v>
      </c>
      <c r="M370" s="2" t="s">
        <v>1551</v>
      </c>
      <c r="N370" s="2" t="s">
        <v>23</v>
      </c>
    </row>
    <row r="371" spans="1:14" ht="21.75" customHeight="1">
      <c r="A371" s="2" t="s">
        <v>1552</v>
      </c>
      <c r="B371" s="2" t="s">
        <v>1553</v>
      </c>
      <c r="C371" s="2" t="str">
        <f t="shared" ca="1" si="0"/>
        <v>上海</v>
      </c>
      <c r="D371" s="2" t="s">
        <v>21</v>
      </c>
      <c r="E371" s="2" t="s">
        <v>306</v>
      </c>
      <c r="F371" s="2" t="s">
        <v>27</v>
      </c>
      <c r="G371" s="3">
        <v>7</v>
      </c>
      <c r="H371" s="3">
        <v>10</v>
      </c>
      <c r="I371" s="2" t="s">
        <v>1472</v>
      </c>
      <c r="J371" s="2" t="s">
        <v>1554</v>
      </c>
      <c r="K371" s="2" t="s">
        <v>67</v>
      </c>
      <c r="L371" s="2" t="s">
        <v>1555</v>
      </c>
      <c r="M371" s="2" t="s">
        <v>1556</v>
      </c>
      <c r="N371" s="2" t="s">
        <v>42</v>
      </c>
    </row>
    <row r="372" spans="1:14" ht="21.75" customHeight="1">
      <c r="A372" s="2" t="s">
        <v>314</v>
      </c>
      <c r="B372" s="2" t="s">
        <v>1557</v>
      </c>
      <c r="C372" s="2" t="str">
        <f t="shared" ca="1" si="0"/>
        <v>上海</v>
      </c>
      <c r="D372" s="2" t="str">
        <f t="shared" ref="D372:D377" ca="1" si="45">IFERROR(__xludf.DUMMYFUNCTION("REGEXEXTRACT(E372,""-(\S+)"")"),"海珠区  ")</f>
        <v>海珠区  </v>
      </c>
      <c r="E372" s="2" t="s">
        <v>26</v>
      </c>
      <c r="F372" s="2" t="s">
        <v>17</v>
      </c>
      <c r="G372" s="3">
        <v>7</v>
      </c>
      <c r="H372" s="3">
        <v>9</v>
      </c>
      <c r="I372" s="2" t="s">
        <v>1495</v>
      </c>
      <c r="J372" s="2" t="s">
        <v>1558</v>
      </c>
      <c r="K372" s="2" t="s">
        <v>67</v>
      </c>
      <c r="L372" s="2" t="s">
        <v>1559</v>
      </c>
      <c r="M372" s="2" t="s">
        <v>1560</v>
      </c>
      <c r="N372" s="2" t="s">
        <v>42</v>
      </c>
    </row>
    <row r="373" spans="1:14" ht="21.75" customHeight="1">
      <c r="A373" s="2" t="s">
        <v>314</v>
      </c>
      <c r="B373" s="2" t="s">
        <v>1557</v>
      </c>
      <c r="C373" s="2" t="str">
        <f t="shared" ca="1" si="0"/>
        <v>上海</v>
      </c>
      <c r="D373" s="2" t="str">
        <f t="shared" ca="1" si="45"/>
        <v>海珠区  </v>
      </c>
      <c r="E373" s="2" t="s">
        <v>26</v>
      </c>
      <c r="F373" s="2" t="s">
        <v>17</v>
      </c>
      <c r="G373" s="3">
        <v>7</v>
      </c>
      <c r="H373" s="3">
        <v>9</v>
      </c>
      <c r="I373" s="2" t="s">
        <v>1495</v>
      </c>
      <c r="J373" s="2" t="s">
        <v>421</v>
      </c>
      <c r="K373" s="2" t="s">
        <v>67</v>
      </c>
      <c r="L373" s="2" t="s">
        <v>1561</v>
      </c>
      <c r="M373" s="2" t="s">
        <v>1560</v>
      </c>
      <c r="N373" s="2" t="s">
        <v>42</v>
      </c>
    </row>
    <row r="374" spans="1:14" ht="21.75" customHeight="1">
      <c r="A374" s="2" t="s">
        <v>683</v>
      </c>
      <c r="B374" s="2" t="s">
        <v>1562</v>
      </c>
      <c r="C374" s="2" t="str">
        <f t="shared" ca="1" si="0"/>
        <v>上海</v>
      </c>
      <c r="D374" s="2" t="str">
        <f t="shared" ca="1" si="45"/>
        <v>海珠区  </v>
      </c>
      <c r="E374" s="2" t="s">
        <v>33</v>
      </c>
      <c r="F374" s="2" t="s">
        <v>17</v>
      </c>
      <c r="G374" s="3">
        <v>7</v>
      </c>
      <c r="H374" s="3">
        <v>15</v>
      </c>
      <c r="I374" s="2" t="s">
        <v>1509</v>
      </c>
      <c r="J374" s="2" t="s">
        <v>20</v>
      </c>
      <c r="K374" s="2" t="s">
        <v>47</v>
      </c>
      <c r="L374" s="2" t="s">
        <v>1563</v>
      </c>
      <c r="M374" s="2" t="s">
        <v>1564</v>
      </c>
      <c r="N374" s="2" t="s">
        <v>36</v>
      </c>
    </row>
    <row r="375" spans="1:14" ht="21.75" customHeight="1">
      <c r="A375" s="2" t="s">
        <v>1565</v>
      </c>
      <c r="B375" s="2" t="s">
        <v>1566</v>
      </c>
      <c r="C375" s="2" t="str">
        <f t="shared" ca="1" si="0"/>
        <v>上海</v>
      </c>
      <c r="D375" s="2" t="str">
        <f t="shared" ca="1" si="45"/>
        <v>海珠区  </v>
      </c>
      <c r="E375" s="2" t="s">
        <v>325</v>
      </c>
      <c r="F375" s="2" t="s">
        <v>17</v>
      </c>
      <c r="G375" s="3">
        <v>7</v>
      </c>
      <c r="H375" s="3">
        <v>12</v>
      </c>
      <c r="I375" s="2" t="s">
        <v>1467</v>
      </c>
      <c r="J375" s="2" t="s">
        <v>846</v>
      </c>
      <c r="K375" s="2" t="s">
        <v>55</v>
      </c>
      <c r="L375" s="2" t="s">
        <v>1567</v>
      </c>
      <c r="M375" s="2" t="s">
        <v>1568</v>
      </c>
      <c r="N375" s="2" t="s">
        <v>42</v>
      </c>
    </row>
    <row r="376" spans="1:14" ht="21.75" customHeight="1">
      <c r="A376" s="2" t="s">
        <v>1003</v>
      </c>
      <c r="B376" s="2" t="s">
        <v>1569</v>
      </c>
      <c r="C376" s="2" t="str">
        <f t="shared" ca="1" si="0"/>
        <v>上海</v>
      </c>
      <c r="D376" s="2" t="str">
        <f t="shared" ca="1" si="45"/>
        <v>海珠区  </v>
      </c>
      <c r="E376" s="2" t="s">
        <v>39</v>
      </c>
      <c r="F376" s="2" t="s">
        <v>27</v>
      </c>
      <c r="G376" s="3">
        <v>7</v>
      </c>
      <c r="H376" s="3">
        <v>10</v>
      </c>
      <c r="I376" s="2" t="s">
        <v>1472</v>
      </c>
      <c r="J376" s="2" t="s">
        <v>105</v>
      </c>
      <c r="K376" s="2" t="s">
        <v>47</v>
      </c>
      <c r="L376" s="2" t="s">
        <v>1570</v>
      </c>
      <c r="M376" s="2" t="s">
        <v>1571</v>
      </c>
      <c r="N376" s="2" t="s">
        <v>23</v>
      </c>
    </row>
    <row r="377" spans="1:14" ht="21.75" customHeight="1">
      <c r="A377" s="2" t="s">
        <v>1572</v>
      </c>
      <c r="B377" s="2" t="s">
        <v>1573</v>
      </c>
      <c r="C377" s="2" t="str">
        <f t="shared" ca="1" si="0"/>
        <v>上海</v>
      </c>
      <c r="D377" s="2" t="str">
        <f t="shared" ca="1" si="45"/>
        <v>海珠区  </v>
      </c>
      <c r="E377" s="2" t="s">
        <v>114</v>
      </c>
      <c r="F377" s="2" t="s">
        <v>17</v>
      </c>
      <c r="G377" s="3">
        <v>7</v>
      </c>
      <c r="H377" s="3">
        <v>10</v>
      </c>
      <c r="I377" s="2" t="s">
        <v>1472</v>
      </c>
      <c r="J377" s="2" t="s">
        <v>40</v>
      </c>
      <c r="K377" s="2" t="s">
        <v>67</v>
      </c>
      <c r="L377" s="2" t="s">
        <v>1574</v>
      </c>
      <c r="M377" s="2" t="s">
        <v>1575</v>
      </c>
      <c r="N377" s="2" t="s">
        <v>23</v>
      </c>
    </row>
    <row r="378" spans="1:14" ht="21.75" customHeight="1">
      <c r="A378" s="2" t="s">
        <v>1576</v>
      </c>
      <c r="B378" s="2" t="s">
        <v>1577</v>
      </c>
      <c r="C378" s="2" t="str">
        <f t="shared" ca="1" si="0"/>
        <v>上海</v>
      </c>
      <c r="D378" s="2" t="s">
        <v>21</v>
      </c>
      <c r="E378" s="2" t="s">
        <v>77</v>
      </c>
      <c r="F378" s="2" t="s">
        <v>17</v>
      </c>
      <c r="G378" s="3">
        <v>7</v>
      </c>
      <c r="H378" s="3">
        <v>12</v>
      </c>
      <c r="I378" s="2" t="s">
        <v>1467</v>
      </c>
      <c r="J378" s="2" t="s">
        <v>1578</v>
      </c>
      <c r="K378" s="2" t="s">
        <v>55</v>
      </c>
      <c r="L378" s="2" t="s">
        <v>1579</v>
      </c>
      <c r="M378" s="2" t="s">
        <v>1580</v>
      </c>
      <c r="N378" s="2" t="s">
        <v>42</v>
      </c>
    </row>
    <row r="379" spans="1:14" ht="21.75" customHeight="1">
      <c r="A379" s="2" t="s">
        <v>1581</v>
      </c>
      <c r="B379" s="2" t="s">
        <v>1582</v>
      </c>
      <c r="C379" s="2" t="str">
        <f t="shared" ca="1" si="0"/>
        <v>上海</v>
      </c>
      <c r="D379" s="2" t="str">
        <f t="shared" ref="D379:D385" ca="1" si="46">IFERROR(__xludf.DUMMYFUNCTION("REGEXEXTRACT(E379,""-(\S+)"")"),"天河区  ")</f>
        <v>天河区  </v>
      </c>
      <c r="E379" s="2" t="s">
        <v>33</v>
      </c>
      <c r="F379" s="2" t="s">
        <v>27</v>
      </c>
      <c r="G379" s="3">
        <v>7</v>
      </c>
      <c r="H379" s="3">
        <v>9</v>
      </c>
      <c r="I379" s="2" t="s">
        <v>1495</v>
      </c>
      <c r="J379" s="2" t="s">
        <v>78</v>
      </c>
      <c r="K379" s="2" t="s">
        <v>55</v>
      </c>
      <c r="L379" s="2" t="s">
        <v>1583</v>
      </c>
      <c r="M379" s="2" t="s">
        <v>1584</v>
      </c>
      <c r="N379" s="2" t="s">
        <v>96</v>
      </c>
    </row>
    <row r="380" spans="1:14" ht="21.75" customHeight="1">
      <c r="A380" s="2" t="s">
        <v>367</v>
      </c>
      <c r="B380" s="2" t="s">
        <v>1585</v>
      </c>
      <c r="C380" s="2" t="str">
        <f t="shared" ca="1" si="0"/>
        <v>上海</v>
      </c>
      <c r="D380" s="2" t="str">
        <f t="shared" ca="1" si="46"/>
        <v>天河区  </v>
      </c>
      <c r="E380" s="2" t="s">
        <v>33</v>
      </c>
      <c r="F380" s="2" t="s">
        <v>17</v>
      </c>
      <c r="G380" s="3">
        <v>7</v>
      </c>
      <c r="H380" s="3">
        <v>12</v>
      </c>
      <c r="I380" s="2" t="s">
        <v>1467</v>
      </c>
      <c r="J380" s="2" t="s">
        <v>105</v>
      </c>
      <c r="K380" s="2" t="s">
        <v>47</v>
      </c>
      <c r="L380" s="2" t="s">
        <v>1586</v>
      </c>
      <c r="M380" s="2" t="s">
        <v>1587</v>
      </c>
      <c r="N380" s="2" t="s">
        <v>36</v>
      </c>
    </row>
    <row r="381" spans="1:14" ht="21.75" customHeight="1">
      <c r="A381" s="2" t="s">
        <v>1588</v>
      </c>
      <c r="B381" s="2" t="s">
        <v>1589</v>
      </c>
      <c r="C381" s="2" t="str">
        <f t="shared" ca="1" si="0"/>
        <v>上海</v>
      </c>
      <c r="D381" s="2" t="str">
        <f t="shared" ca="1" si="46"/>
        <v>天河区  </v>
      </c>
      <c r="E381" s="2" t="s">
        <v>124</v>
      </c>
      <c r="F381" s="2" t="s">
        <v>27</v>
      </c>
      <c r="G381" s="3">
        <v>7</v>
      </c>
      <c r="H381" s="3">
        <v>12</v>
      </c>
      <c r="I381" s="2" t="s">
        <v>1467</v>
      </c>
      <c r="J381" s="2" t="s">
        <v>29</v>
      </c>
      <c r="K381" s="2" t="s">
        <v>55</v>
      </c>
      <c r="L381" s="2" t="s">
        <v>1590</v>
      </c>
      <c r="M381" s="2" t="s">
        <v>1591</v>
      </c>
      <c r="N381" s="2" t="s">
        <v>36</v>
      </c>
    </row>
    <row r="382" spans="1:14" ht="21.75" customHeight="1">
      <c r="A382" s="2" t="s">
        <v>108</v>
      </c>
      <c r="B382" s="2" t="s">
        <v>1592</v>
      </c>
      <c r="C382" s="2" t="str">
        <f t="shared" ca="1" si="0"/>
        <v>上海</v>
      </c>
      <c r="D382" s="2" t="str">
        <f t="shared" ca="1" si="46"/>
        <v>天河区  </v>
      </c>
      <c r="E382" s="2" t="s">
        <v>33</v>
      </c>
      <c r="F382" s="2" t="s">
        <v>17</v>
      </c>
      <c r="G382" s="3">
        <v>7</v>
      </c>
      <c r="H382" s="3">
        <v>9</v>
      </c>
      <c r="I382" s="2" t="s">
        <v>1495</v>
      </c>
      <c r="J382" s="2" t="s">
        <v>1593</v>
      </c>
      <c r="K382" s="2" t="s">
        <v>47</v>
      </c>
      <c r="L382" s="2" t="s">
        <v>1594</v>
      </c>
      <c r="M382" s="2" t="s">
        <v>1595</v>
      </c>
      <c r="N382" s="2" t="s">
        <v>36</v>
      </c>
    </row>
    <row r="383" spans="1:14" ht="21.75" customHeight="1">
      <c r="A383" s="2" t="s">
        <v>817</v>
      </c>
      <c r="B383" s="2" t="s">
        <v>1596</v>
      </c>
      <c r="C383" s="2" t="str">
        <f t="shared" ca="1" si="0"/>
        <v>上海</v>
      </c>
      <c r="D383" s="2" t="str">
        <f t="shared" ca="1" si="46"/>
        <v>天河区  </v>
      </c>
      <c r="E383" s="2" t="s">
        <v>33</v>
      </c>
      <c r="F383" s="2" t="s">
        <v>17</v>
      </c>
      <c r="G383" s="3">
        <v>7</v>
      </c>
      <c r="H383" s="3">
        <v>10</v>
      </c>
      <c r="I383" s="2" t="s">
        <v>1472</v>
      </c>
      <c r="J383" s="2" t="s">
        <v>157</v>
      </c>
      <c r="K383" s="2" t="s">
        <v>47</v>
      </c>
      <c r="L383" s="2" t="s">
        <v>1597</v>
      </c>
      <c r="M383" s="2" t="s">
        <v>1598</v>
      </c>
      <c r="N383" s="2" t="s">
        <v>42</v>
      </c>
    </row>
    <row r="384" spans="1:14" ht="21.75" customHeight="1">
      <c r="A384" s="2" t="s">
        <v>75</v>
      </c>
      <c r="B384" s="2" t="s">
        <v>1599</v>
      </c>
      <c r="C384" s="2" t="str">
        <f t="shared" ca="1" si="0"/>
        <v>上海</v>
      </c>
      <c r="D384" s="2" t="str">
        <f t="shared" ca="1" si="46"/>
        <v>天河区  </v>
      </c>
      <c r="E384" s="2" t="s">
        <v>33</v>
      </c>
      <c r="F384" s="2" t="s">
        <v>27</v>
      </c>
      <c r="G384" s="3">
        <v>7</v>
      </c>
      <c r="H384" s="3">
        <v>12</v>
      </c>
      <c r="I384" s="2" t="s">
        <v>1467</v>
      </c>
      <c r="J384" s="2" t="s">
        <v>29</v>
      </c>
      <c r="K384" s="2" t="s">
        <v>55</v>
      </c>
      <c r="L384" s="2" t="s">
        <v>1600</v>
      </c>
      <c r="M384" s="2" t="s">
        <v>1601</v>
      </c>
      <c r="N384" s="2" t="s">
        <v>36</v>
      </c>
    </row>
    <row r="385" spans="1:14" ht="21.75" customHeight="1">
      <c r="A385" s="2" t="s">
        <v>1602</v>
      </c>
      <c r="B385" s="2" t="s">
        <v>1603</v>
      </c>
      <c r="C385" s="2" t="str">
        <f t="shared" ca="1" si="0"/>
        <v>上海</v>
      </c>
      <c r="D385" s="2" t="str">
        <f t="shared" ca="1" si="46"/>
        <v>天河区  </v>
      </c>
      <c r="E385" s="2" t="s">
        <v>33</v>
      </c>
      <c r="F385" s="2" t="s">
        <v>17</v>
      </c>
      <c r="G385" s="3">
        <v>7</v>
      </c>
      <c r="H385" s="3">
        <v>11</v>
      </c>
      <c r="I385" s="2" t="s">
        <v>1483</v>
      </c>
      <c r="J385" s="2" t="s">
        <v>105</v>
      </c>
      <c r="K385" s="2" t="s">
        <v>47</v>
      </c>
      <c r="L385" s="2" t="s">
        <v>1604</v>
      </c>
      <c r="M385" s="2" t="s">
        <v>1605</v>
      </c>
      <c r="N385" s="2" t="s">
        <v>36</v>
      </c>
    </row>
    <row r="386" spans="1:14" ht="21.75" customHeight="1">
      <c r="A386" s="2" t="s">
        <v>1606</v>
      </c>
      <c r="B386" s="2" t="s">
        <v>1607</v>
      </c>
      <c r="C386" s="2" t="str">
        <f t="shared" ca="1" si="0"/>
        <v>上海</v>
      </c>
      <c r="D386" s="2" t="s">
        <v>21</v>
      </c>
      <c r="E386" s="2" t="s">
        <v>77</v>
      </c>
      <c r="F386" s="2" t="s">
        <v>17</v>
      </c>
      <c r="G386" s="3">
        <v>7</v>
      </c>
      <c r="H386" s="3">
        <v>10</v>
      </c>
      <c r="I386" s="2" t="s">
        <v>1472</v>
      </c>
      <c r="J386" s="2" t="s">
        <v>29</v>
      </c>
      <c r="K386" s="2" t="s">
        <v>67</v>
      </c>
      <c r="L386" s="2" t="s">
        <v>1608</v>
      </c>
      <c r="M386" s="2" t="s">
        <v>1609</v>
      </c>
      <c r="N386" s="2" t="s">
        <v>42</v>
      </c>
    </row>
    <row r="387" spans="1:14" ht="21.75" customHeight="1">
      <c r="A387" s="2" t="s">
        <v>1610</v>
      </c>
      <c r="B387" s="2" t="s">
        <v>1611</v>
      </c>
      <c r="C387" s="2" t="str">
        <f t="shared" ca="1" si="0"/>
        <v>上海</v>
      </c>
      <c r="D387" s="2" t="str">
        <f t="shared" ref="D387:D389" ca="1" si="47">IFERROR(__xludf.DUMMYFUNCTION("REGEXEXTRACT(E387,""-(\S+)"")"),"天河区  ")</f>
        <v>天河区  </v>
      </c>
      <c r="E387" s="2" t="s">
        <v>33</v>
      </c>
      <c r="F387" s="2" t="s">
        <v>17</v>
      </c>
      <c r="G387" s="3">
        <v>7</v>
      </c>
      <c r="H387" s="3">
        <v>12</v>
      </c>
      <c r="I387" s="2" t="s">
        <v>1467</v>
      </c>
      <c r="J387" s="2" t="s">
        <v>105</v>
      </c>
      <c r="K387" s="2" t="s">
        <v>47</v>
      </c>
      <c r="L387" s="2" t="s">
        <v>1612</v>
      </c>
      <c r="M387" s="2" t="s">
        <v>1613</v>
      </c>
      <c r="N387" s="2" t="s">
        <v>36</v>
      </c>
    </row>
    <row r="388" spans="1:14" ht="21.75" customHeight="1">
      <c r="A388" s="2" t="s">
        <v>385</v>
      </c>
      <c r="B388" s="2" t="s">
        <v>1614</v>
      </c>
      <c r="C388" s="2" t="str">
        <f t="shared" ca="1" si="0"/>
        <v>上海</v>
      </c>
      <c r="D388" s="2" t="str">
        <f t="shared" ca="1" si="47"/>
        <v>天河区  </v>
      </c>
      <c r="E388" s="2" t="s">
        <v>33</v>
      </c>
      <c r="F388" s="2" t="s">
        <v>17</v>
      </c>
      <c r="G388" s="3">
        <v>7</v>
      </c>
      <c r="H388" s="3">
        <v>9</v>
      </c>
      <c r="I388" s="2" t="s">
        <v>1495</v>
      </c>
      <c r="J388" s="2" t="s">
        <v>40</v>
      </c>
      <c r="K388" s="2" t="s">
        <v>47</v>
      </c>
      <c r="L388" s="2" t="s">
        <v>1615</v>
      </c>
      <c r="M388" s="2" t="s">
        <v>1616</v>
      </c>
      <c r="N388" s="2" t="s">
        <v>23</v>
      </c>
    </row>
    <row r="389" spans="1:14" ht="21.75" customHeight="1">
      <c r="A389" s="2" t="s">
        <v>1617</v>
      </c>
      <c r="B389" s="2" t="s">
        <v>1618</v>
      </c>
      <c r="C389" s="2" t="str">
        <f t="shared" ca="1" si="0"/>
        <v>上海</v>
      </c>
      <c r="D389" s="2" t="str">
        <f t="shared" ca="1" si="47"/>
        <v>天河区  </v>
      </c>
      <c r="E389" s="2" t="s">
        <v>114</v>
      </c>
      <c r="F389" s="2" t="s">
        <v>27</v>
      </c>
      <c r="G389" s="3">
        <v>7</v>
      </c>
      <c r="H389" s="3">
        <v>9</v>
      </c>
      <c r="I389" s="2" t="s">
        <v>1495</v>
      </c>
      <c r="J389" s="2" t="s">
        <v>157</v>
      </c>
      <c r="K389" s="2" t="s">
        <v>67</v>
      </c>
      <c r="L389" s="2" t="s">
        <v>1619</v>
      </c>
      <c r="M389" s="2" t="s">
        <v>1620</v>
      </c>
      <c r="N389" s="2" t="s">
        <v>23</v>
      </c>
    </row>
    <row r="390" spans="1:14" ht="21.75" customHeight="1">
      <c r="A390" s="2" t="s">
        <v>385</v>
      </c>
      <c r="B390" s="2" t="s">
        <v>1621</v>
      </c>
      <c r="C390" s="2" t="str">
        <f t="shared" ca="1" si="0"/>
        <v>上海</v>
      </c>
      <c r="D390" s="2" t="s">
        <v>21</v>
      </c>
      <c r="E390" s="2" t="s">
        <v>77</v>
      </c>
      <c r="F390" s="2" t="s">
        <v>17</v>
      </c>
      <c r="G390" s="3">
        <v>7</v>
      </c>
      <c r="H390" s="3">
        <v>12</v>
      </c>
      <c r="I390" s="2" t="s">
        <v>1467</v>
      </c>
      <c r="J390" s="2" t="s">
        <v>40</v>
      </c>
      <c r="K390" s="2" t="s">
        <v>55</v>
      </c>
      <c r="L390" s="2" t="s">
        <v>1622</v>
      </c>
      <c r="M390" s="2" t="s">
        <v>1623</v>
      </c>
      <c r="N390" s="2" t="s">
        <v>404</v>
      </c>
    </row>
    <row r="391" spans="1:14" ht="21.75" customHeight="1">
      <c r="A391" s="2" t="s">
        <v>1624</v>
      </c>
      <c r="B391" s="2" t="s">
        <v>1625</v>
      </c>
      <c r="C391" s="2" t="str">
        <f t="shared" ca="1" si="0"/>
        <v>上海</v>
      </c>
      <c r="D391" s="2" t="s">
        <v>21</v>
      </c>
      <c r="E391" s="2" t="s">
        <v>77</v>
      </c>
      <c r="F391" s="2" t="s">
        <v>17</v>
      </c>
      <c r="G391" s="3">
        <v>7</v>
      </c>
      <c r="H391" s="3">
        <v>9</v>
      </c>
      <c r="I391" s="2" t="s">
        <v>1495</v>
      </c>
      <c r="J391" s="2" t="s">
        <v>431</v>
      </c>
      <c r="K391" s="2" t="s">
        <v>47</v>
      </c>
      <c r="L391" s="2" t="s">
        <v>1626</v>
      </c>
      <c r="M391" s="2" t="s">
        <v>1627</v>
      </c>
      <c r="N391" s="2" t="s">
        <v>36</v>
      </c>
    </row>
    <row r="392" spans="1:14" ht="21.75" customHeight="1">
      <c r="A392" s="2" t="s">
        <v>385</v>
      </c>
      <c r="B392" s="2" t="s">
        <v>1628</v>
      </c>
      <c r="C392" s="2" t="str">
        <f t="shared" ca="1" si="0"/>
        <v>上海</v>
      </c>
      <c r="D392" s="2" t="str">
        <f t="shared" ref="D392:D394" ca="1" si="48">IFERROR(__xludf.DUMMYFUNCTION("REGEXEXTRACT(E392,""-(\S+)"")"),"黄埔区  ")</f>
        <v>黄埔区  </v>
      </c>
      <c r="E392" s="2" t="s">
        <v>39</v>
      </c>
      <c r="F392" s="2" t="s">
        <v>27</v>
      </c>
      <c r="G392" s="3">
        <v>7</v>
      </c>
      <c r="H392" s="3">
        <v>9</v>
      </c>
      <c r="I392" s="2" t="s">
        <v>1495</v>
      </c>
      <c r="J392" s="2" t="s">
        <v>40</v>
      </c>
      <c r="K392" s="2" t="s">
        <v>19</v>
      </c>
      <c r="L392" s="2" t="s">
        <v>1629</v>
      </c>
      <c r="M392" s="2" t="s">
        <v>1630</v>
      </c>
      <c r="N392" s="2" t="s">
        <v>36</v>
      </c>
    </row>
    <row r="393" spans="1:14" ht="21.75" customHeight="1">
      <c r="A393" s="2" t="s">
        <v>51</v>
      </c>
      <c r="B393" s="2" t="s">
        <v>1631</v>
      </c>
      <c r="C393" s="2" t="str">
        <f t="shared" ca="1" si="0"/>
        <v>上海</v>
      </c>
      <c r="D393" s="2" t="str">
        <f t="shared" ca="1" si="48"/>
        <v>黄埔区  </v>
      </c>
      <c r="E393" s="2" t="s">
        <v>33</v>
      </c>
      <c r="F393" s="2" t="s">
        <v>17</v>
      </c>
      <c r="G393" s="3">
        <v>7</v>
      </c>
      <c r="H393" s="3">
        <v>10</v>
      </c>
      <c r="I393" s="2" t="s">
        <v>1472</v>
      </c>
      <c r="J393" s="2" t="s">
        <v>598</v>
      </c>
      <c r="K393" s="2" t="s">
        <v>55</v>
      </c>
      <c r="L393" s="2" t="s">
        <v>1632</v>
      </c>
      <c r="M393" s="2" t="s">
        <v>1633</v>
      </c>
      <c r="N393" s="2" t="s">
        <v>23</v>
      </c>
    </row>
    <row r="394" spans="1:14" ht="21.75" customHeight="1">
      <c r="A394" s="2" t="s">
        <v>385</v>
      </c>
      <c r="B394" s="2" t="s">
        <v>1634</v>
      </c>
      <c r="C394" s="2" t="str">
        <f t="shared" ca="1" si="0"/>
        <v>上海</v>
      </c>
      <c r="D394" s="2" t="str">
        <f t="shared" ca="1" si="48"/>
        <v>黄埔区  </v>
      </c>
      <c r="E394" s="2" t="s">
        <v>114</v>
      </c>
      <c r="F394" s="2" t="s">
        <v>17</v>
      </c>
      <c r="G394" s="3">
        <v>7</v>
      </c>
      <c r="H394" s="3">
        <v>12</v>
      </c>
      <c r="I394" s="2" t="s">
        <v>1467</v>
      </c>
      <c r="J394" s="2" t="s">
        <v>557</v>
      </c>
      <c r="K394" s="2" t="s">
        <v>47</v>
      </c>
      <c r="L394" s="2" t="s">
        <v>1635</v>
      </c>
      <c r="M394" s="2" t="s">
        <v>1636</v>
      </c>
      <c r="N394" s="2" t="s">
        <v>96</v>
      </c>
    </row>
    <row r="395" spans="1:14" ht="21.75" customHeight="1">
      <c r="A395" s="2" t="s">
        <v>51</v>
      </c>
      <c r="B395" s="2" t="s">
        <v>1637</v>
      </c>
      <c r="C395" s="2" t="str">
        <f t="shared" ca="1" si="0"/>
        <v>上海</v>
      </c>
      <c r="D395" s="2" t="s">
        <v>21</v>
      </c>
      <c r="E395" s="2" t="s">
        <v>77</v>
      </c>
      <c r="F395" s="2" t="s">
        <v>17</v>
      </c>
      <c r="G395" s="3">
        <v>7</v>
      </c>
      <c r="H395" s="3">
        <v>14</v>
      </c>
      <c r="I395" s="2" t="s">
        <v>1526</v>
      </c>
      <c r="J395" s="2" t="s">
        <v>105</v>
      </c>
      <c r="K395" s="2" t="s">
        <v>47</v>
      </c>
      <c r="L395" s="2" t="s">
        <v>1638</v>
      </c>
      <c r="M395" s="2" t="s">
        <v>1639</v>
      </c>
      <c r="N395" s="2" t="s">
        <v>36</v>
      </c>
    </row>
    <row r="396" spans="1:14" ht="21.75" customHeight="1">
      <c r="A396" s="2" t="s">
        <v>1640</v>
      </c>
      <c r="B396" s="2" t="s">
        <v>1641</v>
      </c>
      <c r="C396" s="2" t="str">
        <f t="shared" ca="1" si="0"/>
        <v>上海</v>
      </c>
      <c r="D396" s="2" t="str">
        <f t="shared" ref="D396:D404" ca="1" si="49">IFERROR(__xludf.DUMMYFUNCTION("REGEXEXTRACT(E396,""-(\S+)"")"),"天河区  ")</f>
        <v>天河区  </v>
      </c>
      <c r="E396" s="2" t="s">
        <v>33</v>
      </c>
      <c r="F396" s="2" t="s">
        <v>17</v>
      </c>
      <c r="G396" s="3">
        <v>7</v>
      </c>
      <c r="H396" s="3">
        <v>10</v>
      </c>
      <c r="I396" s="2" t="s">
        <v>1472</v>
      </c>
      <c r="J396" s="2" t="s">
        <v>157</v>
      </c>
      <c r="K396" s="2" t="s">
        <v>55</v>
      </c>
      <c r="L396" s="2" t="s">
        <v>21</v>
      </c>
      <c r="M396" s="2" t="s">
        <v>1642</v>
      </c>
      <c r="N396" s="2" t="s">
        <v>23</v>
      </c>
    </row>
    <row r="397" spans="1:14" ht="21.75" customHeight="1">
      <c r="A397" s="2" t="s">
        <v>385</v>
      </c>
      <c r="B397" s="2" t="s">
        <v>1643</v>
      </c>
      <c r="C397" s="2" t="str">
        <f t="shared" ca="1" si="0"/>
        <v>上海</v>
      </c>
      <c r="D397" s="2" t="str">
        <f t="shared" ca="1" si="49"/>
        <v>天河区  </v>
      </c>
      <c r="E397" s="2" t="s">
        <v>114</v>
      </c>
      <c r="F397" s="2" t="s">
        <v>27</v>
      </c>
      <c r="G397" s="3">
        <v>7</v>
      </c>
      <c r="H397" s="3">
        <v>10</v>
      </c>
      <c r="I397" s="2" t="s">
        <v>1472</v>
      </c>
      <c r="J397" s="2" t="s">
        <v>105</v>
      </c>
      <c r="K397" s="2" t="s">
        <v>47</v>
      </c>
      <c r="L397" s="2" t="s">
        <v>1644</v>
      </c>
      <c r="M397" s="2" t="s">
        <v>1645</v>
      </c>
      <c r="N397" s="2" t="s">
        <v>42</v>
      </c>
    </row>
    <row r="398" spans="1:14" ht="21.75" customHeight="1">
      <c r="A398" s="2" t="s">
        <v>1646</v>
      </c>
      <c r="B398" s="2" t="s">
        <v>1647</v>
      </c>
      <c r="C398" s="2" t="str">
        <f t="shared" ca="1" si="0"/>
        <v>上海</v>
      </c>
      <c r="D398" s="2" t="str">
        <f t="shared" ca="1" si="49"/>
        <v>天河区  </v>
      </c>
      <c r="E398" s="2" t="s">
        <v>114</v>
      </c>
      <c r="F398" s="2" t="s">
        <v>17</v>
      </c>
      <c r="G398" s="6">
        <v>7</v>
      </c>
      <c r="H398" s="6">
        <v>8</v>
      </c>
      <c r="I398" s="7" t="s">
        <v>1648</v>
      </c>
      <c r="J398" s="2" t="s">
        <v>1649</v>
      </c>
      <c r="K398" s="2" t="s">
        <v>47</v>
      </c>
      <c r="L398" s="2" t="s">
        <v>1650</v>
      </c>
      <c r="M398" s="2" t="s">
        <v>1651</v>
      </c>
      <c r="N398" s="2" t="s">
        <v>404</v>
      </c>
    </row>
    <row r="399" spans="1:14" ht="21.75" customHeight="1">
      <c r="A399" s="2" t="s">
        <v>778</v>
      </c>
      <c r="B399" s="2" t="s">
        <v>1652</v>
      </c>
      <c r="C399" s="2" t="str">
        <f t="shared" ca="1" si="0"/>
        <v>上海</v>
      </c>
      <c r="D399" s="2" t="str">
        <f t="shared" ca="1" si="49"/>
        <v>天河区  </v>
      </c>
      <c r="E399" s="2" t="s">
        <v>26</v>
      </c>
      <c r="F399" s="2" t="s">
        <v>27</v>
      </c>
      <c r="G399" s="3">
        <v>7</v>
      </c>
      <c r="H399" s="3">
        <v>12</v>
      </c>
      <c r="I399" s="2" t="s">
        <v>1467</v>
      </c>
      <c r="J399" s="2" t="s">
        <v>78</v>
      </c>
      <c r="K399" s="2" t="s">
        <v>67</v>
      </c>
      <c r="L399" s="2" t="s">
        <v>1653</v>
      </c>
      <c r="M399" s="2" t="s">
        <v>1654</v>
      </c>
      <c r="N399" s="2" t="s">
        <v>42</v>
      </c>
    </row>
    <row r="400" spans="1:14" ht="21.75" customHeight="1">
      <c r="A400" s="2" t="s">
        <v>385</v>
      </c>
      <c r="B400" s="2" t="s">
        <v>1655</v>
      </c>
      <c r="C400" s="2" t="str">
        <f t="shared" ca="1" si="0"/>
        <v>上海</v>
      </c>
      <c r="D400" s="2" t="str">
        <f t="shared" ca="1" si="49"/>
        <v>天河区  </v>
      </c>
      <c r="E400" s="2" t="s">
        <v>39</v>
      </c>
      <c r="F400" s="2" t="s">
        <v>17</v>
      </c>
      <c r="G400" s="3">
        <v>7</v>
      </c>
      <c r="H400" s="3">
        <v>10</v>
      </c>
      <c r="I400" s="2" t="s">
        <v>1472</v>
      </c>
      <c r="J400" s="2" t="s">
        <v>29</v>
      </c>
      <c r="K400" s="2" t="s">
        <v>47</v>
      </c>
      <c r="L400" s="2" t="s">
        <v>21</v>
      </c>
      <c r="M400" s="2" t="s">
        <v>1656</v>
      </c>
      <c r="N400" s="2" t="s">
        <v>404</v>
      </c>
    </row>
    <row r="401" spans="1:14" ht="21.75" customHeight="1">
      <c r="A401" s="2" t="s">
        <v>1657</v>
      </c>
      <c r="B401" s="2" t="s">
        <v>1658</v>
      </c>
      <c r="C401" s="2" t="str">
        <f t="shared" ca="1" si="0"/>
        <v>上海</v>
      </c>
      <c r="D401" s="2" t="str">
        <f t="shared" ca="1" si="49"/>
        <v>天河区  </v>
      </c>
      <c r="E401" s="2" t="s">
        <v>33</v>
      </c>
      <c r="F401" s="2" t="s">
        <v>17</v>
      </c>
      <c r="G401" s="3">
        <v>7</v>
      </c>
      <c r="H401" s="3">
        <v>12</v>
      </c>
      <c r="I401" s="2" t="s">
        <v>1467</v>
      </c>
      <c r="J401" s="2" t="s">
        <v>1659</v>
      </c>
      <c r="K401" s="2" t="s">
        <v>47</v>
      </c>
      <c r="L401" s="2" t="s">
        <v>632</v>
      </c>
      <c r="M401" s="2" t="s">
        <v>1660</v>
      </c>
      <c r="N401" s="2" t="s">
        <v>23</v>
      </c>
    </row>
    <row r="402" spans="1:14" ht="21.75" customHeight="1">
      <c r="A402" s="2" t="s">
        <v>1661</v>
      </c>
      <c r="B402" s="2" t="s">
        <v>1662</v>
      </c>
      <c r="C402" s="2" t="str">
        <f t="shared" ca="1" si="0"/>
        <v>上海</v>
      </c>
      <c r="D402" s="2" t="str">
        <f t="shared" ca="1" si="49"/>
        <v>天河区  </v>
      </c>
      <c r="E402" s="2" t="s">
        <v>26</v>
      </c>
      <c r="F402" s="2" t="s">
        <v>17</v>
      </c>
      <c r="G402" s="3">
        <v>7</v>
      </c>
      <c r="H402" s="3">
        <v>15</v>
      </c>
      <c r="I402" s="2" t="s">
        <v>1509</v>
      </c>
      <c r="J402" s="2" t="s">
        <v>1663</v>
      </c>
      <c r="K402" s="2" t="s">
        <v>55</v>
      </c>
      <c r="L402" s="2" t="s">
        <v>1664</v>
      </c>
      <c r="M402" s="2" t="s">
        <v>1665</v>
      </c>
      <c r="N402" s="2" t="s">
        <v>42</v>
      </c>
    </row>
    <row r="403" spans="1:14" ht="21.75" customHeight="1">
      <c r="A403" s="2" t="s">
        <v>385</v>
      </c>
      <c r="B403" s="2" t="s">
        <v>1666</v>
      </c>
      <c r="C403" s="2" t="str">
        <f t="shared" ca="1" si="0"/>
        <v>上海</v>
      </c>
      <c r="D403" s="2" t="str">
        <f t="shared" ca="1" si="49"/>
        <v>天河区  </v>
      </c>
      <c r="E403" s="2" t="s">
        <v>33</v>
      </c>
      <c r="F403" s="2" t="s">
        <v>27</v>
      </c>
      <c r="G403" s="3">
        <v>7</v>
      </c>
      <c r="H403" s="3">
        <v>15</v>
      </c>
      <c r="I403" s="2" t="s">
        <v>1509</v>
      </c>
      <c r="J403" s="2" t="s">
        <v>40</v>
      </c>
      <c r="K403" s="2" t="s">
        <v>55</v>
      </c>
      <c r="L403" s="2" t="s">
        <v>1667</v>
      </c>
      <c r="M403" s="2" t="s">
        <v>1668</v>
      </c>
      <c r="N403" s="2" t="s">
        <v>404</v>
      </c>
    </row>
    <row r="404" spans="1:14" ht="21.75" customHeight="1">
      <c r="A404" s="4" t="s">
        <v>1669</v>
      </c>
      <c r="B404" s="4" t="s">
        <v>1670</v>
      </c>
      <c r="C404" s="4" t="str">
        <f t="shared" ca="1" si="0"/>
        <v>上海</v>
      </c>
      <c r="D404" s="4" t="str">
        <f t="shared" ca="1" si="49"/>
        <v>天河区  </v>
      </c>
      <c r="E404" s="4" t="s">
        <v>124</v>
      </c>
      <c r="F404" s="4" t="s">
        <v>17</v>
      </c>
      <c r="G404" s="5">
        <v>7</v>
      </c>
      <c r="H404" s="5">
        <v>12</v>
      </c>
      <c r="I404" s="4" t="s">
        <v>1467</v>
      </c>
      <c r="J404" s="4" t="s">
        <v>1380</v>
      </c>
      <c r="K404" s="4" t="s">
        <v>47</v>
      </c>
      <c r="L404" s="4" t="s">
        <v>1671</v>
      </c>
      <c r="M404" s="4" t="s">
        <v>1672</v>
      </c>
      <c r="N404" s="4" t="s">
        <v>36</v>
      </c>
    </row>
    <row r="405" spans="1:14" ht="21.75" customHeight="1">
      <c r="A405" s="2" t="s">
        <v>108</v>
      </c>
      <c r="B405" s="2" t="s">
        <v>1673</v>
      </c>
      <c r="C405" s="2" t="str">
        <f t="shared" ca="1" si="0"/>
        <v>上海</v>
      </c>
      <c r="D405" s="2" t="s">
        <v>21</v>
      </c>
      <c r="E405" s="2" t="s">
        <v>77</v>
      </c>
      <c r="F405" s="2" t="s">
        <v>27</v>
      </c>
      <c r="G405" s="3">
        <v>7</v>
      </c>
      <c r="H405" s="3">
        <v>14</v>
      </c>
      <c r="I405" s="2" t="s">
        <v>1526</v>
      </c>
      <c r="J405" s="2" t="s">
        <v>20</v>
      </c>
      <c r="K405" s="2" t="s">
        <v>67</v>
      </c>
      <c r="L405" s="2" t="s">
        <v>1674</v>
      </c>
      <c r="M405" s="2" t="s">
        <v>1675</v>
      </c>
      <c r="N405" s="2" t="s">
        <v>23</v>
      </c>
    </row>
    <row r="406" spans="1:14" ht="21.75" customHeight="1">
      <c r="A406" s="2" t="s">
        <v>1676</v>
      </c>
      <c r="B406" s="2" t="s">
        <v>1677</v>
      </c>
      <c r="C406" s="2" t="str">
        <f t="shared" ca="1" si="0"/>
        <v>上海</v>
      </c>
      <c r="D406" s="2" t="str">
        <f t="shared" ref="D406:D412" ca="1" si="50">IFERROR(__xludf.DUMMYFUNCTION("REGEXEXTRACT(E406,""-(\S+)"")"),"荔湾区  ")</f>
        <v>荔湾区  </v>
      </c>
      <c r="E406" s="2" t="s">
        <v>104</v>
      </c>
      <c r="F406" s="2" t="s">
        <v>17</v>
      </c>
      <c r="G406" s="3">
        <v>7</v>
      </c>
      <c r="H406" s="3">
        <v>10</v>
      </c>
      <c r="I406" s="2" t="s">
        <v>1472</v>
      </c>
      <c r="J406" s="2" t="s">
        <v>1678</v>
      </c>
      <c r="K406" s="2" t="s">
        <v>19</v>
      </c>
      <c r="L406" s="2" t="s">
        <v>1679</v>
      </c>
      <c r="M406" s="2" t="s">
        <v>1680</v>
      </c>
      <c r="N406" s="2" t="s">
        <v>36</v>
      </c>
    </row>
    <row r="407" spans="1:14" ht="21.75" customHeight="1">
      <c r="A407" s="2" t="s">
        <v>1681</v>
      </c>
      <c r="B407" s="2" t="s">
        <v>1682</v>
      </c>
      <c r="C407" s="2" t="str">
        <f t="shared" ca="1" si="0"/>
        <v>上海</v>
      </c>
      <c r="D407" s="2" t="str">
        <f t="shared" ca="1" si="50"/>
        <v>荔湾区  </v>
      </c>
      <c r="E407" s="2" t="s">
        <v>39</v>
      </c>
      <c r="F407" s="2" t="s">
        <v>27</v>
      </c>
      <c r="G407" s="3">
        <v>7</v>
      </c>
      <c r="H407" s="3">
        <v>15</v>
      </c>
      <c r="I407" s="2" t="s">
        <v>1509</v>
      </c>
      <c r="J407" s="2" t="s">
        <v>1683</v>
      </c>
      <c r="K407" s="2" t="s">
        <v>47</v>
      </c>
      <c r="L407" s="2" t="s">
        <v>1684</v>
      </c>
      <c r="M407" s="2" t="s">
        <v>1685</v>
      </c>
      <c r="N407" s="2" t="s">
        <v>42</v>
      </c>
    </row>
    <row r="408" spans="1:14" ht="21.75" customHeight="1">
      <c r="A408" s="2" t="s">
        <v>1686</v>
      </c>
      <c r="B408" s="2" t="s">
        <v>1687</v>
      </c>
      <c r="C408" s="2" t="str">
        <f t="shared" ca="1" si="0"/>
        <v>上海</v>
      </c>
      <c r="D408" s="2" t="str">
        <f t="shared" ca="1" si="50"/>
        <v>荔湾区  </v>
      </c>
      <c r="E408" s="2" t="s">
        <v>139</v>
      </c>
      <c r="F408" s="2" t="s">
        <v>27</v>
      </c>
      <c r="G408" s="3">
        <v>7</v>
      </c>
      <c r="H408" s="3">
        <v>14</v>
      </c>
      <c r="I408" s="2" t="s">
        <v>1526</v>
      </c>
      <c r="J408" s="2" t="s">
        <v>40</v>
      </c>
      <c r="K408" s="2" t="s">
        <v>67</v>
      </c>
      <c r="L408" s="2" t="s">
        <v>1688</v>
      </c>
      <c r="M408" s="2" t="s">
        <v>1689</v>
      </c>
      <c r="N408" s="2" t="s">
        <v>42</v>
      </c>
    </row>
    <row r="409" spans="1:14" ht="21.75" customHeight="1">
      <c r="A409" s="2" t="s">
        <v>314</v>
      </c>
      <c r="B409" s="2" t="s">
        <v>1690</v>
      </c>
      <c r="C409" s="2" t="str">
        <f t="shared" ca="1" si="0"/>
        <v>上海</v>
      </c>
      <c r="D409" s="2" t="str">
        <f t="shared" ca="1" si="50"/>
        <v>荔湾区  </v>
      </c>
      <c r="E409" s="2" t="s">
        <v>229</v>
      </c>
      <c r="F409" s="2" t="s">
        <v>17</v>
      </c>
      <c r="G409" s="3">
        <v>7</v>
      </c>
      <c r="H409" s="3">
        <v>10</v>
      </c>
      <c r="I409" s="2" t="s">
        <v>1472</v>
      </c>
      <c r="J409" s="2" t="s">
        <v>20</v>
      </c>
      <c r="K409" s="2" t="s">
        <v>47</v>
      </c>
      <c r="L409" s="2" t="s">
        <v>1691</v>
      </c>
      <c r="M409" s="2" t="s">
        <v>1692</v>
      </c>
      <c r="N409" s="2" t="s">
        <v>36</v>
      </c>
    </row>
    <row r="410" spans="1:14" ht="21.75" customHeight="1">
      <c r="A410" s="2" t="s">
        <v>314</v>
      </c>
      <c r="B410" s="2" t="s">
        <v>1693</v>
      </c>
      <c r="C410" s="2" t="str">
        <f t="shared" ca="1" si="0"/>
        <v>上海</v>
      </c>
      <c r="D410" s="2" t="str">
        <f t="shared" ca="1" si="50"/>
        <v>荔湾区  </v>
      </c>
      <c r="E410" s="2" t="s">
        <v>242</v>
      </c>
      <c r="F410" s="2" t="s">
        <v>17</v>
      </c>
      <c r="G410" s="3">
        <v>7</v>
      </c>
      <c r="H410" s="3">
        <v>12</v>
      </c>
      <c r="I410" s="2" t="s">
        <v>1467</v>
      </c>
      <c r="J410" s="2" t="s">
        <v>663</v>
      </c>
      <c r="K410" s="2" t="s">
        <v>47</v>
      </c>
      <c r="L410" s="2" t="s">
        <v>1694</v>
      </c>
      <c r="M410" s="2" t="s">
        <v>1695</v>
      </c>
      <c r="N410" s="2" t="s">
        <v>36</v>
      </c>
    </row>
    <row r="411" spans="1:14" ht="21.75" customHeight="1">
      <c r="A411" s="2" t="s">
        <v>1696</v>
      </c>
      <c r="B411" s="2" t="s">
        <v>1697</v>
      </c>
      <c r="C411" s="2" t="str">
        <f t="shared" ca="1" si="0"/>
        <v>上海</v>
      </c>
      <c r="D411" s="2" t="str">
        <f t="shared" ca="1" si="50"/>
        <v>荔湾区  </v>
      </c>
      <c r="E411" s="2" t="s">
        <v>139</v>
      </c>
      <c r="F411" s="2" t="s">
        <v>27</v>
      </c>
      <c r="G411" s="3">
        <v>7</v>
      </c>
      <c r="H411" s="3">
        <v>10</v>
      </c>
      <c r="I411" s="2" t="s">
        <v>1472</v>
      </c>
      <c r="J411" s="2" t="s">
        <v>1698</v>
      </c>
      <c r="K411" s="2" t="s">
        <v>47</v>
      </c>
      <c r="L411" s="2" t="s">
        <v>1699</v>
      </c>
      <c r="M411" s="2" t="s">
        <v>1700</v>
      </c>
      <c r="N411" s="2" t="s">
        <v>1333</v>
      </c>
    </row>
    <row r="412" spans="1:14" ht="21.75" customHeight="1">
      <c r="A412" s="2" t="s">
        <v>1701</v>
      </c>
      <c r="B412" s="2" t="s">
        <v>1702</v>
      </c>
      <c r="C412" s="2" t="str">
        <f t="shared" ca="1" si="0"/>
        <v>上海</v>
      </c>
      <c r="D412" s="2" t="str">
        <f t="shared" ca="1" si="50"/>
        <v>荔湾区  </v>
      </c>
      <c r="E412" s="2" t="s">
        <v>242</v>
      </c>
      <c r="F412" s="2" t="s">
        <v>17</v>
      </c>
      <c r="G412" s="3">
        <v>7</v>
      </c>
      <c r="H412" s="3">
        <v>15</v>
      </c>
      <c r="I412" s="2" t="s">
        <v>1509</v>
      </c>
      <c r="J412" s="2" t="s">
        <v>40</v>
      </c>
      <c r="K412" s="2" t="s">
        <v>47</v>
      </c>
      <c r="L412" s="2" t="s">
        <v>1703</v>
      </c>
      <c r="M412" s="2" t="s">
        <v>1704</v>
      </c>
      <c r="N412" s="2" t="s">
        <v>23</v>
      </c>
    </row>
    <row r="413" spans="1:14" ht="21.75" customHeight="1">
      <c r="A413" s="4" t="s">
        <v>963</v>
      </c>
      <c r="B413" s="4" t="s">
        <v>1705</v>
      </c>
      <c r="C413" s="4" t="str">
        <f t="shared" ca="1" si="0"/>
        <v>上海</v>
      </c>
      <c r="D413" s="4" t="s">
        <v>21</v>
      </c>
      <c r="E413" s="4" t="s">
        <v>247</v>
      </c>
      <c r="F413" s="4" t="s">
        <v>27</v>
      </c>
      <c r="G413" s="5">
        <v>7</v>
      </c>
      <c r="H413" s="5">
        <v>12</v>
      </c>
      <c r="I413" s="4" t="s">
        <v>1467</v>
      </c>
      <c r="J413" s="4" t="s">
        <v>157</v>
      </c>
      <c r="K413" s="4" t="s">
        <v>55</v>
      </c>
      <c r="L413" s="4" t="s">
        <v>1706</v>
      </c>
      <c r="M413" s="4" t="s">
        <v>21</v>
      </c>
      <c r="N413" s="4" t="s">
        <v>96</v>
      </c>
    </row>
    <row r="414" spans="1:14" ht="21.75" customHeight="1">
      <c r="A414" s="2" t="s">
        <v>385</v>
      </c>
      <c r="B414" s="2" t="s">
        <v>1707</v>
      </c>
      <c r="C414" s="2" t="str">
        <f t="shared" ca="1" si="0"/>
        <v>上海</v>
      </c>
      <c r="D414" s="2" t="s">
        <v>21</v>
      </c>
      <c r="E414" s="2" t="s">
        <v>247</v>
      </c>
      <c r="F414" s="2" t="s">
        <v>27</v>
      </c>
      <c r="G414" s="3">
        <v>7</v>
      </c>
      <c r="H414" s="3">
        <v>14</v>
      </c>
      <c r="I414" s="2" t="s">
        <v>1526</v>
      </c>
      <c r="J414" s="2" t="s">
        <v>781</v>
      </c>
      <c r="K414" s="2" t="s">
        <v>47</v>
      </c>
      <c r="L414" s="2" t="s">
        <v>1708</v>
      </c>
      <c r="M414" s="2" t="s">
        <v>1709</v>
      </c>
      <c r="N414" s="2" t="s">
        <v>23</v>
      </c>
    </row>
    <row r="415" spans="1:14" ht="21.75" customHeight="1">
      <c r="A415" s="2" t="s">
        <v>517</v>
      </c>
      <c r="B415" s="2" t="s">
        <v>1710</v>
      </c>
      <c r="C415" s="2" t="str">
        <f t="shared" ca="1" si="0"/>
        <v>上海</v>
      </c>
      <c r="D415" s="2" t="str">
        <f t="shared" ref="D415:D443" ca="1" si="51">IFERROR(__xludf.DUMMYFUNCTION("REGEXEXTRACT(E415,""-(\S+)"")"),"南山区  ")</f>
        <v>南山区  </v>
      </c>
      <c r="E415" s="2" t="s">
        <v>224</v>
      </c>
      <c r="F415" s="2" t="s">
        <v>17</v>
      </c>
      <c r="G415" s="3">
        <v>7</v>
      </c>
      <c r="H415" s="3">
        <v>10</v>
      </c>
      <c r="I415" s="2" t="s">
        <v>1472</v>
      </c>
      <c r="J415" s="2" t="s">
        <v>1711</v>
      </c>
      <c r="K415" s="2" t="s">
        <v>47</v>
      </c>
      <c r="L415" s="2" t="s">
        <v>21</v>
      </c>
      <c r="M415" s="2" t="s">
        <v>1712</v>
      </c>
      <c r="N415" s="2" t="s">
        <v>36</v>
      </c>
    </row>
    <row r="416" spans="1:14" ht="21.75" customHeight="1">
      <c r="A416" s="4" t="s">
        <v>97</v>
      </c>
      <c r="B416" s="4" t="s">
        <v>1713</v>
      </c>
      <c r="C416" s="4" t="str">
        <f t="shared" ca="1" si="0"/>
        <v>上海</v>
      </c>
      <c r="D416" s="4" t="str">
        <f t="shared" ca="1" si="51"/>
        <v>南山区  </v>
      </c>
      <c r="E416" s="4" t="s">
        <v>224</v>
      </c>
      <c r="F416" s="4" t="s">
        <v>17</v>
      </c>
      <c r="G416" s="5">
        <v>7</v>
      </c>
      <c r="H416" s="5">
        <v>9</v>
      </c>
      <c r="I416" s="4" t="s">
        <v>1495</v>
      </c>
      <c r="J416" s="4" t="s">
        <v>1356</v>
      </c>
      <c r="K416" s="4" t="s">
        <v>47</v>
      </c>
      <c r="L416" s="4" t="s">
        <v>1714</v>
      </c>
      <c r="M416" s="4" t="s">
        <v>21</v>
      </c>
      <c r="N416" s="4" t="s">
        <v>404</v>
      </c>
    </row>
    <row r="417" spans="1:14" ht="21.75" customHeight="1">
      <c r="A417" s="2" t="s">
        <v>108</v>
      </c>
      <c r="B417" s="2" t="s">
        <v>1715</v>
      </c>
      <c r="C417" s="2" t="str">
        <f t="shared" ca="1" si="0"/>
        <v>上海</v>
      </c>
      <c r="D417" s="2" t="str">
        <f t="shared" ca="1" si="51"/>
        <v>南山区  </v>
      </c>
      <c r="E417" s="2" t="s">
        <v>235</v>
      </c>
      <c r="F417" s="2" t="s">
        <v>27</v>
      </c>
      <c r="G417" s="3">
        <v>7</v>
      </c>
      <c r="H417" s="3">
        <v>12</v>
      </c>
      <c r="I417" s="2" t="s">
        <v>1467</v>
      </c>
      <c r="J417" s="2" t="s">
        <v>157</v>
      </c>
      <c r="K417" s="2" t="s">
        <v>47</v>
      </c>
      <c r="L417" s="2" t="s">
        <v>1716</v>
      </c>
      <c r="M417" s="2" t="s">
        <v>1717</v>
      </c>
      <c r="N417" s="2" t="s">
        <v>36</v>
      </c>
    </row>
    <row r="418" spans="1:14" ht="21.75" customHeight="1">
      <c r="A418" s="2" t="s">
        <v>108</v>
      </c>
      <c r="B418" s="2" t="s">
        <v>1718</v>
      </c>
      <c r="C418" s="2" t="str">
        <f t="shared" ca="1" si="0"/>
        <v>上海</v>
      </c>
      <c r="D418" s="2" t="str">
        <f t="shared" ca="1" si="51"/>
        <v>南山区  </v>
      </c>
      <c r="E418" s="2" t="s">
        <v>235</v>
      </c>
      <c r="F418" s="2" t="s">
        <v>17</v>
      </c>
      <c r="G418" s="3">
        <v>7</v>
      </c>
      <c r="H418" s="3">
        <v>12</v>
      </c>
      <c r="I418" s="2" t="s">
        <v>1467</v>
      </c>
      <c r="J418" s="2" t="s">
        <v>29</v>
      </c>
      <c r="K418" s="2" t="s">
        <v>55</v>
      </c>
      <c r="L418" s="2" t="s">
        <v>1719</v>
      </c>
      <c r="M418" s="2" t="s">
        <v>1720</v>
      </c>
      <c r="N418" s="2" t="s">
        <v>36</v>
      </c>
    </row>
    <row r="419" spans="1:14" ht="21.75" customHeight="1">
      <c r="A419" s="2" t="s">
        <v>108</v>
      </c>
      <c r="B419" s="2" t="s">
        <v>1721</v>
      </c>
      <c r="C419" s="2" t="str">
        <f t="shared" ca="1" si="0"/>
        <v>上海</v>
      </c>
      <c r="D419" s="2" t="str">
        <f t="shared" ca="1" si="51"/>
        <v>南山区  </v>
      </c>
      <c r="E419" s="2" t="s">
        <v>235</v>
      </c>
      <c r="F419" s="2" t="s">
        <v>27</v>
      </c>
      <c r="G419" s="3">
        <v>7</v>
      </c>
      <c r="H419" s="3">
        <v>10</v>
      </c>
      <c r="I419" s="2" t="s">
        <v>1472</v>
      </c>
      <c r="J419" s="2" t="s">
        <v>1722</v>
      </c>
      <c r="K419" s="2" t="s">
        <v>47</v>
      </c>
      <c r="L419" s="2" t="s">
        <v>21</v>
      </c>
      <c r="M419" s="2" t="s">
        <v>1723</v>
      </c>
      <c r="N419" s="2" t="s">
        <v>23</v>
      </c>
    </row>
    <row r="420" spans="1:14" ht="21.75" customHeight="1">
      <c r="A420" s="2" t="s">
        <v>1724</v>
      </c>
      <c r="B420" s="2" t="s">
        <v>1725</v>
      </c>
      <c r="C420" s="2" t="str">
        <f t="shared" ca="1" si="0"/>
        <v>上海</v>
      </c>
      <c r="D420" s="2" t="str">
        <f t="shared" ca="1" si="51"/>
        <v>南山区  </v>
      </c>
      <c r="E420" s="2" t="s">
        <v>45</v>
      </c>
      <c r="F420" s="2" t="s">
        <v>17</v>
      </c>
      <c r="G420" s="3">
        <v>7</v>
      </c>
      <c r="H420" s="3">
        <v>12</v>
      </c>
      <c r="I420" s="2" t="s">
        <v>1467</v>
      </c>
      <c r="J420" s="2" t="s">
        <v>352</v>
      </c>
      <c r="K420" s="2" t="s">
        <v>19</v>
      </c>
      <c r="L420" s="2" t="s">
        <v>21</v>
      </c>
      <c r="M420" s="2" t="s">
        <v>1726</v>
      </c>
      <c r="N420" s="2" t="s">
        <v>42</v>
      </c>
    </row>
    <row r="421" spans="1:14" ht="21.75" customHeight="1">
      <c r="A421" s="2" t="s">
        <v>108</v>
      </c>
      <c r="B421" s="2" t="s">
        <v>1727</v>
      </c>
      <c r="C421" s="2" t="str">
        <f t="shared" ca="1" si="0"/>
        <v>上海</v>
      </c>
      <c r="D421" s="2" t="str">
        <f t="shared" ca="1" si="51"/>
        <v>南山区  </v>
      </c>
      <c r="E421" s="2" t="s">
        <v>235</v>
      </c>
      <c r="F421" s="2" t="s">
        <v>27</v>
      </c>
      <c r="G421" s="3">
        <v>7</v>
      </c>
      <c r="H421" s="3">
        <v>12</v>
      </c>
      <c r="I421" s="2" t="s">
        <v>1467</v>
      </c>
      <c r="J421" s="2" t="s">
        <v>1728</v>
      </c>
      <c r="K421" s="2" t="s">
        <v>55</v>
      </c>
      <c r="L421" s="2" t="s">
        <v>1729</v>
      </c>
      <c r="M421" s="2" t="s">
        <v>1730</v>
      </c>
      <c r="N421" s="2" t="s">
        <v>23</v>
      </c>
    </row>
    <row r="422" spans="1:14" ht="21.75" customHeight="1">
      <c r="A422" s="2" t="s">
        <v>385</v>
      </c>
      <c r="B422" s="2" t="s">
        <v>1731</v>
      </c>
      <c r="C422" s="2" t="str">
        <f t="shared" ca="1" si="0"/>
        <v>上海</v>
      </c>
      <c r="D422" s="2" t="str">
        <f t="shared" ca="1" si="51"/>
        <v>南山区  </v>
      </c>
      <c r="E422" s="2" t="s">
        <v>139</v>
      </c>
      <c r="F422" s="2" t="s">
        <v>27</v>
      </c>
      <c r="G422" s="3">
        <v>7</v>
      </c>
      <c r="H422" s="3">
        <v>14</v>
      </c>
      <c r="I422" s="2" t="s">
        <v>1526</v>
      </c>
      <c r="J422" s="2" t="s">
        <v>146</v>
      </c>
      <c r="K422" s="2" t="s">
        <v>47</v>
      </c>
      <c r="L422" s="2" t="s">
        <v>21</v>
      </c>
      <c r="M422" s="2" t="s">
        <v>1732</v>
      </c>
      <c r="N422" s="2" t="s">
        <v>96</v>
      </c>
    </row>
    <row r="423" spans="1:14" ht="21.75" customHeight="1">
      <c r="A423" s="2" t="s">
        <v>1733</v>
      </c>
      <c r="B423" s="2" t="s">
        <v>1734</v>
      </c>
      <c r="C423" s="2" t="str">
        <f t="shared" ca="1" si="0"/>
        <v>上海</v>
      </c>
      <c r="D423" s="2" t="str">
        <f t="shared" ca="1" si="51"/>
        <v>南山区  </v>
      </c>
      <c r="E423" s="2" t="s">
        <v>242</v>
      </c>
      <c r="F423" s="2" t="s">
        <v>27</v>
      </c>
      <c r="G423" s="3">
        <v>7</v>
      </c>
      <c r="H423" s="3">
        <v>12</v>
      </c>
      <c r="I423" s="2" t="s">
        <v>1467</v>
      </c>
      <c r="J423" s="2" t="s">
        <v>262</v>
      </c>
      <c r="K423" s="2" t="s">
        <v>55</v>
      </c>
      <c r="L423" s="2" t="s">
        <v>1735</v>
      </c>
      <c r="M423" s="2" t="s">
        <v>1736</v>
      </c>
      <c r="N423" s="2" t="s">
        <v>36</v>
      </c>
    </row>
    <row r="424" spans="1:14" ht="21.75" customHeight="1">
      <c r="A424" s="2" t="s">
        <v>1737</v>
      </c>
      <c r="B424" s="2" t="s">
        <v>1738</v>
      </c>
      <c r="C424" s="2" t="str">
        <f t="shared" ca="1" si="0"/>
        <v>上海</v>
      </c>
      <c r="D424" s="2" t="str">
        <f t="shared" ca="1" si="51"/>
        <v>南山区  </v>
      </c>
      <c r="E424" s="2" t="s">
        <v>224</v>
      </c>
      <c r="F424" s="2" t="s">
        <v>27</v>
      </c>
      <c r="G424" s="3">
        <v>7</v>
      </c>
      <c r="H424" s="3">
        <v>9</v>
      </c>
      <c r="I424" s="2" t="s">
        <v>1495</v>
      </c>
      <c r="J424" s="2" t="s">
        <v>105</v>
      </c>
      <c r="K424" s="2" t="s">
        <v>47</v>
      </c>
      <c r="L424" s="2" t="s">
        <v>21</v>
      </c>
      <c r="M424" s="2" t="s">
        <v>1739</v>
      </c>
      <c r="N424" s="2" t="s">
        <v>36</v>
      </c>
    </row>
    <row r="425" spans="1:14" ht="21.75" customHeight="1">
      <c r="A425" s="2" t="s">
        <v>547</v>
      </c>
      <c r="B425" s="2" t="s">
        <v>1740</v>
      </c>
      <c r="C425" s="2" t="str">
        <f t="shared" ca="1" si="0"/>
        <v>上海</v>
      </c>
      <c r="D425" s="2" t="str">
        <f t="shared" ca="1" si="51"/>
        <v>南山区  </v>
      </c>
      <c r="E425" s="2" t="s">
        <v>235</v>
      </c>
      <c r="F425" s="2" t="s">
        <v>17</v>
      </c>
      <c r="G425" s="3">
        <v>7</v>
      </c>
      <c r="H425" s="3">
        <v>11</v>
      </c>
      <c r="I425" s="2" t="s">
        <v>1483</v>
      </c>
      <c r="J425" s="2" t="s">
        <v>1214</v>
      </c>
      <c r="K425" s="2" t="s">
        <v>67</v>
      </c>
      <c r="L425" s="2" t="s">
        <v>1741</v>
      </c>
      <c r="M425" s="2" t="s">
        <v>1742</v>
      </c>
      <c r="N425" s="2" t="s">
        <v>42</v>
      </c>
    </row>
    <row r="426" spans="1:14" ht="21.75" customHeight="1">
      <c r="A426" s="2" t="s">
        <v>172</v>
      </c>
      <c r="B426" s="2" t="s">
        <v>1743</v>
      </c>
      <c r="C426" s="2" t="str">
        <f t="shared" ca="1" si="0"/>
        <v>上海</v>
      </c>
      <c r="D426" s="2" t="str">
        <f t="shared" ca="1" si="51"/>
        <v>南山区  </v>
      </c>
      <c r="E426" s="2" t="s">
        <v>235</v>
      </c>
      <c r="F426" s="2" t="s">
        <v>17</v>
      </c>
      <c r="G426" s="3">
        <v>7</v>
      </c>
      <c r="H426" s="3">
        <v>12</v>
      </c>
      <c r="I426" s="2" t="s">
        <v>1467</v>
      </c>
      <c r="J426" s="2" t="s">
        <v>1744</v>
      </c>
      <c r="K426" s="2" t="s">
        <v>55</v>
      </c>
      <c r="L426" s="2" t="s">
        <v>1745</v>
      </c>
      <c r="M426" s="2" t="s">
        <v>1746</v>
      </c>
      <c r="N426" s="2" t="s">
        <v>36</v>
      </c>
    </row>
    <row r="427" spans="1:14" ht="21.75" customHeight="1">
      <c r="A427" s="2" t="s">
        <v>1747</v>
      </c>
      <c r="B427" s="2" t="s">
        <v>1748</v>
      </c>
      <c r="C427" s="2" t="str">
        <f t="shared" ca="1" si="0"/>
        <v>上海</v>
      </c>
      <c r="D427" s="2" t="str">
        <f t="shared" ca="1" si="51"/>
        <v>南山区  </v>
      </c>
      <c r="E427" s="2" t="s">
        <v>229</v>
      </c>
      <c r="F427" s="2" t="s">
        <v>17</v>
      </c>
      <c r="G427" s="3">
        <v>7</v>
      </c>
      <c r="H427" s="3">
        <v>10</v>
      </c>
      <c r="I427" s="2" t="s">
        <v>1472</v>
      </c>
      <c r="J427" s="2" t="s">
        <v>346</v>
      </c>
      <c r="K427" s="2" t="s">
        <v>67</v>
      </c>
      <c r="L427" s="2" t="s">
        <v>1749</v>
      </c>
      <c r="M427" s="2" t="s">
        <v>1750</v>
      </c>
      <c r="N427" s="2" t="s">
        <v>23</v>
      </c>
    </row>
    <row r="428" spans="1:14" ht="21.75" customHeight="1">
      <c r="A428" s="2" t="s">
        <v>1751</v>
      </c>
      <c r="B428" s="2" t="s">
        <v>1752</v>
      </c>
      <c r="C428" s="2" t="str">
        <f t="shared" ca="1" si="0"/>
        <v>上海</v>
      </c>
      <c r="D428" s="2" t="str">
        <f t="shared" ca="1" si="51"/>
        <v>南山区  </v>
      </c>
      <c r="E428" s="2" t="s">
        <v>235</v>
      </c>
      <c r="F428" s="2" t="s">
        <v>27</v>
      </c>
      <c r="G428" s="3">
        <v>7</v>
      </c>
      <c r="H428" s="3">
        <v>10</v>
      </c>
      <c r="I428" s="2" t="s">
        <v>1472</v>
      </c>
      <c r="J428" s="2" t="s">
        <v>40</v>
      </c>
      <c r="K428" s="2" t="s">
        <v>67</v>
      </c>
      <c r="L428" s="2" t="s">
        <v>1753</v>
      </c>
      <c r="M428" s="2" t="s">
        <v>1754</v>
      </c>
      <c r="N428" s="2" t="s">
        <v>42</v>
      </c>
    </row>
    <row r="429" spans="1:14" ht="21.75" customHeight="1">
      <c r="A429" s="2" t="s">
        <v>385</v>
      </c>
      <c r="B429" s="2" t="s">
        <v>1755</v>
      </c>
      <c r="C429" s="2" t="str">
        <f t="shared" ca="1" si="0"/>
        <v>上海</v>
      </c>
      <c r="D429" s="2" t="str">
        <f t="shared" ca="1" si="51"/>
        <v>南山区  </v>
      </c>
      <c r="E429" s="2" t="s">
        <v>139</v>
      </c>
      <c r="F429" s="2" t="s">
        <v>27</v>
      </c>
      <c r="G429" s="3">
        <v>7</v>
      </c>
      <c r="H429" s="3">
        <v>14</v>
      </c>
      <c r="I429" s="2" t="s">
        <v>1526</v>
      </c>
      <c r="J429" s="2" t="s">
        <v>1756</v>
      </c>
      <c r="K429" s="2" t="s">
        <v>47</v>
      </c>
      <c r="L429" s="2" t="s">
        <v>1757</v>
      </c>
      <c r="M429" s="2" t="s">
        <v>1732</v>
      </c>
      <c r="N429" s="2" t="s">
        <v>96</v>
      </c>
    </row>
    <row r="430" spans="1:14" ht="21.75" customHeight="1">
      <c r="A430" s="2" t="s">
        <v>385</v>
      </c>
      <c r="B430" s="2" t="s">
        <v>1758</v>
      </c>
      <c r="C430" s="2" t="str">
        <f t="shared" ca="1" si="0"/>
        <v>上海</v>
      </c>
      <c r="D430" s="2" t="str">
        <f t="shared" ca="1" si="51"/>
        <v>南山区  </v>
      </c>
      <c r="E430" s="2" t="s">
        <v>229</v>
      </c>
      <c r="F430" s="2" t="s">
        <v>27</v>
      </c>
      <c r="G430" s="3">
        <v>7</v>
      </c>
      <c r="H430" s="3">
        <v>15</v>
      </c>
      <c r="I430" s="2" t="s">
        <v>1509</v>
      </c>
      <c r="J430" s="2" t="s">
        <v>40</v>
      </c>
      <c r="K430" s="2" t="s">
        <v>55</v>
      </c>
      <c r="L430" s="2" t="s">
        <v>1759</v>
      </c>
      <c r="M430" s="2" t="s">
        <v>1760</v>
      </c>
      <c r="N430" s="2" t="s">
        <v>42</v>
      </c>
    </row>
    <row r="431" spans="1:14" ht="21.75" customHeight="1">
      <c r="A431" s="2" t="s">
        <v>1761</v>
      </c>
      <c r="B431" s="2" t="s">
        <v>1762</v>
      </c>
      <c r="C431" s="2" t="str">
        <f t="shared" ca="1" si="0"/>
        <v>上海</v>
      </c>
      <c r="D431" s="2" t="str">
        <f t="shared" ca="1" si="51"/>
        <v>南山区  </v>
      </c>
      <c r="E431" s="2" t="s">
        <v>242</v>
      </c>
      <c r="F431" s="2" t="s">
        <v>17</v>
      </c>
      <c r="G431" s="3">
        <v>7</v>
      </c>
      <c r="H431" s="3">
        <v>12</v>
      </c>
      <c r="I431" s="2" t="s">
        <v>1467</v>
      </c>
      <c r="J431" s="2" t="s">
        <v>1076</v>
      </c>
      <c r="K431" s="2" t="s">
        <v>47</v>
      </c>
      <c r="L431" s="2" t="s">
        <v>1763</v>
      </c>
      <c r="M431" s="2" t="s">
        <v>1764</v>
      </c>
      <c r="N431" s="2" t="s">
        <v>42</v>
      </c>
    </row>
    <row r="432" spans="1:14" ht="21.75" customHeight="1">
      <c r="A432" s="2" t="s">
        <v>517</v>
      </c>
      <c r="B432" s="2" t="s">
        <v>1765</v>
      </c>
      <c r="C432" s="2" t="str">
        <f t="shared" ca="1" si="0"/>
        <v>上海</v>
      </c>
      <c r="D432" s="2" t="str">
        <f t="shared" ca="1" si="51"/>
        <v>南山区  </v>
      </c>
      <c r="E432" s="2" t="s">
        <v>224</v>
      </c>
      <c r="F432" s="2" t="s">
        <v>17</v>
      </c>
      <c r="G432" s="3">
        <v>7</v>
      </c>
      <c r="H432" s="3">
        <v>10</v>
      </c>
      <c r="I432" s="2" t="s">
        <v>1472</v>
      </c>
      <c r="J432" s="2" t="s">
        <v>78</v>
      </c>
      <c r="K432" s="2" t="s">
        <v>55</v>
      </c>
      <c r="L432" s="2" t="s">
        <v>1766</v>
      </c>
      <c r="M432" s="2" t="s">
        <v>21</v>
      </c>
      <c r="N432" s="2" t="s">
        <v>42</v>
      </c>
    </row>
    <row r="433" spans="1:14" ht="21.75" customHeight="1">
      <c r="A433" s="2" t="s">
        <v>1767</v>
      </c>
      <c r="B433" s="2" t="s">
        <v>1768</v>
      </c>
      <c r="C433" s="2" t="str">
        <f t="shared" ca="1" si="0"/>
        <v>上海</v>
      </c>
      <c r="D433" s="2" t="str">
        <f t="shared" ca="1" si="51"/>
        <v>南山区  </v>
      </c>
      <c r="E433" s="2" t="s">
        <v>229</v>
      </c>
      <c r="F433" s="2" t="s">
        <v>17</v>
      </c>
      <c r="G433" s="3">
        <v>7</v>
      </c>
      <c r="H433" s="3">
        <v>12</v>
      </c>
      <c r="I433" s="2" t="s">
        <v>1467</v>
      </c>
      <c r="J433" s="2" t="s">
        <v>431</v>
      </c>
      <c r="K433" s="2" t="s">
        <v>55</v>
      </c>
      <c r="L433" s="2" t="s">
        <v>1769</v>
      </c>
      <c r="M433" s="2" t="s">
        <v>1770</v>
      </c>
      <c r="N433" s="2" t="s">
        <v>23</v>
      </c>
    </row>
    <row r="434" spans="1:14" ht="21.75" customHeight="1">
      <c r="A434" s="2" t="s">
        <v>666</v>
      </c>
      <c r="B434" s="2" t="s">
        <v>1771</v>
      </c>
      <c r="C434" s="2" t="str">
        <f t="shared" ca="1" si="0"/>
        <v>上海</v>
      </c>
      <c r="D434" s="2" t="str">
        <f t="shared" ca="1" si="51"/>
        <v>南山区  </v>
      </c>
      <c r="E434" s="2" t="s">
        <v>295</v>
      </c>
      <c r="F434" s="2" t="s">
        <v>17</v>
      </c>
      <c r="G434" s="3">
        <v>8</v>
      </c>
      <c r="H434" s="3">
        <v>20</v>
      </c>
      <c r="I434" s="2" t="s">
        <v>1772</v>
      </c>
      <c r="J434" s="2" t="s">
        <v>451</v>
      </c>
      <c r="K434" s="2" t="s">
        <v>19</v>
      </c>
      <c r="L434" s="2" t="s">
        <v>1773</v>
      </c>
      <c r="M434" s="2" t="s">
        <v>1774</v>
      </c>
      <c r="N434" s="2" t="s">
        <v>23</v>
      </c>
    </row>
    <row r="435" spans="1:14" ht="21.75" customHeight="1">
      <c r="A435" s="2" t="s">
        <v>1775</v>
      </c>
      <c r="B435" s="2" t="s">
        <v>1776</v>
      </c>
      <c r="C435" s="2" t="str">
        <f t="shared" ca="1" si="0"/>
        <v>上海</v>
      </c>
      <c r="D435" s="2" t="str">
        <f t="shared" ca="1" si="51"/>
        <v>南山区  </v>
      </c>
      <c r="E435" s="2" t="s">
        <v>295</v>
      </c>
      <c r="F435" s="2" t="s">
        <v>27</v>
      </c>
      <c r="G435" s="3">
        <v>8</v>
      </c>
      <c r="H435" s="3">
        <v>15</v>
      </c>
      <c r="I435" s="2" t="s">
        <v>1777</v>
      </c>
      <c r="J435" s="2" t="s">
        <v>1778</v>
      </c>
      <c r="K435" s="2" t="s">
        <v>47</v>
      </c>
      <c r="L435" s="2" t="s">
        <v>1779</v>
      </c>
      <c r="M435" s="2" t="s">
        <v>1780</v>
      </c>
      <c r="N435" s="2" t="s">
        <v>36</v>
      </c>
    </row>
    <row r="436" spans="1:14" ht="21.75" customHeight="1">
      <c r="A436" s="2" t="s">
        <v>1781</v>
      </c>
      <c r="B436" s="2" t="s">
        <v>1782</v>
      </c>
      <c r="C436" s="2" t="str">
        <f t="shared" ca="1" si="0"/>
        <v>上海</v>
      </c>
      <c r="D436" s="2" t="str">
        <f t="shared" ca="1" si="51"/>
        <v>南山区  </v>
      </c>
      <c r="E436" s="2" t="s">
        <v>16</v>
      </c>
      <c r="F436" s="2" t="s">
        <v>27</v>
      </c>
      <c r="G436" s="3">
        <v>8</v>
      </c>
      <c r="H436" s="3">
        <v>10</v>
      </c>
      <c r="I436" s="2" t="s">
        <v>1783</v>
      </c>
      <c r="J436" s="2" t="s">
        <v>1024</v>
      </c>
      <c r="K436" s="2" t="s">
        <v>47</v>
      </c>
      <c r="L436" s="2" t="s">
        <v>21</v>
      </c>
      <c r="M436" s="2" t="s">
        <v>21</v>
      </c>
      <c r="N436" s="2" t="s">
        <v>36</v>
      </c>
    </row>
    <row r="437" spans="1:14" ht="21.75" customHeight="1">
      <c r="A437" s="2" t="s">
        <v>314</v>
      </c>
      <c r="B437" s="2" t="s">
        <v>1784</v>
      </c>
      <c r="C437" s="2" t="str">
        <f t="shared" ca="1" si="0"/>
        <v>上海</v>
      </c>
      <c r="D437" s="2" t="str">
        <f t="shared" ca="1" si="51"/>
        <v>南山区  </v>
      </c>
      <c r="E437" s="2" t="s">
        <v>272</v>
      </c>
      <c r="F437" s="2" t="s">
        <v>17</v>
      </c>
      <c r="G437" s="3">
        <v>8</v>
      </c>
      <c r="H437" s="3">
        <v>15</v>
      </c>
      <c r="I437" s="2" t="s">
        <v>1777</v>
      </c>
      <c r="J437" s="2" t="s">
        <v>40</v>
      </c>
      <c r="K437" s="2" t="s">
        <v>55</v>
      </c>
      <c r="L437" s="2" t="s">
        <v>21</v>
      </c>
      <c r="M437" s="2" t="s">
        <v>1785</v>
      </c>
      <c r="N437" s="2" t="s">
        <v>23</v>
      </c>
    </row>
    <row r="438" spans="1:14" ht="21.75" customHeight="1">
      <c r="A438" s="2" t="s">
        <v>1786</v>
      </c>
      <c r="B438" s="2" t="s">
        <v>1787</v>
      </c>
      <c r="C438" s="2" t="str">
        <f t="shared" ca="1" si="0"/>
        <v>上海</v>
      </c>
      <c r="D438" s="2" t="str">
        <f t="shared" ca="1" si="51"/>
        <v>南山区  </v>
      </c>
      <c r="E438" s="2" t="s">
        <v>295</v>
      </c>
      <c r="F438" s="2" t="s">
        <v>27</v>
      </c>
      <c r="G438" s="3">
        <v>8</v>
      </c>
      <c r="H438" s="3">
        <v>10</v>
      </c>
      <c r="I438" s="2" t="s">
        <v>1783</v>
      </c>
      <c r="J438" s="2" t="s">
        <v>20</v>
      </c>
      <c r="K438" s="2" t="s">
        <v>47</v>
      </c>
      <c r="L438" s="2" t="s">
        <v>21</v>
      </c>
      <c r="M438" s="2" t="s">
        <v>21</v>
      </c>
      <c r="N438" s="2" t="s">
        <v>36</v>
      </c>
    </row>
    <row r="439" spans="1:14" ht="21.75" customHeight="1">
      <c r="A439" s="2" t="s">
        <v>1788</v>
      </c>
      <c r="B439" s="2" t="s">
        <v>1789</v>
      </c>
      <c r="C439" s="2" t="str">
        <f t="shared" ca="1" si="0"/>
        <v>上海</v>
      </c>
      <c r="D439" s="2" t="str">
        <f t="shared" ca="1" si="51"/>
        <v>南山区  </v>
      </c>
      <c r="E439" s="2" t="s">
        <v>295</v>
      </c>
      <c r="F439" s="2" t="s">
        <v>17</v>
      </c>
      <c r="G439" s="3">
        <v>8</v>
      </c>
      <c r="H439" s="3">
        <v>10</v>
      </c>
      <c r="I439" s="2" t="s">
        <v>1783</v>
      </c>
      <c r="J439" s="2" t="s">
        <v>20</v>
      </c>
      <c r="K439" s="2" t="s">
        <v>47</v>
      </c>
      <c r="L439" s="2" t="s">
        <v>1790</v>
      </c>
      <c r="M439" s="2" t="s">
        <v>1791</v>
      </c>
      <c r="N439" s="2" t="s">
        <v>36</v>
      </c>
    </row>
    <row r="440" spans="1:14" ht="21.75" customHeight="1">
      <c r="A440" s="2" t="s">
        <v>314</v>
      </c>
      <c r="B440" s="2" t="s">
        <v>1792</v>
      </c>
      <c r="C440" s="2" t="str">
        <f t="shared" ca="1" si="0"/>
        <v>上海</v>
      </c>
      <c r="D440" s="2" t="str">
        <f t="shared" ca="1" si="51"/>
        <v>南山区  </v>
      </c>
      <c r="E440" s="2" t="s">
        <v>429</v>
      </c>
      <c r="F440" s="2" t="s">
        <v>17</v>
      </c>
      <c r="G440" s="3">
        <v>8</v>
      </c>
      <c r="H440" s="3">
        <v>15</v>
      </c>
      <c r="I440" s="2" t="s">
        <v>1777</v>
      </c>
      <c r="J440" s="2" t="s">
        <v>105</v>
      </c>
      <c r="K440" s="2" t="s">
        <v>55</v>
      </c>
      <c r="L440" s="2" t="s">
        <v>1793</v>
      </c>
      <c r="M440" s="2" t="s">
        <v>1794</v>
      </c>
      <c r="N440" s="2" t="s">
        <v>36</v>
      </c>
    </row>
    <row r="441" spans="1:14" ht="21.75" customHeight="1">
      <c r="A441" s="2" t="s">
        <v>314</v>
      </c>
      <c r="B441" s="2" t="s">
        <v>1795</v>
      </c>
      <c r="C441" s="2" t="str">
        <f t="shared" ca="1" si="0"/>
        <v>上海</v>
      </c>
      <c r="D441" s="2" t="str">
        <f t="shared" ca="1" si="51"/>
        <v>南山区  </v>
      </c>
      <c r="E441" s="2" t="s">
        <v>279</v>
      </c>
      <c r="F441" s="2" t="s">
        <v>27</v>
      </c>
      <c r="G441" s="3">
        <v>8</v>
      </c>
      <c r="H441" s="3">
        <v>12</v>
      </c>
      <c r="I441" s="2" t="s">
        <v>1796</v>
      </c>
      <c r="J441" s="2" t="s">
        <v>1797</v>
      </c>
      <c r="K441" s="2" t="s">
        <v>67</v>
      </c>
      <c r="L441" s="2" t="s">
        <v>1798</v>
      </c>
      <c r="M441" s="2" t="s">
        <v>1799</v>
      </c>
      <c r="N441" s="2" t="s">
        <v>42</v>
      </c>
    </row>
    <row r="442" spans="1:14" ht="21.75" customHeight="1">
      <c r="A442" s="2" t="s">
        <v>314</v>
      </c>
      <c r="B442" s="2" t="s">
        <v>1800</v>
      </c>
      <c r="C442" s="2" t="str">
        <f t="shared" ca="1" si="0"/>
        <v>上海</v>
      </c>
      <c r="D442" s="2" t="str">
        <f t="shared" ca="1" si="51"/>
        <v>南山区  </v>
      </c>
      <c r="E442" s="2" t="s">
        <v>272</v>
      </c>
      <c r="F442" s="2" t="s">
        <v>27</v>
      </c>
      <c r="G442" s="3">
        <v>8</v>
      </c>
      <c r="H442" s="3">
        <v>12</v>
      </c>
      <c r="I442" s="2" t="s">
        <v>1796</v>
      </c>
      <c r="J442" s="2" t="s">
        <v>78</v>
      </c>
      <c r="K442" s="2" t="s">
        <v>55</v>
      </c>
      <c r="L442" s="2" t="s">
        <v>1801</v>
      </c>
      <c r="M442" s="2" t="s">
        <v>1802</v>
      </c>
      <c r="N442" s="2" t="s">
        <v>42</v>
      </c>
    </row>
    <row r="443" spans="1:14" ht="21.75" customHeight="1">
      <c r="A443" s="2" t="s">
        <v>314</v>
      </c>
      <c r="B443" s="2" t="s">
        <v>1803</v>
      </c>
      <c r="C443" s="2" t="str">
        <f t="shared" ca="1" si="0"/>
        <v>上海</v>
      </c>
      <c r="D443" s="2" t="str">
        <f t="shared" ca="1" si="51"/>
        <v>南山区  </v>
      </c>
      <c r="E443" s="2" t="s">
        <v>445</v>
      </c>
      <c r="F443" s="2" t="s">
        <v>17</v>
      </c>
      <c r="G443" s="3">
        <v>8</v>
      </c>
      <c r="H443" s="3">
        <v>10</v>
      </c>
      <c r="I443" s="2" t="s">
        <v>1783</v>
      </c>
      <c r="J443" s="2" t="s">
        <v>29</v>
      </c>
      <c r="K443" s="2" t="s">
        <v>47</v>
      </c>
      <c r="L443" s="2" t="s">
        <v>21</v>
      </c>
      <c r="M443" s="2" t="s">
        <v>1804</v>
      </c>
      <c r="N443" s="2" t="s">
        <v>23</v>
      </c>
    </row>
    <row r="444" spans="1:14" ht="21.75" customHeight="1">
      <c r="A444" s="2" t="s">
        <v>314</v>
      </c>
      <c r="B444" s="2" t="s">
        <v>1805</v>
      </c>
      <c r="C444" s="2" t="str">
        <f t="shared" ca="1" si="0"/>
        <v>上海</v>
      </c>
      <c r="D444" s="2" t="s">
        <v>21</v>
      </c>
      <c r="E444" s="2" t="s">
        <v>60</v>
      </c>
      <c r="F444" s="2" t="s">
        <v>27</v>
      </c>
      <c r="G444" s="3">
        <v>8</v>
      </c>
      <c r="H444" s="3">
        <v>16</v>
      </c>
      <c r="I444" s="2" t="s">
        <v>1806</v>
      </c>
      <c r="J444" s="2" t="s">
        <v>1807</v>
      </c>
      <c r="K444" s="2" t="s">
        <v>55</v>
      </c>
      <c r="L444" s="2" t="s">
        <v>21</v>
      </c>
      <c r="M444" s="2" t="s">
        <v>1808</v>
      </c>
      <c r="N444" s="2" t="s">
        <v>404</v>
      </c>
    </row>
    <row r="445" spans="1:14" ht="21.75" customHeight="1">
      <c r="A445" s="2" t="s">
        <v>314</v>
      </c>
      <c r="B445" s="2" t="s">
        <v>1809</v>
      </c>
      <c r="C445" s="2" t="str">
        <f t="shared" ca="1" si="0"/>
        <v>上海</v>
      </c>
      <c r="D445" s="2" t="str">
        <f ca="1">IFERROR(__xludf.DUMMYFUNCTION("REGEXEXTRACT(E445,""-(\S+)"")"),"普陀区  ")</f>
        <v>普陀区  </v>
      </c>
      <c r="E445" s="2" t="s">
        <v>429</v>
      </c>
      <c r="F445" s="2" t="s">
        <v>17</v>
      </c>
      <c r="G445" s="3">
        <v>8</v>
      </c>
      <c r="H445" s="3">
        <v>15</v>
      </c>
      <c r="I445" s="2" t="s">
        <v>1777</v>
      </c>
      <c r="J445" s="2" t="s">
        <v>1722</v>
      </c>
      <c r="K445" s="2" t="s">
        <v>67</v>
      </c>
      <c r="L445" s="2" t="s">
        <v>1810</v>
      </c>
      <c r="M445" s="2" t="s">
        <v>1811</v>
      </c>
      <c r="N445" s="2" t="s">
        <v>23</v>
      </c>
    </row>
    <row r="446" spans="1:14" ht="21.75" customHeight="1">
      <c r="A446" s="2" t="s">
        <v>1812</v>
      </c>
      <c r="B446" s="2" t="s">
        <v>1813</v>
      </c>
      <c r="C446" s="2" t="str">
        <f t="shared" ca="1" si="0"/>
        <v>上海</v>
      </c>
      <c r="D446" s="2" t="s">
        <v>21</v>
      </c>
      <c r="E446" s="2" t="s">
        <v>60</v>
      </c>
      <c r="F446" s="2" t="s">
        <v>27</v>
      </c>
      <c r="G446" s="3">
        <v>8</v>
      </c>
      <c r="H446" s="3">
        <v>13</v>
      </c>
      <c r="I446" s="2" t="s">
        <v>1814</v>
      </c>
      <c r="J446" s="2" t="s">
        <v>1815</v>
      </c>
      <c r="K446" s="2" t="s">
        <v>19</v>
      </c>
      <c r="L446" s="2" t="s">
        <v>1816</v>
      </c>
      <c r="M446" s="2" t="s">
        <v>1817</v>
      </c>
      <c r="N446" s="2" t="s">
        <v>96</v>
      </c>
    </row>
    <row r="447" spans="1:14" ht="21.75" customHeight="1">
      <c r="A447" s="2" t="s">
        <v>1818</v>
      </c>
      <c r="B447" s="2" t="s">
        <v>1819</v>
      </c>
      <c r="C447" s="2" t="str">
        <f t="shared" ca="1" si="0"/>
        <v>上海</v>
      </c>
      <c r="D447" s="2" t="str">
        <f t="shared" ref="D447:D451" ca="1" si="52">IFERROR(__xludf.DUMMYFUNCTION("REGEXEXTRACT(E447,""-(\S+)"")"),"闵行区  ")</f>
        <v>闵行区  </v>
      </c>
      <c r="E447" s="2" t="s">
        <v>445</v>
      </c>
      <c r="F447" s="2" t="s">
        <v>17</v>
      </c>
      <c r="G447" s="3">
        <v>8</v>
      </c>
      <c r="H447" s="3">
        <v>12</v>
      </c>
      <c r="I447" s="2" t="s">
        <v>1796</v>
      </c>
      <c r="J447" s="2" t="s">
        <v>1820</v>
      </c>
      <c r="K447" s="2" t="s">
        <v>47</v>
      </c>
      <c r="L447" s="2" t="s">
        <v>1821</v>
      </c>
      <c r="M447" s="2" t="s">
        <v>1822</v>
      </c>
      <c r="N447" s="2" t="s">
        <v>23</v>
      </c>
    </row>
    <row r="448" spans="1:14" ht="21.75" customHeight="1">
      <c r="A448" s="2" t="s">
        <v>314</v>
      </c>
      <c r="B448" s="2" t="s">
        <v>1823</v>
      </c>
      <c r="C448" s="2" t="str">
        <f t="shared" ca="1" si="0"/>
        <v>上海</v>
      </c>
      <c r="D448" s="2" t="str">
        <f t="shared" ca="1" si="52"/>
        <v>闵行区  </v>
      </c>
      <c r="E448" s="2" t="s">
        <v>780</v>
      </c>
      <c r="F448" s="2" t="s">
        <v>17</v>
      </c>
      <c r="G448" s="3">
        <v>8</v>
      </c>
      <c r="H448" s="3">
        <v>15</v>
      </c>
      <c r="I448" s="2" t="s">
        <v>1777</v>
      </c>
      <c r="J448" s="2" t="s">
        <v>89</v>
      </c>
      <c r="K448" s="2" t="s">
        <v>47</v>
      </c>
      <c r="L448" s="2" t="s">
        <v>21</v>
      </c>
      <c r="M448" s="2" t="s">
        <v>1824</v>
      </c>
      <c r="N448" s="2" t="s">
        <v>36</v>
      </c>
    </row>
    <row r="449" spans="1:14" ht="21.75" customHeight="1">
      <c r="A449" s="2" t="s">
        <v>1825</v>
      </c>
      <c r="B449" s="2" t="s">
        <v>1826</v>
      </c>
      <c r="C449" s="2" t="str">
        <f t="shared" ca="1" si="0"/>
        <v>上海</v>
      </c>
      <c r="D449" s="2" t="str">
        <f t="shared" ca="1" si="52"/>
        <v>闵行区  </v>
      </c>
      <c r="E449" s="2" t="s">
        <v>429</v>
      </c>
      <c r="F449" s="2" t="s">
        <v>17</v>
      </c>
      <c r="G449" s="3">
        <v>8</v>
      </c>
      <c r="H449" s="3">
        <v>15</v>
      </c>
      <c r="I449" s="2" t="s">
        <v>1777</v>
      </c>
      <c r="J449" s="2" t="s">
        <v>105</v>
      </c>
      <c r="K449" s="2" t="s">
        <v>55</v>
      </c>
      <c r="L449" s="2" t="s">
        <v>1827</v>
      </c>
      <c r="M449" s="2" t="s">
        <v>1828</v>
      </c>
      <c r="N449" s="2" t="s">
        <v>42</v>
      </c>
    </row>
    <row r="450" spans="1:14" ht="21.75" customHeight="1">
      <c r="A450" s="2" t="s">
        <v>358</v>
      </c>
      <c r="B450" s="2" t="s">
        <v>1829</v>
      </c>
      <c r="C450" s="2" t="str">
        <f t="shared" ca="1" si="0"/>
        <v>上海</v>
      </c>
      <c r="D450" s="2" t="str">
        <f t="shared" ca="1" si="52"/>
        <v>闵行区  </v>
      </c>
      <c r="E450" s="2" t="s">
        <v>445</v>
      </c>
      <c r="F450" s="2" t="s">
        <v>236</v>
      </c>
      <c r="G450" s="3">
        <v>8</v>
      </c>
      <c r="H450" s="3">
        <v>10</v>
      </c>
      <c r="I450" s="2" t="s">
        <v>1783</v>
      </c>
      <c r="J450" s="2" t="s">
        <v>105</v>
      </c>
      <c r="K450" s="2" t="s">
        <v>47</v>
      </c>
      <c r="L450" s="2" t="s">
        <v>1830</v>
      </c>
      <c r="M450" s="2" t="s">
        <v>1831</v>
      </c>
      <c r="N450" s="2" t="s">
        <v>23</v>
      </c>
    </row>
    <row r="451" spans="1:14" ht="21.75" customHeight="1">
      <c r="A451" s="2" t="s">
        <v>108</v>
      </c>
      <c r="B451" s="2" t="s">
        <v>1832</v>
      </c>
      <c r="C451" s="2" t="str">
        <f t="shared" ca="1" si="0"/>
        <v>上海</v>
      </c>
      <c r="D451" s="2" t="str">
        <f t="shared" ca="1" si="52"/>
        <v>闵行区  </v>
      </c>
      <c r="E451" s="2" t="s">
        <v>285</v>
      </c>
      <c r="F451" s="2" t="s">
        <v>27</v>
      </c>
      <c r="G451" s="3">
        <v>8</v>
      </c>
      <c r="H451" s="3">
        <v>10</v>
      </c>
      <c r="I451" s="2" t="s">
        <v>1783</v>
      </c>
      <c r="J451" s="2" t="s">
        <v>78</v>
      </c>
      <c r="K451" s="2" t="s">
        <v>55</v>
      </c>
      <c r="L451" s="2" t="s">
        <v>632</v>
      </c>
      <c r="M451" s="2" t="s">
        <v>1833</v>
      </c>
      <c r="N451" s="2" t="s">
        <v>23</v>
      </c>
    </row>
    <row r="452" spans="1:14" ht="21.75" customHeight="1">
      <c r="A452" s="2" t="s">
        <v>817</v>
      </c>
      <c r="B452" s="2" t="s">
        <v>1834</v>
      </c>
      <c r="C452" s="2" t="str">
        <f t="shared" ca="1" si="0"/>
        <v>上海</v>
      </c>
      <c r="D452" s="2" t="s">
        <v>21</v>
      </c>
      <c r="E452" s="2" t="s">
        <v>60</v>
      </c>
      <c r="F452" s="2" t="s">
        <v>27</v>
      </c>
      <c r="G452" s="3">
        <v>8</v>
      </c>
      <c r="H452" s="3">
        <v>12</v>
      </c>
      <c r="I452" s="2" t="s">
        <v>1796</v>
      </c>
      <c r="J452" s="2" t="s">
        <v>157</v>
      </c>
      <c r="K452" s="2" t="s">
        <v>47</v>
      </c>
      <c r="L452" s="2" t="s">
        <v>1835</v>
      </c>
      <c r="M452" s="2" t="s">
        <v>1836</v>
      </c>
      <c r="N452" s="2" t="s">
        <v>42</v>
      </c>
    </row>
    <row r="453" spans="1:14" ht="21.75" customHeight="1">
      <c r="A453" s="2" t="s">
        <v>976</v>
      </c>
      <c r="B453" s="2" t="s">
        <v>1837</v>
      </c>
      <c r="C453" s="2" t="str">
        <f t="shared" ca="1" si="0"/>
        <v>上海</v>
      </c>
      <c r="D453" s="2" t="str">
        <f ca="1">IFERROR(__xludf.DUMMYFUNCTION("REGEXEXTRACT(E453,""-(\S+)"")"),"浦东新区  ")</f>
        <v>浦东新区  </v>
      </c>
      <c r="E453" s="2" t="s">
        <v>295</v>
      </c>
      <c r="F453" s="2" t="s">
        <v>17</v>
      </c>
      <c r="G453" s="6">
        <v>8</v>
      </c>
      <c r="H453" s="6">
        <v>13</v>
      </c>
      <c r="I453" s="7" t="s">
        <v>1838</v>
      </c>
      <c r="J453" s="2" t="s">
        <v>505</v>
      </c>
      <c r="K453" s="2" t="s">
        <v>19</v>
      </c>
      <c r="L453" s="2" t="s">
        <v>1839</v>
      </c>
      <c r="M453" s="2" t="s">
        <v>1840</v>
      </c>
      <c r="N453" s="2" t="s">
        <v>96</v>
      </c>
    </row>
    <row r="454" spans="1:14" ht="21.75" customHeight="1">
      <c r="A454" s="2" t="s">
        <v>385</v>
      </c>
      <c r="B454" s="2" t="s">
        <v>1841</v>
      </c>
      <c r="C454" s="2" t="str">
        <f t="shared" ca="1" si="0"/>
        <v>上海</v>
      </c>
      <c r="D454" s="2" t="s">
        <v>21</v>
      </c>
      <c r="E454" s="2" t="s">
        <v>60</v>
      </c>
      <c r="F454" s="2" t="s">
        <v>17</v>
      </c>
      <c r="G454" s="3">
        <v>8</v>
      </c>
      <c r="H454" s="3">
        <v>20</v>
      </c>
      <c r="I454" s="2" t="s">
        <v>1772</v>
      </c>
      <c r="J454" s="2" t="s">
        <v>1842</v>
      </c>
      <c r="K454" s="2" t="s">
        <v>47</v>
      </c>
      <c r="L454" s="2" t="s">
        <v>21</v>
      </c>
      <c r="M454" s="2" t="s">
        <v>1843</v>
      </c>
      <c r="N454" s="2" t="s">
        <v>96</v>
      </c>
    </row>
    <row r="455" spans="1:14" ht="21.75" customHeight="1">
      <c r="A455" s="2" t="s">
        <v>108</v>
      </c>
      <c r="B455" s="2" t="s">
        <v>1844</v>
      </c>
      <c r="C455" s="2" t="str">
        <f t="shared" ca="1" si="0"/>
        <v>上海</v>
      </c>
      <c r="D455" s="2" t="str">
        <f t="shared" ref="D455:D456" ca="1" si="53">IFERROR(__xludf.DUMMYFUNCTION("REGEXEXTRACT(E455,""-(\S+)"")"),"闵行区  ")</f>
        <v>闵行区  </v>
      </c>
      <c r="E455" s="2" t="s">
        <v>445</v>
      </c>
      <c r="F455" s="2" t="s">
        <v>27</v>
      </c>
      <c r="G455" s="3">
        <v>8</v>
      </c>
      <c r="H455" s="3">
        <v>15</v>
      </c>
      <c r="I455" s="2" t="s">
        <v>1777</v>
      </c>
      <c r="J455" s="2" t="s">
        <v>1845</v>
      </c>
      <c r="K455" s="2" t="s">
        <v>47</v>
      </c>
      <c r="L455" s="2" t="s">
        <v>1846</v>
      </c>
      <c r="M455" s="2" t="s">
        <v>1847</v>
      </c>
      <c r="N455" s="2" t="s">
        <v>36</v>
      </c>
    </row>
    <row r="456" spans="1:14" ht="21.75" customHeight="1">
      <c r="A456" s="2" t="s">
        <v>75</v>
      </c>
      <c r="B456" s="2" t="s">
        <v>1848</v>
      </c>
      <c r="C456" s="2" t="str">
        <f t="shared" ca="1" si="0"/>
        <v>上海</v>
      </c>
      <c r="D456" s="2" t="str">
        <f t="shared" ca="1" si="53"/>
        <v>闵行区  </v>
      </c>
      <c r="E456" s="2" t="s">
        <v>295</v>
      </c>
      <c r="F456" s="2" t="s">
        <v>17</v>
      </c>
      <c r="G456" s="3">
        <v>8</v>
      </c>
      <c r="H456" s="3">
        <v>10</v>
      </c>
      <c r="I456" s="2" t="s">
        <v>1783</v>
      </c>
      <c r="J456" s="2" t="s">
        <v>1849</v>
      </c>
      <c r="K456" s="2" t="s">
        <v>67</v>
      </c>
      <c r="L456" s="2" t="s">
        <v>1850</v>
      </c>
      <c r="M456" s="2" t="s">
        <v>1851</v>
      </c>
      <c r="N456" s="2" t="s">
        <v>404</v>
      </c>
    </row>
    <row r="457" spans="1:14" ht="21.75" customHeight="1">
      <c r="A457" s="4" t="s">
        <v>1852</v>
      </c>
      <c r="B457" s="4" t="s">
        <v>1853</v>
      </c>
      <c r="C457" s="4" t="str">
        <f t="shared" ca="1" si="0"/>
        <v>上海</v>
      </c>
      <c r="D457" s="4" t="s">
        <v>21</v>
      </c>
      <c r="E457" s="4" t="s">
        <v>60</v>
      </c>
      <c r="F457" s="4" t="s">
        <v>17</v>
      </c>
      <c r="G457" s="5">
        <v>8</v>
      </c>
      <c r="H457" s="5">
        <v>12</v>
      </c>
      <c r="I457" s="4" t="s">
        <v>1796</v>
      </c>
      <c r="J457" s="4" t="s">
        <v>20</v>
      </c>
      <c r="K457" s="4" t="s">
        <v>47</v>
      </c>
      <c r="L457" s="4" t="s">
        <v>1854</v>
      </c>
      <c r="M457" s="4" t="s">
        <v>21</v>
      </c>
      <c r="N457" s="4" t="s">
        <v>23</v>
      </c>
    </row>
    <row r="458" spans="1:14" ht="21.75" customHeight="1">
      <c r="A458" s="2" t="s">
        <v>1855</v>
      </c>
      <c r="B458" s="2" t="s">
        <v>1856</v>
      </c>
      <c r="C458" s="2" t="str">
        <f t="shared" ca="1" si="0"/>
        <v>上海</v>
      </c>
      <c r="D458" s="2" t="str">
        <f t="shared" ref="D458:D461" ca="1" si="54">IFERROR(__xludf.DUMMYFUNCTION("REGEXEXTRACT(E458,""-(\S+)"")"),"浦东新区  ")</f>
        <v>浦东新区  </v>
      </c>
      <c r="E458" s="2" t="s">
        <v>295</v>
      </c>
      <c r="F458" s="2" t="s">
        <v>17</v>
      </c>
      <c r="G458" s="3">
        <v>8</v>
      </c>
      <c r="H458" s="3">
        <v>10</v>
      </c>
      <c r="I458" s="2" t="s">
        <v>1783</v>
      </c>
      <c r="J458" s="2" t="s">
        <v>1857</v>
      </c>
      <c r="K458" s="2" t="s">
        <v>55</v>
      </c>
      <c r="L458" s="2" t="s">
        <v>1858</v>
      </c>
      <c r="M458" s="2" t="s">
        <v>1859</v>
      </c>
      <c r="N458" s="2" t="s">
        <v>42</v>
      </c>
    </row>
    <row r="459" spans="1:14" ht="21.75" customHeight="1">
      <c r="A459" s="2" t="s">
        <v>385</v>
      </c>
      <c r="B459" s="2" t="s">
        <v>1860</v>
      </c>
      <c r="C459" s="2" t="str">
        <f t="shared" ca="1" si="0"/>
        <v>上海</v>
      </c>
      <c r="D459" s="2" t="str">
        <f t="shared" ca="1" si="54"/>
        <v>浦东新区  </v>
      </c>
      <c r="E459" s="2" t="s">
        <v>291</v>
      </c>
      <c r="F459" s="2" t="s">
        <v>27</v>
      </c>
      <c r="G459" s="3">
        <v>8</v>
      </c>
      <c r="H459" s="3">
        <v>10</v>
      </c>
      <c r="I459" s="2" t="s">
        <v>1783</v>
      </c>
      <c r="J459" s="2" t="s">
        <v>29</v>
      </c>
      <c r="K459" s="2" t="s">
        <v>67</v>
      </c>
      <c r="L459" s="2" t="s">
        <v>1861</v>
      </c>
      <c r="M459" s="2" t="s">
        <v>1862</v>
      </c>
      <c r="N459" s="2" t="s">
        <v>23</v>
      </c>
    </row>
    <row r="460" spans="1:14" ht="21.75" customHeight="1">
      <c r="A460" s="2" t="s">
        <v>512</v>
      </c>
      <c r="B460" s="2" t="s">
        <v>1863</v>
      </c>
      <c r="C460" s="2" t="str">
        <f t="shared" ca="1" si="0"/>
        <v>上海</v>
      </c>
      <c r="D460" s="2" t="str">
        <f t="shared" ca="1" si="54"/>
        <v>浦东新区  </v>
      </c>
      <c r="E460" s="2" t="s">
        <v>272</v>
      </c>
      <c r="F460" s="2" t="s">
        <v>17</v>
      </c>
      <c r="G460" s="3">
        <v>8</v>
      </c>
      <c r="H460" s="3">
        <v>10</v>
      </c>
      <c r="I460" s="2" t="s">
        <v>1783</v>
      </c>
      <c r="J460" s="2" t="s">
        <v>1807</v>
      </c>
      <c r="K460" s="2" t="s">
        <v>47</v>
      </c>
      <c r="L460" s="2" t="s">
        <v>1864</v>
      </c>
      <c r="M460" s="2" t="s">
        <v>1865</v>
      </c>
      <c r="N460" s="2" t="s">
        <v>36</v>
      </c>
    </row>
    <row r="461" spans="1:14" ht="21.75" customHeight="1">
      <c r="A461" s="2" t="s">
        <v>1866</v>
      </c>
      <c r="B461" s="2" t="s">
        <v>1867</v>
      </c>
      <c r="C461" s="2" t="str">
        <f t="shared" ca="1" si="0"/>
        <v>上海</v>
      </c>
      <c r="D461" s="2" t="str">
        <f t="shared" ca="1" si="54"/>
        <v>浦东新区  </v>
      </c>
      <c r="E461" s="2" t="s">
        <v>463</v>
      </c>
      <c r="F461" s="2" t="s">
        <v>27</v>
      </c>
      <c r="G461" s="3">
        <v>8</v>
      </c>
      <c r="H461" s="3">
        <v>10</v>
      </c>
      <c r="I461" s="2" t="s">
        <v>1783</v>
      </c>
      <c r="J461" s="2" t="s">
        <v>78</v>
      </c>
      <c r="K461" s="2" t="s">
        <v>19</v>
      </c>
      <c r="L461" s="2" t="s">
        <v>1868</v>
      </c>
      <c r="M461" s="2" t="s">
        <v>1869</v>
      </c>
      <c r="N461" s="2" t="s">
        <v>96</v>
      </c>
    </row>
    <row r="462" spans="1:14" ht="21.75" customHeight="1">
      <c r="A462" s="2" t="s">
        <v>108</v>
      </c>
      <c r="B462" s="2" t="s">
        <v>1870</v>
      </c>
      <c r="C462" s="2" t="str">
        <f t="shared" ca="1" si="0"/>
        <v>上海</v>
      </c>
      <c r="D462" s="2" t="s">
        <v>21</v>
      </c>
      <c r="E462" s="2" t="s">
        <v>60</v>
      </c>
      <c r="F462" s="2" t="s">
        <v>17</v>
      </c>
      <c r="G462" s="3">
        <v>8</v>
      </c>
      <c r="H462" s="3">
        <v>16</v>
      </c>
      <c r="I462" s="2" t="s">
        <v>1806</v>
      </c>
      <c r="J462" s="2" t="s">
        <v>663</v>
      </c>
      <c r="K462" s="2" t="s">
        <v>47</v>
      </c>
      <c r="L462" s="2" t="s">
        <v>1871</v>
      </c>
      <c r="M462" s="2" t="s">
        <v>1872</v>
      </c>
      <c r="N462" s="2" t="s">
        <v>42</v>
      </c>
    </row>
    <row r="463" spans="1:14" ht="21.75" customHeight="1">
      <c r="A463" s="2" t="s">
        <v>108</v>
      </c>
      <c r="B463" s="2" t="s">
        <v>1873</v>
      </c>
      <c r="C463" s="2" t="str">
        <f t="shared" ca="1" si="0"/>
        <v>上海</v>
      </c>
      <c r="D463" s="2" t="str">
        <f t="shared" ref="D463:D464" ca="1" si="55">IFERROR(__xludf.DUMMYFUNCTION("REGEXEXTRACT(E463,""-(\S+)"")"),"浦东新区  ")</f>
        <v>浦东新区  </v>
      </c>
      <c r="E463" s="2" t="s">
        <v>295</v>
      </c>
      <c r="F463" s="2" t="s">
        <v>17</v>
      </c>
      <c r="G463" s="3">
        <v>8</v>
      </c>
      <c r="H463" s="3">
        <v>12</v>
      </c>
      <c r="I463" s="2" t="s">
        <v>1796</v>
      </c>
      <c r="J463" s="2" t="s">
        <v>1874</v>
      </c>
      <c r="K463" s="2" t="s">
        <v>55</v>
      </c>
      <c r="L463" s="2" t="s">
        <v>1875</v>
      </c>
      <c r="M463" s="2" t="s">
        <v>1876</v>
      </c>
      <c r="N463" s="2" t="s">
        <v>21</v>
      </c>
    </row>
    <row r="464" spans="1:14" ht="21.75" customHeight="1">
      <c r="A464" s="2" t="s">
        <v>1877</v>
      </c>
      <c r="B464" s="2" t="s">
        <v>1878</v>
      </c>
      <c r="C464" s="2" t="str">
        <f t="shared" ca="1" si="0"/>
        <v>上海</v>
      </c>
      <c r="D464" s="2" t="str">
        <f t="shared" ca="1" si="55"/>
        <v>浦东新区  </v>
      </c>
      <c r="E464" s="2" t="s">
        <v>295</v>
      </c>
      <c r="F464" s="2" t="s">
        <v>27</v>
      </c>
      <c r="G464" s="3">
        <v>8</v>
      </c>
      <c r="H464" s="3">
        <v>10</v>
      </c>
      <c r="I464" s="2" t="s">
        <v>1783</v>
      </c>
      <c r="J464" s="2" t="s">
        <v>382</v>
      </c>
      <c r="K464" s="2" t="s">
        <v>67</v>
      </c>
      <c r="L464" s="2" t="s">
        <v>1879</v>
      </c>
      <c r="M464" s="2" t="s">
        <v>1880</v>
      </c>
      <c r="N464" s="2" t="s">
        <v>42</v>
      </c>
    </row>
    <row r="465" spans="1:14" ht="21.75" customHeight="1">
      <c r="A465" s="2" t="s">
        <v>1881</v>
      </c>
      <c r="B465" s="2" t="s">
        <v>1882</v>
      </c>
      <c r="C465" s="2" t="str">
        <f t="shared" ca="1" si="0"/>
        <v>上海</v>
      </c>
      <c r="D465" s="2" t="s">
        <v>21</v>
      </c>
      <c r="E465" s="2" t="s">
        <v>60</v>
      </c>
      <c r="F465" s="2" t="s">
        <v>27</v>
      </c>
      <c r="G465" s="3">
        <v>8</v>
      </c>
      <c r="H465" s="3">
        <v>10</v>
      </c>
      <c r="I465" s="2" t="s">
        <v>1783</v>
      </c>
      <c r="J465" s="2" t="s">
        <v>695</v>
      </c>
      <c r="K465" s="2" t="s">
        <v>47</v>
      </c>
      <c r="L465" s="2" t="s">
        <v>21</v>
      </c>
      <c r="M465" s="2" t="s">
        <v>1883</v>
      </c>
      <c r="N465" s="2" t="s">
        <v>23</v>
      </c>
    </row>
    <row r="466" spans="1:14" ht="21.75" customHeight="1">
      <c r="A466" s="4" t="s">
        <v>1884</v>
      </c>
      <c r="B466" s="4" t="s">
        <v>1885</v>
      </c>
      <c r="C466" s="4" t="str">
        <f t="shared" ca="1" si="0"/>
        <v>上海</v>
      </c>
      <c r="D466" s="4" t="str">
        <f t="shared" ref="D466:D473" ca="1" si="56">IFERROR(__xludf.DUMMYFUNCTION("REGEXEXTRACT(E466,""-(\S+)"")"),"黄浦区  ")</f>
        <v>黄浦区  </v>
      </c>
      <c r="E466" s="4" t="s">
        <v>463</v>
      </c>
      <c r="F466" s="4" t="s">
        <v>17</v>
      </c>
      <c r="G466" s="5">
        <v>8</v>
      </c>
      <c r="H466" s="5">
        <v>15</v>
      </c>
      <c r="I466" s="4" t="s">
        <v>1777</v>
      </c>
      <c r="J466" s="4" t="s">
        <v>1167</v>
      </c>
      <c r="K466" s="4" t="s">
        <v>55</v>
      </c>
      <c r="L466" s="4" t="s">
        <v>1886</v>
      </c>
      <c r="M466" s="4" t="s">
        <v>1887</v>
      </c>
      <c r="N466" s="4" t="s">
        <v>42</v>
      </c>
    </row>
    <row r="467" spans="1:14" ht="21.75" customHeight="1">
      <c r="A467" s="2" t="s">
        <v>1888</v>
      </c>
      <c r="B467" s="2" t="s">
        <v>1889</v>
      </c>
      <c r="C467" s="2" t="str">
        <f t="shared" ca="1" si="0"/>
        <v>上海</v>
      </c>
      <c r="D467" s="2" t="str">
        <f t="shared" ca="1" si="56"/>
        <v>黄浦区  </v>
      </c>
      <c r="E467" s="2" t="s">
        <v>295</v>
      </c>
      <c r="F467" s="2" t="s">
        <v>17</v>
      </c>
      <c r="G467" s="3">
        <v>8</v>
      </c>
      <c r="H467" s="3">
        <v>15</v>
      </c>
      <c r="I467" s="2" t="s">
        <v>1777</v>
      </c>
      <c r="J467" s="2" t="s">
        <v>520</v>
      </c>
      <c r="K467" s="2" t="s">
        <v>55</v>
      </c>
      <c r="L467" s="2" t="s">
        <v>1531</v>
      </c>
      <c r="M467" s="2" t="s">
        <v>1890</v>
      </c>
      <c r="N467" s="2" t="s">
        <v>23</v>
      </c>
    </row>
    <row r="468" spans="1:14" ht="21.75" customHeight="1">
      <c r="A468" s="2" t="s">
        <v>898</v>
      </c>
      <c r="B468" s="2" t="s">
        <v>1891</v>
      </c>
      <c r="C468" s="2" t="str">
        <f t="shared" ca="1" si="0"/>
        <v>上海</v>
      </c>
      <c r="D468" s="2" t="str">
        <f t="shared" ca="1" si="56"/>
        <v>黄浦区  </v>
      </c>
      <c r="E468" s="2" t="s">
        <v>429</v>
      </c>
      <c r="F468" s="2" t="s">
        <v>27</v>
      </c>
      <c r="G468" s="6">
        <v>8</v>
      </c>
      <c r="H468" s="6">
        <v>13</v>
      </c>
      <c r="I468" s="7" t="s">
        <v>1838</v>
      </c>
      <c r="J468" s="2" t="s">
        <v>29</v>
      </c>
      <c r="K468" s="2" t="s">
        <v>47</v>
      </c>
      <c r="L468" s="2" t="s">
        <v>1892</v>
      </c>
      <c r="M468" s="2" t="s">
        <v>1893</v>
      </c>
      <c r="N468" s="2" t="s">
        <v>23</v>
      </c>
    </row>
    <row r="469" spans="1:14" ht="21.75" customHeight="1">
      <c r="A469" s="2" t="s">
        <v>172</v>
      </c>
      <c r="B469" s="2" t="s">
        <v>1894</v>
      </c>
      <c r="C469" s="2" t="str">
        <f t="shared" ca="1" si="0"/>
        <v>上海</v>
      </c>
      <c r="D469" s="2" t="str">
        <f t="shared" ca="1" si="56"/>
        <v>黄浦区  </v>
      </c>
      <c r="E469" s="2" t="s">
        <v>295</v>
      </c>
      <c r="F469" s="2" t="s">
        <v>17</v>
      </c>
      <c r="G469" s="3">
        <v>8</v>
      </c>
      <c r="H469" s="3">
        <v>10</v>
      </c>
      <c r="I469" s="2" t="s">
        <v>1783</v>
      </c>
      <c r="J469" s="2" t="s">
        <v>1895</v>
      </c>
      <c r="K469" s="2" t="s">
        <v>67</v>
      </c>
      <c r="L469" s="2" t="s">
        <v>1896</v>
      </c>
      <c r="M469" s="2" t="s">
        <v>1897</v>
      </c>
      <c r="N469" s="2" t="s">
        <v>36</v>
      </c>
    </row>
    <row r="470" spans="1:14" ht="21.75" customHeight="1">
      <c r="A470" s="2" t="s">
        <v>1898</v>
      </c>
      <c r="B470" s="2" t="s">
        <v>1899</v>
      </c>
      <c r="C470" s="2" t="str">
        <f t="shared" ca="1" si="0"/>
        <v>上海</v>
      </c>
      <c r="D470" s="2" t="str">
        <f t="shared" ca="1" si="56"/>
        <v>黄浦区  </v>
      </c>
      <c r="E470" s="2" t="s">
        <v>445</v>
      </c>
      <c r="F470" s="2" t="s">
        <v>17</v>
      </c>
      <c r="G470" s="3">
        <v>8</v>
      </c>
      <c r="H470" s="3">
        <v>13</v>
      </c>
      <c r="I470" s="2" t="s">
        <v>1814</v>
      </c>
      <c r="J470" s="2" t="s">
        <v>1900</v>
      </c>
      <c r="K470" s="2" t="s">
        <v>55</v>
      </c>
      <c r="L470" s="2" t="s">
        <v>21</v>
      </c>
      <c r="M470" s="2" t="s">
        <v>1901</v>
      </c>
      <c r="N470" s="2" t="s">
        <v>36</v>
      </c>
    </row>
    <row r="471" spans="1:14" ht="21.75" customHeight="1">
      <c r="A471" s="2" t="s">
        <v>512</v>
      </c>
      <c r="B471" s="2" t="s">
        <v>1902</v>
      </c>
      <c r="C471" s="2" t="str">
        <f t="shared" ca="1" si="0"/>
        <v>上海</v>
      </c>
      <c r="D471" s="2" t="str">
        <f t="shared" ca="1" si="56"/>
        <v>黄浦区  </v>
      </c>
      <c r="E471" s="2" t="s">
        <v>429</v>
      </c>
      <c r="F471" s="2" t="s">
        <v>17</v>
      </c>
      <c r="G471" s="3">
        <v>8</v>
      </c>
      <c r="H471" s="3">
        <v>15</v>
      </c>
      <c r="I471" s="2" t="s">
        <v>1777</v>
      </c>
      <c r="J471" s="2" t="s">
        <v>1047</v>
      </c>
      <c r="K471" s="2" t="s">
        <v>19</v>
      </c>
      <c r="L471" s="2" t="s">
        <v>1903</v>
      </c>
      <c r="M471" s="2" t="s">
        <v>1904</v>
      </c>
      <c r="N471" s="2" t="s">
        <v>23</v>
      </c>
    </row>
    <row r="472" spans="1:14" ht="21.75" customHeight="1">
      <c r="A472" s="2" t="s">
        <v>1263</v>
      </c>
      <c r="B472" s="2" t="s">
        <v>1905</v>
      </c>
      <c r="C472" s="2" t="str">
        <f t="shared" ca="1" si="0"/>
        <v>上海</v>
      </c>
      <c r="D472" s="2" t="str">
        <f t="shared" ca="1" si="56"/>
        <v>黄浦区  </v>
      </c>
      <c r="E472" s="2" t="s">
        <v>279</v>
      </c>
      <c r="F472" s="2" t="s">
        <v>17</v>
      </c>
      <c r="G472" s="3">
        <v>8</v>
      </c>
      <c r="H472" s="3">
        <v>12</v>
      </c>
      <c r="I472" s="2" t="s">
        <v>1796</v>
      </c>
      <c r="J472" s="2" t="s">
        <v>1076</v>
      </c>
      <c r="K472" s="2" t="s">
        <v>55</v>
      </c>
      <c r="L472" s="2" t="s">
        <v>21</v>
      </c>
      <c r="M472" s="2" t="s">
        <v>1906</v>
      </c>
      <c r="N472" s="2" t="s">
        <v>36</v>
      </c>
    </row>
    <row r="473" spans="1:14" ht="21.75" customHeight="1">
      <c r="A473" s="2" t="s">
        <v>1907</v>
      </c>
      <c r="B473" s="2" t="s">
        <v>1908</v>
      </c>
      <c r="C473" s="2" t="str">
        <f t="shared" ca="1" si="0"/>
        <v>上海</v>
      </c>
      <c r="D473" s="2" t="str">
        <f t="shared" ca="1" si="56"/>
        <v>黄浦区  </v>
      </c>
      <c r="E473" s="2" t="s">
        <v>295</v>
      </c>
      <c r="F473" s="2" t="s">
        <v>27</v>
      </c>
      <c r="G473" s="3">
        <v>8</v>
      </c>
      <c r="H473" s="3">
        <v>15</v>
      </c>
      <c r="I473" s="2" t="s">
        <v>1777</v>
      </c>
      <c r="J473" s="2" t="s">
        <v>20</v>
      </c>
      <c r="K473" s="2" t="s">
        <v>47</v>
      </c>
      <c r="L473" s="2" t="s">
        <v>1909</v>
      </c>
      <c r="M473" s="2" t="s">
        <v>1910</v>
      </c>
      <c r="N473" s="2" t="s">
        <v>23</v>
      </c>
    </row>
    <row r="474" spans="1:14" ht="21.75" customHeight="1">
      <c r="A474" s="2" t="s">
        <v>385</v>
      </c>
      <c r="B474" s="2" t="s">
        <v>1911</v>
      </c>
      <c r="C474" s="2" t="str">
        <f t="shared" ca="1" si="0"/>
        <v>上海</v>
      </c>
      <c r="D474" s="2" t="s">
        <v>21</v>
      </c>
      <c r="E474" s="2" t="s">
        <v>60</v>
      </c>
      <c r="F474" s="2" t="s">
        <v>27</v>
      </c>
      <c r="G474" s="3">
        <v>8</v>
      </c>
      <c r="H474" s="3">
        <v>12</v>
      </c>
      <c r="I474" s="2" t="s">
        <v>1796</v>
      </c>
      <c r="J474" s="2" t="s">
        <v>78</v>
      </c>
      <c r="K474" s="2" t="s">
        <v>19</v>
      </c>
      <c r="L474" s="2" t="s">
        <v>1912</v>
      </c>
      <c r="M474" s="2" t="s">
        <v>1913</v>
      </c>
      <c r="N474" s="2" t="s">
        <v>42</v>
      </c>
    </row>
    <row r="475" spans="1:14" ht="21.75" customHeight="1">
      <c r="A475" s="2" t="s">
        <v>490</v>
      </c>
      <c r="B475" s="2" t="s">
        <v>1914</v>
      </c>
      <c r="C475" s="2" t="str">
        <f t="shared" ca="1" si="0"/>
        <v>上海</v>
      </c>
      <c r="D475" s="2" t="str">
        <f t="shared" ref="D475:D476" ca="1" si="57">IFERROR(__xludf.DUMMYFUNCTION("REGEXEXTRACT(E475,""-(\S+)"")"),"静安区  ")</f>
        <v>静安区  </v>
      </c>
      <c r="E475" s="2" t="s">
        <v>291</v>
      </c>
      <c r="F475" s="2" t="s">
        <v>17</v>
      </c>
      <c r="G475" s="3">
        <v>8</v>
      </c>
      <c r="H475" s="3">
        <v>10</v>
      </c>
      <c r="I475" s="2" t="s">
        <v>1783</v>
      </c>
      <c r="J475" s="2" t="s">
        <v>1124</v>
      </c>
      <c r="K475" s="2" t="s">
        <v>47</v>
      </c>
      <c r="L475" s="2" t="s">
        <v>1915</v>
      </c>
      <c r="M475" s="2" t="s">
        <v>1916</v>
      </c>
      <c r="N475" s="2" t="s">
        <v>23</v>
      </c>
    </row>
    <row r="476" spans="1:14" ht="21.75" customHeight="1">
      <c r="A476" s="2" t="s">
        <v>108</v>
      </c>
      <c r="B476" s="2" t="s">
        <v>1917</v>
      </c>
      <c r="C476" s="2" t="str">
        <f t="shared" ca="1" si="0"/>
        <v>上海</v>
      </c>
      <c r="D476" s="2" t="str">
        <f t="shared" ca="1" si="57"/>
        <v>静安区  </v>
      </c>
      <c r="E476" s="2" t="s">
        <v>285</v>
      </c>
      <c r="F476" s="2" t="s">
        <v>17</v>
      </c>
      <c r="G476" s="3">
        <v>8</v>
      </c>
      <c r="H476" s="3">
        <v>10</v>
      </c>
      <c r="I476" s="2" t="s">
        <v>1783</v>
      </c>
      <c r="J476" s="2" t="s">
        <v>105</v>
      </c>
      <c r="K476" s="2" t="s">
        <v>47</v>
      </c>
      <c r="L476" s="2" t="s">
        <v>1412</v>
      </c>
      <c r="M476" s="2" t="s">
        <v>1918</v>
      </c>
      <c r="N476" s="2" t="s">
        <v>23</v>
      </c>
    </row>
    <row r="477" spans="1:14" ht="21.75" customHeight="1">
      <c r="A477" s="2" t="s">
        <v>1919</v>
      </c>
      <c r="B477" s="2" t="s">
        <v>1920</v>
      </c>
      <c r="C477" s="2" t="str">
        <f t="shared" ca="1" si="0"/>
        <v>上海</v>
      </c>
      <c r="D477" s="2" t="s">
        <v>21</v>
      </c>
      <c r="E477" s="2" t="s">
        <v>60</v>
      </c>
      <c r="F477" s="2" t="s">
        <v>17</v>
      </c>
      <c r="G477" s="3">
        <v>8</v>
      </c>
      <c r="H477" s="3">
        <v>14</v>
      </c>
      <c r="I477" s="2" t="s">
        <v>1921</v>
      </c>
      <c r="J477" s="2" t="s">
        <v>1874</v>
      </c>
      <c r="K477" s="2" t="s">
        <v>47</v>
      </c>
      <c r="L477" s="2" t="s">
        <v>21</v>
      </c>
      <c r="M477" s="2" t="s">
        <v>1922</v>
      </c>
      <c r="N477" s="2" t="s">
        <v>36</v>
      </c>
    </row>
    <row r="478" spans="1:14" ht="21.75" customHeight="1">
      <c r="A478" s="2" t="s">
        <v>1923</v>
      </c>
      <c r="B478" s="2" t="s">
        <v>1924</v>
      </c>
      <c r="C478" s="2" t="str">
        <f t="shared" ca="1" si="0"/>
        <v>上海</v>
      </c>
      <c r="D478" s="2" t="s">
        <v>21</v>
      </c>
      <c r="E478" s="2" t="s">
        <v>60</v>
      </c>
      <c r="F478" s="2" t="s">
        <v>27</v>
      </c>
      <c r="G478" s="3">
        <v>8</v>
      </c>
      <c r="H478" s="3">
        <v>12</v>
      </c>
      <c r="I478" s="2" t="s">
        <v>1796</v>
      </c>
      <c r="J478" s="2" t="s">
        <v>287</v>
      </c>
      <c r="K478" s="2" t="s">
        <v>47</v>
      </c>
      <c r="L478" s="2" t="s">
        <v>1925</v>
      </c>
      <c r="M478" s="2" t="s">
        <v>1926</v>
      </c>
      <c r="N478" s="2" t="s">
        <v>1333</v>
      </c>
    </row>
    <row r="479" spans="1:14" ht="21.75" customHeight="1">
      <c r="A479" s="2" t="s">
        <v>1927</v>
      </c>
      <c r="B479" s="2" t="s">
        <v>1928</v>
      </c>
      <c r="C479" s="2" t="str">
        <f t="shared" ca="1" si="0"/>
        <v>上海</v>
      </c>
      <c r="D479" s="2" t="str">
        <f ca="1">IFERROR(__xludf.DUMMYFUNCTION("REGEXEXTRACT(E479,""-(\S+)"")"),"浦东新区  ")</f>
        <v>浦东新区  </v>
      </c>
      <c r="E479" s="2" t="s">
        <v>295</v>
      </c>
      <c r="F479" s="2" t="s">
        <v>17</v>
      </c>
      <c r="G479" s="3">
        <v>8</v>
      </c>
      <c r="H479" s="3">
        <v>15</v>
      </c>
      <c r="I479" s="2" t="s">
        <v>1777</v>
      </c>
      <c r="J479" s="2" t="s">
        <v>1929</v>
      </c>
      <c r="K479" s="2" t="s">
        <v>55</v>
      </c>
      <c r="L479" s="2" t="s">
        <v>1930</v>
      </c>
      <c r="M479" s="2" t="s">
        <v>1931</v>
      </c>
      <c r="N479" s="2" t="s">
        <v>23</v>
      </c>
    </row>
    <row r="480" spans="1:14" ht="21.75" customHeight="1">
      <c r="A480" s="2" t="s">
        <v>75</v>
      </c>
      <c r="B480" s="2" t="s">
        <v>1932</v>
      </c>
      <c r="C480" s="2" t="str">
        <f t="shared" ca="1" si="0"/>
        <v>上海</v>
      </c>
      <c r="D480" s="2" t="s">
        <v>21</v>
      </c>
      <c r="E480" s="2" t="s">
        <v>60</v>
      </c>
      <c r="F480" s="2" t="s">
        <v>17</v>
      </c>
      <c r="G480" s="3">
        <v>8</v>
      </c>
      <c r="H480" s="3">
        <v>10</v>
      </c>
      <c r="I480" s="2" t="s">
        <v>1783</v>
      </c>
      <c r="J480" s="2" t="s">
        <v>40</v>
      </c>
      <c r="K480" s="2" t="s">
        <v>67</v>
      </c>
      <c r="L480" s="2" t="s">
        <v>1933</v>
      </c>
      <c r="M480" s="2" t="s">
        <v>1934</v>
      </c>
      <c r="N480" s="2" t="s">
        <v>96</v>
      </c>
    </row>
    <row r="481" spans="1:14" ht="21.75" customHeight="1">
      <c r="A481" s="4" t="s">
        <v>1935</v>
      </c>
      <c r="B481" s="4" t="s">
        <v>1936</v>
      </c>
      <c r="C481" s="4" t="str">
        <f t="shared" ca="1" si="0"/>
        <v>上海</v>
      </c>
      <c r="D481" s="4" t="str">
        <f t="shared" ref="D481:D483" ca="1" si="58">IFERROR(__xludf.DUMMYFUNCTION("REGEXEXTRACT(E481,""-(\S+)"")"),"浦东新区  ")</f>
        <v>浦东新区  </v>
      </c>
      <c r="E481" s="4" t="s">
        <v>295</v>
      </c>
      <c r="F481" s="4" t="s">
        <v>27</v>
      </c>
      <c r="G481" s="5">
        <v>8</v>
      </c>
      <c r="H481" s="5">
        <v>10</v>
      </c>
      <c r="I481" s="4" t="s">
        <v>1783</v>
      </c>
      <c r="J481" s="4" t="s">
        <v>78</v>
      </c>
      <c r="K481" s="4" t="s">
        <v>47</v>
      </c>
      <c r="L481" s="4" t="s">
        <v>1937</v>
      </c>
      <c r="M481" s="4" t="s">
        <v>1938</v>
      </c>
      <c r="N481" s="4" t="s">
        <v>42</v>
      </c>
    </row>
    <row r="482" spans="1:14" ht="21.75" customHeight="1">
      <c r="A482" s="2" t="s">
        <v>108</v>
      </c>
      <c r="B482" s="2" t="s">
        <v>1939</v>
      </c>
      <c r="C482" s="2" t="str">
        <f t="shared" ca="1" si="0"/>
        <v>上海</v>
      </c>
      <c r="D482" s="2" t="str">
        <f t="shared" ca="1" si="58"/>
        <v>浦东新区  </v>
      </c>
      <c r="E482" s="2" t="s">
        <v>272</v>
      </c>
      <c r="F482" s="2" t="s">
        <v>17</v>
      </c>
      <c r="G482" s="3">
        <v>8</v>
      </c>
      <c r="H482" s="3">
        <v>13</v>
      </c>
      <c r="I482" s="2" t="s">
        <v>1814</v>
      </c>
      <c r="J482" s="2" t="s">
        <v>1940</v>
      </c>
      <c r="K482" s="2" t="s">
        <v>55</v>
      </c>
      <c r="L482" s="2" t="s">
        <v>1941</v>
      </c>
      <c r="M482" s="2" t="s">
        <v>1942</v>
      </c>
      <c r="N482" s="2" t="s">
        <v>42</v>
      </c>
    </row>
    <row r="483" spans="1:14" ht="21.75" customHeight="1">
      <c r="A483" s="2" t="s">
        <v>1943</v>
      </c>
      <c r="B483" s="2" t="s">
        <v>1944</v>
      </c>
      <c r="C483" s="2" t="str">
        <f t="shared" ca="1" si="0"/>
        <v>上海</v>
      </c>
      <c r="D483" s="2" t="str">
        <f t="shared" ca="1" si="58"/>
        <v>浦东新区  </v>
      </c>
      <c r="E483" s="2" t="s">
        <v>285</v>
      </c>
      <c r="F483" s="2" t="s">
        <v>27</v>
      </c>
      <c r="G483" s="3">
        <v>8</v>
      </c>
      <c r="H483" s="3">
        <v>15</v>
      </c>
      <c r="I483" s="2" t="s">
        <v>1777</v>
      </c>
      <c r="J483" s="2" t="s">
        <v>352</v>
      </c>
      <c r="K483" s="2" t="s">
        <v>47</v>
      </c>
      <c r="L483" s="2" t="s">
        <v>1945</v>
      </c>
      <c r="M483" s="2" t="s">
        <v>1946</v>
      </c>
      <c r="N483" s="2" t="s">
        <v>1333</v>
      </c>
    </row>
    <row r="484" spans="1:14" ht="21.75" customHeight="1">
      <c r="A484" s="2" t="s">
        <v>1947</v>
      </c>
      <c r="B484" s="2" t="s">
        <v>1948</v>
      </c>
      <c r="C484" s="2" t="str">
        <f t="shared" ca="1" si="0"/>
        <v>上海</v>
      </c>
      <c r="D484" s="2" t="s">
        <v>21</v>
      </c>
      <c r="E484" s="2" t="s">
        <v>60</v>
      </c>
      <c r="F484" s="2" t="s">
        <v>17</v>
      </c>
      <c r="G484" s="3">
        <v>8</v>
      </c>
      <c r="H484" s="3">
        <v>15</v>
      </c>
      <c r="I484" s="2" t="s">
        <v>1777</v>
      </c>
      <c r="J484" s="2" t="s">
        <v>40</v>
      </c>
      <c r="K484" s="2" t="s">
        <v>55</v>
      </c>
      <c r="L484" s="2" t="s">
        <v>1949</v>
      </c>
      <c r="M484" s="2" t="s">
        <v>1950</v>
      </c>
      <c r="N484" s="2" t="s">
        <v>23</v>
      </c>
    </row>
    <row r="485" spans="1:14" ht="21.75" customHeight="1">
      <c r="A485" s="2" t="s">
        <v>1951</v>
      </c>
      <c r="B485" s="2" t="s">
        <v>1952</v>
      </c>
      <c r="C485" s="2" t="str">
        <f t="shared" ca="1" si="0"/>
        <v>上海</v>
      </c>
      <c r="D485" s="2" t="str">
        <f t="shared" ref="D485:D499" ca="1" si="59">IFERROR(__xludf.DUMMYFUNCTION("REGEXEXTRACT(E485,""-(\S+)"")"),"杨浦区  ")</f>
        <v>杨浦区  </v>
      </c>
      <c r="E485" s="2" t="s">
        <v>780</v>
      </c>
      <c r="F485" s="2" t="s">
        <v>17</v>
      </c>
      <c r="G485" s="3">
        <v>8</v>
      </c>
      <c r="H485" s="3">
        <v>12</v>
      </c>
      <c r="I485" s="2" t="s">
        <v>1796</v>
      </c>
      <c r="J485" s="2" t="s">
        <v>1356</v>
      </c>
      <c r="K485" s="2" t="s">
        <v>47</v>
      </c>
      <c r="L485" s="2" t="s">
        <v>1953</v>
      </c>
      <c r="M485" s="2" t="s">
        <v>1954</v>
      </c>
      <c r="N485" s="2" t="s">
        <v>36</v>
      </c>
    </row>
    <row r="486" spans="1:14" ht="21.75" customHeight="1">
      <c r="A486" s="2" t="s">
        <v>1205</v>
      </c>
      <c r="B486" s="2" t="s">
        <v>1955</v>
      </c>
      <c r="C486" s="2" t="str">
        <f t="shared" ca="1" si="0"/>
        <v>上海</v>
      </c>
      <c r="D486" s="2" t="str">
        <f t="shared" ca="1" si="59"/>
        <v>杨浦区  </v>
      </c>
      <c r="E486" s="2" t="s">
        <v>285</v>
      </c>
      <c r="F486" s="2" t="s">
        <v>17</v>
      </c>
      <c r="G486" s="3">
        <v>8</v>
      </c>
      <c r="H486" s="3">
        <v>15</v>
      </c>
      <c r="I486" s="2" t="s">
        <v>1777</v>
      </c>
      <c r="J486" s="2" t="s">
        <v>1956</v>
      </c>
      <c r="K486" s="2" t="s">
        <v>19</v>
      </c>
      <c r="L486" s="2" t="s">
        <v>1957</v>
      </c>
      <c r="M486" s="2" t="s">
        <v>1958</v>
      </c>
      <c r="N486" s="2" t="s">
        <v>404</v>
      </c>
    </row>
    <row r="487" spans="1:14" ht="21.75" customHeight="1">
      <c r="A487" s="2" t="s">
        <v>1959</v>
      </c>
      <c r="B487" s="2" t="s">
        <v>1960</v>
      </c>
      <c r="C487" s="2" t="str">
        <f t="shared" ca="1" si="0"/>
        <v>上海</v>
      </c>
      <c r="D487" s="2" t="str">
        <f t="shared" ca="1" si="59"/>
        <v>杨浦区  </v>
      </c>
      <c r="E487" s="2" t="s">
        <v>780</v>
      </c>
      <c r="F487" s="2" t="s">
        <v>27</v>
      </c>
      <c r="G487" s="3">
        <v>8</v>
      </c>
      <c r="H487" s="3">
        <v>12</v>
      </c>
      <c r="I487" s="2" t="s">
        <v>1796</v>
      </c>
      <c r="J487" s="2" t="s">
        <v>110</v>
      </c>
      <c r="K487" s="2" t="s">
        <v>19</v>
      </c>
      <c r="L487" s="2" t="s">
        <v>1961</v>
      </c>
      <c r="M487" s="2" t="s">
        <v>1962</v>
      </c>
      <c r="N487" s="2" t="s">
        <v>36</v>
      </c>
    </row>
    <row r="488" spans="1:14" ht="21.75" customHeight="1">
      <c r="A488" s="2" t="s">
        <v>1963</v>
      </c>
      <c r="B488" s="2" t="s">
        <v>1964</v>
      </c>
      <c r="C488" s="2" t="str">
        <f t="shared" ca="1" si="0"/>
        <v>上海</v>
      </c>
      <c r="D488" s="2" t="str">
        <f t="shared" ca="1" si="59"/>
        <v>杨浦区  </v>
      </c>
      <c r="E488" s="2" t="s">
        <v>429</v>
      </c>
      <c r="F488" s="2" t="s">
        <v>17</v>
      </c>
      <c r="G488" s="3">
        <v>8</v>
      </c>
      <c r="H488" s="3">
        <v>10</v>
      </c>
      <c r="I488" s="2" t="s">
        <v>1783</v>
      </c>
      <c r="J488" s="2" t="s">
        <v>105</v>
      </c>
      <c r="K488" s="2" t="s">
        <v>1965</v>
      </c>
      <c r="L488" s="2" t="s">
        <v>1966</v>
      </c>
      <c r="M488" s="2" t="s">
        <v>1967</v>
      </c>
      <c r="N488" s="2" t="s">
        <v>36</v>
      </c>
    </row>
    <row r="489" spans="1:14" ht="21.75" customHeight="1">
      <c r="A489" s="2" t="s">
        <v>1968</v>
      </c>
      <c r="B489" s="2" t="s">
        <v>1969</v>
      </c>
      <c r="C489" s="2" t="str">
        <f t="shared" ca="1" si="0"/>
        <v>上海</v>
      </c>
      <c r="D489" s="2" t="str">
        <f t="shared" ca="1" si="59"/>
        <v>杨浦区  </v>
      </c>
      <c r="E489" s="2" t="s">
        <v>717</v>
      </c>
      <c r="F489" s="2" t="s">
        <v>27</v>
      </c>
      <c r="G489" s="3">
        <v>8</v>
      </c>
      <c r="H489" s="3">
        <v>12</v>
      </c>
      <c r="I489" s="2" t="s">
        <v>1796</v>
      </c>
      <c r="J489" s="2" t="s">
        <v>1970</v>
      </c>
      <c r="K489" s="2" t="s">
        <v>47</v>
      </c>
      <c r="L489" s="2" t="s">
        <v>1971</v>
      </c>
      <c r="M489" s="2" t="s">
        <v>1972</v>
      </c>
      <c r="N489" s="2" t="s">
        <v>42</v>
      </c>
    </row>
    <row r="490" spans="1:14" ht="21.75" customHeight="1">
      <c r="A490" s="2" t="s">
        <v>1973</v>
      </c>
      <c r="B490" s="2" t="s">
        <v>1974</v>
      </c>
      <c r="C490" s="2" t="str">
        <f t="shared" ca="1" si="0"/>
        <v>上海</v>
      </c>
      <c r="D490" s="2" t="str">
        <f t="shared" ca="1" si="59"/>
        <v>杨浦区  </v>
      </c>
      <c r="E490" s="2" t="s">
        <v>295</v>
      </c>
      <c r="F490" s="2" t="s">
        <v>27</v>
      </c>
      <c r="G490" s="3">
        <v>8</v>
      </c>
      <c r="H490" s="3">
        <v>13</v>
      </c>
      <c r="I490" s="2" t="s">
        <v>1814</v>
      </c>
      <c r="J490" s="2" t="s">
        <v>695</v>
      </c>
      <c r="K490" s="2" t="s">
        <v>67</v>
      </c>
      <c r="L490" s="2" t="s">
        <v>1975</v>
      </c>
      <c r="M490" s="2" t="s">
        <v>1976</v>
      </c>
      <c r="N490" s="2" t="s">
        <v>36</v>
      </c>
    </row>
    <row r="491" spans="1:14" ht="21.75" customHeight="1">
      <c r="A491" s="2" t="s">
        <v>1977</v>
      </c>
      <c r="B491" s="2" t="s">
        <v>1978</v>
      </c>
      <c r="C491" s="2" t="str">
        <f t="shared" ca="1" si="0"/>
        <v>上海</v>
      </c>
      <c r="D491" s="2" t="str">
        <f t="shared" ca="1" si="59"/>
        <v>杨浦区  </v>
      </c>
      <c r="E491" s="2" t="s">
        <v>463</v>
      </c>
      <c r="F491" s="2" t="s">
        <v>17</v>
      </c>
      <c r="G491" s="3">
        <v>8</v>
      </c>
      <c r="H491" s="3">
        <v>15</v>
      </c>
      <c r="I491" s="2" t="s">
        <v>1777</v>
      </c>
      <c r="J491" s="2" t="s">
        <v>1593</v>
      </c>
      <c r="K491" s="2" t="s">
        <v>47</v>
      </c>
      <c r="L491" s="2" t="s">
        <v>1979</v>
      </c>
      <c r="M491" s="2" t="s">
        <v>1980</v>
      </c>
      <c r="N491" s="2" t="s">
        <v>404</v>
      </c>
    </row>
    <row r="492" spans="1:14" ht="21.75" customHeight="1">
      <c r="A492" s="2" t="s">
        <v>1981</v>
      </c>
      <c r="B492" s="2" t="s">
        <v>1982</v>
      </c>
      <c r="C492" s="2" t="str">
        <f t="shared" ca="1" si="0"/>
        <v>上海</v>
      </c>
      <c r="D492" s="2" t="str">
        <f t="shared" ca="1" si="59"/>
        <v>杨浦区  </v>
      </c>
      <c r="E492" s="2" t="s">
        <v>445</v>
      </c>
      <c r="F492" s="2" t="s">
        <v>27</v>
      </c>
      <c r="G492" s="3">
        <v>8</v>
      </c>
      <c r="H492" s="3">
        <v>10</v>
      </c>
      <c r="I492" s="2" t="s">
        <v>1783</v>
      </c>
      <c r="J492" s="2" t="s">
        <v>1159</v>
      </c>
      <c r="K492" s="2" t="s">
        <v>19</v>
      </c>
      <c r="L492" s="2" t="s">
        <v>1983</v>
      </c>
      <c r="M492" s="2" t="s">
        <v>1984</v>
      </c>
      <c r="N492" s="2" t="s">
        <v>36</v>
      </c>
    </row>
    <row r="493" spans="1:14" ht="21.75" customHeight="1">
      <c r="A493" s="2" t="s">
        <v>385</v>
      </c>
      <c r="B493" s="2" t="s">
        <v>1985</v>
      </c>
      <c r="C493" s="2" t="str">
        <f t="shared" ca="1" si="0"/>
        <v>上海</v>
      </c>
      <c r="D493" s="2" t="str">
        <f t="shared" ca="1" si="59"/>
        <v>杨浦区  </v>
      </c>
      <c r="E493" s="2" t="s">
        <v>279</v>
      </c>
      <c r="F493" s="2" t="s">
        <v>17</v>
      </c>
      <c r="G493" s="3">
        <v>8</v>
      </c>
      <c r="H493" s="3">
        <v>10</v>
      </c>
      <c r="I493" s="2" t="s">
        <v>1783</v>
      </c>
      <c r="J493" s="2" t="s">
        <v>105</v>
      </c>
      <c r="K493" s="2" t="s">
        <v>47</v>
      </c>
      <c r="L493" s="2" t="s">
        <v>21</v>
      </c>
      <c r="M493" s="2" t="s">
        <v>1986</v>
      </c>
      <c r="N493" s="2" t="s">
        <v>23</v>
      </c>
    </row>
    <row r="494" spans="1:14" ht="21.75" customHeight="1">
      <c r="A494" s="2" t="s">
        <v>817</v>
      </c>
      <c r="B494" s="2" t="s">
        <v>1987</v>
      </c>
      <c r="C494" s="2" t="str">
        <f t="shared" ca="1" si="0"/>
        <v>上海</v>
      </c>
      <c r="D494" s="2" t="str">
        <f t="shared" ca="1" si="59"/>
        <v>杨浦区  </v>
      </c>
      <c r="E494" s="2" t="s">
        <v>295</v>
      </c>
      <c r="F494" s="2" t="s">
        <v>27</v>
      </c>
      <c r="G494" s="3">
        <v>8</v>
      </c>
      <c r="H494" s="3">
        <v>20</v>
      </c>
      <c r="I494" s="2" t="s">
        <v>1772</v>
      </c>
      <c r="J494" s="2" t="s">
        <v>695</v>
      </c>
      <c r="K494" s="2" t="s">
        <v>19</v>
      </c>
      <c r="L494" s="2" t="s">
        <v>1988</v>
      </c>
      <c r="M494" s="2" t="s">
        <v>1989</v>
      </c>
      <c r="N494" s="2" t="s">
        <v>23</v>
      </c>
    </row>
    <row r="495" spans="1:14" ht="21.75" customHeight="1">
      <c r="A495" s="2" t="s">
        <v>1990</v>
      </c>
      <c r="B495" s="2" t="s">
        <v>1991</v>
      </c>
      <c r="C495" s="2" t="str">
        <f t="shared" ca="1" si="0"/>
        <v>上海</v>
      </c>
      <c r="D495" s="2" t="str">
        <f t="shared" ca="1" si="59"/>
        <v>杨浦区  </v>
      </c>
      <c r="E495" s="2" t="s">
        <v>291</v>
      </c>
      <c r="F495" s="2" t="s">
        <v>17</v>
      </c>
      <c r="G495" s="3">
        <v>8</v>
      </c>
      <c r="H495" s="3">
        <v>12</v>
      </c>
      <c r="I495" s="2" t="s">
        <v>1796</v>
      </c>
      <c r="J495" s="2" t="s">
        <v>1992</v>
      </c>
      <c r="K495" s="2" t="s">
        <v>47</v>
      </c>
      <c r="L495" s="2" t="s">
        <v>1993</v>
      </c>
      <c r="M495" s="2" t="s">
        <v>1994</v>
      </c>
      <c r="N495" s="2" t="s">
        <v>96</v>
      </c>
    </row>
    <row r="496" spans="1:14" ht="21.75" customHeight="1">
      <c r="A496" s="4" t="s">
        <v>1995</v>
      </c>
      <c r="B496" s="4" t="s">
        <v>1996</v>
      </c>
      <c r="C496" s="4" t="str">
        <f t="shared" ca="1" si="0"/>
        <v>上海</v>
      </c>
      <c r="D496" s="4" t="str">
        <f t="shared" ca="1" si="59"/>
        <v>杨浦区  </v>
      </c>
      <c r="E496" s="4" t="s">
        <v>429</v>
      </c>
      <c r="F496" s="4" t="s">
        <v>27</v>
      </c>
      <c r="G496" s="5">
        <v>8</v>
      </c>
      <c r="H496" s="5">
        <v>10</v>
      </c>
      <c r="I496" s="4" t="s">
        <v>1783</v>
      </c>
      <c r="J496" s="4" t="s">
        <v>1076</v>
      </c>
      <c r="K496" s="4" t="s">
        <v>19</v>
      </c>
      <c r="L496" s="4" t="s">
        <v>1997</v>
      </c>
      <c r="M496" s="4" t="s">
        <v>21</v>
      </c>
      <c r="N496" s="4" t="s">
        <v>36</v>
      </c>
    </row>
    <row r="497" spans="1:14" ht="21.75" customHeight="1">
      <c r="A497" s="2" t="s">
        <v>108</v>
      </c>
      <c r="B497" s="2" t="s">
        <v>1998</v>
      </c>
      <c r="C497" s="2" t="str">
        <f t="shared" ca="1" si="0"/>
        <v>上海</v>
      </c>
      <c r="D497" s="2" t="str">
        <f t="shared" ca="1" si="59"/>
        <v>杨浦区  </v>
      </c>
      <c r="E497" s="2" t="s">
        <v>429</v>
      </c>
      <c r="F497" s="2" t="s">
        <v>27</v>
      </c>
      <c r="G497" s="3">
        <v>8</v>
      </c>
      <c r="H497" s="3">
        <v>10</v>
      </c>
      <c r="I497" s="2" t="s">
        <v>1783</v>
      </c>
      <c r="J497" s="2" t="s">
        <v>105</v>
      </c>
      <c r="K497" s="2" t="s">
        <v>19</v>
      </c>
      <c r="L497" s="2" t="s">
        <v>1999</v>
      </c>
      <c r="M497" s="2" t="s">
        <v>2000</v>
      </c>
      <c r="N497" s="2" t="s">
        <v>36</v>
      </c>
    </row>
    <row r="498" spans="1:14" ht="21.75" customHeight="1">
      <c r="A498" s="2" t="s">
        <v>2001</v>
      </c>
      <c r="B498" s="2" t="s">
        <v>2002</v>
      </c>
      <c r="C498" s="2" t="str">
        <f t="shared" ca="1" si="0"/>
        <v>上海</v>
      </c>
      <c r="D498" s="2" t="str">
        <f t="shared" ca="1" si="59"/>
        <v>杨浦区  </v>
      </c>
      <c r="E498" s="2" t="s">
        <v>295</v>
      </c>
      <c r="F498" s="2" t="s">
        <v>27</v>
      </c>
      <c r="G498" s="3">
        <v>8</v>
      </c>
      <c r="H498" s="3">
        <v>15</v>
      </c>
      <c r="I498" s="2" t="s">
        <v>1777</v>
      </c>
      <c r="J498" s="2" t="s">
        <v>739</v>
      </c>
      <c r="K498" s="2" t="s">
        <v>55</v>
      </c>
      <c r="L498" s="2" t="s">
        <v>2003</v>
      </c>
      <c r="M498" s="2" t="s">
        <v>2004</v>
      </c>
      <c r="N498" s="2" t="s">
        <v>36</v>
      </c>
    </row>
    <row r="499" spans="1:14" ht="21.75" customHeight="1">
      <c r="A499" s="2" t="s">
        <v>2005</v>
      </c>
      <c r="B499" s="2" t="s">
        <v>2006</v>
      </c>
      <c r="C499" s="2" t="str">
        <f t="shared" ca="1" si="0"/>
        <v>上海</v>
      </c>
      <c r="D499" s="2" t="str">
        <f t="shared" ca="1" si="59"/>
        <v>杨浦区  </v>
      </c>
      <c r="E499" s="2" t="s">
        <v>780</v>
      </c>
      <c r="F499" s="2" t="s">
        <v>17</v>
      </c>
      <c r="G499" s="3">
        <v>8</v>
      </c>
      <c r="H499" s="3">
        <v>10</v>
      </c>
      <c r="I499" s="2" t="s">
        <v>1783</v>
      </c>
      <c r="J499" s="2" t="s">
        <v>105</v>
      </c>
      <c r="K499" s="2" t="s">
        <v>67</v>
      </c>
      <c r="L499" s="2" t="s">
        <v>2007</v>
      </c>
      <c r="M499" s="2" t="s">
        <v>2008</v>
      </c>
      <c r="N499" s="2" t="s">
        <v>36</v>
      </c>
    </row>
    <row r="500" spans="1:14" ht="21.75" customHeight="1">
      <c r="A500" s="2" t="s">
        <v>75</v>
      </c>
      <c r="B500" s="2" t="s">
        <v>2009</v>
      </c>
      <c r="C500" s="2" t="str">
        <f t="shared" ca="1" si="0"/>
        <v>上海</v>
      </c>
      <c r="D500" s="2" t="s">
        <v>21</v>
      </c>
      <c r="E500" s="2" t="s">
        <v>60</v>
      </c>
      <c r="F500" s="2" t="s">
        <v>17</v>
      </c>
      <c r="G500" s="3">
        <v>8</v>
      </c>
      <c r="H500" s="3">
        <v>15</v>
      </c>
      <c r="I500" s="2" t="s">
        <v>1777</v>
      </c>
      <c r="J500" s="2" t="s">
        <v>1286</v>
      </c>
      <c r="K500" s="2" t="s">
        <v>67</v>
      </c>
      <c r="L500" s="2" t="s">
        <v>2010</v>
      </c>
      <c r="M500" s="2" t="s">
        <v>2011</v>
      </c>
      <c r="N500" s="2" t="s">
        <v>96</v>
      </c>
    </row>
    <row r="501" spans="1:14" ht="21.75" customHeight="1">
      <c r="A501" s="2" t="s">
        <v>2012</v>
      </c>
      <c r="B501" s="2" t="s">
        <v>2013</v>
      </c>
      <c r="C501" s="2" t="str">
        <f t="shared" ca="1" si="0"/>
        <v>上海</v>
      </c>
      <c r="D501" s="2" t="s">
        <v>21</v>
      </c>
      <c r="E501" s="2" t="s">
        <v>60</v>
      </c>
      <c r="F501" s="2" t="s">
        <v>27</v>
      </c>
      <c r="G501" s="3">
        <v>8</v>
      </c>
      <c r="H501" s="3">
        <v>9</v>
      </c>
      <c r="I501" s="2" t="s">
        <v>2014</v>
      </c>
      <c r="J501" s="2" t="s">
        <v>1236</v>
      </c>
      <c r="K501" s="2" t="s">
        <v>55</v>
      </c>
      <c r="L501" s="2" t="s">
        <v>2015</v>
      </c>
      <c r="M501" s="2" t="s">
        <v>2016</v>
      </c>
      <c r="N501" s="2" t="s">
        <v>42</v>
      </c>
    </row>
    <row r="502" spans="1:14" ht="21.75" customHeight="1">
      <c r="A502" s="2" t="s">
        <v>2017</v>
      </c>
      <c r="B502" s="2" t="s">
        <v>2018</v>
      </c>
      <c r="C502" s="2" t="str">
        <f t="shared" ca="1" si="0"/>
        <v>上海</v>
      </c>
      <c r="D502" s="2" t="str">
        <f t="shared" ref="D502:D505" ca="1" si="60">IFERROR(__xludf.DUMMYFUNCTION("REGEXEXTRACT(E502,""-(\S+)"")"),"闵行区  ")</f>
        <v>闵行区  </v>
      </c>
      <c r="E502" s="2" t="s">
        <v>445</v>
      </c>
      <c r="F502" s="2" t="s">
        <v>27</v>
      </c>
      <c r="G502" s="3">
        <v>8</v>
      </c>
      <c r="H502" s="3">
        <v>12</v>
      </c>
      <c r="I502" s="2" t="s">
        <v>1796</v>
      </c>
      <c r="J502" s="2" t="s">
        <v>1047</v>
      </c>
      <c r="K502" s="2" t="s">
        <v>47</v>
      </c>
      <c r="L502" s="2" t="s">
        <v>2019</v>
      </c>
      <c r="M502" s="2" t="s">
        <v>2020</v>
      </c>
      <c r="N502" s="2" t="s">
        <v>23</v>
      </c>
    </row>
    <row r="503" spans="1:14" ht="21.75" customHeight="1">
      <c r="A503" s="2" t="s">
        <v>172</v>
      </c>
      <c r="B503" s="2" t="s">
        <v>2021</v>
      </c>
      <c r="C503" s="2" t="str">
        <f t="shared" ca="1" si="0"/>
        <v>上海</v>
      </c>
      <c r="D503" s="2" t="str">
        <f t="shared" ca="1" si="60"/>
        <v>闵行区  </v>
      </c>
      <c r="E503" s="2" t="s">
        <v>272</v>
      </c>
      <c r="F503" s="2" t="s">
        <v>17</v>
      </c>
      <c r="G503" s="3">
        <v>8</v>
      </c>
      <c r="H503" s="3">
        <v>10</v>
      </c>
      <c r="I503" s="2" t="s">
        <v>1783</v>
      </c>
      <c r="J503" s="2" t="s">
        <v>2022</v>
      </c>
      <c r="K503" s="2" t="s">
        <v>55</v>
      </c>
      <c r="L503" s="2" t="s">
        <v>2023</v>
      </c>
      <c r="M503" s="2" t="s">
        <v>2024</v>
      </c>
      <c r="N503" s="2" t="s">
        <v>42</v>
      </c>
    </row>
    <row r="504" spans="1:14" ht="21.75" customHeight="1">
      <c r="A504" s="2" t="s">
        <v>385</v>
      </c>
      <c r="B504" s="2" t="s">
        <v>2025</v>
      </c>
      <c r="C504" s="2" t="str">
        <f t="shared" ca="1" si="0"/>
        <v>上海</v>
      </c>
      <c r="D504" s="2" t="str">
        <f t="shared" ca="1" si="60"/>
        <v>闵行区  </v>
      </c>
      <c r="E504" s="2" t="s">
        <v>429</v>
      </c>
      <c r="F504" s="2" t="s">
        <v>17</v>
      </c>
      <c r="G504" s="3">
        <v>8</v>
      </c>
      <c r="H504" s="3">
        <v>12</v>
      </c>
      <c r="I504" s="2" t="s">
        <v>1796</v>
      </c>
      <c r="J504" s="2" t="s">
        <v>105</v>
      </c>
      <c r="K504" s="2" t="s">
        <v>47</v>
      </c>
      <c r="L504" s="2" t="s">
        <v>2026</v>
      </c>
      <c r="M504" s="2" t="s">
        <v>2027</v>
      </c>
      <c r="N504" s="2" t="s">
        <v>36</v>
      </c>
    </row>
    <row r="505" spans="1:14" ht="21.75" customHeight="1">
      <c r="A505" s="2" t="s">
        <v>172</v>
      </c>
      <c r="B505" s="2" t="s">
        <v>2028</v>
      </c>
      <c r="C505" s="2" t="str">
        <f t="shared" ca="1" si="0"/>
        <v>上海</v>
      </c>
      <c r="D505" s="2" t="str">
        <f t="shared" ca="1" si="60"/>
        <v>闵行区  </v>
      </c>
      <c r="E505" s="2" t="s">
        <v>272</v>
      </c>
      <c r="F505" s="2" t="s">
        <v>17</v>
      </c>
      <c r="G505" s="3">
        <v>8</v>
      </c>
      <c r="H505" s="3">
        <v>10</v>
      </c>
      <c r="I505" s="2" t="s">
        <v>1783</v>
      </c>
      <c r="J505" s="2" t="s">
        <v>214</v>
      </c>
      <c r="K505" s="2" t="s">
        <v>67</v>
      </c>
      <c r="L505" s="2" t="s">
        <v>2029</v>
      </c>
      <c r="M505" s="2" t="s">
        <v>2030</v>
      </c>
      <c r="N505" s="2" t="s">
        <v>36</v>
      </c>
    </row>
    <row r="506" spans="1:14" ht="21.75" customHeight="1">
      <c r="A506" s="2" t="s">
        <v>179</v>
      </c>
      <c r="B506" s="2" t="s">
        <v>2031</v>
      </c>
      <c r="C506" s="2" t="str">
        <f t="shared" ca="1" si="0"/>
        <v>上海</v>
      </c>
      <c r="D506" s="2" t="s">
        <v>21</v>
      </c>
      <c r="E506" s="2" t="s">
        <v>60</v>
      </c>
      <c r="F506" s="2" t="s">
        <v>17</v>
      </c>
      <c r="G506" s="3">
        <v>8</v>
      </c>
      <c r="H506" s="3">
        <v>15</v>
      </c>
      <c r="I506" s="2" t="s">
        <v>1777</v>
      </c>
      <c r="J506" s="2" t="s">
        <v>20</v>
      </c>
      <c r="K506" s="2" t="s">
        <v>67</v>
      </c>
      <c r="L506" s="2" t="s">
        <v>21</v>
      </c>
      <c r="M506" s="2" t="s">
        <v>2032</v>
      </c>
      <c r="N506" s="2" t="s">
        <v>42</v>
      </c>
    </row>
    <row r="507" spans="1:14" ht="21.75" customHeight="1">
      <c r="A507" s="2" t="s">
        <v>108</v>
      </c>
      <c r="B507" s="2" t="s">
        <v>2033</v>
      </c>
      <c r="C507" s="2" t="str">
        <f t="shared" ca="1" si="0"/>
        <v>上海</v>
      </c>
      <c r="D507" s="2" t="str">
        <f t="shared" ref="D507:D510" ca="1" si="61">IFERROR(__xludf.DUMMYFUNCTION("REGEXEXTRACT(E507,""-(\S+)"")"),"普陀区  ")</f>
        <v>普陀区  </v>
      </c>
      <c r="E507" s="2" t="s">
        <v>429</v>
      </c>
      <c r="F507" s="2" t="s">
        <v>17</v>
      </c>
      <c r="G507" s="3">
        <v>8</v>
      </c>
      <c r="H507" s="3">
        <v>10</v>
      </c>
      <c r="I507" s="2" t="s">
        <v>1783</v>
      </c>
      <c r="J507" s="2" t="s">
        <v>2034</v>
      </c>
      <c r="K507" s="2" t="s">
        <v>55</v>
      </c>
      <c r="L507" s="2" t="s">
        <v>2035</v>
      </c>
      <c r="M507" s="2" t="s">
        <v>2036</v>
      </c>
      <c r="N507" s="2" t="s">
        <v>42</v>
      </c>
    </row>
    <row r="508" spans="1:14" ht="21.75" customHeight="1">
      <c r="A508" s="2" t="s">
        <v>2037</v>
      </c>
      <c r="B508" s="2" t="s">
        <v>2038</v>
      </c>
      <c r="C508" s="2" t="str">
        <f t="shared" ca="1" si="0"/>
        <v>上海</v>
      </c>
      <c r="D508" s="2" t="str">
        <f t="shared" ca="1" si="61"/>
        <v>普陀区  </v>
      </c>
      <c r="E508" s="2" t="s">
        <v>429</v>
      </c>
      <c r="F508" s="2" t="s">
        <v>17</v>
      </c>
      <c r="G508" s="3">
        <v>8</v>
      </c>
      <c r="H508" s="3">
        <v>15</v>
      </c>
      <c r="I508" s="2" t="s">
        <v>1777</v>
      </c>
      <c r="J508" s="2" t="s">
        <v>40</v>
      </c>
      <c r="K508" s="2" t="s">
        <v>67</v>
      </c>
      <c r="L508" s="2" t="s">
        <v>2039</v>
      </c>
      <c r="M508" s="2" t="s">
        <v>2040</v>
      </c>
      <c r="N508" s="2" t="s">
        <v>23</v>
      </c>
    </row>
    <row r="509" spans="1:14" ht="21.75" customHeight="1">
      <c r="A509" s="2" t="s">
        <v>2041</v>
      </c>
      <c r="B509" s="2" t="s">
        <v>2042</v>
      </c>
      <c r="C509" s="2" t="str">
        <f t="shared" ca="1" si="0"/>
        <v>上海</v>
      </c>
      <c r="D509" s="2" t="str">
        <f t="shared" ca="1" si="61"/>
        <v>普陀区  </v>
      </c>
      <c r="E509" s="2" t="s">
        <v>429</v>
      </c>
      <c r="F509" s="2" t="s">
        <v>27</v>
      </c>
      <c r="G509" s="3">
        <v>8</v>
      </c>
      <c r="H509" s="3">
        <v>10</v>
      </c>
      <c r="I509" s="2" t="s">
        <v>1783</v>
      </c>
      <c r="J509" s="2" t="s">
        <v>157</v>
      </c>
      <c r="K509" s="2" t="s">
        <v>47</v>
      </c>
      <c r="L509" s="2" t="s">
        <v>2043</v>
      </c>
      <c r="M509" s="2" t="s">
        <v>2044</v>
      </c>
      <c r="N509" s="2" t="s">
        <v>96</v>
      </c>
    </row>
    <row r="510" spans="1:14" ht="21.75" customHeight="1">
      <c r="A510" s="2" t="s">
        <v>1907</v>
      </c>
      <c r="B510" s="2" t="s">
        <v>2045</v>
      </c>
      <c r="C510" s="2" t="str">
        <f t="shared" ca="1" si="0"/>
        <v>上海</v>
      </c>
      <c r="D510" s="2" t="str">
        <f t="shared" ca="1" si="61"/>
        <v>普陀区  </v>
      </c>
      <c r="E510" s="2" t="s">
        <v>53</v>
      </c>
      <c r="F510" s="2" t="s">
        <v>17</v>
      </c>
      <c r="G510" s="3">
        <v>8</v>
      </c>
      <c r="H510" s="3">
        <v>10</v>
      </c>
      <c r="I510" s="2" t="s">
        <v>1783</v>
      </c>
      <c r="J510" s="2" t="s">
        <v>2046</v>
      </c>
      <c r="K510" s="2" t="s">
        <v>67</v>
      </c>
      <c r="L510" s="2" t="s">
        <v>2047</v>
      </c>
      <c r="M510" s="2" t="s">
        <v>2048</v>
      </c>
      <c r="N510" s="2" t="s">
        <v>36</v>
      </c>
    </row>
    <row r="511" spans="1:14" ht="21.75" customHeight="1">
      <c r="A511" s="2" t="s">
        <v>774</v>
      </c>
      <c r="B511" s="2" t="s">
        <v>2049</v>
      </c>
      <c r="C511" s="2" t="str">
        <f t="shared" ca="1" si="0"/>
        <v>上海</v>
      </c>
      <c r="D511" s="2" t="s">
        <v>21</v>
      </c>
      <c r="E511" s="2" t="s">
        <v>60</v>
      </c>
      <c r="F511" s="2" t="s">
        <v>27</v>
      </c>
      <c r="G511" s="3">
        <v>8</v>
      </c>
      <c r="H511" s="3">
        <v>18</v>
      </c>
      <c r="I511" s="2" t="s">
        <v>2050</v>
      </c>
      <c r="J511" s="2" t="s">
        <v>20</v>
      </c>
      <c r="K511" s="2" t="s">
        <v>67</v>
      </c>
      <c r="L511" s="2" t="s">
        <v>1574</v>
      </c>
      <c r="M511" s="2" t="s">
        <v>21</v>
      </c>
      <c r="N511" s="2" t="s">
        <v>96</v>
      </c>
    </row>
    <row r="512" spans="1:14" ht="21.75" customHeight="1">
      <c r="A512" s="2" t="s">
        <v>2051</v>
      </c>
      <c r="B512" s="2" t="s">
        <v>2052</v>
      </c>
      <c r="C512" s="2" t="str">
        <f t="shared" ca="1" si="0"/>
        <v>上海</v>
      </c>
      <c r="D512" s="2" t="str">
        <f ca="1">IFERROR(__xludf.DUMMYFUNCTION("REGEXEXTRACT(E512,""-(\S+)"")"),"嘉定区  ")</f>
        <v>嘉定区  </v>
      </c>
      <c r="E512" s="2" t="s">
        <v>279</v>
      </c>
      <c r="F512" s="2" t="s">
        <v>27</v>
      </c>
      <c r="G512" s="3">
        <v>8</v>
      </c>
      <c r="H512" s="3">
        <v>10</v>
      </c>
      <c r="I512" s="2" t="s">
        <v>1783</v>
      </c>
      <c r="J512" s="2" t="s">
        <v>2053</v>
      </c>
      <c r="K512" s="2" t="s">
        <v>19</v>
      </c>
      <c r="L512" s="2" t="s">
        <v>2054</v>
      </c>
      <c r="M512" s="2" t="s">
        <v>2055</v>
      </c>
      <c r="N512" s="2" t="s">
        <v>36</v>
      </c>
    </row>
    <row r="513" spans="1:14" ht="21.75" customHeight="1">
      <c r="A513" s="2" t="s">
        <v>2056</v>
      </c>
      <c r="B513" s="2" t="s">
        <v>2057</v>
      </c>
      <c r="C513" s="2" t="str">
        <f t="shared" ca="1" si="0"/>
        <v>上海</v>
      </c>
      <c r="D513" s="2" t="s">
        <v>21</v>
      </c>
      <c r="E513" s="2" t="s">
        <v>60</v>
      </c>
      <c r="F513" s="2" t="s">
        <v>27</v>
      </c>
      <c r="G513" s="3">
        <v>8</v>
      </c>
      <c r="H513" s="3">
        <v>15</v>
      </c>
      <c r="I513" s="2" t="s">
        <v>1777</v>
      </c>
      <c r="J513" s="2" t="s">
        <v>40</v>
      </c>
      <c r="K513" s="2" t="s">
        <v>67</v>
      </c>
      <c r="L513" s="2" t="s">
        <v>2058</v>
      </c>
      <c r="M513" s="2" t="s">
        <v>2059</v>
      </c>
      <c r="N513" s="2" t="s">
        <v>42</v>
      </c>
    </row>
    <row r="514" spans="1:14" ht="21.75" customHeight="1">
      <c r="A514" s="2" t="s">
        <v>165</v>
      </c>
      <c r="B514" s="2" t="s">
        <v>2060</v>
      </c>
      <c r="C514" s="2" t="str">
        <f t="shared" ca="1" si="0"/>
        <v>上海</v>
      </c>
      <c r="D514" s="2" t="str">
        <f ca="1">IFERROR(__xludf.DUMMYFUNCTION("REGEXEXTRACT(E514,""-(\S+)"")"),"浦东新区  ")</f>
        <v>浦东新区  </v>
      </c>
      <c r="E514" s="2" t="s">
        <v>295</v>
      </c>
      <c r="F514" s="2" t="s">
        <v>27</v>
      </c>
      <c r="G514" s="6">
        <v>8</v>
      </c>
      <c r="H514" s="6">
        <v>21</v>
      </c>
      <c r="I514" s="7" t="s">
        <v>2061</v>
      </c>
      <c r="J514" s="2" t="s">
        <v>1047</v>
      </c>
      <c r="K514" s="2" t="s">
        <v>55</v>
      </c>
      <c r="L514" s="2" t="s">
        <v>2062</v>
      </c>
      <c r="M514" s="2" t="s">
        <v>2063</v>
      </c>
      <c r="N514" s="2" t="s">
        <v>23</v>
      </c>
    </row>
    <row r="515" spans="1:14" ht="21.75" customHeight="1">
      <c r="A515" s="2" t="s">
        <v>2064</v>
      </c>
      <c r="B515" s="2" t="s">
        <v>2065</v>
      </c>
      <c r="C515" s="2" t="str">
        <f t="shared" ca="1" si="0"/>
        <v>上海</v>
      </c>
      <c r="D515" s="2" t="s">
        <v>21</v>
      </c>
      <c r="E515" s="2" t="s">
        <v>60</v>
      </c>
      <c r="F515" s="2" t="s">
        <v>27</v>
      </c>
      <c r="G515" s="3">
        <v>8</v>
      </c>
      <c r="H515" s="3">
        <v>13</v>
      </c>
      <c r="I515" s="2" t="s">
        <v>1814</v>
      </c>
      <c r="J515" s="2" t="s">
        <v>40</v>
      </c>
      <c r="K515" s="2" t="s">
        <v>47</v>
      </c>
      <c r="L515" s="2" t="s">
        <v>116</v>
      </c>
      <c r="M515" s="2" t="s">
        <v>21</v>
      </c>
      <c r="N515" s="2" t="s">
        <v>36</v>
      </c>
    </row>
    <row r="516" spans="1:14" ht="21.75" customHeight="1">
      <c r="A516" s="2" t="s">
        <v>108</v>
      </c>
      <c r="B516" s="2" t="s">
        <v>2066</v>
      </c>
      <c r="C516" s="2" t="str">
        <f t="shared" ca="1" si="0"/>
        <v>上海</v>
      </c>
      <c r="D516" s="2" t="s">
        <v>21</v>
      </c>
      <c r="E516" s="2" t="s">
        <v>60</v>
      </c>
      <c r="F516" s="2" t="s">
        <v>17</v>
      </c>
      <c r="G516" s="6">
        <v>8</v>
      </c>
      <c r="H516" s="6">
        <v>13</v>
      </c>
      <c r="I516" s="7" t="s">
        <v>1838</v>
      </c>
      <c r="J516" s="2" t="s">
        <v>40</v>
      </c>
      <c r="K516" s="2" t="s">
        <v>47</v>
      </c>
      <c r="L516" s="2" t="s">
        <v>21</v>
      </c>
      <c r="M516" s="2" t="s">
        <v>21</v>
      </c>
      <c r="N516" s="2" t="s">
        <v>36</v>
      </c>
    </row>
    <row r="517" spans="1:14" ht="21.75" customHeight="1">
      <c r="A517" s="2" t="s">
        <v>2067</v>
      </c>
      <c r="B517" s="2" t="s">
        <v>2068</v>
      </c>
      <c r="C517" s="2" t="str">
        <f t="shared" ca="1" si="0"/>
        <v>上海</v>
      </c>
      <c r="D517" s="2" t="str">
        <f t="shared" ref="D517:D529" ca="1" si="62">IFERROR(__xludf.DUMMYFUNCTION("REGEXEXTRACT(E517,""-(\S+)"")"),"松江区  ")</f>
        <v>松江区  </v>
      </c>
      <c r="E517" s="2" t="s">
        <v>285</v>
      </c>
      <c r="F517" s="2" t="s">
        <v>17</v>
      </c>
      <c r="G517" s="3">
        <v>8</v>
      </c>
      <c r="H517" s="3">
        <v>15</v>
      </c>
      <c r="I517" s="2" t="s">
        <v>1777</v>
      </c>
      <c r="J517" s="2" t="s">
        <v>2069</v>
      </c>
      <c r="K517" s="2" t="s">
        <v>55</v>
      </c>
      <c r="L517" s="2" t="s">
        <v>2070</v>
      </c>
      <c r="M517" s="2" t="s">
        <v>2071</v>
      </c>
      <c r="N517" s="2" t="s">
        <v>404</v>
      </c>
    </row>
    <row r="518" spans="1:14" ht="21.75" customHeight="1">
      <c r="A518" s="2" t="s">
        <v>2072</v>
      </c>
      <c r="B518" s="2" t="s">
        <v>2073</v>
      </c>
      <c r="C518" s="2" t="str">
        <f t="shared" ca="1" si="0"/>
        <v>上海</v>
      </c>
      <c r="D518" s="2" t="str">
        <f t="shared" ca="1" si="62"/>
        <v>松江区  </v>
      </c>
      <c r="E518" s="2" t="s">
        <v>780</v>
      </c>
      <c r="F518" s="2" t="s">
        <v>17</v>
      </c>
      <c r="G518" s="3">
        <v>8</v>
      </c>
      <c r="H518" s="3">
        <v>12</v>
      </c>
      <c r="I518" s="2" t="s">
        <v>1796</v>
      </c>
      <c r="J518" s="2" t="s">
        <v>105</v>
      </c>
      <c r="K518" s="2" t="s">
        <v>67</v>
      </c>
      <c r="L518" s="2" t="s">
        <v>21</v>
      </c>
      <c r="M518" s="2" t="s">
        <v>2074</v>
      </c>
      <c r="N518" s="2" t="s">
        <v>23</v>
      </c>
    </row>
    <row r="519" spans="1:14" ht="21.75" customHeight="1">
      <c r="A519" s="2" t="s">
        <v>108</v>
      </c>
      <c r="B519" s="2" t="s">
        <v>2075</v>
      </c>
      <c r="C519" s="2" t="str">
        <f t="shared" ca="1" si="0"/>
        <v>上海</v>
      </c>
      <c r="D519" s="2" t="str">
        <f t="shared" ca="1" si="62"/>
        <v>松江区  </v>
      </c>
      <c r="E519" s="2" t="s">
        <v>463</v>
      </c>
      <c r="F519" s="2" t="s">
        <v>27</v>
      </c>
      <c r="G519" s="3">
        <v>8</v>
      </c>
      <c r="H519" s="3">
        <v>10</v>
      </c>
      <c r="I519" s="2" t="s">
        <v>1783</v>
      </c>
      <c r="J519" s="2" t="s">
        <v>2076</v>
      </c>
      <c r="K519" s="2" t="s">
        <v>67</v>
      </c>
      <c r="L519" s="2" t="s">
        <v>2077</v>
      </c>
      <c r="M519" s="2" t="s">
        <v>2078</v>
      </c>
      <c r="N519" s="2" t="s">
        <v>42</v>
      </c>
    </row>
    <row r="520" spans="1:14" ht="21.75" customHeight="1">
      <c r="A520" s="2" t="s">
        <v>2079</v>
      </c>
      <c r="B520" s="2" t="s">
        <v>2080</v>
      </c>
      <c r="C520" s="2" t="str">
        <f t="shared" ca="1" si="0"/>
        <v>上海</v>
      </c>
      <c r="D520" s="2" t="str">
        <f t="shared" ca="1" si="62"/>
        <v>松江区  </v>
      </c>
      <c r="E520" s="2" t="s">
        <v>429</v>
      </c>
      <c r="F520" s="2" t="s">
        <v>17</v>
      </c>
      <c r="G520" s="3">
        <v>8</v>
      </c>
      <c r="H520" s="3">
        <v>10</v>
      </c>
      <c r="I520" s="2" t="s">
        <v>1783</v>
      </c>
      <c r="J520" s="2" t="s">
        <v>690</v>
      </c>
      <c r="K520" s="2" t="s">
        <v>55</v>
      </c>
      <c r="L520" s="2" t="s">
        <v>472</v>
      </c>
      <c r="M520" s="2" t="s">
        <v>2081</v>
      </c>
      <c r="N520" s="2" t="s">
        <v>36</v>
      </c>
    </row>
    <row r="521" spans="1:14" ht="21.75" customHeight="1">
      <c r="A521" s="2" t="s">
        <v>2082</v>
      </c>
      <c r="B521" s="2" t="s">
        <v>2083</v>
      </c>
      <c r="C521" s="2" t="str">
        <f t="shared" ca="1" si="0"/>
        <v>上海</v>
      </c>
      <c r="D521" s="2" t="str">
        <f t="shared" ca="1" si="62"/>
        <v>松江区  </v>
      </c>
      <c r="E521" s="2" t="s">
        <v>272</v>
      </c>
      <c r="F521" s="2" t="s">
        <v>27</v>
      </c>
      <c r="G521" s="3">
        <v>8</v>
      </c>
      <c r="H521" s="3">
        <v>15</v>
      </c>
      <c r="I521" s="2" t="s">
        <v>1777</v>
      </c>
      <c r="J521" s="2" t="s">
        <v>157</v>
      </c>
      <c r="K521" s="2" t="s">
        <v>55</v>
      </c>
      <c r="L521" s="2" t="s">
        <v>2084</v>
      </c>
      <c r="M521" s="2" t="s">
        <v>2085</v>
      </c>
      <c r="N521" s="2" t="s">
        <v>404</v>
      </c>
    </row>
    <row r="522" spans="1:14" ht="21.75" customHeight="1">
      <c r="A522" s="2" t="s">
        <v>75</v>
      </c>
      <c r="B522" s="2" t="s">
        <v>2086</v>
      </c>
      <c r="C522" s="2" t="str">
        <f t="shared" ca="1" si="0"/>
        <v>上海</v>
      </c>
      <c r="D522" s="2" t="str">
        <f t="shared" ca="1" si="62"/>
        <v>松江区  </v>
      </c>
      <c r="E522" s="2" t="s">
        <v>272</v>
      </c>
      <c r="F522" s="2" t="s">
        <v>27</v>
      </c>
      <c r="G522" s="3">
        <v>8</v>
      </c>
      <c r="H522" s="3">
        <v>16</v>
      </c>
      <c r="I522" s="2" t="s">
        <v>1806</v>
      </c>
      <c r="J522" s="2" t="s">
        <v>29</v>
      </c>
      <c r="K522" s="2" t="s">
        <v>1965</v>
      </c>
      <c r="L522" s="2" t="s">
        <v>2087</v>
      </c>
      <c r="M522" s="2" t="s">
        <v>2088</v>
      </c>
      <c r="N522" s="2" t="s">
        <v>23</v>
      </c>
    </row>
    <row r="523" spans="1:14" ht="21.75" customHeight="1">
      <c r="A523" s="2" t="s">
        <v>2089</v>
      </c>
      <c r="B523" s="2" t="s">
        <v>2090</v>
      </c>
      <c r="C523" s="2" t="str">
        <f t="shared" ca="1" si="0"/>
        <v>上海</v>
      </c>
      <c r="D523" s="2" t="str">
        <f t="shared" ca="1" si="62"/>
        <v>松江区  </v>
      </c>
      <c r="E523" s="2" t="s">
        <v>295</v>
      </c>
      <c r="F523" s="2" t="s">
        <v>17</v>
      </c>
      <c r="G523" s="3">
        <v>8</v>
      </c>
      <c r="H523" s="3">
        <v>10</v>
      </c>
      <c r="I523" s="2" t="s">
        <v>1783</v>
      </c>
      <c r="J523" s="2" t="s">
        <v>2091</v>
      </c>
      <c r="K523" s="2" t="s">
        <v>55</v>
      </c>
      <c r="L523" s="2" t="s">
        <v>2092</v>
      </c>
      <c r="M523" s="2" t="s">
        <v>2093</v>
      </c>
      <c r="N523" s="2" t="s">
        <v>404</v>
      </c>
    </row>
    <row r="524" spans="1:14" ht="21.75" customHeight="1">
      <c r="A524" s="2" t="s">
        <v>2094</v>
      </c>
      <c r="B524" s="2" t="s">
        <v>2095</v>
      </c>
      <c r="C524" s="2" t="str">
        <f t="shared" ca="1" si="0"/>
        <v>上海</v>
      </c>
      <c r="D524" s="2" t="str">
        <f t="shared" ca="1" si="62"/>
        <v>松江区  </v>
      </c>
      <c r="E524" s="2" t="s">
        <v>272</v>
      </c>
      <c r="F524" s="2" t="s">
        <v>17</v>
      </c>
      <c r="G524" s="3">
        <v>8</v>
      </c>
      <c r="H524" s="3">
        <v>10</v>
      </c>
      <c r="I524" s="2" t="s">
        <v>1783</v>
      </c>
      <c r="J524" s="2" t="s">
        <v>78</v>
      </c>
      <c r="K524" s="2" t="s">
        <v>55</v>
      </c>
      <c r="L524" s="2" t="s">
        <v>2096</v>
      </c>
      <c r="M524" s="2" t="s">
        <v>2097</v>
      </c>
      <c r="N524" s="2" t="s">
        <v>404</v>
      </c>
    </row>
    <row r="525" spans="1:14" ht="21.75" customHeight="1">
      <c r="A525" s="2" t="s">
        <v>2098</v>
      </c>
      <c r="B525" s="2" t="s">
        <v>2099</v>
      </c>
      <c r="C525" s="2" t="str">
        <f t="shared" ca="1" si="0"/>
        <v>上海</v>
      </c>
      <c r="D525" s="2" t="str">
        <f t="shared" ca="1" si="62"/>
        <v>松江区  </v>
      </c>
      <c r="E525" s="2" t="s">
        <v>780</v>
      </c>
      <c r="F525" s="2" t="s">
        <v>17</v>
      </c>
      <c r="G525" s="3">
        <v>8</v>
      </c>
      <c r="H525" s="3">
        <v>16</v>
      </c>
      <c r="I525" s="2" t="s">
        <v>1806</v>
      </c>
      <c r="J525" s="2" t="s">
        <v>105</v>
      </c>
      <c r="K525" s="2" t="s">
        <v>47</v>
      </c>
      <c r="L525" s="2" t="s">
        <v>2100</v>
      </c>
      <c r="M525" s="2" t="s">
        <v>2101</v>
      </c>
      <c r="N525" s="2" t="s">
        <v>36</v>
      </c>
    </row>
    <row r="526" spans="1:14" ht="21.75" customHeight="1">
      <c r="A526" s="2" t="s">
        <v>976</v>
      </c>
      <c r="B526" s="2" t="s">
        <v>2102</v>
      </c>
      <c r="C526" s="2" t="str">
        <f t="shared" ca="1" si="0"/>
        <v>上海</v>
      </c>
      <c r="D526" s="2" t="str">
        <f t="shared" ca="1" si="62"/>
        <v>松江区  </v>
      </c>
      <c r="E526" s="2" t="s">
        <v>295</v>
      </c>
      <c r="F526" s="2" t="s">
        <v>27</v>
      </c>
      <c r="G526" s="3">
        <v>8</v>
      </c>
      <c r="H526" s="3">
        <v>10</v>
      </c>
      <c r="I526" s="2" t="s">
        <v>1783</v>
      </c>
      <c r="J526" s="2" t="s">
        <v>387</v>
      </c>
      <c r="K526" s="2" t="s">
        <v>47</v>
      </c>
      <c r="L526" s="2" t="s">
        <v>2103</v>
      </c>
      <c r="M526" s="2" t="s">
        <v>2104</v>
      </c>
      <c r="N526" s="2" t="s">
        <v>42</v>
      </c>
    </row>
    <row r="527" spans="1:14" ht="21.75" customHeight="1">
      <c r="A527" s="2" t="s">
        <v>2105</v>
      </c>
      <c r="B527" s="2" t="s">
        <v>2106</v>
      </c>
      <c r="C527" s="2" t="str">
        <f t="shared" ca="1" si="0"/>
        <v>上海</v>
      </c>
      <c r="D527" s="2" t="str">
        <f t="shared" ca="1" si="62"/>
        <v>松江区  </v>
      </c>
      <c r="E527" s="2" t="s">
        <v>291</v>
      </c>
      <c r="F527" s="2" t="s">
        <v>27</v>
      </c>
      <c r="G527" s="3">
        <v>8</v>
      </c>
      <c r="H527" s="3">
        <v>13</v>
      </c>
      <c r="I527" s="2" t="s">
        <v>1814</v>
      </c>
      <c r="J527" s="2" t="s">
        <v>657</v>
      </c>
      <c r="K527" s="2" t="s">
        <v>55</v>
      </c>
      <c r="L527" s="2" t="s">
        <v>2107</v>
      </c>
      <c r="M527" s="2" t="s">
        <v>2108</v>
      </c>
      <c r="N527" s="2" t="s">
        <v>23</v>
      </c>
    </row>
    <row r="528" spans="1:14" ht="21.75" customHeight="1">
      <c r="A528" s="2" t="s">
        <v>2109</v>
      </c>
      <c r="B528" s="2" t="s">
        <v>2110</v>
      </c>
      <c r="C528" s="2" t="str">
        <f t="shared" ca="1" si="0"/>
        <v>上海</v>
      </c>
      <c r="D528" s="2" t="str">
        <f t="shared" ca="1" si="62"/>
        <v>松江区  </v>
      </c>
      <c r="E528" s="2" t="s">
        <v>272</v>
      </c>
      <c r="F528" s="2" t="s">
        <v>27</v>
      </c>
      <c r="G528" s="3">
        <v>8</v>
      </c>
      <c r="H528" s="3">
        <v>15</v>
      </c>
      <c r="I528" s="2" t="s">
        <v>1777</v>
      </c>
      <c r="J528" s="2" t="s">
        <v>695</v>
      </c>
      <c r="K528" s="2" t="s">
        <v>47</v>
      </c>
      <c r="L528" s="2" t="s">
        <v>2111</v>
      </c>
      <c r="M528" s="2" t="s">
        <v>2112</v>
      </c>
      <c r="N528" s="2" t="s">
        <v>404</v>
      </c>
    </row>
    <row r="529" spans="1:14" ht="21.75" customHeight="1">
      <c r="A529" s="2" t="s">
        <v>2113</v>
      </c>
      <c r="B529" s="2" t="s">
        <v>2114</v>
      </c>
      <c r="C529" s="2" t="str">
        <f t="shared" ca="1" si="0"/>
        <v>上海</v>
      </c>
      <c r="D529" s="2" t="str">
        <f t="shared" ca="1" si="62"/>
        <v>松江区  </v>
      </c>
      <c r="E529" s="2" t="s">
        <v>780</v>
      </c>
      <c r="F529" s="2" t="s">
        <v>17</v>
      </c>
      <c r="G529" s="3">
        <v>8</v>
      </c>
      <c r="H529" s="3">
        <v>15</v>
      </c>
      <c r="I529" s="2" t="s">
        <v>1777</v>
      </c>
      <c r="J529" s="2" t="s">
        <v>157</v>
      </c>
      <c r="K529" s="2" t="s">
        <v>47</v>
      </c>
      <c r="L529" s="2" t="s">
        <v>263</v>
      </c>
      <c r="M529" s="2" t="s">
        <v>2115</v>
      </c>
      <c r="N529" s="2" t="s">
        <v>36</v>
      </c>
    </row>
    <row r="530" spans="1:14" ht="21.75" customHeight="1">
      <c r="A530" s="2" t="s">
        <v>2116</v>
      </c>
      <c r="B530" s="2" t="s">
        <v>2117</v>
      </c>
      <c r="C530" s="2" t="str">
        <f t="shared" ca="1" si="0"/>
        <v>上海</v>
      </c>
      <c r="D530" s="2" t="s">
        <v>21</v>
      </c>
      <c r="E530" s="2" t="s">
        <v>60</v>
      </c>
      <c r="F530" s="2" t="s">
        <v>17</v>
      </c>
      <c r="G530" s="3">
        <v>8</v>
      </c>
      <c r="H530" s="3">
        <v>12</v>
      </c>
      <c r="I530" s="2" t="s">
        <v>1796</v>
      </c>
      <c r="J530" s="2" t="s">
        <v>480</v>
      </c>
      <c r="K530" s="2" t="s">
        <v>55</v>
      </c>
      <c r="L530" s="2" t="s">
        <v>2118</v>
      </c>
      <c r="M530" s="2" t="s">
        <v>2119</v>
      </c>
      <c r="N530" s="2" t="s">
        <v>42</v>
      </c>
    </row>
    <row r="531" spans="1:14" ht="21.75" customHeight="1">
      <c r="A531" s="2" t="s">
        <v>108</v>
      </c>
      <c r="B531" s="2" t="s">
        <v>2120</v>
      </c>
      <c r="C531" s="2" t="str">
        <f t="shared" ca="1" si="0"/>
        <v>上海</v>
      </c>
      <c r="D531" s="2" t="str">
        <f t="shared" ref="D531:D540" ca="1" si="63">IFERROR(__xludf.DUMMYFUNCTION("REGEXEXTRACT(E531,""-(\S+)"")"),"浦东新区  ")</f>
        <v>浦东新区  </v>
      </c>
      <c r="E531" s="2" t="s">
        <v>295</v>
      </c>
      <c r="F531" s="2" t="s">
        <v>17</v>
      </c>
      <c r="G531" s="3">
        <v>8</v>
      </c>
      <c r="H531" s="3">
        <v>10</v>
      </c>
      <c r="I531" s="2" t="s">
        <v>1783</v>
      </c>
      <c r="J531" s="2" t="s">
        <v>29</v>
      </c>
      <c r="K531" s="2" t="s">
        <v>55</v>
      </c>
      <c r="L531" s="2" t="s">
        <v>2121</v>
      </c>
      <c r="M531" s="2" t="s">
        <v>2122</v>
      </c>
      <c r="N531" s="2" t="s">
        <v>36</v>
      </c>
    </row>
    <row r="532" spans="1:14" ht="21.75" customHeight="1">
      <c r="A532" s="2" t="s">
        <v>179</v>
      </c>
      <c r="B532" s="2" t="s">
        <v>2123</v>
      </c>
      <c r="C532" s="2" t="str">
        <f t="shared" ca="1" si="0"/>
        <v>上海</v>
      </c>
      <c r="D532" s="2" t="str">
        <f t="shared" ca="1" si="63"/>
        <v>浦东新区  </v>
      </c>
      <c r="E532" s="2" t="s">
        <v>295</v>
      </c>
      <c r="F532" s="2" t="s">
        <v>27</v>
      </c>
      <c r="G532" s="3">
        <v>8</v>
      </c>
      <c r="H532" s="3">
        <v>15</v>
      </c>
      <c r="I532" s="2" t="s">
        <v>1777</v>
      </c>
      <c r="J532" s="2" t="s">
        <v>505</v>
      </c>
      <c r="K532" s="2" t="s">
        <v>47</v>
      </c>
      <c r="L532" s="2" t="s">
        <v>2124</v>
      </c>
      <c r="M532" s="2" t="s">
        <v>2125</v>
      </c>
      <c r="N532" s="2" t="s">
        <v>96</v>
      </c>
    </row>
    <row r="533" spans="1:14" ht="21.75" customHeight="1">
      <c r="A533" s="2" t="s">
        <v>385</v>
      </c>
      <c r="B533" s="2" t="s">
        <v>2126</v>
      </c>
      <c r="C533" s="2" t="str">
        <f t="shared" ca="1" si="0"/>
        <v>上海</v>
      </c>
      <c r="D533" s="2" t="str">
        <f t="shared" ca="1" si="63"/>
        <v>浦东新区  </v>
      </c>
      <c r="E533" s="2" t="s">
        <v>780</v>
      </c>
      <c r="F533" s="2" t="s">
        <v>27</v>
      </c>
      <c r="G533" s="3">
        <v>8</v>
      </c>
      <c r="H533" s="3">
        <v>10</v>
      </c>
      <c r="I533" s="2" t="s">
        <v>1783</v>
      </c>
      <c r="J533" s="2" t="s">
        <v>2127</v>
      </c>
      <c r="K533" s="2" t="s">
        <v>47</v>
      </c>
      <c r="L533" s="2" t="s">
        <v>263</v>
      </c>
      <c r="M533" s="2" t="s">
        <v>2128</v>
      </c>
      <c r="N533" s="2" t="s">
        <v>404</v>
      </c>
    </row>
    <row r="534" spans="1:14" ht="21.75" customHeight="1">
      <c r="A534" s="2" t="s">
        <v>2129</v>
      </c>
      <c r="B534" s="2" t="s">
        <v>2130</v>
      </c>
      <c r="C534" s="2" t="str">
        <f t="shared" ca="1" si="0"/>
        <v>上海</v>
      </c>
      <c r="D534" s="2" t="str">
        <f t="shared" ca="1" si="63"/>
        <v>浦东新区  </v>
      </c>
      <c r="E534" s="2" t="s">
        <v>295</v>
      </c>
      <c r="F534" s="2" t="s">
        <v>27</v>
      </c>
      <c r="G534" s="3">
        <v>8</v>
      </c>
      <c r="H534" s="3">
        <v>10</v>
      </c>
      <c r="I534" s="2" t="s">
        <v>1783</v>
      </c>
      <c r="J534" s="2" t="s">
        <v>480</v>
      </c>
      <c r="K534" s="2" t="s">
        <v>1965</v>
      </c>
      <c r="L534" s="2" t="s">
        <v>2131</v>
      </c>
      <c r="M534" s="2" t="s">
        <v>2132</v>
      </c>
      <c r="N534" s="2" t="s">
        <v>96</v>
      </c>
    </row>
    <row r="535" spans="1:14" ht="21.75" customHeight="1">
      <c r="A535" s="2" t="s">
        <v>385</v>
      </c>
      <c r="B535" s="2" t="s">
        <v>2133</v>
      </c>
      <c r="C535" s="2" t="str">
        <f t="shared" ca="1" si="0"/>
        <v>上海</v>
      </c>
      <c r="D535" s="2" t="str">
        <f t="shared" ca="1" si="63"/>
        <v>浦东新区  </v>
      </c>
      <c r="E535" s="2" t="s">
        <v>272</v>
      </c>
      <c r="F535" s="2" t="s">
        <v>27</v>
      </c>
      <c r="G535" s="3">
        <v>8</v>
      </c>
      <c r="H535" s="3">
        <v>15</v>
      </c>
      <c r="I535" s="2" t="s">
        <v>1777</v>
      </c>
      <c r="J535" s="2" t="s">
        <v>20</v>
      </c>
      <c r="K535" s="2" t="s">
        <v>47</v>
      </c>
      <c r="L535" s="2" t="s">
        <v>1016</v>
      </c>
      <c r="M535" s="2" t="s">
        <v>2134</v>
      </c>
      <c r="N535" s="2" t="s">
        <v>42</v>
      </c>
    </row>
    <row r="536" spans="1:14" ht="21.75" customHeight="1">
      <c r="A536" s="2" t="s">
        <v>179</v>
      </c>
      <c r="B536" s="2" t="s">
        <v>2135</v>
      </c>
      <c r="C536" s="2" t="str">
        <f t="shared" ca="1" si="0"/>
        <v>上海</v>
      </c>
      <c r="D536" s="2" t="str">
        <f t="shared" ca="1" si="63"/>
        <v>浦东新区  </v>
      </c>
      <c r="E536" s="2" t="s">
        <v>295</v>
      </c>
      <c r="F536" s="2" t="s">
        <v>27</v>
      </c>
      <c r="G536" s="3">
        <v>8</v>
      </c>
      <c r="H536" s="3">
        <v>10</v>
      </c>
      <c r="I536" s="2" t="s">
        <v>1783</v>
      </c>
      <c r="J536" s="2" t="s">
        <v>1088</v>
      </c>
      <c r="K536" s="2" t="s">
        <v>67</v>
      </c>
      <c r="L536" s="2" t="s">
        <v>2136</v>
      </c>
      <c r="M536" s="2" t="s">
        <v>2137</v>
      </c>
      <c r="N536" s="2" t="s">
        <v>42</v>
      </c>
    </row>
    <row r="537" spans="1:14" ht="21.75" customHeight="1">
      <c r="A537" s="2" t="s">
        <v>179</v>
      </c>
      <c r="B537" s="2" t="s">
        <v>2138</v>
      </c>
      <c r="C537" s="2" t="str">
        <f t="shared" ca="1" si="0"/>
        <v>上海</v>
      </c>
      <c r="D537" s="2" t="str">
        <f t="shared" ca="1" si="63"/>
        <v>浦东新区  </v>
      </c>
      <c r="E537" s="2" t="s">
        <v>295</v>
      </c>
      <c r="F537" s="2" t="s">
        <v>17</v>
      </c>
      <c r="G537" s="3">
        <v>8</v>
      </c>
      <c r="H537" s="3">
        <v>15</v>
      </c>
      <c r="I537" s="2" t="s">
        <v>1777</v>
      </c>
      <c r="J537" s="2" t="s">
        <v>20</v>
      </c>
      <c r="K537" s="2" t="s">
        <v>47</v>
      </c>
      <c r="L537" s="2" t="s">
        <v>21</v>
      </c>
      <c r="M537" s="2" t="s">
        <v>2139</v>
      </c>
      <c r="N537" s="2" t="s">
        <v>42</v>
      </c>
    </row>
    <row r="538" spans="1:14" ht="21.75" customHeight="1">
      <c r="A538" s="2" t="s">
        <v>2140</v>
      </c>
      <c r="B538" s="2" t="s">
        <v>2141</v>
      </c>
      <c r="C538" s="2" t="str">
        <f t="shared" ca="1" si="0"/>
        <v>上海</v>
      </c>
      <c r="D538" s="2" t="str">
        <f t="shared" ca="1" si="63"/>
        <v>浦东新区  </v>
      </c>
      <c r="E538" s="2" t="s">
        <v>295</v>
      </c>
      <c r="F538" s="2" t="s">
        <v>17</v>
      </c>
      <c r="G538" s="3">
        <v>8</v>
      </c>
      <c r="H538" s="3">
        <v>10</v>
      </c>
      <c r="I538" s="2" t="s">
        <v>1783</v>
      </c>
      <c r="J538" s="2" t="s">
        <v>2142</v>
      </c>
      <c r="K538" s="2" t="s">
        <v>67</v>
      </c>
      <c r="L538" s="2" t="s">
        <v>21</v>
      </c>
      <c r="M538" s="2" t="s">
        <v>2143</v>
      </c>
      <c r="N538" s="2" t="s">
        <v>36</v>
      </c>
    </row>
    <row r="539" spans="1:14" ht="21.75" customHeight="1">
      <c r="A539" s="2" t="s">
        <v>108</v>
      </c>
      <c r="B539" s="2" t="s">
        <v>2144</v>
      </c>
      <c r="C539" s="2" t="str">
        <f t="shared" ca="1" si="0"/>
        <v>上海</v>
      </c>
      <c r="D539" s="2" t="str">
        <f t="shared" ca="1" si="63"/>
        <v>浦东新区  </v>
      </c>
      <c r="E539" s="2" t="s">
        <v>272</v>
      </c>
      <c r="F539" s="2" t="s">
        <v>17</v>
      </c>
      <c r="G539" s="3">
        <v>8</v>
      </c>
      <c r="H539" s="3">
        <v>12</v>
      </c>
      <c r="I539" s="2" t="s">
        <v>1796</v>
      </c>
      <c r="J539" s="2" t="s">
        <v>1547</v>
      </c>
      <c r="K539" s="2" t="s">
        <v>55</v>
      </c>
      <c r="L539" s="2" t="s">
        <v>21</v>
      </c>
      <c r="M539" s="2" t="s">
        <v>2145</v>
      </c>
      <c r="N539" s="2" t="s">
        <v>23</v>
      </c>
    </row>
    <row r="540" spans="1:14" ht="21.75" customHeight="1">
      <c r="A540" s="2" t="s">
        <v>683</v>
      </c>
      <c r="B540" s="2" t="s">
        <v>2146</v>
      </c>
      <c r="C540" s="2" t="str">
        <f t="shared" ca="1" si="0"/>
        <v>上海</v>
      </c>
      <c r="D540" s="2" t="str">
        <f t="shared" ca="1" si="63"/>
        <v>浦东新区  </v>
      </c>
      <c r="E540" s="2" t="s">
        <v>940</v>
      </c>
      <c r="F540" s="2" t="s">
        <v>27</v>
      </c>
      <c r="G540" s="3">
        <v>8</v>
      </c>
      <c r="H540" s="3">
        <v>12</v>
      </c>
      <c r="I540" s="2" t="s">
        <v>1796</v>
      </c>
      <c r="J540" s="2" t="s">
        <v>157</v>
      </c>
      <c r="K540" s="2" t="s">
        <v>19</v>
      </c>
      <c r="L540" s="2" t="s">
        <v>2147</v>
      </c>
      <c r="M540" s="2" t="s">
        <v>2148</v>
      </c>
      <c r="N540" s="2" t="s">
        <v>1333</v>
      </c>
    </row>
    <row r="541" spans="1:14" ht="21.75" customHeight="1">
      <c r="A541" s="2" t="s">
        <v>2149</v>
      </c>
      <c r="B541" s="2" t="s">
        <v>2150</v>
      </c>
      <c r="C541" s="2" t="str">
        <f t="shared" ca="1" si="0"/>
        <v>上海</v>
      </c>
      <c r="D541" s="2" t="s">
        <v>21</v>
      </c>
      <c r="E541" s="2" t="s">
        <v>306</v>
      </c>
      <c r="F541" s="2" t="s">
        <v>27</v>
      </c>
      <c r="G541" s="6">
        <v>8</v>
      </c>
      <c r="H541" s="6">
        <v>13</v>
      </c>
      <c r="I541" s="7" t="s">
        <v>1838</v>
      </c>
      <c r="J541" s="2" t="s">
        <v>2151</v>
      </c>
      <c r="K541" s="2" t="s">
        <v>19</v>
      </c>
      <c r="L541" s="2" t="s">
        <v>21</v>
      </c>
      <c r="M541" s="2" t="s">
        <v>21</v>
      </c>
      <c r="N541" s="2" t="s">
        <v>404</v>
      </c>
    </row>
    <row r="542" spans="1:14" ht="21.75" customHeight="1">
      <c r="A542" s="2" t="s">
        <v>314</v>
      </c>
      <c r="B542" s="2" t="s">
        <v>2152</v>
      </c>
      <c r="C542" s="2" t="str">
        <f t="shared" ca="1" si="0"/>
        <v>上海</v>
      </c>
      <c r="D542" s="2" t="str">
        <f ca="1">IFERROR(__xludf.DUMMYFUNCTION("REGEXEXTRACT(E542,""-(\S+)"")"),"昌平区  ")</f>
        <v>昌平区  </v>
      </c>
      <c r="E542" s="2" t="s">
        <v>940</v>
      </c>
      <c r="F542" s="2" t="s">
        <v>17</v>
      </c>
      <c r="G542" s="3">
        <v>8</v>
      </c>
      <c r="H542" s="3">
        <v>10</v>
      </c>
      <c r="I542" s="2" t="s">
        <v>1783</v>
      </c>
      <c r="J542" s="2" t="s">
        <v>29</v>
      </c>
      <c r="K542" s="2" t="s">
        <v>55</v>
      </c>
      <c r="L542" s="2" t="s">
        <v>21</v>
      </c>
      <c r="M542" s="2" t="s">
        <v>2153</v>
      </c>
      <c r="N542" s="2" t="s">
        <v>23</v>
      </c>
    </row>
    <row r="543" spans="1:14" ht="21.75" customHeight="1">
      <c r="A543" s="2" t="s">
        <v>2154</v>
      </c>
      <c r="B543" s="2" t="s">
        <v>2155</v>
      </c>
      <c r="C543" s="2" t="str">
        <f t="shared" ca="1" si="0"/>
        <v>上海</v>
      </c>
      <c r="D543" s="2" t="s">
        <v>21</v>
      </c>
      <c r="E543" s="2" t="s">
        <v>306</v>
      </c>
      <c r="F543" s="2" t="s">
        <v>73</v>
      </c>
      <c r="G543" s="3">
        <v>8</v>
      </c>
      <c r="H543" s="3">
        <v>40</v>
      </c>
      <c r="I543" s="2" t="s">
        <v>2156</v>
      </c>
      <c r="J543" s="2" t="s">
        <v>2157</v>
      </c>
      <c r="K543" s="2" t="s">
        <v>47</v>
      </c>
      <c r="L543" s="2" t="s">
        <v>2158</v>
      </c>
      <c r="M543" s="2" t="s">
        <v>2159</v>
      </c>
      <c r="N543" s="2" t="s">
        <v>36</v>
      </c>
    </row>
    <row r="544" spans="1:14" ht="21.75" customHeight="1">
      <c r="A544" s="2" t="s">
        <v>75</v>
      </c>
      <c r="B544" s="2" t="s">
        <v>2160</v>
      </c>
      <c r="C544" s="2" t="str">
        <f t="shared" ca="1" si="0"/>
        <v>上海</v>
      </c>
      <c r="D544" s="2" t="str">
        <f ca="1">IFERROR(__xludf.DUMMYFUNCTION("REGEXEXTRACT(E544,""-(\S+)"")"),"西城区  ")</f>
        <v>西城区  </v>
      </c>
      <c r="E544" s="2" t="s">
        <v>960</v>
      </c>
      <c r="F544" s="2" t="s">
        <v>27</v>
      </c>
      <c r="G544" s="3">
        <v>8</v>
      </c>
      <c r="H544" s="3">
        <v>10</v>
      </c>
      <c r="I544" s="2" t="s">
        <v>1783</v>
      </c>
      <c r="J544" s="2" t="s">
        <v>40</v>
      </c>
      <c r="K544" s="2" t="s">
        <v>1965</v>
      </c>
      <c r="L544" s="2" t="s">
        <v>21</v>
      </c>
      <c r="M544" s="2" t="s">
        <v>2161</v>
      </c>
      <c r="N544" s="2" t="s">
        <v>23</v>
      </c>
    </row>
    <row r="545" spans="1:14" ht="21.75" customHeight="1">
      <c r="A545" s="2" t="s">
        <v>2162</v>
      </c>
      <c r="B545" s="2" t="s">
        <v>2163</v>
      </c>
      <c r="C545" s="2" t="str">
        <f t="shared" ca="1" si="0"/>
        <v>上海</v>
      </c>
      <c r="D545" s="2" t="s">
        <v>21</v>
      </c>
      <c r="E545" s="2" t="s">
        <v>306</v>
      </c>
      <c r="F545" s="2" t="s">
        <v>27</v>
      </c>
      <c r="G545" s="3">
        <v>8</v>
      </c>
      <c r="H545" s="3">
        <v>16</v>
      </c>
      <c r="I545" s="2" t="s">
        <v>1806</v>
      </c>
      <c r="J545" s="2" t="s">
        <v>157</v>
      </c>
      <c r="K545" s="2" t="s">
        <v>47</v>
      </c>
      <c r="L545" s="2" t="s">
        <v>1016</v>
      </c>
      <c r="M545" s="2" t="s">
        <v>2164</v>
      </c>
      <c r="N545" s="2" t="s">
        <v>1333</v>
      </c>
    </row>
    <row r="546" spans="1:14" ht="21.75" customHeight="1">
      <c r="A546" s="2" t="s">
        <v>2165</v>
      </c>
      <c r="B546" s="2" t="s">
        <v>2166</v>
      </c>
      <c r="C546" s="2" t="str">
        <f t="shared" ca="1" si="0"/>
        <v>上海</v>
      </c>
      <c r="D546" s="2" t="str">
        <f t="shared" ref="D546:D548" ca="1" si="64">IFERROR(__xludf.DUMMYFUNCTION("REGEXEXTRACT(E546,""-(\S+)"")"),"海淀区  ")</f>
        <v>海淀区  </v>
      </c>
      <c r="E546" s="2" t="s">
        <v>65</v>
      </c>
      <c r="F546" s="2" t="s">
        <v>17</v>
      </c>
      <c r="G546" s="3">
        <v>8</v>
      </c>
      <c r="H546" s="3">
        <v>12</v>
      </c>
      <c r="I546" s="2" t="s">
        <v>1796</v>
      </c>
      <c r="J546" s="2" t="s">
        <v>20</v>
      </c>
      <c r="K546" s="2" t="s">
        <v>47</v>
      </c>
      <c r="L546" s="2" t="s">
        <v>2167</v>
      </c>
      <c r="M546" s="2" t="s">
        <v>2168</v>
      </c>
      <c r="N546" s="2" t="s">
        <v>23</v>
      </c>
    </row>
    <row r="547" spans="1:14" ht="21.75" customHeight="1">
      <c r="A547" s="2" t="s">
        <v>2169</v>
      </c>
      <c r="B547" s="2" t="s">
        <v>2170</v>
      </c>
      <c r="C547" s="2" t="str">
        <f t="shared" ca="1" si="0"/>
        <v>上海</v>
      </c>
      <c r="D547" s="2" t="str">
        <f t="shared" ca="1" si="64"/>
        <v>海淀区  </v>
      </c>
      <c r="E547" s="2" t="s">
        <v>65</v>
      </c>
      <c r="F547" s="2" t="s">
        <v>27</v>
      </c>
      <c r="G547" s="3">
        <v>8</v>
      </c>
      <c r="H547" s="3">
        <v>15</v>
      </c>
      <c r="I547" s="2" t="s">
        <v>1777</v>
      </c>
      <c r="J547" s="2" t="s">
        <v>29</v>
      </c>
      <c r="K547" s="2" t="s">
        <v>47</v>
      </c>
      <c r="L547" s="2" t="s">
        <v>2171</v>
      </c>
      <c r="M547" s="2" t="s">
        <v>2172</v>
      </c>
      <c r="N547" s="2" t="s">
        <v>404</v>
      </c>
    </row>
    <row r="548" spans="1:14" ht="21.75" customHeight="1">
      <c r="A548" s="2" t="s">
        <v>108</v>
      </c>
      <c r="B548" s="2" t="s">
        <v>2173</v>
      </c>
      <c r="C548" s="2" t="str">
        <f t="shared" ca="1" si="0"/>
        <v>上海</v>
      </c>
      <c r="D548" s="2" t="str">
        <f t="shared" ca="1" si="64"/>
        <v>海淀区  </v>
      </c>
      <c r="E548" s="2" t="s">
        <v>479</v>
      </c>
      <c r="F548" s="2" t="s">
        <v>27</v>
      </c>
      <c r="G548" s="3">
        <v>8</v>
      </c>
      <c r="H548" s="3">
        <v>10</v>
      </c>
      <c r="I548" s="2" t="s">
        <v>1783</v>
      </c>
      <c r="J548" s="2" t="s">
        <v>20</v>
      </c>
      <c r="K548" s="2" t="s">
        <v>55</v>
      </c>
      <c r="L548" s="2" t="s">
        <v>2174</v>
      </c>
      <c r="M548" s="2" t="s">
        <v>2175</v>
      </c>
      <c r="N548" s="2" t="s">
        <v>36</v>
      </c>
    </row>
    <row r="549" spans="1:14" ht="21.75" customHeight="1">
      <c r="A549" s="2" t="s">
        <v>385</v>
      </c>
      <c r="B549" s="2" t="s">
        <v>2176</v>
      </c>
      <c r="C549" s="2" t="str">
        <f t="shared" ca="1" si="0"/>
        <v>上海</v>
      </c>
      <c r="D549" s="2" t="s">
        <v>21</v>
      </c>
      <c r="E549" s="2" t="s">
        <v>306</v>
      </c>
      <c r="F549" s="2" t="s">
        <v>27</v>
      </c>
      <c r="G549" s="3">
        <v>8</v>
      </c>
      <c r="H549" s="3">
        <v>12</v>
      </c>
      <c r="I549" s="2" t="s">
        <v>1796</v>
      </c>
      <c r="J549" s="2" t="s">
        <v>29</v>
      </c>
      <c r="K549" s="2" t="s">
        <v>55</v>
      </c>
      <c r="L549" s="2" t="s">
        <v>2177</v>
      </c>
      <c r="M549" s="2" t="s">
        <v>21</v>
      </c>
      <c r="N549" s="2" t="s">
        <v>42</v>
      </c>
    </row>
    <row r="550" spans="1:14" ht="21.75" customHeight="1">
      <c r="A550" s="2" t="s">
        <v>761</v>
      </c>
      <c r="B550" s="2" t="s">
        <v>2178</v>
      </c>
      <c r="C550" s="2" t="str">
        <f t="shared" ca="1" si="0"/>
        <v>上海</v>
      </c>
      <c r="D550" s="2" t="str">
        <f t="shared" ref="D550:D553" ca="1" si="65">IFERROR(__xludf.DUMMYFUNCTION("REGEXEXTRACT(E550,""-(\S+)"")"),"昌平区  ")</f>
        <v>昌平区  </v>
      </c>
      <c r="E550" s="2" t="s">
        <v>940</v>
      </c>
      <c r="F550" s="2" t="s">
        <v>27</v>
      </c>
      <c r="G550" s="3">
        <v>8</v>
      </c>
      <c r="H550" s="3">
        <v>15</v>
      </c>
      <c r="I550" s="2" t="s">
        <v>1777</v>
      </c>
      <c r="J550" s="2" t="s">
        <v>157</v>
      </c>
      <c r="K550" s="2" t="s">
        <v>47</v>
      </c>
      <c r="L550" s="2" t="s">
        <v>2179</v>
      </c>
      <c r="M550" s="2" t="s">
        <v>2180</v>
      </c>
      <c r="N550" s="2" t="s">
        <v>36</v>
      </c>
    </row>
    <row r="551" spans="1:14" ht="21.75" customHeight="1">
      <c r="A551" s="2" t="s">
        <v>51</v>
      </c>
      <c r="B551" s="2" t="s">
        <v>2181</v>
      </c>
      <c r="C551" s="2" t="str">
        <f t="shared" ca="1" si="0"/>
        <v>上海</v>
      </c>
      <c r="D551" s="2" t="str">
        <f t="shared" ca="1" si="65"/>
        <v>昌平区  </v>
      </c>
      <c r="E551" s="2" t="s">
        <v>936</v>
      </c>
      <c r="F551" s="2" t="s">
        <v>17</v>
      </c>
      <c r="G551" s="3">
        <v>8</v>
      </c>
      <c r="H551" s="3">
        <v>10</v>
      </c>
      <c r="I551" s="2" t="s">
        <v>1783</v>
      </c>
      <c r="J551" s="2" t="s">
        <v>2182</v>
      </c>
      <c r="K551" s="2" t="s">
        <v>67</v>
      </c>
      <c r="L551" s="2" t="s">
        <v>912</v>
      </c>
      <c r="M551" s="2" t="s">
        <v>2183</v>
      </c>
      <c r="N551" s="2" t="s">
        <v>42</v>
      </c>
    </row>
    <row r="552" spans="1:14" ht="21.75" customHeight="1">
      <c r="A552" s="2" t="s">
        <v>817</v>
      </c>
      <c r="B552" s="2" t="s">
        <v>2184</v>
      </c>
      <c r="C552" s="2" t="str">
        <f t="shared" ca="1" si="0"/>
        <v>上海</v>
      </c>
      <c r="D552" s="2" t="str">
        <f t="shared" ca="1" si="65"/>
        <v>昌平区  </v>
      </c>
      <c r="E552" s="2" t="s">
        <v>65</v>
      </c>
      <c r="F552" s="2" t="s">
        <v>27</v>
      </c>
      <c r="G552" s="6">
        <v>8</v>
      </c>
      <c r="H552" s="6">
        <v>13</v>
      </c>
      <c r="I552" s="7" t="s">
        <v>1838</v>
      </c>
      <c r="J552" s="2" t="s">
        <v>40</v>
      </c>
      <c r="K552" s="2" t="s">
        <v>55</v>
      </c>
      <c r="L552" s="2" t="s">
        <v>2185</v>
      </c>
      <c r="M552" s="2" t="s">
        <v>2186</v>
      </c>
      <c r="N552" s="2" t="s">
        <v>23</v>
      </c>
    </row>
    <row r="553" spans="1:14" ht="21.75" customHeight="1">
      <c r="A553" s="2" t="s">
        <v>2187</v>
      </c>
      <c r="B553" s="2" t="s">
        <v>2188</v>
      </c>
      <c r="C553" s="2" t="str">
        <f t="shared" ca="1" si="0"/>
        <v>上海</v>
      </c>
      <c r="D553" s="2" t="str">
        <f t="shared" ca="1" si="65"/>
        <v>昌平区  </v>
      </c>
      <c r="E553" s="2" t="s">
        <v>960</v>
      </c>
      <c r="F553" s="2" t="s">
        <v>17</v>
      </c>
      <c r="G553" s="3">
        <v>8</v>
      </c>
      <c r="H553" s="3">
        <v>12</v>
      </c>
      <c r="I553" s="2" t="s">
        <v>1796</v>
      </c>
      <c r="J553" s="2" t="s">
        <v>40</v>
      </c>
      <c r="K553" s="2" t="s">
        <v>55</v>
      </c>
      <c r="L553" s="2" t="s">
        <v>2189</v>
      </c>
      <c r="M553" s="2" t="s">
        <v>2190</v>
      </c>
      <c r="N553" s="2" t="s">
        <v>36</v>
      </c>
    </row>
    <row r="554" spans="1:14" ht="21.75" customHeight="1">
      <c r="A554" s="2" t="s">
        <v>2191</v>
      </c>
      <c r="B554" s="2" t="s">
        <v>2192</v>
      </c>
      <c r="C554" s="2" t="str">
        <f t="shared" ca="1" si="0"/>
        <v>上海</v>
      </c>
      <c r="D554" s="2" t="s">
        <v>21</v>
      </c>
      <c r="E554" s="2" t="s">
        <v>306</v>
      </c>
      <c r="F554" s="2" t="s">
        <v>27</v>
      </c>
      <c r="G554" s="6">
        <v>8</v>
      </c>
      <c r="H554" s="6">
        <v>13</v>
      </c>
      <c r="I554" s="7" t="s">
        <v>1838</v>
      </c>
      <c r="J554" s="2" t="s">
        <v>2193</v>
      </c>
      <c r="K554" s="2" t="s">
        <v>19</v>
      </c>
      <c r="L554" s="2" t="s">
        <v>21</v>
      </c>
      <c r="M554" s="2" t="s">
        <v>2194</v>
      </c>
      <c r="N554" s="2" t="s">
        <v>36</v>
      </c>
    </row>
    <row r="555" spans="1:14" ht="21.75" customHeight="1">
      <c r="A555" s="2" t="s">
        <v>2195</v>
      </c>
      <c r="B555" s="2" t="s">
        <v>2196</v>
      </c>
      <c r="C555" s="2" t="str">
        <f t="shared" ca="1" si="0"/>
        <v>上海</v>
      </c>
      <c r="D555" s="2" t="s">
        <v>21</v>
      </c>
      <c r="E555" s="2" t="s">
        <v>306</v>
      </c>
      <c r="F555" s="2" t="s">
        <v>27</v>
      </c>
      <c r="G555" s="3">
        <v>8</v>
      </c>
      <c r="H555" s="3">
        <v>12</v>
      </c>
      <c r="I555" s="2" t="s">
        <v>1796</v>
      </c>
      <c r="J555" s="2" t="s">
        <v>1159</v>
      </c>
      <c r="K555" s="2" t="s">
        <v>47</v>
      </c>
      <c r="L555" s="2" t="s">
        <v>2197</v>
      </c>
      <c r="M555" s="2" t="s">
        <v>2198</v>
      </c>
      <c r="N555" s="2" t="s">
        <v>42</v>
      </c>
    </row>
    <row r="556" spans="1:14" ht="21.75" customHeight="1">
      <c r="A556" s="2" t="s">
        <v>385</v>
      </c>
      <c r="B556" s="2" t="s">
        <v>2199</v>
      </c>
      <c r="C556" s="2" t="str">
        <f t="shared" ca="1" si="0"/>
        <v>上海</v>
      </c>
      <c r="D556" s="2" t="str">
        <f t="shared" ref="D556:D558" ca="1" si="66">IFERROR(__xludf.DUMMYFUNCTION("REGEXEXTRACT(E556,""-(\S+)"")"),"顺义区  ")</f>
        <v>顺义区  </v>
      </c>
      <c r="E556" s="2" t="s">
        <v>2200</v>
      </c>
      <c r="F556" s="2" t="s">
        <v>27</v>
      </c>
      <c r="G556" s="3">
        <v>8</v>
      </c>
      <c r="H556" s="3">
        <v>9</v>
      </c>
      <c r="I556" s="2" t="s">
        <v>2014</v>
      </c>
      <c r="J556" s="2" t="s">
        <v>105</v>
      </c>
      <c r="K556" s="2" t="s">
        <v>47</v>
      </c>
      <c r="L556" s="2" t="s">
        <v>2201</v>
      </c>
      <c r="M556" s="2" t="s">
        <v>2202</v>
      </c>
      <c r="N556" s="2" t="s">
        <v>36</v>
      </c>
    </row>
    <row r="557" spans="1:14" ht="21.75" customHeight="1">
      <c r="A557" s="2" t="s">
        <v>385</v>
      </c>
      <c r="B557" s="2" t="s">
        <v>2203</v>
      </c>
      <c r="C557" s="2" t="str">
        <f t="shared" ca="1" si="0"/>
        <v>上海</v>
      </c>
      <c r="D557" s="2" t="str">
        <f t="shared" ca="1" si="66"/>
        <v>顺义区  </v>
      </c>
      <c r="E557" s="2" t="s">
        <v>301</v>
      </c>
      <c r="F557" s="2" t="s">
        <v>17</v>
      </c>
      <c r="G557" s="3">
        <v>8</v>
      </c>
      <c r="H557" s="3">
        <v>15</v>
      </c>
      <c r="I557" s="2" t="s">
        <v>1777</v>
      </c>
      <c r="J557" s="2" t="s">
        <v>105</v>
      </c>
      <c r="K557" s="2" t="s">
        <v>47</v>
      </c>
      <c r="L557" s="2" t="s">
        <v>2204</v>
      </c>
      <c r="M557" s="2" t="s">
        <v>2205</v>
      </c>
      <c r="N557" s="2" t="s">
        <v>36</v>
      </c>
    </row>
    <row r="558" spans="1:14" ht="21.75" customHeight="1">
      <c r="A558" s="2" t="s">
        <v>2206</v>
      </c>
      <c r="B558" s="2" t="s">
        <v>2207</v>
      </c>
      <c r="C558" s="2" t="str">
        <f t="shared" ca="1" si="0"/>
        <v>上海</v>
      </c>
      <c r="D558" s="2" t="str">
        <f t="shared" ca="1" si="66"/>
        <v>顺义区  </v>
      </c>
      <c r="E558" s="2" t="s">
        <v>65</v>
      </c>
      <c r="F558" s="2" t="s">
        <v>27</v>
      </c>
      <c r="G558" s="3">
        <v>8</v>
      </c>
      <c r="H558" s="3">
        <v>10</v>
      </c>
      <c r="I558" s="2" t="s">
        <v>1783</v>
      </c>
      <c r="J558" s="2" t="s">
        <v>1081</v>
      </c>
      <c r="K558" s="2" t="s">
        <v>47</v>
      </c>
      <c r="L558" s="2" t="s">
        <v>2208</v>
      </c>
      <c r="M558" s="2" t="s">
        <v>2209</v>
      </c>
      <c r="N558" s="2" t="s">
        <v>404</v>
      </c>
    </row>
    <row r="559" spans="1:14" ht="21.75" customHeight="1">
      <c r="A559" s="2" t="s">
        <v>108</v>
      </c>
      <c r="B559" s="2" t="s">
        <v>2210</v>
      </c>
      <c r="C559" s="2" t="str">
        <f t="shared" ca="1" si="0"/>
        <v>上海</v>
      </c>
      <c r="D559" s="2" t="s">
        <v>21</v>
      </c>
      <c r="E559" s="2" t="s">
        <v>306</v>
      </c>
      <c r="F559" s="2" t="s">
        <v>27</v>
      </c>
      <c r="G559" s="3">
        <v>8</v>
      </c>
      <c r="H559" s="3">
        <v>15</v>
      </c>
      <c r="I559" s="2" t="s">
        <v>1777</v>
      </c>
      <c r="J559" s="2" t="s">
        <v>40</v>
      </c>
      <c r="K559" s="2" t="s">
        <v>55</v>
      </c>
      <c r="L559" s="2" t="s">
        <v>2211</v>
      </c>
      <c r="M559" s="2" t="s">
        <v>2212</v>
      </c>
      <c r="N559" s="2" t="s">
        <v>23</v>
      </c>
    </row>
    <row r="560" spans="1:14" ht="21.75" customHeight="1">
      <c r="A560" s="2" t="s">
        <v>1229</v>
      </c>
      <c r="B560" s="2" t="s">
        <v>2213</v>
      </c>
      <c r="C560" s="2" t="str">
        <f t="shared" ca="1" si="0"/>
        <v>上海</v>
      </c>
      <c r="D560" s="2" t="str">
        <f ca="1">IFERROR(__xludf.DUMMYFUNCTION("REGEXEXTRACT(E560,""-(\S+)"")"),"朝阳区  ")</f>
        <v>朝阳区  </v>
      </c>
      <c r="E560" s="2" t="s">
        <v>301</v>
      </c>
      <c r="F560" s="2" t="s">
        <v>27</v>
      </c>
      <c r="G560" s="3">
        <v>8</v>
      </c>
      <c r="H560" s="3">
        <v>10</v>
      </c>
      <c r="I560" s="2" t="s">
        <v>1783</v>
      </c>
      <c r="J560" s="2" t="s">
        <v>916</v>
      </c>
      <c r="K560" s="2" t="s">
        <v>1965</v>
      </c>
      <c r="L560" s="2" t="s">
        <v>2214</v>
      </c>
      <c r="M560" s="2" t="s">
        <v>2215</v>
      </c>
      <c r="N560" s="2" t="s">
        <v>36</v>
      </c>
    </row>
    <row r="561" spans="1:14" ht="21.75" customHeight="1">
      <c r="A561" s="2" t="s">
        <v>2216</v>
      </c>
      <c r="B561" s="2" t="s">
        <v>2217</v>
      </c>
      <c r="C561" s="2" t="str">
        <f t="shared" ca="1" si="0"/>
        <v>上海</v>
      </c>
      <c r="D561" s="2" t="s">
        <v>21</v>
      </c>
      <c r="E561" s="2" t="s">
        <v>306</v>
      </c>
      <c r="F561" s="2" t="s">
        <v>17</v>
      </c>
      <c r="G561" s="3">
        <v>8</v>
      </c>
      <c r="H561" s="3">
        <v>10</v>
      </c>
      <c r="I561" s="2" t="s">
        <v>1783</v>
      </c>
      <c r="J561" s="2" t="s">
        <v>78</v>
      </c>
      <c r="K561" s="2" t="s">
        <v>47</v>
      </c>
      <c r="L561" s="2" t="s">
        <v>920</v>
      </c>
      <c r="M561" s="2" t="s">
        <v>2218</v>
      </c>
      <c r="N561" s="2" t="s">
        <v>36</v>
      </c>
    </row>
    <row r="562" spans="1:14" ht="21.75" customHeight="1">
      <c r="A562" s="2" t="s">
        <v>108</v>
      </c>
      <c r="B562" s="2" t="s">
        <v>2219</v>
      </c>
      <c r="C562" s="2" t="str">
        <f t="shared" ca="1" si="0"/>
        <v>上海</v>
      </c>
      <c r="D562" s="2" t="str">
        <f t="shared" ref="D562:D565" ca="1" si="67">IFERROR(__xludf.DUMMYFUNCTION("REGEXEXTRACT(E562,""-(\S+)"")"),"朝阳区  ")</f>
        <v>朝阳区  </v>
      </c>
      <c r="E562" s="2" t="s">
        <v>301</v>
      </c>
      <c r="F562" s="2" t="s">
        <v>17</v>
      </c>
      <c r="G562" s="3">
        <v>8</v>
      </c>
      <c r="H562" s="3">
        <v>10</v>
      </c>
      <c r="I562" s="2" t="s">
        <v>1783</v>
      </c>
      <c r="J562" s="2" t="s">
        <v>40</v>
      </c>
      <c r="K562" s="2" t="s">
        <v>55</v>
      </c>
      <c r="L562" s="2" t="s">
        <v>141</v>
      </c>
      <c r="M562" s="2" t="s">
        <v>2220</v>
      </c>
      <c r="N562" s="2" t="s">
        <v>23</v>
      </c>
    </row>
    <row r="563" spans="1:14" ht="21.75" customHeight="1">
      <c r="A563" s="2" t="s">
        <v>2221</v>
      </c>
      <c r="B563" s="2" t="s">
        <v>2222</v>
      </c>
      <c r="C563" s="2" t="str">
        <f t="shared" ca="1" si="0"/>
        <v>上海</v>
      </c>
      <c r="D563" s="2" t="str">
        <f t="shared" ca="1" si="67"/>
        <v>朝阳区  </v>
      </c>
      <c r="E563" s="2" t="s">
        <v>301</v>
      </c>
      <c r="F563" s="2" t="s">
        <v>17</v>
      </c>
      <c r="G563" s="3">
        <v>8</v>
      </c>
      <c r="H563" s="3">
        <v>10</v>
      </c>
      <c r="I563" s="2" t="s">
        <v>1783</v>
      </c>
      <c r="J563" s="2" t="s">
        <v>2223</v>
      </c>
      <c r="K563" s="2" t="s">
        <v>55</v>
      </c>
      <c r="L563" s="2" t="s">
        <v>2224</v>
      </c>
      <c r="M563" s="2" t="s">
        <v>2225</v>
      </c>
      <c r="N563" s="2" t="s">
        <v>42</v>
      </c>
    </row>
    <row r="564" spans="1:14" ht="21.75" customHeight="1">
      <c r="A564" s="4" t="s">
        <v>2226</v>
      </c>
      <c r="B564" s="4" t="s">
        <v>2227</v>
      </c>
      <c r="C564" s="4" t="str">
        <f t="shared" ca="1" si="0"/>
        <v>上海</v>
      </c>
      <c r="D564" s="4" t="str">
        <f t="shared" ca="1" si="67"/>
        <v>朝阳区  </v>
      </c>
      <c r="E564" s="4" t="s">
        <v>940</v>
      </c>
      <c r="F564" s="4" t="s">
        <v>27</v>
      </c>
      <c r="G564" s="5">
        <v>8</v>
      </c>
      <c r="H564" s="5">
        <v>10</v>
      </c>
      <c r="I564" s="4" t="s">
        <v>1783</v>
      </c>
      <c r="J564" s="4" t="s">
        <v>2228</v>
      </c>
      <c r="K564" s="4" t="s">
        <v>47</v>
      </c>
      <c r="L564" s="4" t="s">
        <v>21</v>
      </c>
      <c r="M564" s="4" t="s">
        <v>21</v>
      </c>
      <c r="N564" s="4" t="s">
        <v>36</v>
      </c>
    </row>
    <row r="565" spans="1:14" ht="21.75" customHeight="1">
      <c r="A565" s="2" t="s">
        <v>512</v>
      </c>
      <c r="B565" s="2" t="s">
        <v>2229</v>
      </c>
      <c r="C565" s="2" t="str">
        <f t="shared" ca="1" si="0"/>
        <v>上海</v>
      </c>
      <c r="D565" s="2" t="str">
        <f t="shared" ca="1" si="67"/>
        <v>朝阳区  </v>
      </c>
      <c r="E565" s="2" t="s">
        <v>301</v>
      </c>
      <c r="F565" s="2" t="s">
        <v>17</v>
      </c>
      <c r="G565" s="3">
        <v>8</v>
      </c>
      <c r="H565" s="3">
        <v>10</v>
      </c>
      <c r="I565" s="2" t="s">
        <v>1783</v>
      </c>
      <c r="J565" s="2" t="s">
        <v>2230</v>
      </c>
      <c r="K565" s="2" t="s">
        <v>67</v>
      </c>
      <c r="L565" s="2" t="s">
        <v>21</v>
      </c>
      <c r="M565" s="2" t="s">
        <v>2231</v>
      </c>
      <c r="N565" s="2" t="s">
        <v>42</v>
      </c>
    </row>
    <row r="566" spans="1:14" ht="21.75" customHeight="1">
      <c r="A566" s="2" t="s">
        <v>385</v>
      </c>
      <c r="B566" s="2" t="s">
        <v>2232</v>
      </c>
      <c r="C566" s="2" t="str">
        <f t="shared" ca="1" si="0"/>
        <v>上海</v>
      </c>
      <c r="D566" s="2" t="s">
        <v>21</v>
      </c>
      <c r="E566" s="2" t="s">
        <v>306</v>
      </c>
      <c r="F566" s="2" t="s">
        <v>17</v>
      </c>
      <c r="G566" s="3">
        <v>8</v>
      </c>
      <c r="H566" s="3">
        <v>20</v>
      </c>
      <c r="I566" s="2" t="s">
        <v>1772</v>
      </c>
      <c r="J566" s="2" t="s">
        <v>2233</v>
      </c>
      <c r="K566" s="2" t="s">
        <v>47</v>
      </c>
      <c r="L566" s="2" t="s">
        <v>2234</v>
      </c>
      <c r="M566" s="2" t="s">
        <v>2235</v>
      </c>
      <c r="N566" s="2" t="s">
        <v>42</v>
      </c>
    </row>
    <row r="567" spans="1:14" ht="21.75" customHeight="1">
      <c r="A567" s="2" t="s">
        <v>769</v>
      </c>
      <c r="B567" s="2" t="s">
        <v>2236</v>
      </c>
      <c r="C567" s="2" t="str">
        <f t="shared" ca="1" si="0"/>
        <v>上海</v>
      </c>
      <c r="D567" s="2" t="s">
        <v>21</v>
      </c>
      <c r="E567" s="2" t="s">
        <v>306</v>
      </c>
      <c r="F567" s="2" t="s">
        <v>27</v>
      </c>
      <c r="G567" s="3">
        <v>8</v>
      </c>
      <c r="H567" s="3">
        <v>15</v>
      </c>
      <c r="I567" s="2" t="s">
        <v>1777</v>
      </c>
      <c r="J567" s="2" t="s">
        <v>296</v>
      </c>
      <c r="K567" s="2" t="s">
        <v>55</v>
      </c>
      <c r="L567" s="2" t="s">
        <v>2237</v>
      </c>
      <c r="M567" s="2" t="s">
        <v>2238</v>
      </c>
      <c r="N567" s="2" t="s">
        <v>36</v>
      </c>
    </row>
    <row r="568" spans="1:14" ht="21.75" customHeight="1">
      <c r="A568" s="2" t="s">
        <v>2239</v>
      </c>
      <c r="B568" s="2" t="s">
        <v>2240</v>
      </c>
      <c r="C568" s="2" t="str">
        <f t="shared" ca="1" si="0"/>
        <v>上海</v>
      </c>
      <c r="D568" s="2" t="str">
        <f t="shared" ref="D568:D572" ca="1" si="68">IFERROR(__xludf.DUMMYFUNCTION("REGEXEXTRACT(E568,""-(\S+)"")"),"海淀区  ")</f>
        <v>海淀区  </v>
      </c>
      <c r="E568" s="2" t="s">
        <v>65</v>
      </c>
      <c r="F568" s="2" t="s">
        <v>27</v>
      </c>
      <c r="G568" s="3">
        <v>8</v>
      </c>
      <c r="H568" s="3">
        <v>15</v>
      </c>
      <c r="I568" s="2" t="s">
        <v>1777</v>
      </c>
      <c r="J568" s="2" t="s">
        <v>40</v>
      </c>
      <c r="K568" s="2" t="s">
        <v>55</v>
      </c>
      <c r="L568" s="2" t="s">
        <v>2241</v>
      </c>
      <c r="M568" s="2" t="s">
        <v>2242</v>
      </c>
      <c r="N568" s="2" t="s">
        <v>23</v>
      </c>
    </row>
    <row r="569" spans="1:14" ht="21.75" customHeight="1">
      <c r="A569" s="2" t="s">
        <v>774</v>
      </c>
      <c r="B569" s="2" t="s">
        <v>2243</v>
      </c>
      <c r="C569" s="2" t="str">
        <f t="shared" ca="1" si="0"/>
        <v>上海</v>
      </c>
      <c r="D569" s="2" t="str">
        <f t="shared" ca="1" si="68"/>
        <v>海淀区  </v>
      </c>
      <c r="E569" s="2" t="s">
        <v>65</v>
      </c>
      <c r="F569" s="2" t="s">
        <v>27</v>
      </c>
      <c r="G569" s="3">
        <v>8</v>
      </c>
      <c r="H569" s="3">
        <v>20</v>
      </c>
      <c r="I569" s="2" t="s">
        <v>1772</v>
      </c>
      <c r="J569" s="2" t="s">
        <v>40</v>
      </c>
      <c r="K569" s="2" t="s">
        <v>47</v>
      </c>
      <c r="L569" s="2" t="s">
        <v>2244</v>
      </c>
      <c r="M569" s="2" t="s">
        <v>2245</v>
      </c>
      <c r="N569" s="2" t="s">
        <v>36</v>
      </c>
    </row>
    <row r="570" spans="1:14" ht="21.75" customHeight="1">
      <c r="A570" s="2" t="s">
        <v>2246</v>
      </c>
      <c r="B570" s="2" t="s">
        <v>2247</v>
      </c>
      <c r="C570" s="2" t="str">
        <f t="shared" ca="1" si="0"/>
        <v>上海</v>
      </c>
      <c r="D570" s="2" t="str">
        <f t="shared" ca="1" si="68"/>
        <v>海淀区  </v>
      </c>
      <c r="E570" s="2" t="s">
        <v>167</v>
      </c>
      <c r="F570" s="2" t="s">
        <v>17</v>
      </c>
      <c r="G570" s="3">
        <v>8</v>
      </c>
      <c r="H570" s="3">
        <v>15</v>
      </c>
      <c r="I570" s="2" t="s">
        <v>1777</v>
      </c>
      <c r="J570" s="2" t="s">
        <v>214</v>
      </c>
      <c r="K570" s="2" t="s">
        <v>55</v>
      </c>
      <c r="L570" s="2" t="s">
        <v>2248</v>
      </c>
      <c r="M570" s="2" t="s">
        <v>2249</v>
      </c>
      <c r="N570" s="2" t="s">
        <v>23</v>
      </c>
    </row>
    <row r="571" spans="1:14" ht="21.75" customHeight="1">
      <c r="A571" s="2" t="s">
        <v>385</v>
      </c>
      <c r="B571" s="2" t="s">
        <v>2250</v>
      </c>
      <c r="C571" s="2" t="str">
        <f t="shared" ca="1" si="0"/>
        <v>上海</v>
      </c>
      <c r="D571" s="2" t="str">
        <f t="shared" ca="1" si="68"/>
        <v>海淀区  </v>
      </c>
      <c r="E571" s="2" t="s">
        <v>65</v>
      </c>
      <c r="F571" s="2" t="s">
        <v>27</v>
      </c>
      <c r="G571" s="3">
        <v>8</v>
      </c>
      <c r="H571" s="3">
        <v>15</v>
      </c>
      <c r="I571" s="2" t="s">
        <v>1777</v>
      </c>
      <c r="J571" s="2" t="s">
        <v>2251</v>
      </c>
      <c r="K571" s="2" t="s">
        <v>47</v>
      </c>
      <c r="L571" s="2" t="s">
        <v>2252</v>
      </c>
      <c r="M571" s="2" t="s">
        <v>2253</v>
      </c>
      <c r="N571" s="2" t="s">
        <v>36</v>
      </c>
    </row>
    <row r="572" spans="1:14" ht="21.75" customHeight="1">
      <c r="A572" s="2" t="s">
        <v>2254</v>
      </c>
      <c r="B572" s="2" t="s">
        <v>2255</v>
      </c>
      <c r="C572" s="2" t="str">
        <f t="shared" ca="1" si="0"/>
        <v>上海</v>
      </c>
      <c r="D572" s="2" t="str">
        <f t="shared" ca="1" si="68"/>
        <v>海淀区  </v>
      </c>
      <c r="E572" s="2" t="s">
        <v>936</v>
      </c>
      <c r="F572" s="2" t="s">
        <v>17</v>
      </c>
      <c r="G572" s="3">
        <v>8</v>
      </c>
      <c r="H572" s="3">
        <v>12</v>
      </c>
      <c r="I572" s="2" t="s">
        <v>1796</v>
      </c>
      <c r="J572" s="2" t="s">
        <v>598</v>
      </c>
      <c r="K572" s="2" t="s">
        <v>55</v>
      </c>
      <c r="L572" s="2" t="s">
        <v>2256</v>
      </c>
      <c r="M572" s="2" t="s">
        <v>2257</v>
      </c>
      <c r="N572" s="2" t="s">
        <v>36</v>
      </c>
    </row>
    <row r="573" spans="1:14" ht="21.75" customHeight="1">
      <c r="A573" s="2" t="s">
        <v>108</v>
      </c>
      <c r="B573" s="2" t="s">
        <v>2258</v>
      </c>
      <c r="C573" s="2" t="str">
        <f t="shared" ca="1" si="0"/>
        <v>上海</v>
      </c>
      <c r="D573" s="2" t="s">
        <v>21</v>
      </c>
      <c r="E573" s="2" t="s">
        <v>306</v>
      </c>
      <c r="F573" s="2" t="s">
        <v>27</v>
      </c>
      <c r="G573" s="3">
        <v>8</v>
      </c>
      <c r="H573" s="3">
        <v>12</v>
      </c>
      <c r="I573" s="2" t="s">
        <v>1796</v>
      </c>
      <c r="J573" s="2" t="s">
        <v>2259</v>
      </c>
      <c r="K573" s="2" t="s">
        <v>55</v>
      </c>
      <c r="L573" s="2" t="s">
        <v>2260</v>
      </c>
      <c r="M573" s="2" t="s">
        <v>2261</v>
      </c>
      <c r="N573" s="2" t="s">
        <v>42</v>
      </c>
    </row>
    <row r="574" spans="1:14" ht="21.75" customHeight="1">
      <c r="A574" s="4" t="s">
        <v>75</v>
      </c>
      <c r="B574" s="4" t="s">
        <v>2262</v>
      </c>
      <c r="C574" s="4" t="str">
        <f t="shared" ca="1" si="0"/>
        <v>上海</v>
      </c>
      <c r="D574" s="4" t="str">
        <f t="shared" ref="D574:D580" ca="1" si="69">IFERROR(__xludf.DUMMYFUNCTION("REGEXEXTRACT(E574,""-(\S+)"")"),"朝阳区  ")</f>
        <v>朝阳区  </v>
      </c>
      <c r="E574" s="4" t="s">
        <v>301</v>
      </c>
      <c r="F574" s="4" t="s">
        <v>17</v>
      </c>
      <c r="G574" s="5">
        <v>8</v>
      </c>
      <c r="H574" s="5">
        <v>10</v>
      </c>
      <c r="I574" s="4" t="s">
        <v>1783</v>
      </c>
      <c r="J574" s="4" t="s">
        <v>157</v>
      </c>
      <c r="K574" s="4" t="s">
        <v>47</v>
      </c>
      <c r="L574" s="4" t="s">
        <v>2263</v>
      </c>
      <c r="M574" s="4" t="s">
        <v>2264</v>
      </c>
      <c r="N574" s="4" t="s">
        <v>42</v>
      </c>
    </row>
    <row r="575" spans="1:14" ht="21.75" customHeight="1">
      <c r="A575" s="2" t="s">
        <v>769</v>
      </c>
      <c r="B575" s="2" t="s">
        <v>2265</v>
      </c>
      <c r="C575" s="2" t="str">
        <f t="shared" ca="1" si="0"/>
        <v>上海</v>
      </c>
      <c r="D575" s="2" t="str">
        <f t="shared" ca="1" si="69"/>
        <v>朝阳区  </v>
      </c>
      <c r="E575" s="2" t="s">
        <v>940</v>
      </c>
      <c r="F575" s="2" t="s">
        <v>27</v>
      </c>
      <c r="G575" s="3">
        <v>8</v>
      </c>
      <c r="H575" s="3">
        <v>20</v>
      </c>
      <c r="I575" s="2" t="s">
        <v>1772</v>
      </c>
      <c r="J575" s="2" t="s">
        <v>40</v>
      </c>
      <c r="K575" s="2" t="s">
        <v>55</v>
      </c>
      <c r="L575" s="2" t="s">
        <v>21</v>
      </c>
      <c r="M575" s="2" t="s">
        <v>2266</v>
      </c>
      <c r="N575" s="2" t="s">
        <v>36</v>
      </c>
    </row>
    <row r="576" spans="1:14" ht="21.75" customHeight="1">
      <c r="A576" s="2" t="s">
        <v>2267</v>
      </c>
      <c r="B576" s="2" t="s">
        <v>2268</v>
      </c>
      <c r="C576" s="2" t="str">
        <f t="shared" ca="1" si="0"/>
        <v>上海</v>
      </c>
      <c r="D576" s="2" t="str">
        <f t="shared" ca="1" si="69"/>
        <v>朝阳区  </v>
      </c>
      <c r="E576" s="2" t="s">
        <v>940</v>
      </c>
      <c r="F576" s="2" t="s">
        <v>27</v>
      </c>
      <c r="G576" s="3">
        <v>8</v>
      </c>
      <c r="H576" s="3">
        <v>15</v>
      </c>
      <c r="I576" s="2" t="s">
        <v>1777</v>
      </c>
      <c r="J576" s="2" t="s">
        <v>2269</v>
      </c>
      <c r="K576" s="2" t="s">
        <v>47</v>
      </c>
      <c r="L576" s="2" t="s">
        <v>2270</v>
      </c>
      <c r="M576" s="2" t="s">
        <v>2271</v>
      </c>
      <c r="N576" s="2" t="s">
        <v>36</v>
      </c>
    </row>
    <row r="577" spans="1:14" ht="21.75" customHeight="1">
      <c r="A577" s="2" t="s">
        <v>2272</v>
      </c>
      <c r="B577" s="2" t="s">
        <v>2273</v>
      </c>
      <c r="C577" s="2" t="str">
        <f t="shared" ca="1" si="0"/>
        <v>上海</v>
      </c>
      <c r="D577" s="2" t="str">
        <f t="shared" ca="1" si="69"/>
        <v>朝阳区  </v>
      </c>
      <c r="E577" s="2" t="s">
        <v>65</v>
      </c>
      <c r="F577" s="2" t="s">
        <v>27</v>
      </c>
      <c r="G577" s="3">
        <v>8</v>
      </c>
      <c r="H577" s="3">
        <v>10</v>
      </c>
      <c r="I577" s="2" t="s">
        <v>1783</v>
      </c>
      <c r="J577" s="2" t="s">
        <v>29</v>
      </c>
      <c r="K577" s="2" t="s">
        <v>47</v>
      </c>
      <c r="L577" s="2" t="s">
        <v>2274</v>
      </c>
      <c r="M577" s="2" t="s">
        <v>2275</v>
      </c>
      <c r="N577" s="2" t="s">
        <v>36</v>
      </c>
    </row>
    <row r="578" spans="1:14" ht="21.75" customHeight="1">
      <c r="A578" s="2" t="s">
        <v>2276</v>
      </c>
      <c r="B578" s="2" t="s">
        <v>2277</v>
      </c>
      <c r="C578" s="2" t="str">
        <f t="shared" ca="1" si="0"/>
        <v>上海</v>
      </c>
      <c r="D578" s="2" t="str">
        <f t="shared" ca="1" si="69"/>
        <v>朝阳区  </v>
      </c>
      <c r="E578" s="2" t="s">
        <v>124</v>
      </c>
      <c r="F578" s="2" t="s">
        <v>17</v>
      </c>
      <c r="G578" s="3">
        <v>8</v>
      </c>
      <c r="H578" s="3">
        <v>12</v>
      </c>
      <c r="I578" s="2" t="s">
        <v>1796</v>
      </c>
      <c r="J578" s="2" t="s">
        <v>105</v>
      </c>
      <c r="K578" s="2" t="s">
        <v>47</v>
      </c>
      <c r="L578" s="2" t="s">
        <v>2278</v>
      </c>
      <c r="M578" s="2" t="s">
        <v>2279</v>
      </c>
      <c r="N578" s="2" t="s">
        <v>36</v>
      </c>
    </row>
    <row r="579" spans="1:14" ht="21.75" customHeight="1">
      <c r="A579" s="2" t="s">
        <v>666</v>
      </c>
      <c r="B579" s="2" t="s">
        <v>2280</v>
      </c>
      <c r="C579" s="2" t="str">
        <f t="shared" ca="1" si="0"/>
        <v>上海</v>
      </c>
      <c r="D579" s="2" t="str">
        <f t="shared" ca="1" si="69"/>
        <v>朝阳区  </v>
      </c>
      <c r="E579" s="2" t="s">
        <v>33</v>
      </c>
      <c r="F579" s="2" t="s">
        <v>17</v>
      </c>
      <c r="G579" s="3">
        <v>8</v>
      </c>
      <c r="H579" s="3">
        <v>15</v>
      </c>
      <c r="I579" s="2" t="s">
        <v>1777</v>
      </c>
      <c r="J579" s="2" t="s">
        <v>105</v>
      </c>
      <c r="K579" s="2" t="s">
        <v>55</v>
      </c>
      <c r="L579" s="2" t="s">
        <v>2281</v>
      </c>
      <c r="M579" s="2" t="s">
        <v>2282</v>
      </c>
      <c r="N579" s="2" t="s">
        <v>23</v>
      </c>
    </row>
    <row r="580" spans="1:14" ht="21.75" customHeight="1">
      <c r="A580" s="2" t="s">
        <v>314</v>
      </c>
      <c r="B580" s="2" t="s">
        <v>2283</v>
      </c>
      <c r="C580" s="2" t="str">
        <f t="shared" ca="1" si="0"/>
        <v>上海</v>
      </c>
      <c r="D580" s="2" t="str">
        <f t="shared" ca="1" si="69"/>
        <v>朝阳区  </v>
      </c>
      <c r="E580" s="2" t="s">
        <v>33</v>
      </c>
      <c r="F580" s="2" t="s">
        <v>17</v>
      </c>
      <c r="G580" s="3">
        <v>8</v>
      </c>
      <c r="H580" s="3">
        <v>12</v>
      </c>
      <c r="I580" s="2" t="s">
        <v>1796</v>
      </c>
      <c r="J580" s="2" t="s">
        <v>520</v>
      </c>
      <c r="K580" s="2" t="s">
        <v>67</v>
      </c>
      <c r="L580" s="2" t="s">
        <v>2284</v>
      </c>
      <c r="M580" s="2" t="s">
        <v>2285</v>
      </c>
      <c r="N580" s="2" t="s">
        <v>42</v>
      </c>
    </row>
    <row r="581" spans="1:14" ht="21.75" customHeight="1">
      <c r="A581" s="2" t="s">
        <v>314</v>
      </c>
      <c r="B581" s="2" t="s">
        <v>2286</v>
      </c>
      <c r="C581" s="2" t="str">
        <f t="shared" ca="1" si="0"/>
        <v>上海</v>
      </c>
      <c r="D581" s="2" t="s">
        <v>21</v>
      </c>
      <c r="E581" s="2" t="s">
        <v>77</v>
      </c>
      <c r="F581" s="2" t="s">
        <v>27</v>
      </c>
      <c r="G581" s="3">
        <v>8</v>
      </c>
      <c r="H581" s="3">
        <v>12</v>
      </c>
      <c r="I581" s="2" t="s">
        <v>1796</v>
      </c>
      <c r="J581" s="2" t="s">
        <v>2287</v>
      </c>
      <c r="K581" s="2" t="s">
        <v>47</v>
      </c>
      <c r="L581" s="2" t="s">
        <v>2288</v>
      </c>
      <c r="M581" s="2" t="s">
        <v>2289</v>
      </c>
      <c r="N581" s="2" t="s">
        <v>36</v>
      </c>
    </row>
    <row r="582" spans="1:14" ht="21.75" customHeight="1">
      <c r="A582" s="2" t="s">
        <v>314</v>
      </c>
      <c r="B582" s="2" t="s">
        <v>2290</v>
      </c>
      <c r="C582" s="2" t="str">
        <f t="shared" ca="1" si="0"/>
        <v>上海</v>
      </c>
      <c r="D582" s="2" t="s">
        <v>21</v>
      </c>
      <c r="E582" s="2" t="s">
        <v>77</v>
      </c>
      <c r="F582" s="2" t="s">
        <v>17</v>
      </c>
      <c r="G582" s="3">
        <v>8</v>
      </c>
      <c r="H582" s="3">
        <v>12</v>
      </c>
      <c r="I582" s="2" t="s">
        <v>1796</v>
      </c>
      <c r="J582" s="2" t="s">
        <v>105</v>
      </c>
      <c r="K582" s="2" t="s">
        <v>47</v>
      </c>
      <c r="L582" s="2" t="s">
        <v>2291</v>
      </c>
      <c r="M582" s="2" t="s">
        <v>2292</v>
      </c>
      <c r="N582" s="2" t="s">
        <v>404</v>
      </c>
    </row>
    <row r="583" spans="1:14" ht="21.75" customHeight="1">
      <c r="A583" s="2" t="s">
        <v>314</v>
      </c>
      <c r="B583" s="2" t="s">
        <v>2293</v>
      </c>
      <c r="C583" s="2" t="str">
        <f t="shared" ca="1" si="0"/>
        <v>上海</v>
      </c>
      <c r="D583" s="2" t="s">
        <v>21</v>
      </c>
      <c r="E583" s="2" t="s">
        <v>77</v>
      </c>
      <c r="F583" s="2" t="s">
        <v>17</v>
      </c>
      <c r="G583" s="3">
        <v>8</v>
      </c>
      <c r="H583" s="3">
        <v>16</v>
      </c>
      <c r="I583" s="2" t="s">
        <v>1806</v>
      </c>
      <c r="J583" s="2" t="s">
        <v>20</v>
      </c>
      <c r="K583" s="2" t="s">
        <v>47</v>
      </c>
      <c r="L583" s="2" t="s">
        <v>2294</v>
      </c>
      <c r="M583" s="2" t="s">
        <v>2295</v>
      </c>
      <c r="N583" s="2" t="s">
        <v>23</v>
      </c>
    </row>
    <row r="584" spans="1:14" ht="21.75" customHeight="1">
      <c r="A584" s="2" t="s">
        <v>314</v>
      </c>
      <c r="B584" s="2" t="s">
        <v>2296</v>
      </c>
      <c r="C584" s="2" t="str">
        <f t="shared" ca="1" si="0"/>
        <v>上海</v>
      </c>
      <c r="D584" s="2" t="str">
        <f ca="1">IFERROR(__xludf.DUMMYFUNCTION("REGEXEXTRACT(E584,""-(\S+)"")"),"天河区  ")</f>
        <v>天河区  </v>
      </c>
      <c r="E584" s="2" t="s">
        <v>33</v>
      </c>
      <c r="F584" s="2" t="s">
        <v>27</v>
      </c>
      <c r="G584" s="3">
        <v>8</v>
      </c>
      <c r="H584" s="3">
        <v>12</v>
      </c>
      <c r="I584" s="2" t="s">
        <v>1796</v>
      </c>
      <c r="J584" s="2" t="s">
        <v>40</v>
      </c>
      <c r="K584" s="2" t="s">
        <v>47</v>
      </c>
      <c r="L584" s="2" t="s">
        <v>2297</v>
      </c>
      <c r="M584" s="2" t="s">
        <v>2298</v>
      </c>
      <c r="N584" s="2" t="s">
        <v>36</v>
      </c>
    </row>
    <row r="585" spans="1:14" ht="21.75" customHeight="1">
      <c r="A585" s="2" t="s">
        <v>314</v>
      </c>
      <c r="B585" s="2" t="s">
        <v>2299</v>
      </c>
      <c r="C585" s="2" t="str">
        <f t="shared" ca="1" si="0"/>
        <v>上海</v>
      </c>
      <c r="D585" s="2" t="s">
        <v>21</v>
      </c>
      <c r="E585" s="2" t="s">
        <v>77</v>
      </c>
      <c r="F585" s="2" t="s">
        <v>27</v>
      </c>
      <c r="G585" s="3">
        <v>8</v>
      </c>
      <c r="H585" s="3">
        <v>16</v>
      </c>
      <c r="I585" s="2" t="s">
        <v>1806</v>
      </c>
      <c r="J585" s="2" t="s">
        <v>471</v>
      </c>
      <c r="K585" s="2" t="s">
        <v>55</v>
      </c>
      <c r="L585" s="2" t="s">
        <v>21</v>
      </c>
      <c r="M585" s="2" t="s">
        <v>2300</v>
      </c>
      <c r="N585" s="2" t="s">
        <v>1333</v>
      </c>
    </row>
    <row r="586" spans="1:14" ht="21.75" customHeight="1">
      <c r="A586" s="2" t="s">
        <v>683</v>
      </c>
      <c r="B586" s="2" t="s">
        <v>2301</v>
      </c>
      <c r="C586" s="2" t="str">
        <f t="shared" ca="1" si="0"/>
        <v>上海</v>
      </c>
      <c r="D586" s="2" t="s">
        <v>21</v>
      </c>
      <c r="E586" s="2" t="s">
        <v>77</v>
      </c>
      <c r="F586" s="2" t="s">
        <v>27</v>
      </c>
      <c r="G586" s="3">
        <v>8</v>
      </c>
      <c r="H586" s="3">
        <v>10</v>
      </c>
      <c r="I586" s="2" t="s">
        <v>1783</v>
      </c>
      <c r="J586" s="2" t="s">
        <v>2302</v>
      </c>
      <c r="K586" s="2" t="s">
        <v>55</v>
      </c>
      <c r="L586" s="2" t="s">
        <v>21</v>
      </c>
      <c r="M586" s="2" t="s">
        <v>2303</v>
      </c>
      <c r="N586" s="2" t="s">
        <v>36</v>
      </c>
    </row>
    <row r="587" spans="1:14" ht="21.75" customHeight="1">
      <c r="A587" s="2" t="s">
        <v>314</v>
      </c>
      <c r="B587" s="2" t="s">
        <v>2304</v>
      </c>
      <c r="C587" s="2" t="str">
        <f t="shared" ca="1" si="0"/>
        <v>上海</v>
      </c>
      <c r="D587" s="2" t="s">
        <v>21</v>
      </c>
      <c r="E587" s="2" t="s">
        <v>77</v>
      </c>
      <c r="F587" s="2" t="s">
        <v>17</v>
      </c>
      <c r="G587" s="3">
        <v>8</v>
      </c>
      <c r="H587" s="3">
        <v>10</v>
      </c>
      <c r="I587" s="2" t="s">
        <v>1783</v>
      </c>
      <c r="J587" s="2" t="s">
        <v>2305</v>
      </c>
      <c r="K587" s="2" t="s">
        <v>47</v>
      </c>
      <c r="L587" s="2" t="s">
        <v>2306</v>
      </c>
      <c r="M587" s="2" t="s">
        <v>2307</v>
      </c>
      <c r="N587" s="2" t="s">
        <v>42</v>
      </c>
    </row>
    <row r="588" spans="1:14" ht="21.75" customHeight="1">
      <c r="A588" s="2" t="s">
        <v>314</v>
      </c>
      <c r="B588" s="2" t="s">
        <v>2308</v>
      </c>
      <c r="C588" s="2" t="str">
        <f t="shared" ca="1" si="0"/>
        <v>上海</v>
      </c>
      <c r="D588" s="2" t="str">
        <f t="shared" ref="D588:D593" ca="1" si="70">IFERROR(__xludf.DUMMYFUNCTION("REGEXEXTRACT(E588,""-(\S+)"")"),"天河区  ")</f>
        <v>天河区  </v>
      </c>
      <c r="E588" s="2" t="s">
        <v>33</v>
      </c>
      <c r="F588" s="2" t="s">
        <v>17</v>
      </c>
      <c r="G588" s="3">
        <v>8</v>
      </c>
      <c r="H588" s="3">
        <v>10</v>
      </c>
      <c r="I588" s="2" t="s">
        <v>1783</v>
      </c>
      <c r="J588" s="2" t="s">
        <v>794</v>
      </c>
      <c r="K588" s="2" t="s">
        <v>67</v>
      </c>
      <c r="L588" s="2" t="s">
        <v>21</v>
      </c>
      <c r="M588" s="2" t="s">
        <v>2309</v>
      </c>
      <c r="N588" s="2" t="s">
        <v>36</v>
      </c>
    </row>
    <row r="589" spans="1:14" ht="21.75" customHeight="1">
      <c r="A589" s="4" t="s">
        <v>2310</v>
      </c>
      <c r="B589" s="4" t="s">
        <v>2311</v>
      </c>
      <c r="C589" s="4" t="str">
        <f t="shared" ca="1" si="0"/>
        <v>上海</v>
      </c>
      <c r="D589" s="4" t="str">
        <f t="shared" ca="1" si="70"/>
        <v>天河区  </v>
      </c>
      <c r="E589" s="4" t="s">
        <v>33</v>
      </c>
      <c r="F589" s="4" t="s">
        <v>27</v>
      </c>
      <c r="G589" s="5">
        <v>8</v>
      </c>
      <c r="H589" s="5">
        <v>15</v>
      </c>
      <c r="I589" s="4" t="s">
        <v>1777</v>
      </c>
      <c r="J589" s="4" t="s">
        <v>169</v>
      </c>
      <c r="K589" s="4" t="s">
        <v>47</v>
      </c>
      <c r="L589" s="4" t="s">
        <v>2312</v>
      </c>
      <c r="M589" s="4" t="s">
        <v>21</v>
      </c>
      <c r="N589" s="4" t="s">
        <v>42</v>
      </c>
    </row>
    <row r="590" spans="1:14" ht="21.75" customHeight="1">
      <c r="A590" s="2" t="s">
        <v>2313</v>
      </c>
      <c r="B590" s="2" t="s">
        <v>2314</v>
      </c>
      <c r="C590" s="2" t="str">
        <f t="shared" ca="1" si="0"/>
        <v>上海</v>
      </c>
      <c r="D590" s="2" t="str">
        <f t="shared" ca="1" si="70"/>
        <v>天河区  </v>
      </c>
      <c r="E590" s="2" t="s">
        <v>26</v>
      </c>
      <c r="F590" s="2" t="s">
        <v>27</v>
      </c>
      <c r="G590" s="3">
        <v>8</v>
      </c>
      <c r="H590" s="3">
        <v>12</v>
      </c>
      <c r="I590" s="2" t="s">
        <v>1796</v>
      </c>
      <c r="J590" s="2" t="s">
        <v>105</v>
      </c>
      <c r="K590" s="2" t="s">
        <v>67</v>
      </c>
      <c r="L590" s="2" t="s">
        <v>2315</v>
      </c>
      <c r="M590" s="2" t="s">
        <v>2316</v>
      </c>
      <c r="N590" s="2" t="s">
        <v>36</v>
      </c>
    </row>
    <row r="591" spans="1:14" ht="21.75" customHeight="1">
      <c r="A591" s="2" t="s">
        <v>683</v>
      </c>
      <c r="B591" s="2" t="s">
        <v>2317</v>
      </c>
      <c r="C591" s="2" t="str">
        <f t="shared" ca="1" si="0"/>
        <v>上海</v>
      </c>
      <c r="D591" s="2" t="str">
        <f t="shared" ca="1" si="70"/>
        <v>天河区  </v>
      </c>
      <c r="E591" s="2" t="s">
        <v>33</v>
      </c>
      <c r="F591" s="2" t="s">
        <v>17</v>
      </c>
      <c r="G591" s="3">
        <v>8</v>
      </c>
      <c r="H591" s="3">
        <v>10</v>
      </c>
      <c r="I591" s="2" t="s">
        <v>1783</v>
      </c>
      <c r="J591" s="2" t="s">
        <v>846</v>
      </c>
      <c r="K591" s="2" t="s">
        <v>47</v>
      </c>
      <c r="L591" s="2" t="s">
        <v>2318</v>
      </c>
      <c r="M591" s="2" t="s">
        <v>2319</v>
      </c>
      <c r="N591" s="2" t="s">
        <v>23</v>
      </c>
    </row>
    <row r="592" spans="1:14" ht="21.75" customHeight="1">
      <c r="A592" s="2" t="s">
        <v>314</v>
      </c>
      <c r="B592" s="2" t="s">
        <v>2320</v>
      </c>
      <c r="C592" s="2" t="str">
        <f t="shared" ca="1" si="0"/>
        <v>上海</v>
      </c>
      <c r="D592" s="2" t="str">
        <f t="shared" ca="1" si="70"/>
        <v>天河区  </v>
      </c>
      <c r="E592" s="2" t="s">
        <v>33</v>
      </c>
      <c r="F592" s="2" t="s">
        <v>17</v>
      </c>
      <c r="G592" s="3">
        <v>8</v>
      </c>
      <c r="H592" s="3">
        <v>10</v>
      </c>
      <c r="I592" s="2" t="s">
        <v>1783</v>
      </c>
      <c r="J592" s="2" t="s">
        <v>131</v>
      </c>
      <c r="K592" s="2" t="s">
        <v>47</v>
      </c>
      <c r="L592" s="2" t="s">
        <v>2321</v>
      </c>
      <c r="M592" s="2" t="s">
        <v>2322</v>
      </c>
      <c r="N592" s="2" t="s">
        <v>96</v>
      </c>
    </row>
    <row r="593" spans="1:14" ht="21.75" customHeight="1">
      <c r="A593" s="2" t="s">
        <v>1061</v>
      </c>
      <c r="B593" s="2" t="s">
        <v>2323</v>
      </c>
      <c r="C593" s="2" t="str">
        <f t="shared" ca="1" si="0"/>
        <v>上海</v>
      </c>
      <c r="D593" s="2" t="str">
        <f t="shared" ca="1" si="70"/>
        <v>天河区  </v>
      </c>
      <c r="E593" s="2" t="s">
        <v>124</v>
      </c>
      <c r="F593" s="2" t="s">
        <v>17</v>
      </c>
      <c r="G593" s="3">
        <v>8</v>
      </c>
      <c r="H593" s="3">
        <v>10</v>
      </c>
      <c r="I593" s="2" t="s">
        <v>1783</v>
      </c>
      <c r="J593" s="2" t="s">
        <v>1820</v>
      </c>
      <c r="K593" s="2" t="s">
        <v>47</v>
      </c>
      <c r="L593" s="2" t="s">
        <v>2324</v>
      </c>
      <c r="M593" s="2" t="s">
        <v>2325</v>
      </c>
      <c r="N593" s="2" t="s">
        <v>36</v>
      </c>
    </row>
    <row r="594" spans="1:14" ht="21.75" customHeight="1">
      <c r="A594" s="2" t="s">
        <v>108</v>
      </c>
      <c r="B594" s="2" t="s">
        <v>2326</v>
      </c>
      <c r="C594" s="2" t="str">
        <f t="shared" ca="1" si="0"/>
        <v>上海</v>
      </c>
      <c r="D594" s="2" t="s">
        <v>21</v>
      </c>
      <c r="E594" s="2" t="s">
        <v>77</v>
      </c>
      <c r="F594" s="2" t="s">
        <v>27</v>
      </c>
      <c r="G594" s="3">
        <v>8</v>
      </c>
      <c r="H594" s="3">
        <v>12</v>
      </c>
      <c r="I594" s="2" t="s">
        <v>1796</v>
      </c>
      <c r="J594" s="2" t="s">
        <v>695</v>
      </c>
      <c r="K594" s="2" t="s">
        <v>47</v>
      </c>
      <c r="L594" s="2" t="s">
        <v>2327</v>
      </c>
      <c r="M594" s="2" t="s">
        <v>2328</v>
      </c>
      <c r="N594" s="2" t="s">
        <v>36</v>
      </c>
    </row>
    <row r="595" spans="1:14" ht="21.75" customHeight="1">
      <c r="A595" s="2" t="s">
        <v>2329</v>
      </c>
      <c r="B595" s="2" t="s">
        <v>2330</v>
      </c>
      <c r="C595" s="2" t="str">
        <f t="shared" ca="1" si="0"/>
        <v>上海</v>
      </c>
      <c r="D595" s="2" t="str">
        <f t="shared" ref="D595:D598" ca="1" si="71">IFERROR(__xludf.DUMMYFUNCTION("REGEXEXTRACT(E595,""-(\S+)"")"),"海珠区  ")</f>
        <v>海珠区  </v>
      </c>
      <c r="E595" s="2" t="s">
        <v>26</v>
      </c>
      <c r="F595" s="2" t="s">
        <v>27</v>
      </c>
      <c r="G595" s="3">
        <v>8</v>
      </c>
      <c r="H595" s="3">
        <v>14</v>
      </c>
      <c r="I595" s="2" t="s">
        <v>1921</v>
      </c>
      <c r="J595" s="2" t="s">
        <v>105</v>
      </c>
      <c r="K595" s="2" t="s">
        <v>47</v>
      </c>
      <c r="L595" s="2" t="s">
        <v>2331</v>
      </c>
      <c r="M595" s="2" t="s">
        <v>2332</v>
      </c>
      <c r="N595" s="2" t="s">
        <v>404</v>
      </c>
    </row>
    <row r="596" spans="1:14" ht="21.75" customHeight="1">
      <c r="A596" s="2" t="s">
        <v>172</v>
      </c>
      <c r="B596" s="2" t="s">
        <v>2333</v>
      </c>
      <c r="C596" s="2" t="str">
        <f t="shared" ca="1" si="0"/>
        <v>上海</v>
      </c>
      <c r="D596" s="2" t="str">
        <f t="shared" ca="1" si="71"/>
        <v>海珠区  </v>
      </c>
      <c r="E596" s="2" t="s">
        <v>39</v>
      </c>
      <c r="F596" s="2" t="s">
        <v>17</v>
      </c>
      <c r="G596" s="3">
        <v>8</v>
      </c>
      <c r="H596" s="3">
        <v>10</v>
      </c>
      <c r="I596" s="2" t="s">
        <v>1783</v>
      </c>
      <c r="J596" s="2" t="s">
        <v>2334</v>
      </c>
      <c r="K596" s="2" t="s">
        <v>47</v>
      </c>
      <c r="L596" s="2" t="s">
        <v>2335</v>
      </c>
      <c r="M596" s="2" t="s">
        <v>2336</v>
      </c>
      <c r="N596" s="2" t="s">
        <v>42</v>
      </c>
    </row>
    <row r="597" spans="1:14" ht="21.75" customHeight="1">
      <c r="A597" s="2" t="s">
        <v>2337</v>
      </c>
      <c r="B597" s="2" t="s">
        <v>2338</v>
      </c>
      <c r="C597" s="2" t="str">
        <f t="shared" ca="1" si="0"/>
        <v>上海</v>
      </c>
      <c r="D597" s="2" t="str">
        <f t="shared" ca="1" si="71"/>
        <v>海珠区  </v>
      </c>
      <c r="E597" s="2" t="s">
        <v>33</v>
      </c>
      <c r="F597" s="2" t="s">
        <v>17</v>
      </c>
      <c r="G597" s="3">
        <v>8</v>
      </c>
      <c r="H597" s="3">
        <v>12</v>
      </c>
      <c r="I597" s="2" t="s">
        <v>1796</v>
      </c>
      <c r="J597" s="2" t="s">
        <v>68</v>
      </c>
      <c r="K597" s="2" t="s">
        <v>55</v>
      </c>
      <c r="L597" s="2" t="s">
        <v>2339</v>
      </c>
      <c r="M597" s="2" t="s">
        <v>2340</v>
      </c>
      <c r="N597" s="2" t="s">
        <v>36</v>
      </c>
    </row>
    <row r="598" spans="1:14" ht="21.75" customHeight="1">
      <c r="A598" s="2" t="s">
        <v>108</v>
      </c>
      <c r="B598" s="2" t="s">
        <v>2341</v>
      </c>
      <c r="C598" s="2" t="str">
        <f t="shared" ca="1" si="0"/>
        <v>上海</v>
      </c>
      <c r="D598" s="2" t="str">
        <f t="shared" ca="1" si="71"/>
        <v>海珠区  </v>
      </c>
      <c r="E598" s="2" t="s">
        <v>39</v>
      </c>
      <c r="F598" s="2" t="s">
        <v>17</v>
      </c>
      <c r="G598" s="3">
        <v>8</v>
      </c>
      <c r="H598" s="3">
        <v>20</v>
      </c>
      <c r="I598" s="2" t="s">
        <v>1772</v>
      </c>
      <c r="J598" s="2" t="s">
        <v>907</v>
      </c>
      <c r="K598" s="2" t="s">
        <v>47</v>
      </c>
      <c r="L598" s="2" t="s">
        <v>2342</v>
      </c>
      <c r="M598" s="2" t="s">
        <v>2343</v>
      </c>
      <c r="N598" s="2" t="s">
        <v>42</v>
      </c>
    </row>
    <row r="599" spans="1:14" ht="21.75" customHeight="1">
      <c r="A599" s="2" t="s">
        <v>385</v>
      </c>
      <c r="B599" s="2" t="s">
        <v>2344</v>
      </c>
      <c r="C599" s="2" t="str">
        <f t="shared" ca="1" si="0"/>
        <v>上海</v>
      </c>
      <c r="D599" s="2" t="s">
        <v>21</v>
      </c>
      <c r="E599" s="2" t="s">
        <v>77</v>
      </c>
      <c r="F599" s="2" t="s">
        <v>17</v>
      </c>
      <c r="G599" s="3">
        <v>8</v>
      </c>
      <c r="H599" s="3">
        <v>12</v>
      </c>
      <c r="I599" s="2" t="s">
        <v>1796</v>
      </c>
      <c r="J599" s="2" t="s">
        <v>557</v>
      </c>
      <c r="K599" s="2" t="s">
        <v>55</v>
      </c>
      <c r="L599" s="2" t="s">
        <v>2345</v>
      </c>
      <c r="M599" s="2" t="s">
        <v>2346</v>
      </c>
      <c r="N599" s="2" t="s">
        <v>36</v>
      </c>
    </row>
    <row r="600" spans="1:14" ht="21.75" customHeight="1">
      <c r="A600" s="2" t="s">
        <v>75</v>
      </c>
      <c r="B600" s="2" t="s">
        <v>2347</v>
      </c>
      <c r="C600" s="2" t="str">
        <f t="shared" ca="1" si="0"/>
        <v>上海</v>
      </c>
      <c r="D600" s="2" t="s">
        <v>21</v>
      </c>
      <c r="E600" s="2" t="s">
        <v>77</v>
      </c>
      <c r="F600" s="2" t="s">
        <v>27</v>
      </c>
      <c r="G600" s="3">
        <v>8</v>
      </c>
      <c r="H600" s="3">
        <v>15</v>
      </c>
      <c r="I600" s="2" t="s">
        <v>1777</v>
      </c>
      <c r="J600" s="2" t="s">
        <v>157</v>
      </c>
      <c r="K600" s="2" t="s">
        <v>47</v>
      </c>
      <c r="L600" s="2" t="s">
        <v>2348</v>
      </c>
      <c r="M600" s="2" t="s">
        <v>2349</v>
      </c>
      <c r="N600" s="2" t="s">
        <v>42</v>
      </c>
    </row>
    <row r="601" spans="1:14" ht="21.75" customHeight="1">
      <c r="A601" s="2" t="s">
        <v>108</v>
      </c>
      <c r="B601" s="2" t="s">
        <v>2350</v>
      </c>
      <c r="C601" s="2" t="str">
        <f t="shared" ca="1" si="0"/>
        <v>上海</v>
      </c>
      <c r="D601" s="2" t="str">
        <f t="shared" ref="D601:D603" ca="1" si="72">IFERROR(__xludf.DUMMYFUNCTION("REGEXEXTRACT(E601,""-(\S+)"")"),"海珠区  ")</f>
        <v>海珠区  </v>
      </c>
      <c r="E601" s="2" t="s">
        <v>26</v>
      </c>
      <c r="F601" s="2" t="s">
        <v>27</v>
      </c>
      <c r="G601" s="3">
        <v>8</v>
      </c>
      <c r="H601" s="3">
        <v>12</v>
      </c>
      <c r="I601" s="2" t="s">
        <v>1796</v>
      </c>
      <c r="J601" s="2" t="s">
        <v>40</v>
      </c>
      <c r="K601" s="2" t="s">
        <v>19</v>
      </c>
      <c r="L601" s="2" t="s">
        <v>731</v>
      </c>
      <c r="M601" s="2" t="s">
        <v>2351</v>
      </c>
      <c r="N601" s="2" t="s">
        <v>36</v>
      </c>
    </row>
    <row r="602" spans="1:14" ht="21.75" customHeight="1">
      <c r="A602" s="2" t="s">
        <v>2352</v>
      </c>
      <c r="B602" s="2" t="s">
        <v>2353</v>
      </c>
      <c r="C602" s="2" t="str">
        <f t="shared" ca="1" si="0"/>
        <v>上海</v>
      </c>
      <c r="D602" s="2" t="str">
        <f t="shared" ca="1" si="72"/>
        <v>海珠区  </v>
      </c>
      <c r="E602" s="2" t="s">
        <v>33</v>
      </c>
      <c r="F602" s="2" t="s">
        <v>27</v>
      </c>
      <c r="G602" s="3">
        <v>8</v>
      </c>
      <c r="H602" s="3">
        <v>15</v>
      </c>
      <c r="I602" s="2" t="s">
        <v>1777</v>
      </c>
      <c r="J602" s="2" t="s">
        <v>78</v>
      </c>
      <c r="K602" s="2" t="s">
        <v>67</v>
      </c>
      <c r="L602" s="2" t="s">
        <v>2354</v>
      </c>
      <c r="M602" s="2" t="s">
        <v>2355</v>
      </c>
      <c r="N602" s="2" t="s">
        <v>36</v>
      </c>
    </row>
    <row r="603" spans="1:14" ht="21.75" customHeight="1">
      <c r="A603" s="2" t="s">
        <v>769</v>
      </c>
      <c r="B603" s="2" t="s">
        <v>2356</v>
      </c>
      <c r="C603" s="2" t="str">
        <f t="shared" ca="1" si="0"/>
        <v>上海</v>
      </c>
      <c r="D603" s="2" t="str">
        <f t="shared" ca="1" si="72"/>
        <v>海珠区  </v>
      </c>
      <c r="E603" s="2" t="s">
        <v>33</v>
      </c>
      <c r="F603" s="2" t="s">
        <v>27</v>
      </c>
      <c r="G603" s="3">
        <v>8</v>
      </c>
      <c r="H603" s="3">
        <v>14</v>
      </c>
      <c r="I603" s="2" t="s">
        <v>1921</v>
      </c>
      <c r="J603" s="2" t="s">
        <v>40</v>
      </c>
      <c r="K603" s="2" t="s">
        <v>55</v>
      </c>
      <c r="L603" s="2" t="s">
        <v>2357</v>
      </c>
      <c r="M603" s="2" t="s">
        <v>2358</v>
      </c>
      <c r="N603" s="2" t="s">
        <v>36</v>
      </c>
    </row>
    <row r="604" spans="1:14" ht="21.75" customHeight="1">
      <c r="A604" s="2" t="s">
        <v>1131</v>
      </c>
      <c r="B604" s="2" t="s">
        <v>2359</v>
      </c>
      <c r="C604" s="2" t="str">
        <f t="shared" ca="1" si="0"/>
        <v>上海</v>
      </c>
      <c r="D604" s="2" t="s">
        <v>21</v>
      </c>
      <c r="E604" s="2" t="s">
        <v>77</v>
      </c>
      <c r="F604" s="2" t="s">
        <v>17</v>
      </c>
      <c r="G604" s="3">
        <v>8</v>
      </c>
      <c r="H604" s="3">
        <v>15</v>
      </c>
      <c r="I604" s="2" t="s">
        <v>1777</v>
      </c>
      <c r="J604" s="2" t="s">
        <v>157</v>
      </c>
      <c r="K604" s="2" t="s">
        <v>19</v>
      </c>
      <c r="L604" s="2" t="s">
        <v>2360</v>
      </c>
      <c r="M604" s="2" t="s">
        <v>2361</v>
      </c>
      <c r="N604" s="2" t="s">
        <v>42</v>
      </c>
    </row>
    <row r="605" spans="1:14" ht="21.75" customHeight="1">
      <c r="A605" s="2" t="s">
        <v>2362</v>
      </c>
      <c r="B605" s="2" t="s">
        <v>2363</v>
      </c>
      <c r="C605" s="2" t="str">
        <f t="shared" ca="1" si="0"/>
        <v>上海</v>
      </c>
      <c r="D605" s="2" t="s">
        <v>21</v>
      </c>
      <c r="E605" s="2" t="s">
        <v>77</v>
      </c>
      <c r="F605" s="2" t="s">
        <v>17</v>
      </c>
      <c r="G605" s="3">
        <v>8</v>
      </c>
      <c r="H605" s="3">
        <v>15</v>
      </c>
      <c r="I605" s="2" t="s">
        <v>1777</v>
      </c>
      <c r="J605" s="2" t="s">
        <v>2364</v>
      </c>
      <c r="K605" s="2" t="s">
        <v>55</v>
      </c>
      <c r="L605" s="2" t="s">
        <v>2365</v>
      </c>
      <c r="M605" s="2" t="s">
        <v>2366</v>
      </c>
      <c r="N605" s="2" t="s">
        <v>36</v>
      </c>
    </row>
    <row r="606" spans="1:14" ht="21.75" customHeight="1">
      <c r="A606" s="2" t="s">
        <v>1110</v>
      </c>
      <c r="B606" s="2" t="s">
        <v>2367</v>
      </c>
      <c r="C606" s="2" t="str">
        <f t="shared" ca="1" si="0"/>
        <v>上海</v>
      </c>
      <c r="D606" s="2" t="str">
        <f ca="1">IFERROR(__xludf.DUMMYFUNCTION("REGEXEXTRACT(E606,""-(\S+)"")"),"天河区  ")</f>
        <v>天河区  </v>
      </c>
      <c r="E606" s="2" t="s">
        <v>33</v>
      </c>
      <c r="F606" s="2" t="s">
        <v>27</v>
      </c>
      <c r="G606" s="3">
        <v>8</v>
      </c>
      <c r="H606" s="3">
        <v>10</v>
      </c>
      <c r="I606" s="2" t="s">
        <v>1783</v>
      </c>
      <c r="J606" s="2" t="s">
        <v>40</v>
      </c>
      <c r="K606" s="2" t="s">
        <v>47</v>
      </c>
      <c r="L606" s="2" t="s">
        <v>2368</v>
      </c>
      <c r="M606" s="2" t="s">
        <v>2369</v>
      </c>
      <c r="N606" s="2" t="s">
        <v>42</v>
      </c>
    </row>
    <row r="607" spans="1:14" ht="21.75" customHeight="1">
      <c r="A607" s="2" t="s">
        <v>2370</v>
      </c>
      <c r="B607" s="2" t="s">
        <v>2371</v>
      </c>
      <c r="C607" s="2" t="str">
        <f t="shared" ca="1" si="0"/>
        <v>上海</v>
      </c>
      <c r="D607" s="2" t="s">
        <v>21</v>
      </c>
      <c r="E607" s="2" t="s">
        <v>77</v>
      </c>
      <c r="F607" s="2" t="s">
        <v>27</v>
      </c>
      <c r="G607" s="3">
        <v>8</v>
      </c>
      <c r="H607" s="3">
        <v>15</v>
      </c>
      <c r="I607" s="2" t="s">
        <v>1777</v>
      </c>
      <c r="J607" s="2" t="s">
        <v>29</v>
      </c>
      <c r="K607" s="2" t="s">
        <v>19</v>
      </c>
      <c r="L607" s="2" t="s">
        <v>2372</v>
      </c>
      <c r="M607" s="2" t="s">
        <v>2373</v>
      </c>
      <c r="N607" s="2" t="s">
        <v>42</v>
      </c>
    </row>
    <row r="608" spans="1:14" ht="21.75" customHeight="1">
      <c r="A608" s="2" t="s">
        <v>51</v>
      </c>
      <c r="B608" s="2" t="s">
        <v>2374</v>
      </c>
      <c r="C608" s="2" t="str">
        <f t="shared" ca="1" si="0"/>
        <v>上海</v>
      </c>
      <c r="D608" s="2" t="str">
        <f t="shared" ref="D608:D609" ca="1" si="73">IFERROR(__xludf.DUMMYFUNCTION("REGEXEXTRACT(E608,""-(\S+)"")"),"白云区  ")</f>
        <v>白云区  </v>
      </c>
      <c r="E608" s="2" t="s">
        <v>99</v>
      </c>
      <c r="F608" s="2" t="s">
        <v>17</v>
      </c>
      <c r="G608" s="3">
        <v>8</v>
      </c>
      <c r="H608" s="3">
        <v>11</v>
      </c>
      <c r="I608" s="2" t="s">
        <v>2375</v>
      </c>
      <c r="J608" s="2" t="s">
        <v>29</v>
      </c>
      <c r="K608" s="2" t="s">
        <v>67</v>
      </c>
      <c r="L608" s="2" t="s">
        <v>2376</v>
      </c>
      <c r="M608" s="2" t="s">
        <v>2377</v>
      </c>
      <c r="N608" s="2" t="s">
        <v>42</v>
      </c>
    </row>
    <row r="609" spans="1:14" ht="21.75" customHeight="1">
      <c r="A609" s="4" t="s">
        <v>2378</v>
      </c>
      <c r="B609" s="4" t="s">
        <v>2379</v>
      </c>
      <c r="C609" s="4" t="str">
        <f t="shared" ca="1" si="0"/>
        <v>上海</v>
      </c>
      <c r="D609" s="4" t="str">
        <f t="shared" ca="1" si="73"/>
        <v>白云区  </v>
      </c>
      <c r="E609" s="4" t="s">
        <v>33</v>
      </c>
      <c r="F609" s="4" t="s">
        <v>17</v>
      </c>
      <c r="G609" s="5">
        <v>8</v>
      </c>
      <c r="H609" s="5">
        <v>15</v>
      </c>
      <c r="I609" s="4" t="s">
        <v>1777</v>
      </c>
      <c r="J609" s="4" t="s">
        <v>29</v>
      </c>
      <c r="K609" s="4" t="s">
        <v>47</v>
      </c>
      <c r="L609" s="4" t="s">
        <v>2380</v>
      </c>
      <c r="M609" s="4" t="s">
        <v>2381</v>
      </c>
      <c r="N609" s="4" t="s">
        <v>36</v>
      </c>
    </row>
    <row r="610" spans="1:14" ht="21.75" customHeight="1">
      <c r="A610" s="2" t="s">
        <v>2382</v>
      </c>
      <c r="B610" s="2" t="s">
        <v>2383</v>
      </c>
      <c r="C610" s="2" t="str">
        <f t="shared" ca="1" si="0"/>
        <v>上海</v>
      </c>
      <c r="D610" s="2" t="s">
        <v>21</v>
      </c>
      <c r="E610" s="2" t="s">
        <v>77</v>
      </c>
      <c r="F610" s="2" t="s">
        <v>17</v>
      </c>
      <c r="G610" s="3">
        <v>8</v>
      </c>
      <c r="H610" s="3">
        <v>15</v>
      </c>
      <c r="I610" s="2" t="s">
        <v>1777</v>
      </c>
      <c r="J610" s="2" t="s">
        <v>2384</v>
      </c>
      <c r="K610" s="2" t="s">
        <v>55</v>
      </c>
      <c r="L610" s="2" t="s">
        <v>2385</v>
      </c>
      <c r="M610" s="2" t="s">
        <v>2386</v>
      </c>
      <c r="N610" s="2" t="s">
        <v>404</v>
      </c>
    </row>
    <row r="611" spans="1:14" ht="21.75" customHeight="1">
      <c r="A611" s="2" t="s">
        <v>2387</v>
      </c>
      <c r="B611" s="2" t="s">
        <v>2388</v>
      </c>
      <c r="C611" s="2" t="str">
        <f t="shared" ca="1" si="0"/>
        <v>上海</v>
      </c>
      <c r="D611" s="2" t="str">
        <f t="shared" ref="D611:D612" ca="1" si="74">IFERROR(__xludf.DUMMYFUNCTION("REGEXEXTRACT(E611,""-(\S+)"")"),"天河区  ")</f>
        <v>天河区  </v>
      </c>
      <c r="E611" s="2" t="s">
        <v>33</v>
      </c>
      <c r="F611" s="2" t="s">
        <v>27</v>
      </c>
      <c r="G611" s="3">
        <v>8</v>
      </c>
      <c r="H611" s="3">
        <v>12</v>
      </c>
      <c r="I611" s="2" t="s">
        <v>1796</v>
      </c>
      <c r="J611" s="2" t="s">
        <v>105</v>
      </c>
      <c r="K611" s="2" t="s">
        <v>47</v>
      </c>
      <c r="L611" s="2" t="s">
        <v>2389</v>
      </c>
      <c r="M611" s="2" t="s">
        <v>2390</v>
      </c>
      <c r="N611" s="2" t="s">
        <v>42</v>
      </c>
    </row>
    <row r="612" spans="1:14" ht="21.75" customHeight="1">
      <c r="A612" s="2" t="s">
        <v>385</v>
      </c>
      <c r="B612" s="2" t="s">
        <v>2391</v>
      </c>
      <c r="C612" s="2" t="str">
        <f t="shared" ca="1" si="0"/>
        <v>上海</v>
      </c>
      <c r="D612" s="2" t="str">
        <f t="shared" ca="1" si="74"/>
        <v>天河区  </v>
      </c>
      <c r="E612" s="2" t="s">
        <v>33</v>
      </c>
      <c r="F612" s="2" t="s">
        <v>17</v>
      </c>
      <c r="G612" s="3">
        <v>8</v>
      </c>
      <c r="H612" s="3">
        <v>12</v>
      </c>
      <c r="I612" s="2" t="s">
        <v>1796</v>
      </c>
      <c r="J612" s="2" t="s">
        <v>846</v>
      </c>
      <c r="K612" s="2" t="s">
        <v>1965</v>
      </c>
      <c r="L612" s="2" t="s">
        <v>2392</v>
      </c>
      <c r="M612" s="2" t="s">
        <v>2393</v>
      </c>
      <c r="N612" s="2" t="s">
        <v>36</v>
      </c>
    </row>
    <row r="613" spans="1:14" ht="21.75" customHeight="1">
      <c r="A613" s="2" t="s">
        <v>108</v>
      </c>
      <c r="B613" s="2" t="s">
        <v>2394</v>
      </c>
      <c r="C613" s="2" t="str">
        <f t="shared" ca="1" si="0"/>
        <v>上海</v>
      </c>
      <c r="D613" s="2" t="s">
        <v>21</v>
      </c>
      <c r="E613" s="2" t="s">
        <v>77</v>
      </c>
      <c r="F613" s="2" t="s">
        <v>27</v>
      </c>
      <c r="G613" s="3">
        <v>8</v>
      </c>
      <c r="H613" s="3">
        <v>14</v>
      </c>
      <c r="I613" s="2" t="s">
        <v>1921</v>
      </c>
      <c r="J613" s="2" t="s">
        <v>78</v>
      </c>
      <c r="K613" s="2" t="s">
        <v>47</v>
      </c>
      <c r="L613" s="2" t="s">
        <v>2395</v>
      </c>
      <c r="M613" s="2" t="s">
        <v>2396</v>
      </c>
      <c r="N613" s="2" t="s">
        <v>42</v>
      </c>
    </row>
    <row r="614" spans="1:14" ht="21.75" customHeight="1">
      <c r="A614" s="2" t="s">
        <v>2397</v>
      </c>
      <c r="B614" s="2" t="s">
        <v>2398</v>
      </c>
      <c r="C614" s="2" t="str">
        <f t="shared" ca="1" si="0"/>
        <v>上海</v>
      </c>
      <c r="D614" s="2" t="str">
        <f t="shared" ref="D614:D621" ca="1" si="75">IFERROR(__xludf.DUMMYFUNCTION("REGEXEXTRACT(E614,""-(\S+)"")"),"天河区  ")</f>
        <v>天河区  </v>
      </c>
      <c r="E614" s="2" t="s">
        <v>33</v>
      </c>
      <c r="F614" s="2" t="s">
        <v>27</v>
      </c>
      <c r="G614" s="3">
        <v>8</v>
      </c>
      <c r="H614" s="3">
        <v>13</v>
      </c>
      <c r="I614" s="2" t="s">
        <v>1814</v>
      </c>
      <c r="J614" s="2" t="s">
        <v>916</v>
      </c>
      <c r="K614" s="2" t="s">
        <v>47</v>
      </c>
      <c r="L614" s="2" t="s">
        <v>2399</v>
      </c>
      <c r="M614" s="2" t="s">
        <v>2400</v>
      </c>
      <c r="N614" s="2" t="s">
        <v>404</v>
      </c>
    </row>
    <row r="615" spans="1:14" ht="21.75" customHeight="1">
      <c r="A615" s="2" t="s">
        <v>2401</v>
      </c>
      <c r="B615" s="2" t="s">
        <v>2402</v>
      </c>
      <c r="C615" s="2" t="str">
        <f t="shared" ca="1" si="0"/>
        <v>上海</v>
      </c>
      <c r="D615" s="2" t="str">
        <f t="shared" ca="1" si="75"/>
        <v>天河区  </v>
      </c>
      <c r="E615" s="2" t="s">
        <v>26</v>
      </c>
      <c r="F615" s="2" t="s">
        <v>17</v>
      </c>
      <c r="G615" s="3">
        <v>8</v>
      </c>
      <c r="H615" s="3">
        <v>10</v>
      </c>
      <c r="I615" s="2" t="s">
        <v>1783</v>
      </c>
      <c r="J615" s="2" t="s">
        <v>105</v>
      </c>
      <c r="K615" s="2" t="s">
        <v>19</v>
      </c>
      <c r="L615" s="2" t="s">
        <v>2403</v>
      </c>
      <c r="M615" s="2" t="s">
        <v>2404</v>
      </c>
      <c r="N615" s="2" t="s">
        <v>42</v>
      </c>
    </row>
    <row r="616" spans="1:14" ht="21.75" customHeight="1">
      <c r="A616" s="4" t="s">
        <v>2405</v>
      </c>
      <c r="B616" s="4" t="s">
        <v>2406</v>
      </c>
      <c r="C616" s="4" t="str">
        <f t="shared" ca="1" si="0"/>
        <v>上海</v>
      </c>
      <c r="D616" s="4" t="str">
        <f t="shared" ca="1" si="75"/>
        <v>天河区  </v>
      </c>
      <c r="E616" s="4" t="s">
        <v>114</v>
      </c>
      <c r="F616" s="4" t="s">
        <v>27</v>
      </c>
      <c r="G616" s="5">
        <v>8</v>
      </c>
      <c r="H616" s="5">
        <v>13</v>
      </c>
      <c r="I616" s="4" t="s">
        <v>1814</v>
      </c>
      <c r="J616" s="4" t="s">
        <v>237</v>
      </c>
      <c r="K616" s="4" t="s">
        <v>55</v>
      </c>
      <c r="L616" s="4" t="s">
        <v>2407</v>
      </c>
      <c r="M616" s="4" t="s">
        <v>2408</v>
      </c>
      <c r="N616" s="4" t="s">
        <v>36</v>
      </c>
    </row>
    <row r="617" spans="1:14" ht="21.75" customHeight="1">
      <c r="A617" s="2" t="s">
        <v>245</v>
      </c>
      <c r="B617" s="2" t="s">
        <v>2409</v>
      </c>
      <c r="C617" s="2" t="str">
        <f t="shared" ca="1" si="0"/>
        <v>上海</v>
      </c>
      <c r="D617" s="2" t="str">
        <f t="shared" ca="1" si="75"/>
        <v>天河区  </v>
      </c>
      <c r="E617" s="2" t="s">
        <v>26</v>
      </c>
      <c r="F617" s="2" t="s">
        <v>17</v>
      </c>
      <c r="G617" s="3">
        <v>8</v>
      </c>
      <c r="H617" s="3">
        <v>15</v>
      </c>
      <c r="I617" s="2" t="s">
        <v>1777</v>
      </c>
      <c r="J617" s="2" t="s">
        <v>20</v>
      </c>
      <c r="K617" s="2" t="s">
        <v>67</v>
      </c>
      <c r="L617" s="2" t="s">
        <v>2410</v>
      </c>
      <c r="M617" s="2" t="s">
        <v>2411</v>
      </c>
      <c r="N617" s="2" t="s">
        <v>36</v>
      </c>
    </row>
    <row r="618" spans="1:14" ht="21.75" customHeight="1">
      <c r="A618" s="2" t="s">
        <v>2412</v>
      </c>
      <c r="B618" s="2" t="s">
        <v>2413</v>
      </c>
      <c r="C618" s="2" t="str">
        <f t="shared" ca="1" si="0"/>
        <v>上海</v>
      </c>
      <c r="D618" s="2" t="str">
        <f t="shared" ca="1" si="75"/>
        <v>天河区  </v>
      </c>
      <c r="E618" s="2" t="s">
        <v>33</v>
      </c>
      <c r="F618" s="2" t="s">
        <v>27</v>
      </c>
      <c r="G618" s="3">
        <v>8</v>
      </c>
      <c r="H618" s="3">
        <v>13</v>
      </c>
      <c r="I618" s="2" t="s">
        <v>1814</v>
      </c>
      <c r="J618" s="2" t="s">
        <v>20</v>
      </c>
      <c r="K618" s="2" t="s">
        <v>67</v>
      </c>
      <c r="L618" s="2" t="s">
        <v>2414</v>
      </c>
      <c r="M618" s="2" t="s">
        <v>2415</v>
      </c>
      <c r="N618" s="2" t="s">
        <v>36</v>
      </c>
    </row>
    <row r="619" spans="1:14" ht="21.75" customHeight="1">
      <c r="A619" s="2" t="s">
        <v>108</v>
      </c>
      <c r="B619" s="2" t="s">
        <v>2416</v>
      </c>
      <c r="C619" s="2" t="str">
        <f t="shared" ca="1" si="0"/>
        <v>上海</v>
      </c>
      <c r="D619" s="2" t="str">
        <f t="shared" ca="1" si="75"/>
        <v>天河区  </v>
      </c>
      <c r="E619" s="2" t="s">
        <v>33</v>
      </c>
      <c r="F619" s="2" t="s">
        <v>27</v>
      </c>
      <c r="G619" s="3">
        <v>8</v>
      </c>
      <c r="H619" s="3">
        <v>10</v>
      </c>
      <c r="I619" s="2" t="s">
        <v>1783</v>
      </c>
      <c r="J619" s="2" t="s">
        <v>105</v>
      </c>
      <c r="K619" s="2" t="s">
        <v>55</v>
      </c>
      <c r="L619" s="2" t="s">
        <v>2417</v>
      </c>
      <c r="M619" s="2" t="s">
        <v>2418</v>
      </c>
      <c r="N619" s="2" t="s">
        <v>36</v>
      </c>
    </row>
    <row r="620" spans="1:14" ht="21.75" customHeight="1">
      <c r="A620" s="2" t="s">
        <v>108</v>
      </c>
      <c r="B620" s="2" t="s">
        <v>2419</v>
      </c>
      <c r="C620" s="2" t="str">
        <f t="shared" ca="1" si="0"/>
        <v>上海</v>
      </c>
      <c r="D620" s="2" t="str">
        <f t="shared" ca="1" si="75"/>
        <v>天河区  </v>
      </c>
      <c r="E620" s="2" t="s">
        <v>33</v>
      </c>
      <c r="F620" s="2" t="s">
        <v>17</v>
      </c>
      <c r="G620" s="3">
        <v>8</v>
      </c>
      <c r="H620" s="3">
        <v>12</v>
      </c>
      <c r="I620" s="2" t="s">
        <v>1796</v>
      </c>
      <c r="J620" s="2" t="s">
        <v>2420</v>
      </c>
      <c r="K620" s="2" t="s">
        <v>47</v>
      </c>
      <c r="L620" s="2" t="s">
        <v>2421</v>
      </c>
      <c r="M620" s="2" t="s">
        <v>2422</v>
      </c>
      <c r="N620" s="2" t="s">
        <v>42</v>
      </c>
    </row>
    <row r="621" spans="1:14" ht="21.75" customHeight="1">
      <c r="A621" s="2" t="s">
        <v>2423</v>
      </c>
      <c r="B621" s="2" t="s">
        <v>2424</v>
      </c>
      <c r="C621" s="2" t="str">
        <f t="shared" ca="1" si="0"/>
        <v>上海</v>
      </c>
      <c r="D621" s="2" t="str">
        <f t="shared" ca="1" si="75"/>
        <v>天河区  </v>
      </c>
      <c r="E621" s="2" t="s">
        <v>33</v>
      </c>
      <c r="F621" s="2" t="s">
        <v>27</v>
      </c>
      <c r="G621" s="3">
        <v>8</v>
      </c>
      <c r="H621" s="3">
        <v>10</v>
      </c>
      <c r="I621" s="2" t="s">
        <v>1783</v>
      </c>
      <c r="J621" s="2" t="s">
        <v>2425</v>
      </c>
      <c r="K621" s="2" t="s">
        <v>47</v>
      </c>
      <c r="L621" s="2" t="s">
        <v>2426</v>
      </c>
      <c r="M621" s="2" t="s">
        <v>2427</v>
      </c>
      <c r="N621" s="2" t="s">
        <v>96</v>
      </c>
    </row>
    <row r="622" spans="1:14" ht="21.75" customHeight="1">
      <c r="A622" s="2" t="s">
        <v>179</v>
      </c>
      <c r="B622" s="2" t="s">
        <v>2428</v>
      </c>
      <c r="C622" s="2" t="str">
        <f t="shared" ca="1" si="0"/>
        <v>上海</v>
      </c>
      <c r="D622" s="2" t="s">
        <v>21</v>
      </c>
      <c r="E622" s="2" t="s">
        <v>77</v>
      </c>
      <c r="F622" s="2" t="s">
        <v>17</v>
      </c>
      <c r="G622" s="3">
        <v>8</v>
      </c>
      <c r="H622" s="3">
        <v>14</v>
      </c>
      <c r="I622" s="2" t="s">
        <v>1921</v>
      </c>
      <c r="J622" s="2" t="s">
        <v>29</v>
      </c>
      <c r="K622" s="2" t="s">
        <v>47</v>
      </c>
      <c r="L622" s="2" t="s">
        <v>2429</v>
      </c>
      <c r="M622" s="2" t="s">
        <v>2430</v>
      </c>
      <c r="N622" s="2" t="s">
        <v>36</v>
      </c>
    </row>
    <row r="623" spans="1:14" ht="21.75" customHeight="1">
      <c r="A623" s="2" t="s">
        <v>385</v>
      </c>
      <c r="B623" s="2" t="s">
        <v>2431</v>
      </c>
      <c r="C623" s="2" t="str">
        <f t="shared" ca="1" si="0"/>
        <v>上海</v>
      </c>
      <c r="D623" s="2" t="str">
        <f t="shared" ref="D623:D633" ca="1" si="76">IFERROR(__xludf.DUMMYFUNCTION("REGEXEXTRACT(E623,""-(\S+)"")"),"白云区  ")</f>
        <v>白云区  </v>
      </c>
      <c r="E623" s="2" t="s">
        <v>99</v>
      </c>
      <c r="F623" s="2" t="s">
        <v>17</v>
      </c>
      <c r="G623" s="3">
        <v>8</v>
      </c>
      <c r="H623" s="3">
        <v>12</v>
      </c>
      <c r="I623" s="2" t="s">
        <v>1796</v>
      </c>
      <c r="J623" s="2" t="s">
        <v>105</v>
      </c>
      <c r="K623" s="2" t="s">
        <v>67</v>
      </c>
      <c r="L623" s="2" t="s">
        <v>2432</v>
      </c>
      <c r="M623" s="2" t="s">
        <v>2433</v>
      </c>
      <c r="N623" s="2" t="s">
        <v>36</v>
      </c>
    </row>
    <row r="624" spans="1:14" ht="21.75" customHeight="1">
      <c r="A624" s="2" t="s">
        <v>2434</v>
      </c>
      <c r="B624" s="2" t="s">
        <v>2435</v>
      </c>
      <c r="C624" s="2" t="str">
        <f t="shared" ca="1" si="0"/>
        <v>上海</v>
      </c>
      <c r="D624" s="2" t="str">
        <f t="shared" ca="1" si="76"/>
        <v>白云区  </v>
      </c>
      <c r="E624" s="2" t="s">
        <v>33</v>
      </c>
      <c r="F624" s="2" t="s">
        <v>17</v>
      </c>
      <c r="G624" s="3">
        <v>8</v>
      </c>
      <c r="H624" s="3">
        <v>15</v>
      </c>
      <c r="I624" s="2" t="s">
        <v>1777</v>
      </c>
      <c r="J624" s="2" t="s">
        <v>1124</v>
      </c>
      <c r="K624" s="2" t="s">
        <v>1965</v>
      </c>
      <c r="L624" s="2" t="s">
        <v>2436</v>
      </c>
      <c r="M624" s="2" t="s">
        <v>2437</v>
      </c>
      <c r="N624" s="2" t="s">
        <v>23</v>
      </c>
    </row>
    <row r="625" spans="1:14" ht="21.75" customHeight="1">
      <c r="A625" s="2" t="s">
        <v>108</v>
      </c>
      <c r="B625" s="2" t="s">
        <v>2438</v>
      </c>
      <c r="C625" s="2" t="str">
        <f t="shared" ca="1" si="0"/>
        <v>上海</v>
      </c>
      <c r="D625" s="2" t="str">
        <f t="shared" ca="1" si="76"/>
        <v>白云区  </v>
      </c>
      <c r="E625" s="2" t="s">
        <v>114</v>
      </c>
      <c r="F625" s="2" t="s">
        <v>27</v>
      </c>
      <c r="G625" s="3">
        <v>8</v>
      </c>
      <c r="H625" s="3">
        <v>12</v>
      </c>
      <c r="I625" s="2" t="s">
        <v>1796</v>
      </c>
      <c r="J625" s="2" t="s">
        <v>2439</v>
      </c>
      <c r="K625" s="2" t="s">
        <v>67</v>
      </c>
      <c r="L625" s="2" t="s">
        <v>2440</v>
      </c>
      <c r="M625" s="2" t="s">
        <v>2441</v>
      </c>
      <c r="N625" s="2" t="s">
        <v>1333</v>
      </c>
    </row>
    <row r="626" spans="1:14" ht="21.75" customHeight="1">
      <c r="A626" s="2" t="s">
        <v>2442</v>
      </c>
      <c r="B626" s="2" t="s">
        <v>2443</v>
      </c>
      <c r="C626" s="2" t="str">
        <f t="shared" ca="1" si="0"/>
        <v>上海</v>
      </c>
      <c r="D626" s="2" t="str">
        <f t="shared" ca="1" si="76"/>
        <v>白云区  </v>
      </c>
      <c r="E626" s="2" t="s">
        <v>33</v>
      </c>
      <c r="F626" s="2" t="s">
        <v>17</v>
      </c>
      <c r="G626" s="3">
        <v>8</v>
      </c>
      <c r="H626" s="3">
        <v>12</v>
      </c>
      <c r="I626" s="2" t="s">
        <v>1796</v>
      </c>
      <c r="J626" s="2" t="s">
        <v>1558</v>
      </c>
      <c r="K626" s="2" t="s">
        <v>55</v>
      </c>
      <c r="L626" s="2" t="s">
        <v>2444</v>
      </c>
      <c r="M626" s="2" t="s">
        <v>2445</v>
      </c>
      <c r="N626" s="2" t="s">
        <v>36</v>
      </c>
    </row>
    <row r="627" spans="1:14" ht="21.75" customHeight="1">
      <c r="A627" s="2" t="s">
        <v>2446</v>
      </c>
      <c r="B627" s="2" t="s">
        <v>2447</v>
      </c>
      <c r="C627" s="2" t="str">
        <f t="shared" ca="1" si="0"/>
        <v>上海</v>
      </c>
      <c r="D627" s="2" t="str">
        <f t="shared" ca="1" si="76"/>
        <v>白云区  </v>
      </c>
      <c r="E627" s="2" t="s">
        <v>99</v>
      </c>
      <c r="F627" s="2" t="s">
        <v>17</v>
      </c>
      <c r="G627" s="3">
        <v>8</v>
      </c>
      <c r="H627" s="3">
        <v>13</v>
      </c>
      <c r="I627" s="2" t="s">
        <v>1814</v>
      </c>
      <c r="J627" s="2" t="s">
        <v>1678</v>
      </c>
      <c r="K627" s="2" t="s">
        <v>47</v>
      </c>
      <c r="L627" s="2" t="s">
        <v>2448</v>
      </c>
      <c r="M627" s="2" t="s">
        <v>2449</v>
      </c>
      <c r="N627" s="2" t="s">
        <v>23</v>
      </c>
    </row>
    <row r="628" spans="1:14" ht="21.75" customHeight="1">
      <c r="A628" s="2" t="s">
        <v>245</v>
      </c>
      <c r="B628" s="2" t="s">
        <v>2450</v>
      </c>
      <c r="C628" s="2" t="str">
        <f t="shared" ca="1" si="0"/>
        <v>上海</v>
      </c>
      <c r="D628" s="2" t="str">
        <f t="shared" ca="1" si="76"/>
        <v>白云区  </v>
      </c>
      <c r="E628" s="2" t="s">
        <v>124</v>
      </c>
      <c r="F628" s="2" t="s">
        <v>17</v>
      </c>
      <c r="G628" s="3">
        <v>8</v>
      </c>
      <c r="H628" s="3">
        <v>10</v>
      </c>
      <c r="I628" s="2" t="s">
        <v>1783</v>
      </c>
      <c r="J628" s="2" t="s">
        <v>40</v>
      </c>
      <c r="K628" s="2" t="s">
        <v>55</v>
      </c>
      <c r="L628" s="2" t="s">
        <v>2451</v>
      </c>
      <c r="M628" s="2" t="s">
        <v>2452</v>
      </c>
      <c r="N628" s="2" t="s">
        <v>23</v>
      </c>
    </row>
    <row r="629" spans="1:14" ht="21.75" customHeight="1">
      <c r="A629" s="2" t="s">
        <v>108</v>
      </c>
      <c r="B629" s="2" t="s">
        <v>2453</v>
      </c>
      <c r="C629" s="2" t="str">
        <f t="shared" ca="1" si="0"/>
        <v>上海</v>
      </c>
      <c r="D629" s="2" t="str">
        <f t="shared" ca="1" si="76"/>
        <v>白云区  </v>
      </c>
      <c r="E629" s="2" t="s">
        <v>39</v>
      </c>
      <c r="F629" s="2" t="s">
        <v>17</v>
      </c>
      <c r="G629" s="3">
        <v>8</v>
      </c>
      <c r="H629" s="3">
        <v>15</v>
      </c>
      <c r="I629" s="2" t="s">
        <v>1777</v>
      </c>
      <c r="J629" s="2" t="s">
        <v>40</v>
      </c>
      <c r="K629" s="2" t="s">
        <v>55</v>
      </c>
      <c r="L629" s="2" t="s">
        <v>2454</v>
      </c>
      <c r="M629" s="2" t="s">
        <v>2455</v>
      </c>
      <c r="N629" s="2" t="s">
        <v>36</v>
      </c>
    </row>
    <row r="630" spans="1:14" ht="21.75" customHeight="1">
      <c r="A630" s="2" t="s">
        <v>769</v>
      </c>
      <c r="B630" s="2" t="s">
        <v>2456</v>
      </c>
      <c r="C630" s="2" t="str">
        <f t="shared" ca="1" si="0"/>
        <v>上海</v>
      </c>
      <c r="D630" s="2" t="str">
        <f t="shared" ca="1" si="76"/>
        <v>白云区  </v>
      </c>
      <c r="E630" s="2" t="s">
        <v>33</v>
      </c>
      <c r="F630" s="2" t="s">
        <v>17</v>
      </c>
      <c r="G630" s="6">
        <v>8</v>
      </c>
      <c r="H630" s="6">
        <v>13</v>
      </c>
      <c r="I630" s="7" t="s">
        <v>1838</v>
      </c>
      <c r="J630" s="2" t="s">
        <v>40</v>
      </c>
      <c r="K630" s="2" t="s">
        <v>55</v>
      </c>
      <c r="L630" s="2" t="s">
        <v>2457</v>
      </c>
      <c r="M630" s="2" t="s">
        <v>2458</v>
      </c>
      <c r="N630" s="2" t="s">
        <v>23</v>
      </c>
    </row>
    <row r="631" spans="1:14" ht="21.75" customHeight="1">
      <c r="A631" s="2" t="s">
        <v>1881</v>
      </c>
      <c r="B631" s="2" t="s">
        <v>2459</v>
      </c>
      <c r="C631" s="2" t="str">
        <f t="shared" ca="1" si="0"/>
        <v>上海</v>
      </c>
      <c r="D631" s="2" t="str">
        <f t="shared" ca="1" si="76"/>
        <v>白云区  </v>
      </c>
      <c r="E631" s="2" t="s">
        <v>26</v>
      </c>
      <c r="F631" s="2" t="s">
        <v>27</v>
      </c>
      <c r="G631" s="3">
        <v>8</v>
      </c>
      <c r="H631" s="3">
        <v>12</v>
      </c>
      <c r="I631" s="2" t="s">
        <v>1796</v>
      </c>
      <c r="J631" s="2" t="s">
        <v>786</v>
      </c>
      <c r="K631" s="2" t="s">
        <v>55</v>
      </c>
      <c r="L631" s="2" t="s">
        <v>2460</v>
      </c>
      <c r="M631" s="2" t="s">
        <v>2461</v>
      </c>
      <c r="N631" s="2" t="s">
        <v>36</v>
      </c>
    </row>
    <row r="632" spans="1:14" ht="21.75" customHeight="1">
      <c r="A632" s="2" t="s">
        <v>149</v>
      </c>
      <c r="B632" s="2" t="s">
        <v>2462</v>
      </c>
      <c r="C632" s="2" t="str">
        <f t="shared" ca="1" si="0"/>
        <v>上海</v>
      </c>
      <c r="D632" s="2" t="str">
        <f t="shared" ca="1" si="76"/>
        <v>白云区  </v>
      </c>
      <c r="E632" s="2" t="s">
        <v>33</v>
      </c>
      <c r="F632" s="2" t="s">
        <v>17</v>
      </c>
      <c r="G632" s="3">
        <v>8</v>
      </c>
      <c r="H632" s="3">
        <v>15</v>
      </c>
      <c r="I632" s="2" t="s">
        <v>1777</v>
      </c>
      <c r="J632" s="2" t="s">
        <v>781</v>
      </c>
      <c r="K632" s="2" t="s">
        <v>67</v>
      </c>
      <c r="L632" s="2" t="s">
        <v>2463</v>
      </c>
      <c r="M632" s="2" t="s">
        <v>2464</v>
      </c>
      <c r="N632" s="2" t="s">
        <v>36</v>
      </c>
    </row>
    <row r="633" spans="1:14" ht="21.75" customHeight="1">
      <c r="A633" s="2" t="s">
        <v>2465</v>
      </c>
      <c r="B633" s="2" t="s">
        <v>2466</v>
      </c>
      <c r="C633" s="2" t="str">
        <f t="shared" ca="1" si="0"/>
        <v>上海</v>
      </c>
      <c r="D633" s="2" t="str">
        <f t="shared" ca="1" si="76"/>
        <v>白云区  </v>
      </c>
      <c r="E633" s="2" t="s">
        <v>578</v>
      </c>
      <c r="F633" s="2" t="s">
        <v>27</v>
      </c>
      <c r="G633" s="3">
        <v>8</v>
      </c>
      <c r="H633" s="3">
        <v>10</v>
      </c>
      <c r="I633" s="2" t="s">
        <v>1783</v>
      </c>
      <c r="J633" s="2" t="s">
        <v>421</v>
      </c>
      <c r="K633" s="2" t="s">
        <v>55</v>
      </c>
      <c r="L633" s="2" t="s">
        <v>2467</v>
      </c>
      <c r="M633" s="2" t="s">
        <v>2468</v>
      </c>
      <c r="N633" s="2" t="s">
        <v>42</v>
      </c>
    </row>
    <row r="634" spans="1:14" ht="21.75" customHeight="1">
      <c r="A634" s="2" t="s">
        <v>2469</v>
      </c>
      <c r="B634" s="2" t="s">
        <v>2470</v>
      </c>
      <c r="C634" s="2" t="str">
        <f t="shared" ca="1" si="0"/>
        <v>上海</v>
      </c>
      <c r="D634" s="2" t="s">
        <v>21</v>
      </c>
      <c r="E634" s="2" t="s">
        <v>77</v>
      </c>
      <c r="F634" s="2" t="s">
        <v>17</v>
      </c>
      <c r="G634" s="3">
        <v>8</v>
      </c>
      <c r="H634" s="3">
        <v>10</v>
      </c>
      <c r="I634" s="2" t="s">
        <v>1783</v>
      </c>
      <c r="J634" s="2" t="s">
        <v>2471</v>
      </c>
      <c r="K634" s="2" t="s">
        <v>55</v>
      </c>
      <c r="L634" s="2" t="s">
        <v>21</v>
      </c>
      <c r="M634" s="2" t="s">
        <v>2472</v>
      </c>
      <c r="N634" s="2" t="s">
        <v>36</v>
      </c>
    </row>
    <row r="635" spans="1:14" ht="21.75" customHeight="1">
      <c r="A635" s="2" t="s">
        <v>1881</v>
      </c>
      <c r="B635" s="2" t="s">
        <v>2473</v>
      </c>
      <c r="C635" s="2" t="str">
        <f t="shared" ca="1" si="0"/>
        <v>上海</v>
      </c>
      <c r="D635" s="2" t="s">
        <v>21</v>
      </c>
      <c r="E635" s="2" t="s">
        <v>77</v>
      </c>
      <c r="F635" s="2" t="s">
        <v>17</v>
      </c>
      <c r="G635" s="6">
        <v>8</v>
      </c>
      <c r="H635" s="6">
        <v>13</v>
      </c>
      <c r="I635" s="7" t="s">
        <v>1838</v>
      </c>
      <c r="J635" s="2" t="s">
        <v>20</v>
      </c>
      <c r="K635" s="2" t="s">
        <v>47</v>
      </c>
      <c r="L635" s="2" t="s">
        <v>2474</v>
      </c>
      <c r="M635" s="2" t="s">
        <v>2475</v>
      </c>
      <c r="N635" s="2" t="s">
        <v>23</v>
      </c>
    </row>
    <row r="636" spans="1:14" ht="21.75" customHeight="1">
      <c r="A636" s="2" t="s">
        <v>2476</v>
      </c>
      <c r="B636" s="2" t="s">
        <v>2477</v>
      </c>
      <c r="C636" s="2" t="str">
        <f t="shared" ca="1" si="0"/>
        <v>上海</v>
      </c>
      <c r="D636" s="2" t="str">
        <f t="shared" ref="D636:D638" ca="1" si="77">IFERROR(__xludf.DUMMYFUNCTION("REGEXEXTRACT(E636,""-(\S+)"")"),"天河区  ")</f>
        <v>天河区  </v>
      </c>
      <c r="E636" s="2" t="s">
        <v>33</v>
      </c>
      <c r="F636" s="2" t="s">
        <v>27</v>
      </c>
      <c r="G636" s="3">
        <v>8</v>
      </c>
      <c r="H636" s="3">
        <v>15</v>
      </c>
      <c r="I636" s="2" t="s">
        <v>1777</v>
      </c>
      <c r="J636" s="2" t="s">
        <v>40</v>
      </c>
      <c r="K636" s="2" t="s">
        <v>1965</v>
      </c>
      <c r="L636" s="2" t="s">
        <v>2478</v>
      </c>
      <c r="M636" s="2" t="s">
        <v>2479</v>
      </c>
      <c r="N636" s="2" t="s">
        <v>23</v>
      </c>
    </row>
    <row r="637" spans="1:14" ht="21.75" customHeight="1">
      <c r="A637" s="2" t="s">
        <v>75</v>
      </c>
      <c r="B637" s="2" t="s">
        <v>2480</v>
      </c>
      <c r="C637" s="2" t="str">
        <f t="shared" ca="1" si="0"/>
        <v>上海</v>
      </c>
      <c r="D637" s="2" t="str">
        <f t="shared" ca="1" si="77"/>
        <v>天河区  </v>
      </c>
      <c r="E637" s="2" t="s">
        <v>124</v>
      </c>
      <c r="F637" s="2" t="s">
        <v>17</v>
      </c>
      <c r="G637" s="3">
        <v>8</v>
      </c>
      <c r="H637" s="3">
        <v>10</v>
      </c>
      <c r="I637" s="2" t="s">
        <v>1783</v>
      </c>
      <c r="J637" s="2" t="s">
        <v>40</v>
      </c>
      <c r="K637" s="2" t="s">
        <v>47</v>
      </c>
      <c r="L637" s="2" t="s">
        <v>21</v>
      </c>
      <c r="M637" s="2" t="s">
        <v>2481</v>
      </c>
      <c r="N637" s="2" t="s">
        <v>23</v>
      </c>
    </row>
    <row r="638" spans="1:14" ht="21.75" customHeight="1">
      <c r="A638" s="2" t="s">
        <v>108</v>
      </c>
      <c r="B638" s="2" t="s">
        <v>2482</v>
      </c>
      <c r="C638" s="2" t="str">
        <f t="shared" ca="1" si="0"/>
        <v>上海</v>
      </c>
      <c r="D638" s="2" t="str">
        <f t="shared" ca="1" si="77"/>
        <v>天河区  </v>
      </c>
      <c r="E638" s="2" t="s">
        <v>114</v>
      </c>
      <c r="F638" s="2" t="s">
        <v>17</v>
      </c>
      <c r="G638" s="3">
        <v>8</v>
      </c>
      <c r="H638" s="3">
        <v>15</v>
      </c>
      <c r="I638" s="2" t="s">
        <v>1777</v>
      </c>
      <c r="J638" s="2" t="s">
        <v>20</v>
      </c>
      <c r="K638" s="2" t="s">
        <v>55</v>
      </c>
      <c r="L638" s="2" t="s">
        <v>2483</v>
      </c>
      <c r="M638" s="2" t="s">
        <v>2484</v>
      </c>
      <c r="N638" s="2" t="s">
        <v>42</v>
      </c>
    </row>
    <row r="639" spans="1:14" ht="21.75" customHeight="1">
      <c r="A639" s="4" t="s">
        <v>75</v>
      </c>
      <c r="B639" s="4" t="s">
        <v>2485</v>
      </c>
      <c r="C639" s="4" t="str">
        <f t="shared" ca="1" si="0"/>
        <v>上海</v>
      </c>
      <c r="D639" s="4" t="s">
        <v>21</v>
      </c>
      <c r="E639" s="4" t="s">
        <v>77</v>
      </c>
      <c r="F639" s="4" t="s">
        <v>27</v>
      </c>
      <c r="G639" s="5">
        <v>8</v>
      </c>
      <c r="H639" s="5">
        <v>12</v>
      </c>
      <c r="I639" s="4" t="s">
        <v>1796</v>
      </c>
      <c r="J639" s="4" t="s">
        <v>40</v>
      </c>
      <c r="K639" s="4" t="s">
        <v>47</v>
      </c>
      <c r="L639" s="4" t="s">
        <v>2486</v>
      </c>
      <c r="M639" s="4" t="s">
        <v>21</v>
      </c>
      <c r="N639" s="4" t="s">
        <v>36</v>
      </c>
    </row>
    <row r="640" spans="1:14" ht="21.75" customHeight="1">
      <c r="A640" s="2" t="s">
        <v>385</v>
      </c>
      <c r="B640" s="2" t="s">
        <v>2487</v>
      </c>
      <c r="C640" s="2" t="str">
        <f t="shared" ca="1" si="0"/>
        <v>上海</v>
      </c>
      <c r="D640" s="2" t="s">
        <v>21</v>
      </c>
      <c r="E640" s="2" t="s">
        <v>77</v>
      </c>
      <c r="F640" s="2" t="s">
        <v>17</v>
      </c>
      <c r="G640" s="3">
        <v>8</v>
      </c>
      <c r="H640" s="3">
        <v>15</v>
      </c>
      <c r="I640" s="2" t="s">
        <v>1777</v>
      </c>
      <c r="J640" s="2" t="s">
        <v>93</v>
      </c>
      <c r="K640" s="2" t="s">
        <v>47</v>
      </c>
      <c r="L640" s="2" t="s">
        <v>2488</v>
      </c>
      <c r="M640" s="2" t="s">
        <v>21</v>
      </c>
      <c r="N640" s="2" t="s">
        <v>36</v>
      </c>
    </row>
    <row r="641" spans="1:14" ht="21.75" customHeight="1">
      <c r="A641" s="4" t="s">
        <v>2489</v>
      </c>
      <c r="B641" s="4" t="s">
        <v>2490</v>
      </c>
      <c r="C641" s="4" t="str">
        <f t="shared" ca="1" si="0"/>
        <v>上海</v>
      </c>
      <c r="D641" s="4" t="str">
        <f t="shared" ref="D641:D644" ca="1" si="78">IFERROR(__xludf.DUMMYFUNCTION("REGEXEXTRACT(E641,""-(\S+)"")"),"天河区  ")</f>
        <v>天河区  </v>
      </c>
      <c r="E641" s="4" t="s">
        <v>33</v>
      </c>
      <c r="F641" s="4" t="s">
        <v>17</v>
      </c>
      <c r="G641" s="5">
        <v>8</v>
      </c>
      <c r="H641" s="5">
        <v>10</v>
      </c>
      <c r="I641" s="4" t="s">
        <v>1783</v>
      </c>
      <c r="J641" s="4" t="s">
        <v>157</v>
      </c>
      <c r="K641" s="4" t="s">
        <v>19</v>
      </c>
      <c r="L641" s="4" t="s">
        <v>2491</v>
      </c>
      <c r="M641" s="4" t="s">
        <v>21</v>
      </c>
      <c r="N641" s="4" t="s">
        <v>23</v>
      </c>
    </row>
    <row r="642" spans="1:14" ht="21.75" customHeight="1">
      <c r="A642" s="2" t="s">
        <v>255</v>
      </c>
      <c r="B642" s="2" t="s">
        <v>2492</v>
      </c>
      <c r="C642" s="2" t="str">
        <f t="shared" ca="1" si="0"/>
        <v>上海</v>
      </c>
      <c r="D642" s="2" t="str">
        <f t="shared" ca="1" si="78"/>
        <v>天河区  </v>
      </c>
      <c r="E642" s="2" t="s">
        <v>33</v>
      </c>
      <c r="F642" s="2" t="s">
        <v>27</v>
      </c>
      <c r="G642" s="3">
        <v>8</v>
      </c>
      <c r="H642" s="3">
        <v>10</v>
      </c>
      <c r="I642" s="2" t="s">
        <v>1783</v>
      </c>
      <c r="J642" s="2" t="s">
        <v>2493</v>
      </c>
      <c r="K642" s="2" t="s">
        <v>55</v>
      </c>
      <c r="L642" s="2" t="s">
        <v>21</v>
      </c>
      <c r="M642" s="2" t="s">
        <v>2494</v>
      </c>
      <c r="N642" s="2" t="s">
        <v>96</v>
      </c>
    </row>
    <row r="643" spans="1:14" ht="21.75" customHeight="1">
      <c r="A643" s="2" t="s">
        <v>2495</v>
      </c>
      <c r="B643" s="2" t="s">
        <v>2496</v>
      </c>
      <c r="C643" s="2" t="str">
        <f t="shared" ca="1" si="0"/>
        <v>上海</v>
      </c>
      <c r="D643" s="2" t="str">
        <f t="shared" ca="1" si="78"/>
        <v>天河区  </v>
      </c>
      <c r="E643" s="2" t="s">
        <v>33</v>
      </c>
      <c r="F643" s="2" t="s">
        <v>17</v>
      </c>
      <c r="G643" s="3">
        <v>8</v>
      </c>
      <c r="H643" s="3">
        <v>15</v>
      </c>
      <c r="I643" s="2" t="s">
        <v>1777</v>
      </c>
      <c r="J643" s="2" t="s">
        <v>2497</v>
      </c>
      <c r="K643" s="2" t="s">
        <v>55</v>
      </c>
      <c r="L643" s="2" t="s">
        <v>2498</v>
      </c>
      <c r="M643" s="2" t="s">
        <v>2499</v>
      </c>
      <c r="N643" s="2" t="s">
        <v>42</v>
      </c>
    </row>
    <row r="644" spans="1:14" ht="21.75" customHeight="1">
      <c r="A644" s="2" t="s">
        <v>2500</v>
      </c>
      <c r="B644" s="2" t="s">
        <v>2501</v>
      </c>
      <c r="C644" s="2" t="str">
        <f t="shared" ca="1" si="0"/>
        <v>上海</v>
      </c>
      <c r="D644" s="2" t="str">
        <f t="shared" ca="1" si="78"/>
        <v>天河区  </v>
      </c>
      <c r="E644" s="2" t="s">
        <v>33</v>
      </c>
      <c r="F644" s="2" t="s">
        <v>27</v>
      </c>
      <c r="G644" s="3">
        <v>8</v>
      </c>
      <c r="H644" s="3">
        <v>20</v>
      </c>
      <c r="I644" s="2" t="s">
        <v>1772</v>
      </c>
      <c r="J644" s="2" t="s">
        <v>2502</v>
      </c>
      <c r="K644" s="2" t="s">
        <v>55</v>
      </c>
      <c r="L644" s="2" t="s">
        <v>2503</v>
      </c>
      <c r="M644" s="2" t="s">
        <v>2504</v>
      </c>
      <c r="N644" s="2" t="s">
        <v>42</v>
      </c>
    </row>
    <row r="645" spans="1:14" ht="21.75" customHeight="1">
      <c r="A645" s="2" t="s">
        <v>108</v>
      </c>
      <c r="B645" s="2" t="s">
        <v>2505</v>
      </c>
      <c r="C645" s="2" t="str">
        <f t="shared" ca="1" si="0"/>
        <v>上海</v>
      </c>
      <c r="D645" s="2" t="s">
        <v>21</v>
      </c>
      <c r="E645" s="2" t="s">
        <v>77</v>
      </c>
      <c r="F645" s="2" t="s">
        <v>17</v>
      </c>
      <c r="G645" s="3">
        <v>8</v>
      </c>
      <c r="H645" s="3">
        <v>15</v>
      </c>
      <c r="I645" s="2" t="s">
        <v>1777</v>
      </c>
      <c r="J645" s="2" t="s">
        <v>965</v>
      </c>
      <c r="K645" s="2" t="s">
        <v>67</v>
      </c>
      <c r="L645" s="2" t="s">
        <v>2506</v>
      </c>
      <c r="M645" s="2" t="s">
        <v>2507</v>
      </c>
      <c r="N645" s="2" t="s">
        <v>36</v>
      </c>
    </row>
    <row r="646" spans="1:14" ht="21.75" customHeight="1">
      <c r="A646" s="2" t="s">
        <v>108</v>
      </c>
      <c r="B646" s="2" t="s">
        <v>2508</v>
      </c>
      <c r="C646" s="2" t="str">
        <f t="shared" ca="1" si="0"/>
        <v>上海</v>
      </c>
      <c r="D646" s="2" t="str">
        <f ca="1">IFERROR(__xludf.DUMMYFUNCTION("REGEXEXTRACT(E646,""-(\S+)"")"),"天河区  ")</f>
        <v>天河区  </v>
      </c>
      <c r="E646" s="2" t="s">
        <v>33</v>
      </c>
      <c r="F646" s="2" t="s">
        <v>27</v>
      </c>
      <c r="G646" s="3">
        <v>8</v>
      </c>
      <c r="H646" s="3">
        <v>12</v>
      </c>
      <c r="I646" s="2" t="s">
        <v>1796</v>
      </c>
      <c r="J646" s="2" t="s">
        <v>20</v>
      </c>
      <c r="K646" s="2" t="s">
        <v>55</v>
      </c>
      <c r="L646" s="2" t="s">
        <v>912</v>
      </c>
      <c r="M646" s="2" t="s">
        <v>2509</v>
      </c>
      <c r="N646" s="2" t="s">
        <v>36</v>
      </c>
    </row>
    <row r="647" spans="1:14" ht="21.75" customHeight="1">
      <c r="A647" s="2" t="s">
        <v>2510</v>
      </c>
      <c r="B647" s="2" t="s">
        <v>2511</v>
      </c>
      <c r="C647" s="2" t="str">
        <f t="shared" ca="1" si="0"/>
        <v>上海</v>
      </c>
      <c r="D647" s="2" t="s">
        <v>21</v>
      </c>
      <c r="E647" s="2" t="s">
        <v>77</v>
      </c>
      <c r="F647" s="2" t="s">
        <v>17</v>
      </c>
      <c r="G647" s="3">
        <v>8</v>
      </c>
      <c r="H647" s="3">
        <v>15</v>
      </c>
      <c r="I647" s="2" t="s">
        <v>1777</v>
      </c>
      <c r="J647" s="2" t="s">
        <v>2512</v>
      </c>
      <c r="K647" s="2" t="s">
        <v>47</v>
      </c>
      <c r="L647" s="2" t="s">
        <v>2513</v>
      </c>
      <c r="M647" s="2" t="s">
        <v>2514</v>
      </c>
      <c r="N647" s="2" t="s">
        <v>42</v>
      </c>
    </row>
    <row r="648" spans="1:14" ht="21.75" customHeight="1">
      <c r="A648" s="2" t="s">
        <v>2515</v>
      </c>
      <c r="B648" s="2" t="s">
        <v>2516</v>
      </c>
      <c r="C648" s="2" t="str">
        <f t="shared" ca="1" si="0"/>
        <v>上海</v>
      </c>
      <c r="D648" s="2" t="s">
        <v>21</v>
      </c>
      <c r="E648" s="2" t="s">
        <v>77</v>
      </c>
      <c r="F648" s="2" t="s">
        <v>27</v>
      </c>
      <c r="G648" s="3">
        <v>8</v>
      </c>
      <c r="H648" s="3">
        <v>10</v>
      </c>
      <c r="I648" s="2" t="s">
        <v>1783</v>
      </c>
      <c r="J648" s="2" t="s">
        <v>1547</v>
      </c>
      <c r="K648" s="2" t="s">
        <v>19</v>
      </c>
      <c r="L648" s="2" t="s">
        <v>21</v>
      </c>
      <c r="M648" s="2" t="s">
        <v>2517</v>
      </c>
      <c r="N648" s="2" t="s">
        <v>21</v>
      </c>
    </row>
    <row r="649" spans="1:14" ht="21.75" customHeight="1">
      <c r="A649" s="2" t="s">
        <v>108</v>
      </c>
      <c r="B649" s="2" t="s">
        <v>2518</v>
      </c>
      <c r="C649" s="2" t="str">
        <f t="shared" ca="1" si="0"/>
        <v>上海</v>
      </c>
      <c r="D649" s="2" t="s">
        <v>21</v>
      </c>
      <c r="E649" s="2" t="s">
        <v>77</v>
      </c>
      <c r="F649" s="2" t="s">
        <v>27</v>
      </c>
      <c r="G649" s="3">
        <v>8</v>
      </c>
      <c r="H649" s="3">
        <v>15</v>
      </c>
      <c r="I649" s="2" t="s">
        <v>1777</v>
      </c>
      <c r="J649" s="2" t="s">
        <v>1542</v>
      </c>
      <c r="K649" s="2" t="s">
        <v>55</v>
      </c>
      <c r="L649" s="2" t="s">
        <v>2519</v>
      </c>
      <c r="M649" s="2" t="s">
        <v>2520</v>
      </c>
      <c r="N649" s="2" t="s">
        <v>42</v>
      </c>
    </row>
    <row r="650" spans="1:14" ht="21.75" customHeight="1">
      <c r="A650" s="2" t="s">
        <v>2521</v>
      </c>
      <c r="B650" s="2" t="s">
        <v>2522</v>
      </c>
      <c r="C650" s="2" t="str">
        <f t="shared" ca="1" si="0"/>
        <v>上海</v>
      </c>
      <c r="D650" s="2" t="str">
        <f t="shared" ref="D650:D660" ca="1" si="79">IFERROR(__xludf.DUMMYFUNCTION("REGEXEXTRACT(E650,""-(\S+)"")"),"海珠区  ")</f>
        <v>海珠区  </v>
      </c>
      <c r="E650" s="2" t="s">
        <v>26</v>
      </c>
      <c r="F650" s="2" t="s">
        <v>17</v>
      </c>
      <c r="G650" s="3">
        <v>8</v>
      </c>
      <c r="H650" s="3">
        <v>15</v>
      </c>
      <c r="I650" s="2" t="s">
        <v>1777</v>
      </c>
      <c r="J650" s="2" t="s">
        <v>186</v>
      </c>
      <c r="K650" s="2" t="s">
        <v>1965</v>
      </c>
      <c r="L650" s="2" t="s">
        <v>2523</v>
      </c>
      <c r="M650" s="2" t="s">
        <v>2524</v>
      </c>
      <c r="N650" s="2" t="s">
        <v>36</v>
      </c>
    </row>
    <row r="651" spans="1:14" ht="21.75" customHeight="1">
      <c r="A651" s="2" t="s">
        <v>2525</v>
      </c>
      <c r="B651" s="2" t="s">
        <v>2526</v>
      </c>
      <c r="C651" s="2" t="str">
        <f t="shared" ca="1" si="0"/>
        <v>上海</v>
      </c>
      <c r="D651" s="2" t="str">
        <f t="shared" ca="1" si="79"/>
        <v>海珠区  </v>
      </c>
      <c r="E651" s="2" t="s">
        <v>33</v>
      </c>
      <c r="F651" s="2" t="s">
        <v>17</v>
      </c>
      <c r="G651" s="3">
        <v>8</v>
      </c>
      <c r="H651" s="3">
        <v>10</v>
      </c>
      <c r="I651" s="2" t="s">
        <v>1783</v>
      </c>
      <c r="J651" s="2" t="s">
        <v>40</v>
      </c>
      <c r="K651" s="2" t="s">
        <v>47</v>
      </c>
      <c r="L651" s="2" t="s">
        <v>2527</v>
      </c>
      <c r="M651" s="2" t="s">
        <v>2528</v>
      </c>
      <c r="N651" s="2" t="s">
        <v>42</v>
      </c>
    </row>
    <row r="652" spans="1:14" ht="21.75" customHeight="1">
      <c r="A652" s="2" t="s">
        <v>2529</v>
      </c>
      <c r="B652" s="2" t="s">
        <v>2530</v>
      </c>
      <c r="C652" s="2" t="str">
        <f t="shared" ca="1" si="0"/>
        <v>上海</v>
      </c>
      <c r="D652" s="2" t="str">
        <f t="shared" ca="1" si="79"/>
        <v>海珠区  </v>
      </c>
      <c r="E652" s="2" t="s">
        <v>33</v>
      </c>
      <c r="F652" s="2" t="s">
        <v>27</v>
      </c>
      <c r="G652" s="6">
        <v>8</v>
      </c>
      <c r="H652" s="6">
        <v>13</v>
      </c>
      <c r="I652" s="7" t="s">
        <v>1838</v>
      </c>
      <c r="J652" s="2" t="s">
        <v>40</v>
      </c>
      <c r="K652" s="2" t="s">
        <v>67</v>
      </c>
      <c r="L652" s="2" t="s">
        <v>529</v>
      </c>
      <c r="M652" s="2" t="s">
        <v>2531</v>
      </c>
      <c r="N652" s="2" t="s">
        <v>42</v>
      </c>
    </row>
    <row r="653" spans="1:14" ht="21.75" customHeight="1">
      <c r="A653" s="2" t="s">
        <v>75</v>
      </c>
      <c r="B653" s="2" t="s">
        <v>2532</v>
      </c>
      <c r="C653" s="2" t="str">
        <f t="shared" ca="1" si="0"/>
        <v>上海</v>
      </c>
      <c r="D653" s="2" t="str">
        <f t="shared" ca="1" si="79"/>
        <v>海珠区  </v>
      </c>
      <c r="E653" s="2" t="s">
        <v>39</v>
      </c>
      <c r="F653" s="2" t="s">
        <v>17</v>
      </c>
      <c r="G653" s="3">
        <v>8</v>
      </c>
      <c r="H653" s="3">
        <v>12</v>
      </c>
      <c r="I653" s="2" t="s">
        <v>1796</v>
      </c>
      <c r="J653" s="2" t="s">
        <v>2533</v>
      </c>
      <c r="K653" s="2" t="s">
        <v>19</v>
      </c>
      <c r="L653" s="2" t="s">
        <v>2534</v>
      </c>
      <c r="M653" s="2" t="s">
        <v>2535</v>
      </c>
      <c r="N653" s="2" t="s">
        <v>42</v>
      </c>
    </row>
    <row r="654" spans="1:14" ht="21.75" customHeight="1">
      <c r="A654" s="2" t="s">
        <v>108</v>
      </c>
      <c r="B654" s="2" t="s">
        <v>2536</v>
      </c>
      <c r="C654" s="2" t="str">
        <f t="shared" ca="1" si="0"/>
        <v>上海</v>
      </c>
      <c r="D654" s="2" t="str">
        <f t="shared" ca="1" si="79"/>
        <v>海珠区  </v>
      </c>
      <c r="E654" s="2" t="s">
        <v>114</v>
      </c>
      <c r="F654" s="2" t="s">
        <v>17</v>
      </c>
      <c r="G654" s="3">
        <v>8</v>
      </c>
      <c r="H654" s="3">
        <v>12</v>
      </c>
      <c r="I654" s="2" t="s">
        <v>1796</v>
      </c>
      <c r="J654" s="2" t="s">
        <v>296</v>
      </c>
      <c r="K654" s="2" t="s">
        <v>47</v>
      </c>
      <c r="L654" s="2" t="s">
        <v>21</v>
      </c>
      <c r="M654" s="2" t="s">
        <v>2537</v>
      </c>
      <c r="N654" s="2" t="s">
        <v>23</v>
      </c>
    </row>
    <row r="655" spans="1:14" ht="21.75" customHeight="1">
      <c r="A655" s="2" t="s">
        <v>2538</v>
      </c>
      <c r="B655" s="2" t="s">
        <v>2539</v>
      </c>
      <c r="C655" s="2" t="str">
        <f t="shared" ca="1" si="0"/>
        <v>上海</v>
      </c>
      <c r="D655" s="2" t="str">
        <f t="shared" ca="1" si="79"/>
        <v>海珠区  </v>
      </c>
      <c r="E655" s="2" t="s">
        <v>39</v>
      </c>
      <c r="F655" s="2" t="s">
        <v>27</v>
      </c>
      <c r="G655" s="3">
        <v>8</v>
      </c>
      <c r="H655" s="3">
        <v>10</v>
      </c>
      <c r="I655" s="2" t="s">
        <v>1783</v>
      </c>
      <c r="J655" s="2" t="s">
        <v>2540</v>
      </c>
      <c r="K655" s="2" t="s">
        <v>47</v>
      </c>
      <c r="L655" s="2" t="s">
        <v>1773</v>
      </c>
      <c r="M655" s="2" t="s">
        <v>2541</v>
      </c>
      <c r="N655" s="2" t="s">
        <v>36</v>
      </c>
    </row>
    <row r="656" spans="1:14" ht="21.75" customHeight="1">
      <c r="A656" s="2" t="s">
        <v>75</v>
      </c>
      <c r="B656" s="2" t="s">
        <v>2542</v>
      </c>
      <c r="C656" s="2" t="str">
        <f t="shared" ca="1" si="0"/>
        <v>上海</v>
      </c>
      <c r="D656" s="2" t="str">
        <f t="shared" ca="1" si="79"/>
        <v>海珠区  </v>
      </c>
      <c r="E656" s="2" t="s">
        <v>33</v>
      </c>
      <c r="F656" s="2" t="s">
        <v>27</v>
      </c>
      <c r="G656" s="3">
        <v>8</v>
      </c>
      <c r="H656" s="3">
        <v>15</v>
      </c>
      <c r="I656" s="2" t="s">
        <v>1777</v>
      </c>
      <c r="J656" s="2" t="s">
        <v>157</v>
      </c>
      <c r="K656" s="2" t="s">
        <v>19</v>
      </c>
      <c r="L656" s="2" t="s">
        <v>2543</v>
      </c>
      <c r="M656" s="2" t="s">
        <v>2544</v>
      </c>
      <c r="N656" s="2" t="s">
        <v>42</v>
      </c>
    </row>
    <row r="657" spans="1:14" ht="21.75" customHeight="1">
      <c r="A657" s="2" t="s">
        <v>385</v>
      </c>
      <c r="B657" s="2" t="s">
        <v>2545</v>
      </c>
      <c r="C657" s="2" t="str">
        <f t="shared" ca="1" si="0"/>
        <v>上海</v>
      </c>
      <c r="D657" s="2" t="str">
        <f t="shared" ca="1" si="79"/>
        <v>海珠区  </v>
      </c>
      <c r="E657" s="2" t="s">
        <v>26</v>
      </c>
      <c r="F657" s="2" t="s">
        <v>17</v>
      </c>
      <c r="G657" s="3">
        <v>8</v>
      </c>
      <c r="H657" s="3">
        <v>10</v>
      </c>
      <c r="I657" s="2" t="s">
        <v>1783</v>
      </c>
      <c r="J657" s="2" t="s">
        <v>68</v>
      </c>
      <c r="K657" s="2" t="s">
        <v>47</v>
      </c>
      <c r="L657" s="2" t="s">
        <v>2546</v>
      </c>
      <c r="M657" s="2" t="s">
        <v>2547</v>
      </c>
      <c r="N657" s="2" t="s">
        <v>23</v>
      </c>
    </row>
    <row r="658" spans="1:14" ht="21.75" customHeight="1">
      <c r="A658" s="2" t="s">
        <v>1581</v>
      </c>
      <c r="B658" s="2" t="s">
        <v>2548</v>
      </c>
      <c r="C658" s="2" t="str">
        <f t="shared" ca="1" si="0"/>
        <v>上海</v>
      </c>
      <c r="D658" s="2" t="str">
        <f t="shared" ca="1" si="79"/>
        <v>海珠区  </v>
      </c>
      <c r="E658" s="2" t="s">
        <v>124</v>
      </c>
      <c r="F658" s="2" t="s">
        <v>27</v>
      </c>
      <c r="G658" s="3">
        <v>8</v>
      </c>
      <c r="H658" s="3">
        <v>16</v>
      </c>
      <c r="I658" s="2" t="s">
        <v>1806</v>
      </c>
      <c r="J658" s="2" t="s">
        <v>471</v>
      </c>
      <c r="K658" s="2" t="s">
        <v>55</v>
      </c>
      <c r="L658" s="2" t="s">
        <v>2549</v>
      </c>
      <c r="M658" s="2" t="s">
        <v>2550</v>
      </c>
      <c r="N658" s="2" t="s">
        <v>23</v>
      </c>
    </row>
    <row r="659" spans="1:14" ht="21.75" customHeight="1">
      <c r="A659" s="2" t="s">
        <v>2551</v>
      </c>
      <c r="B659" s="2" t="s">
        <v>2552</v>
      </c>
      <c r="C659" s="2" t="str">
        <f t="shared" ca="1" si="0"/>
        <v>上海</v>
      </c>
      <c r="D659" s="2" t="str">
        <f t="shared" ca="1" si="79"/>
        <v>海珠区  </v>
      </c>
      <c r="E659" s="2" t="s">
        <v>124</v>
      </c>
      <c r="F659" s="2" t="s">
        <v>27</v>
      </c>
      <c r="G659" s="3">
        <v>8</v>
      </c>
      <c r="H659" s="3">
        <v>10</v>
      </c>
      <c r="I659" s="2" t="s">
        <v>1783</v>
      </c>
      <c r="J659" s="2" t="s">
        <v>105</v>
      </c>
      <c r="K659" s="2" t="s">
        <v>19</v>
      </c>
      <c r="L659" s="2" t="s">
        <v>2553</v>
      </c>
      <c r="M659" s="2" t="s">
        <v>2554</v>
      </c>
      <c r="N659" s="2" t="s">
        <v>36</v>
      </c>
    </row>
    <row r="660" spans="1:14" ht="21.75" customHeight="1">
      <c r="A660" s="2" t="s">
        <v>2555</v>
      </c>
      <c r="B660" s="2" t="s">
        <v>2556</v>
      </c>
      <c r="C660" s="2" t="str">
        <f t="shared" ca="1" si="0"/>
        <v>上海</v>
      </c>
      <c r="D660" s="2" t="str">
        <f t="shared" ca="1" si="79"/>
        <v>海珠区  </v>
      </c>
      <c r="E660" s="2" t="s">
        <v>33</v>
      </c>
      <c r="F660" s="2" t="s">
        <v>17</v>
      </c>
      <c r="G660" s="3">
        <v>8</v>
      </c>
      <c r="H660" s="3">
        <v>15</v>
      </c>
      <c r="I660" s="2" t="s">
        <v>1777</v>
      </c>
      <c r="J660" s="2" t="s">
        <v>1182</v>
      </c>
      <c r="K660" s="2" t="s">
        <v>47</v>
      </c>
      <c r="L660" s="2" t="s">
        <v>2557</v>
      </c>
      <c r="M660" s="2" t="s">
        <v>2558</v>
      </c>
      <c r="N660" s="2" t="s">
        <v>23</v>
      </c>
    </row>
    <row r="661" spans="1:14" ht="21.75" customHeight="1">
      <c r="A661" s="2" t="s">
        <v>533</v>
      </c>
      <c r="B661" s="2" t="s">
        <v>2559</v>
      </c>
      <c r="C661" s="2" t="str">
        <f t="shared" ca="1" si="0"/>
        <v>上海</v>
      </c>
      <c r="D661" s="2" t="s">
        <v>21</v>
      </c>
      <c r="E661" s="2" t="s">
        <v>77</v>
      </c>
      <c r="F661" s="2" t="s">
        <v>27</v>
      </c>
      <c r="G661" s="3">
        <v>8</v>
      </c>
      <c r="H661" s="3">
        <v>13</v>
      </c>
      <c r="I661" s="2" t="s">
        <v>1814</v>
      </c>
      <c r="J661" s="2" t="s">
        <v>2560</v>
      </c>
      <c r="K661" s="2" t="s">
        <v>55</v>
      </c>
      <c r="L661" s="2" t="s">
        <v>2561</v>
      </c>
      <c r="M661" s="2" t="s">
        <v>2562</v>
      </c>
      <c r="N661" s="2" t="s">
        <v>36</v>
      </c>
    </row>
    <row r="662" spans="1:14" ht="21.75" customHeight="1">
      <c r="A662" s="2" t="s">
        <v>2563</v>
      </c>
      <c r="B662" s="2" t="s">
        <v>2564</v>
      </c>
      <c r="C662" s="2" t="str">
        <f t="shared" ca="1" si="0"/>
        <v>上海</v>
      </c>
      <c r="D662" s="2" t="str">
        <f t="shared" ref="D662:D665" ca="1" si="80">IFERROR(__xludf.DUMMYFUNCTION("REGEXEXTRACT(E662,""-(\S+)"")"),"越秀区  ")</f>
        <v>越秀区  </v>
      </c>
      <c r="E662" s="2" t="s">
        <v>114</v>
      </c>
      <c r="F662" s="2" t="s">
        <v>17</v>
      </c>
      <c r="G662" s="3">
        <v>8</v>
      </c>
      <c r="H662" s="3">
        <v>12</v>
      </c>
      <c r="I662" s="2" t="s">
        <v>1796</v>
      </c>
      <c r="J662" s="2" t="s">
        <v>1842</v>
      </c>
      <c r="K662" s="2" t="s">
        <v>47</v>
      </c>
      <c r="L662" s="2" t="s">
        <v>2565</v>
      </c>
      <c r="M662" s="2" t="s">
        <v>2566</v>
      </c>
      <c r="N662" s="2" t="s">
        <v>23</v>
      </c>
    </row>
    <row r="663" spans="1:14" ht="21.75" customHeight="1">
      <c r="A663" s="2" t="s">
        <v>2567</v>
      </c>
      <c r="B663" s="2" t="s">
        <v>2568</v>
      </c>
      <c r="C663" s="2" t="str">
        <f t="shared" ca="1" si="0"/>
        <v>上海</v>
      </c>
      <c r="D663" s="2" t="str">
        <f t="shared" ca="1" si="80"/>
        <v>越秀区  </v>
      </c>
      <c r="E663" s="2" t="s">
        <v>99</v>
      </c>
      <c r="F663" s="2" t="s">
        <v>27</v>
      </c>
      <c r="G663" s="3">
        <v>8</v>
      </c>
      <c r="H663" s="3">
        <v>13</v>
      </c>
      <c r="I663" s="2" t="s">
        <v>1814</v>
      </c>
      <c r="J663" s="2" t="s">
        <v>2569</v>
      </c>
      <c r="K663" s="2" t="s">
        <v>47</v>
      </c>
      <c r="L663" s="2" t="s">
        <v>2570</v>
      </c>
      <c r="M663" s="2" t="s">
        <v>2571</v>
      </c>
      <c r="N663" s="2" t="s">
        <v>404</v>
      </c>
    </row>
    <row r="664" spans="1:14" ht="21.75" customHeight="1">
      <c r="A664" s="2" t="s">
        <v>490</v>
      </c>
      <c r="B664" s="2" t="s">
        <v>2572</v>
      </c>
      <c r="C664" s="2" t="str">
        <f t="shared" ca="1" si="0"/>
        <v>上海</v>
      </c>
      <c r="D664" s="2" t="str">
        <f t="shared" ca="1" si="80"/>
        <v>越秀区  </v>
      </c>
      <c r="E664" s="2" t="s">
        <v>33</v>
      </c>
      <c r="F664" s="2" t="s">
        <v>17</v>
      </c>
      <c r="G664" s="3">
        <v>8</v>
      </c>
      <c r="H664" s="3">
        <v>10</v>
      </c>
      <c r="I664" s="2" t="s">
        <v>1783</v>
      </c>
      <c r="J664" s="2" t="s">
        <v>2420</v>
      </c>
      <c r="K664" s="2" t="s">
        <v>55</v>
      </c>
      <c r="L664" s="2" t="s">
        <v>21</v>
      </c>
      <c r="M664" s="2" t="s">
        <v>2573</v>
      </c>
      <c r="N664" s="2" t="s">
        <v>36</v>
      </c>
    </row>
    <row r="665" spans="1:14" ht="21.75" customHeight="1">
      <c r="A665" s="2" t="s">
        <v>179</v>
      </c>
      <c r="B665" s="2" t="s">
        <v>2574</v>
      </c>
      <c r="C665" s="2" t="str">
        <f t="shared" ca="1" si="0"/>
        <v>上海</v>
      </c>
      <c r="D665" s="2" t="str">
        <f t="shared" ca="1" si="80"/>
        <v>越秀区  </v>
      </c>
      <c r="E665" s="2" t="s">
        <v>33</v>
      </c>
      <c r="F665" s="2" t="s">
        <v>17</v>
      </c>
      <c r="G665" s="3">
        <v>8</v>
      </c>
      <c r="H665" s="3">
        <v>15</v>
      </c>
      <c r="I665" s="2" t="s">
        <v>1777</v>
      </c>
      <c r="J665" s="2" t="s">
        <v>1020</v>
      </c>
      <c r="K665" s="2" t="s">
        <v>55</v>
      </c>
      <c r="L665" s="2" t="s">
        <v>2575</v>
      </c>
      <c r="M665" s="2" t="s">
        <v>2576</v>
      </c>
      <c r="N665" s="2" t="s">
        <v>36</v>
      </c>
    </row>
    <row r="666" spans="1:14" ht="21.75" customHeight="1">
      <c r="A666" s="2" t="s">
        <v>2577</v>
      </c>
      <c r="B666" s="2" t="s">
        <v>2578</v>
      </c>
      <c r="C666" s="2" t="str">
        <f t="shared" ca="1" si="0"/>
        <v>上海</v>
      </c>
      <c r="D666" s="2" t="s">
        <v>21</v>
      </c>
      <c r="E666" s="2" t="s">
        <v>77</v>
      </c>
      <c r="F666" s="2" t="s">
        <v>27</v>
      </c>
      <c r="G666" s="3">
        <v>8</v>
      </c>
      <c r="H666" s="3">
        <v>15</v>
      </c>
      <c r="I666" s="2" t="s">
        <v>1777</v>
      </c>
      <c r="J666" s="2" t="s">
        <v>701</v>
      </c>
      <c r="K666" s="2" t="s">
        <v>55</v>
      </c>
      <c r="L666" s="2" t="s">
        <v>2579</v>
      </c>
      <c r="M666" s="2" t="s">
        <v>21</v>
      </c>
      <c r="N666" s="2" t="s">
        <v>96</v>
      </c>
    </row>
    <row r="667" spans="1:14" ht="21.75" customHeight="1">
      <c r="A667" s="2" t="s">
        <v>75</v>
      </c>
      <c r="B667" s="2" t="s">
        <v>2580</v>
      </c>
      <c r="C667" s="2" t="str">
        <f t="shared" ca="1" si="0"/>
        <v>上海</v>
      </c>
      <c r="D667" s="2" t="str">
        <f t="shared" ref="D667:D670" ca="1" si="81">IFERROR(__xludf.DUMMYFUNCTION("REGEXEXTRACT(E667,""-(\S+)"")"),"黄埔区  ")</f>
        <v>黄埔区  </v>
      </c>
      <c r="E667" s="2" t="s">
        <v>39</v>
      </c>
      <c r="F667" s="2" t="s">
        <v>27</v>
      </c>
      <c r="G667" s="3">
        <v>8</v>
      </c>
      <c r="H667" s="3">
        <v>15</v>
      </c>
      <c r="I667" s="2" t="s">
        <v>1777</v>
      </c>
      <c r="J667" s="2" t="s">
        <v>1088</v>
      </c>
      <c r="K667" s="2" t="s">
        <v>55</v>
      </c>
      <c r="L667" s="2" t="s">
        <v>2581</v>
      </c>
      <c r="M667" s="2" t="s">
        <v>2582</v>
      </c>
      <c r="N667" s="2" t="s">
        <v>36</v>
      </c>
    </row>
    <row r="668" spans="1:14" ht="21.75" customHeight="1">
      <c r="A668" s="2" t="s">
        <v>2583</v>
      </c>
      <c r="B668" s="2" t="s">
        <v>2584</v>
      </c>
      <c r="C668" s="2" t="str">
        <f t="shared" ca="1" si="0"/>
        <v>上海</v>
      </c>
      <c r="D668" s="2" t="str">
        <f t="shared" ca="1" si="81"/>
        <v>黄埔区  </v>
      </c>
      <c r="E668" s="2" t="s">
        <v>33</v>
      </c>
      <c r="F668" s="2" t="s">
        <v>27</v>
      </c>
      <c r="G668" s="6">
        <v>8</v>
      </c>
      <c r="H668" s="6">
        <v>13</v>
      </c>
      <c r="I668" s="7" t="s">
        <v>1838</v>
      </c>
      <c r="J668" s="2" t="s">
        <v>981</v>
      </c>
      <c r="K668" s="2" t="s">
        <v>19</v>
      </c>
      <c r="L668" s="2" t="s">
        <v>2585</v>
      </c>
      <c r="M668" s="2" t="s">
        <v>2586</v>
      </c>
      <c r="N668" s="2" t="s">
        <v>308</v>
      </c>
    </row>
    <row r="669" spans="1:14" ht="21.75" customHeight="1">
      <c r="A669" s="2" t="s">
        <v>51</v>
      </c>
      <c r="B669" s="2" t="s">
        <v>2587</v>
      </c>
      <c r="C669" s="2" t="str">
        <f t="shared" ca="1" si="0"/>
        <v>上海</v>
      </c>
      <c r="D669" s="2" t="str">
        <f t="shared" ca="1" si="81"/>
        <v>黄埔区  </v>
      </c>
      <c r="E669" s="2" t="s">
        <v>578</v>
      </c>
      <c r="F669" s="2" t="s">
        <v>17</v>
      </c>
      <c r="G669" s="3">
        <v>8</v>
      </c>
      <c r="H669" s="3">
        <v>11</v>
      </c>
      <c r="I669" s="2" t="s">
        <v>2375</v>
      </c>
      <c r="J669" s="2" t="s">
        <v>2588</v>
      </c>
      <c r="K669" s="2" t="s">
        <v>47</v>
      </c>
      <c r="L669" s="2" t="s">
        <v>2589</v>
      </c>
      <c r="M669" s="2" t="s">
        <v>2590</v>
      </c>
      <c r="N669" s="2" t="s">
        <v>308</v>
      </c>
    </row>
    <row r="670" spans="1:14" ht="21.75" customHeight="1">
      <c r="A670" s="2" t="s">
        <v>51</v>
      </c>
      <c r="B670" s="2" t="s">
        <v>2591</v>
      </c>
      <c r="C670" s="2" t="str">
        <f t="shared" ca="1" si="0"/>
        <v>上海</v>
      </c>
      <c r="D670" s="2" t="str">
        <f t="shared" ca="1" si="81"/>
        <v>黄埔区  </v>
      </c>
      <c r="E670" s="2" t="s">
        <v>99</v>
      </c>
      <c r="F670" s="2" t="s">
        <v>17</v>
      </c>
      <c r="G670" s="3">
        <v>8</v>
      </c>
      <c r="H670" s="3">
        <v>15</v>
      </c>
      <c r="I670" s="2" t="s">
        <v>1777</v>
      </c>
      <c r="J670" s="2" t="s">
        <v>20</v>
      </c>
      <c r="K670" s="2" t="s">
        <v>47</v>
      </c>
      <c r="L670" s="2" t="s">
        <v>2592</v>
      </c>
      <c r="M670" s="2" t="s">
        <v>2593</v>
      </c>
      <c r="N670" s="2" t="s">
        <v>36</v>
      </c>
    </row>
    <row r="671" spans="1:14" ht="21.75" customHeight="1">
      <c r="A671" s="2" t="s">
        <v>419</v>
      </c>
      <c r="B671" s="2" t="s">
        <v>2594</v>
      </c>
      <c r="C671" s="2" t="str">
        <f t="shared" ca="1" si="0"/>
        <v>上海</v>
      </c>
      <c r="D671" s="2" t="s">
        <v>21</v>
      </c>
      <c r="E671" s="2" t="s">
        <v>77</v>
      </c>
      <c r="F671" s="2" t="s">
        <v>27</v>
      </c>
      <c r="G671" s="3">
        <v>8</v>
      </c>
      <c r="H671" s="3">
        <v>10</v>
      </c>
      <c r="I671" s="2" t="s">
        <v>1783</v>
      </c>
      <c r="J671" s="2" t="s">
        <v>557</v>
      </c>
      <c r="K671" s="2" t="s">
        <v>47</v>
      </c>
      <c r="L671" s="2" t="s">
        <v>2595</v>
      </c>
      <c r="M671" s="2" t="s">
        <v>2596</v>
      </c>
      <c r="N671" s="2" t="s">
        <v>36</v>
      </c>
    </row>
    <row r="672" spans="1:14" ht="21.75" customHeight="1">
      <c r="A672" s="2" t="s">
        <v>778</v>
      </c>
      <c r="B672" s="2" t="s">
        <v>2597</v>
      </c>
      <c r="C672" s="2" t="str">
        <f t="shared" ca="1" si="0"/>
        <v>上海</v>
      </c>
      <c r="D672" s="2" t="str">
        <f t="shared" ref="D672:D683" ca="1" si="82">IFERROR(__xludf.DUMMYFUNCTION("REGEXEXTRACT(E672,""-(\S+)"")"),"天河区  ")</f>
        <v>天河区  </v>
      </c>
      <c r="E672" s="2" t="s">
        <v>33</v>
      </c>
      <c r="F672" s="2" t="s">
        <v>17</v>
      </c>
      <c r="G672" s="3">
        <v>8</v>
      </c>
      <c r="H672" s="3">
        <v>12</v>
      </c>
      <c r="I672" s="2" t="s">
        <v>1796</v>
      </c>
      <c r="J672" s="2" t="s">
        <v>105</v>
      </c>
      <c r="K672" s="2" t="s">
        <v>47</v>
      </c>
      <c r="L672" s="2" t="s">
        <v>2598</v>
      </c>
      <c r="M672" s="2" t="s">
        <v>2599</v>
      </c>
      <c r="N672" s="2" t="s">
        <v>36</v>
      </c>
    </row>
    <row r="673" spans="1:14" ht="21.75" customHeight="1">
      <c r="A673" s="2" t="s">
        <v>108</v>
      </c>
      <c r="B673" s="2" t="s">
        <v>2600</v>
      </c>
      <c r="C673" s="2" t="str">
        <f t="shared" ca="1" si="0"/>
        <v>上海</v>
      </c>
      <c r="D673" s="2" t="str">
        <f t="shared" ca="1" si="82"/>
        <v>天河区  </v>
      </c>
      <c r="E673" s="2" t="s">
        <v>33</v>
      </c>
      <c r="F673" s="2" t="s">
        <v>17</v>
      </c>
      <c r="G673" s="3">
        <v>8</v>
      </c>
      <c r="H673" s="3">
        <v>10</v>
      </c>
      <c r="I673" s="2" t="s">
        <v>1783</v>
      </c>
      <c r="J673" s="2" t="s">
        <v>421</v>
      </c>
      <c r="K673" s="2" t="s">
        <v>55</v>
      </c>
      <c r="L673" s="2" t="s">
        <v>2601</v>
      </c>
      <c r="M673" s="2" t="s">
        <v>2602</v>
      </c>
      <c r="N673" s="2" t="s">
        <v>42</v>
      </c>
    </row>
    <row r="674" spans="1:14" ht="21.75" customHeight="1">
      <c r="A674" s="2" t="s">
        <v>314</v>
      </c>
      <c r="B674" s="2" t="s">
        <v>2603</v>
      </c>
      <c r="C674" s="2" t="str">
        <f t="shared" ca="1" si="0"/>
        <v>上海</v>
      </c>
      <c r="D674" s="2" t="str">
        <f t="shared" ca="1" si="82"/>
        <v>天河区  </v>
      </c>
      <c r="E674" s="2" t="s">
        <v>45</v>
      </c>
      <c r="F674" s="2" t="s">
        <v>27</v>
      </c>
      <c r="G674" s="3">
        <v>8</v>
      </c>
      <c r="H674" s="3">
        <v>15</v>
      </c>
      <c r="I674" s="2" t="s">
        <v>1777</v>
      </c>
      <c r="J674" s="2" t="s">
        <v>2604</v>
      </c>
      <c r="K674" s="2" t="s">
        <v>55</v>
      </c>
      <c r="L674" s="2" t="s">
        <v>2605</v>
      </c>
      <c r="M674" s="2" t="s">
        <v>2606</v>
      </c>
      <c r="N674" s="2" t="s">
        <v>96</v>
      </c>
    </row>
    <row r="675" spans="1:14" ht="21.75" customHeight="1">
      <c r="A675" s="2" t="s">
        <v>2607</v>
      </c>
      <c r="B675" s="2" t="s">
        <v>2608</v>
      </c>
      <c r="C675" s="2" t="str">
        <f t="shared" ca="1" si="0"/>
        <v>上海</v>
      </c>
      <c r="D675" s="2" t="str">
        <f t="shared" ca="1" si="82"/>
        <v>天河区  </v>
      </c>
      <c r="E675" s="2" t="s">
        <v>242</v>
      </c>
      <c r="F675" s="2" t="s">
        <v>17</v>
      </c>
      <c r="G675" s="3">
        <v>8</v>
      </c>
      <c r="H675" s="3">
        <v>12</v>
      </c>
      <c r="I675" s="2" t="s">
        <v>1796</v>
      </c>
      <c r="J675" s="2" t="s">
        <v>105</v>
      </c>
      <c r="K675" s="2" t="s">
        <v>67</v>
      </c>
      <c r="L675" s="2" t="s">
        <v>2609</v>
      </c>
      <c r="M675" s="2" t="s">
        <v>2610</v>
      </c>
      <c r="N675" s="2" t="s">
        <v>36</v>
      </c>
    </row>
    <row r="676" spans="1:14" ht="21.75" customHeight="1">
      <c r="A676" s="2" t="s">
        <v>314</v>
      </c>
      <c r="B676" s="2" t="s">
        <v>2611</v>
      </c>
      <c r="C676" s="2" t="str">
        <f t="shared" ca="1" si="0"/>
        <v>上海</v>
      </c>
      <c r="D676" s="2" t="str">
        <f t="shared" ca="1" si="82"/>
        <v>天河区  </v>
      </c>
      <c r="E676" s="2" t="s">
        <v>224</v>
      </c>
      <c r="F676" s="2" t="s">
        <v>17</v>
      </c>
      <c r="G676" s="3">
        <v>8</v>
      </c>
      <c r="H676" s="3">
        <v>12</v>
      </c>
      <c r="I676" s="2" t="s">
        <v>1796</v>
      </c>
      <c r="J676" s="2" t="s">
        <v>520</v>
      </c>
      <c r="K676" s="2" t="s">
        <v>55</v>
      </c>
      <c r="L676" s="2" t="s">
        <v>2612</v>
      </c>
      <c r="M676" s="2" t="s">
        <v>2613</v>
      </c>
      <c r="N676" s="2" t="s">
        <v>36</v>
      </c>
    </row>
    <row r="677" spans="1:14" ht="21.75" customHeight="1">
      <c r="A677" s="2" t="s">
        <v>2614</v>
      </c>
      <c r="B677" s="2" t="s">
        <v>2615</v>
      </c>
      <c r="C677" s="2" t="str">
        <f t="shared" ca="1" si="0"/>
        <v>上海</v>
      </c>
      <c r="D677" s="2" t="str">
        <f t="shared" ca="1" si="82"/>
        <v>天河区  </v>
      </c>
      <c r="E677" s="2" t="s">
        <v>229</v>
      </c>
      <c r="F677" s="2" t="s">
        <v>27</v>
      </c>
      <c r="G677" s="3">
        <v>8</v>
      </c>
      <c r="H677" s="3">
        <v>23</v>
      </c>
      <c r="I677" s="2" t="s">
        <v>2616</v>
      </c>
      <c r="J677" s="2" t="s">
        <v>262</v>
      </c>
      <c r="K677" s="2" t="s">
        <v>55</v>
      </c>
      <c r="L677" s="2" t="s">
        <v>2617</v>
      </c>
      <c r="M677" s="2" t="s">
        <v>2618</v>
      </c>
      <c r="N677" s="2" t="s">
        <v>308</v>
      </c>
    </row>
    <row r="678" spans="1:14" ht="21.75" customHeight="1">
      <c r="A678" s="2" t="s">
        <v>314</v>
      </c>
      <c r="B678" s="2" t="s">
        <v>2619</v>
      </c>
      <c r="C678" s="2" t="str">
        <f t="shared" ca="1" si="0"/>
        <v>上海</v>
      </c>
      <c r="D678" s="2" t="str">
        <f t="shared" ca="1" si="82"/>
        <v>天河区  </v>
      </c>
      <c r="E678" s="2" t="s">
        <v>45</v>
      </c>
      <c r="F678" s="2" t="s">
        <v>17</v>
      </c>
      <c r="G678" s="3">
        <v>8</v>
      </c>
      <c r="H678" s="3">
        <v>12</v>
      </c>
      <c r="I678" s="2" t="s">
        <v>1796</v>
      </c>
      <c r="J678" s="2" t="s">
        <v>40</v>
      </c>
      <c r="K678" s="2" t="s">
        <v>47</v>
      </c>
      <c r="L678" s="2" t="s">
        <v>2620</v>
      </c>
      <c r="M678" s="2" t="s">
        <v>2621</v>
      </c>
      <c r="N678" s="2" t="s">
        <v>36</v>
      </c>
    </row>
    <row r="679" spans="1:14" ht="21.75" customHeight="1">
      <c r="A679" s="2" t="s">
        <v>314</v>
      </c>
      <c r="B679" s="2" t="s">
        <v>2622</v>
      </c>
      <c r="C679" s="2" t="str">
        <f t="shared" ca="1" si="0"/>
        <v>上海</v>
      </c>
      <c r="D679" s="2" t="str">
        <f t="shared" ca="1" si="82"/>
        <v>天河区  </v>
      </c>
      <c r="E679" s="2" t="s">
        <v>224</v>
      </c>
      <c r="F679" s="2" t="s">
        <v>17</v>
      </c>
      <c r="G679" s="3">
        <v>8</v>
      </c>
      <c r="H679" s="3">
        <v>15</v>
      </c>
      <c r="I679" s="2" t="s">
        <v>1777</v>
      </c>
      <c r="J679" s="2" t="s">
        <v>157</v>
      </c>
      <c r="K679" s="2" t="s">
        <v>47</v>
      </c>
      <c r="L679" s="2" t="s">
        <v>2623</v>
      </c>
      <c r="M679" s="2" t="s">
        <v>2624</v>
      </c>
      <c r="N679" s="2" t="s">
        <v>42</v>
      </c>
    </row>
    <row r="680" spans="1:14" ht="21.75" customHeight="1">
      <c r="A680" s="2" t="s">
        <v>2625</v>
      </c>
      <c r="B680" s="2" t="s">
        <v>2626</v>
      </c>
      <c r="C680" s="2" t="str">
        <f t="shared" ca="1" si="0"/>
        <v>上海</v>
      </c>
      <c r="D680" s="2" t="str">
        <f t="shared" ca="1" si="82"/>
        <v>天河区  </v>
      </c>
      <c r="E680" s="2" t="s">
        <v>242</v>
      </c>
      <c r="F680" s="2" t="s">
        <v>17</v>
      </c>
      <c r="G680" s="3">
        <v>8</v>
      </c>
      <c r="H680" s="3">
        <v>12</v>
      </c>
      <c r="I680" s="2" t="s">
        <v>1796</v>
      </c>
      <c r="J680" s="2" t="s">
        <v>1807</v>
      </c>
      <c r="K680" s="2" t="s">
        <v>47</v>
      </c>
      <c r="L680" s="2" t="s">
        <v>2627</v>
      </c>
      <c r="M680" s="2" t="s">
        <v>2628</v>
      </c>
      <c r="N680" s="2" t="s">
        <v>42</v>
      </c>
    </row>
    <row r="681" spans="1:14" ht="21.75" customHeight="1">
      <c r="A681" s="2" t="s">
        <v>314</v>
      </c>
      <c r="B681" s="2" t="s">
        <v>2629</v>
      </c>
      <c r="C681" s="2" t="str">
        <f t="shared" ca="1" si="0"/>
        <v>上海</v>
      </c>
      <c r="D681" s="2" t="str">
        <f t="shared" ca="1" si="82"/>
        <v>天河区  </v>
      </c>
      <c r="E681" s="2" t="s">
        <v>224</v>
      </c>
      <c r="F681" s="2" t="s">
        <v>17</v>
      </c>
      <c r="G681" s="3">
        <v>8</v>
      </c>
      <c r="H681" s="3">
        <v>15</v>
      </c>
      <c r="I681" s="2" t="s">
        <v>1777</v>
      </c>
      <c r="J681" s="2" t="s">
        <v>89</v>
      </c>
      <c r="K681" s="2" t="s">
        <v>47</v>
      </c>
      <c r="L681" s="2" t="s">
        <v>2630</v>
      </c>
      <c r="M681" s="2" t="s">
        <v>21</v>
      </c>
      <c r="N681" s="2" t="s">
        <v>23</v>
      </c>
    </row>
    <row r="682" spans="1:14" ht="21.75" customHeight="1">
      <c r="A682" s="2" t="s">
        <v>314</v>
      </c>
      <c r="B682" s="2" t="s">
        <v>2631</v>
      </c>
      <c r="C682" s="2" t="str">
        <f t="shared" ca="1" si="0"/>
        <v>上海</v>
      </c>
      <c r="D682" s="2" t="str">
        <f t="shared" ca="1" si="82"/>
        <v>天河区  </v>
      </c>
      <c r="E682" s="2" t="s">
        <v>224</v>
      </c>
      <c r="F682" s="2" t="s">
        <v>17</v>
      </c>
      <c r="G682" s="3">
        <v>8</v>
      </c>
      <c r="H682" s="3">
        <v>15</v>
      </c>
      <c r="I682" s="2" t="s">
        <v>1777</v>
      </c>
      <c r="J682" s="2" t="s">
        <v>2632</v>
      </c>
      <c r="K682" s="2" t="s">
        <v>47</v>
      </c>
      <c r="L682" s="2" t="s">
        <v>2633</v>
      </c>
      <c r="M682" s="2" t="s">
        <v>2634</v>
      </c>
      <c r="N682" s="2" t="s">
        <v>96</v>
      </c>
    </row>
    <row r="683" spans="1:14" ht="21.75" customHeight="1">
      <c r="A683" s="2" t="s">
        <v>314</v>
      </c>
      <c r="B683" s="2" t="s">
        <v>2635</v>
      </c>
      <c r="C683" s="2" t="str">
        <f t="shared" ca="1" si="0"/>
        <v>上海</v>
      </c>
      <c r="D683" s="2" t="str">
        <f t="shared" ca="1" si="82"/>
        <v>天河区  </v>
      </c>
      <c r="E683" s="2" t="s">
        <v>45</v>
      </c>
      <c r="F683" s="2" t="s">
        <v>27</v>
      </c>
      <c r="G683" s="3">
        <v>8</v>
      </c>
      <c r="H683" s="3">
        <v>10</v>
      </c>
      <c r="I683" s="2" t="s">
        <v>1783</v>
      </c>
      <c r="J683" s="2" t="s">
        <v>1815</v>
      </c>
      <c r="K683" s="2" t="s">
        <v>67</v>
      </c>
      <c r="L683" s="2" t="s">
        <v>2636</v>
      </c>
      <c r="M683" s="2" t="s">
        <v>21</v>
      </c>
      <c r="N683" s="2" t="s">
        <v>42</v>
      </c>
    </row>
    <row r="684" spans="1:14" ht="21.75" customHeight="1">
      <c r="A684" s="2" t="s">
        <v>2637</v>
      </c>
      <c r="B684" s="2" t="s">
        <v>2638</v>
      </c>
      <c r="C684" s="2" t="str">
        <f t="shared" ca="1" si="0"/>
        <v>上海</v>
      </c>
      <c r="D684" s="2" t="s">
        <v>21</v>
      </c>
      <c r="E684" s="2" t="s">
        <v>247</v>
      </c>
      <c r="F684" s="2" t="s">
        <v>17</v>
      </c>
      <c r="G684" s="3">
        <v>8</v>
      </c>
      <c r="H684" s="3">
        <v>15</v>
      </c>
      <c r="I684" s="2" t="s">
        <v>1777</v>
      </c>
      <c r="J684" s="2" t="s">
        <v>20</v>
      </c>
      <c r="K684" s="2" t="s">
        <v>47</v>
      </c>
      <c r="L684" s="2" t="s">
        <v>2639</v>
      </c>
      <c r="M684" s="2" t="s">
        <v>2640</v>
      </c>
      <c r="N684" s="2" t="s">
        <v>36</v>
      </c>
    </row>
    <row r="685" spans="1:14" ht="21.75" customHeight="1">
      <c r="A685" s="2" t="s">
        <v>314</v>
      </c>
      <c r="B685" s="2" t="s">
        <v>2641</v>
      </c>
      <c r="C685" s="2" t="str">
        <f t="shared" ca="1" si="0"/>
        <v>上海</v>
      </c>
      <c r="D685" s="2" t="s">
        <v>21</v>
      </c>
      <c r="E685" s="2" t="s">
        <v>247</v>
      </c>
      <c r="F685" s="2" t="s">
        <v>27</v>
      </c>
      <c r="G685" s="3">
        <v>8</v>
      </c>
      <c r="H685" s="3">
        <v>13</v>
      </c>
      <c r="I685" s="2" t="s">
        <v>1814</v>
      </c>
      <c r="J685" s="2" t="s">
        <v>40</v>
      </c>
      <c r="K685" s="2" t="s">
        <v>55</v>
      </c>
      <c r="L685" s="2" t="s">
        <v>2642</v>
      </c>
      <c r="M685" s="2" t="s">
        <v>2643</v>
      </c>
      <c r="N685" s="2" t="s">
        <v>36</v>
      </c>
    </row>
    <row r="686" spans="1:14" ht="21.75" customHeight="1">
      <c r="A686" s="2" t="s">
        <v>314</v>
      </c>
      <c r="B686" s="2" t="s">
        <v>2644</v>
      </c>
      <c r="C686" s="2" t="str">
        <f t="shared" ca="1" si="0"/>
        <v>上海</v>
      </c>
      <c r="D686" s="2" t="str">
        <f t="shared" ref="D686:D691" ca="1" si="83">IFERROR(__xludf.DUMMYFUNCTION("REGEXEXTRACT(E686,""-(\S+)"")"),"福田区  ")</f>
        <v>福田区  </v>
      </c>
      <c r="E686" s="2" t="s">
        <v>235</v>
      </c>
      <c r="F686" s="2" t="s">
        <v>17</v>
      </c>
      <c r="G686" s="3">
        <v>8</v>
      </c>
      <c r="H686" s="3">
        <v>10</v>
      </c>
      <c r="I686" s="2" t="s">
        <v>1783</v>
      </c>
      <c r="J686" s="2" t="s">
        <v>40</v>
      </c>
      <c r="K686" s="2" t="s">
        <v>47</v>
      </c>
      <c r="L686" s="2" t="s">
        <v>2645</v>
      </c>
      <c r="M686" s="2" t="s">
        <v>2646</v>
      </c>
      <c r="N686" s="2" t="s">
        <v>23</v>
      </c>
    </row>
    <row r="687" spans="1:14" ht="21.75" customHeight="1">
      <c r="A687" s="2" t="s">
        <v>2647</v>
      </c>
      <c r="B687" s="2" t="s">
        <v>2648</v>
      </c>
      <c r="C687" s="2" t="str">
        <f t="shared" ca="1" si="0"/>
        <v>上海</v>
      </c>
      <c r="D687" s="2" t="str">
        <f t="shared" ca="1" si="83"/>
        <v>福田区  </v>
      </c>
      <c r="E687" s="2" t="s">
        <v>242</v>
      </c>
      <c r="F687" s="2" t="s">
        <v>27</v>
      </c>
      <c r="G687" s="3">
        <v>8</v>
      </c>
      <c r="H687" s="3">
        <v>15</v>
      </c>
      <c r="I687" s="2" t="s">
        <v>1777</v>
      </c>
      <c r="J687" s="2" t="s">
        <v>2649</v>
      </c>
      <c r="K687" s="2" t="s">
        <v>67</v>
      </c>
      <c r="L687" s="2" t="s">
        <v>21</v>
      </c>
      <c r="M687" s="2" t="s">
        <v>2650</v>
      </c>
      <c r="N687" s="2" t="s">
        <v>23</v>
      </c>
    </row>
    <row r="688" spans="1:14" ht="21.75" customHeight="1">
      <c r="A688" s="2" t="s">
        <v>2651</v>
      </c>
      <c r="B688" s="2" t="s">
        <v>2652</v>
      </c>
      <c r="C688" s="2" t="str">
        <f t="shared" ca="1" si="0"/>
        <v>上海</v>
      </c>
      <c r="D688" s="2" t="str">
        <f t="shared" ca="1" si="83"/>
        <v>福田区  </v>
      </c>
      <c r="E688" s="2" t="s">
        <v>242</v>
      </c>
      <c r="F688" s="2" t="s">
        <v>27</v>
      </c>
      <c r="G688" s="3">
        <v>8</v>
      </c>
      <c r="H688" s="3">
        <v>12</v>
      </c>
      <c r="I688" s="2" t="s">
        <v>1796</v>
      </c>
      <c r="J688" s="2" t="s">
        <v>157</v>
      </c>
      <c r="K688" s="2" t="s">
        <v>47</v>
      </c>
      <c r="L688" s="2" t="s">
        <v>2653</v>
      </c>
      <c r="M688" s="2" t="s">
        <v>2654</v>
      </c>
      <c r="N688" s="2" t="s">
        <v>23</v>
      </c>
    </row>
    <row r="689" spans="1:14" ht="21.75" customHeight="1">
      <c r="A689" s="2" t="s">
        <v>2655</v>
      </c>
      <c r="B689" s="2" t="s">
        <v>2656</v>
      </c>
      <c r="C689" s="2" t="str">
        <f t="shared" ca="1" si="0"/>
        <v>上海</v>
      </c>
      <c r="D689" s="2" t="str">
        <f t="shared" ca="1" si="83"/>
        <v>福田区  </v>
      </c>
      <c r="E689" s="2" t="s">
        <v>224</v>
      </c>
      <c r="F689" s="2" t="s">
        <v>17</v>
      </c>
      <c r="G689" s="3">
        <v>8</v>
      </c>
      <c r="H689" s="3">
        <v>15</v>
      </c>
      <c r="I689" s="2" t="s">
        <v>1777</v>
      </c>
      <c r="J689" s="2" t="s">
        <v>40</v>
      </c>
      <c r="K689" s="2" t="s">
        <v>67</v>
      </c>
      <c r="L689" s="2" t="s">
        <v>2657</v>
      </c>
      <c r="M689" s="2" t="s">
        <v>2658</v>
      </c>
      <c r="N689" s="2" t="s">
        <v>23</v>
      </c>
    </row>
    <row r="690" spans="1:14" ht="21.75" customHeight="1">
      <c r="A690" s="2" t="s">
        <v>2659</v>
      </c>
      <c r="B690" s="2" t="s">
        <v>2660</v>
      </c>
      <c r="C690" s="2" t="str">
        <f t="shared" ca="1" si="0"/>
        <v>上海</v>
      </c>
      <c r="D690" s="2" t="str">
        <f t="shared" ca="1" si="83"/>
        <v>福田区  </v>
      </c>
      <c r="E690" s="2" t="s">
        <v>242</v>
      </c>
      <c r="F690" s="2" t="s">
        <v>17</v>
      </c>
      <c r="G690" s="3">
        <v>8</v>
      </c>
      <c r="H690" s="3">
        <v>20</v>
      </c>
      <c r="I690" s="2" t="s">
        <v>1772</v>
      </c>
      <c r="J690" s="2" t="s">
        <v>620</v>
      </c>
      <c r="K690" s="2" t="s">
        <v>19</v>
      </c>
      <c r="L690" s="2" t="s">
        <v>2661</v>
      </c>
      <c r="M690" s="2" t="s">
        <v>2662</v>
      </c>
      <c r="N690" s="2" t="s">
        <v>42</v>
      </c>
    </row>
    <row r="691" spans="1:14" ht="21.75" customHeight="1">
      <c r="A691" s="2" t="s">
        <v>172</v>
      </c>
      <c r="B691" s="2" t="s">
        <v>2663</v>
      </c>
      <c r="C691" s="2" t="str">
        <f t="shared" ca="1" si="0"/>
        <v>上海</v>
      </c>
      <c r="D691" s="2" t="str">
        <f t="shared" ca="1" si="83"/>
        <v>福田区  </v>
      </c>
      <c r="E691" s="2" t="s">
        <v>45</v>
      </c>
      <c r="F691" s="2" t="s">
        <v>27</v>
      </c>
      <c r="G691" s="3">
        <v>8</v>
      </c>
      <c r="H691" s="3">
        <v>10</v>
      </c>
      <c r="I691" s="2" t="s">
        <v>1783</v>
      </c>
      <c r="J691" s="2" t="s">
        <v>797</v>
      </c>
      <c r="K691" s="2" t="s">
        <v>47</v>
      </c>
      <c r="L691" s="2" t="s">
        <v>2664</v>
      </c>
      <c r="M691" s="2" t="s">
        <v>2665</v>
      </c>
      <c r="N691" s="2" t="s">
        <v>42</v>
      </c>
    </row>
    <row r="692" spans="1:14" ht="21.75" customHeight="1">
      <c r="A692" s="2" t="s">
        <v>2666</v>
      </c>
      <c r="B692" s="2" t="s">
        <v>2667</v>
      </c>
      <c r="C692" s="2" t="str">
        <f t="shared" ca="1" si="0"/>
        <v>上海</v>
      </c>
      <c r="D692" s="2" t="s">
        <v>21</v>
      </c>
      <c r="E692" s="2" t="s">
        <v>247</v>
      </c>
      <c r="F692" s="2" t="s">
        <v>17</v>
      </c>
      <c r="G692" s="3">
        <v>8</v>
      </c>
      <c r="H692" s="3">
        <v>10</v>
      </c>
      <c r="I692" s="2" t="s">
        <v>1783</v>
      </c>
      <c r="J692" s="2" t="s">
        <v>2668</v>
      </c>
      <c r="K692" s="2" t="s">
        <v>47</v>
      </c>
      <c r="L692" s="2" t="s">
        <v>2669</v>
      </c>
      <c r="M692" s="2" t="s">
        <v>2670</v>
      </c>
      <c r="N692" s="2" t="s">
        <v>42</v>
      </c>
    </row>
    <row r="693" spans="1:14" ht="21.75" customHeight="1">
      <c r="A693" s="2" t="s">
        <v>75</v>
      </c>
      <c r="B693" s="2" t="s">
        <v>2671</v>
      </c>
      <c r="C693" s="2" t="str">
        <f t="shared" ca="1" si="0"/>
        <v>上海</v>
      </c>
      <c r="D693" s="2" t="s">
        <v>21</v>
      </c>
      <c r="E693" s="2" t="s">
        <v>247</v>
      </c>
      <c r="F693" s="2" t="s">
        <v>27</v>
      </c>
      <c r="G693" s="3">
        <v>8</v>
      </c>
      <c r="H693" s="3">
        <v>12</v>
      </c>
      <c r="I693" s="2" t="s">
        <v>1796</v>
      </c>
      <c r="J693" s="2" t="s">
        <v>1159</v>
      </c>
      <c r="K693" s="2" t="s">
        <v>19</v>
      </c>
      <c r="L693" s="2" t="s">
        <v>2672</v>
      </c>
      <c r="M693" s="2" t="s">
        <v>2673</v>
      </c>
      <c r="N693" s="2" t="s">
        <v>36</v>
      </c>
    </row>
    <row r="694" spans="1:14" ht="21.75" customHeight="1">
      <c r="A694" s="2" t="s">
        <v>108</v>
      </c>
      <c r="B694" s="2" t="s">
        <v>2674</v>
      </c>
      <c r="C694" s="2" t="str">
        <f t="shared" ca="1" si="0"/>
        <v>上海</v>
      </c>
      <c r="D694" s="2" t="str">
        <f t="shared" ref="D694:D699" ca="1" si="84">IFERROR(__xludf.DUMMYFUNCTION("REGEXEXTRACT(E694,""-(\S+)"")"),"福田区  ")</f>
        <v>福田区  </v>
      </c>
      <c r="E694" s="2" t="s">
        <v>235</v>
      </c>
      <c r="F694" s="2" t="s">
        <v>27</v>
      </c>
      <c r="G694" s="3">
        <v>8</v>
      </c>
      <c r="H694" s="3">
        <v>15</v>
      </c>
      <c r="I694" s="2" t="s">
        <v>1777</v>
      </c>
      <c r="J694" s="2" t="s">
        <v>1558</v>
      </c>
      <c r="K694" s="2" t="s">
        <v>55</v>
      </c>
      <c r="L694" s="2" t="s">
        <v>456</v>
      </c>
      <c r="M694" s="2" t="s">
        <v>21</v>
      </c>
      <c r="N694" s="2" t="s">
        <v>96</v>
      </c>
    </row>
    <row r="695" spans="1:14" ht="21.75" customHeight="1">
      <c r="A695" s="2" t="s">
        <v>108</v>
      </c>
      <c r="B695" s="2" t="s">
        <v>2675</v>
      </c>
      <c r="C695" s="2" t="str">
        <f t="shared" ca="1" si="0"/>
        <v>上海</v>
      </c>
      <c r="D695" s="2" t="str">
        <f t="shared" ca="1" si="84"/>
        <v>福田区  </v>
      </c>
      <c r="E695" s="2" t="s">
        <v>224</v>
      </c>
      <c r="F695" s="2" t="s">
        <v>17</v>
      </c>
      <c r="G695" s="3">
        <v>8</v>
      </c>
      <c r="H695" s="3">
        <v>12</v>
      </c>
      <c r="I695" s="2" t="s">
        <v>1796</v>
      </c>
      <c r="J695" s="2" t="s">
        <v>40</v>
      </c>
      <c r="K695" s="2" t="s">
        <v>55</v>
      </c>
      <c r="L695" s="2" t="s">
        <v>2676</v>
      </c>
      <c r="M695" s="2" t="s">
        <v>2677</v>
      </c>
      <c r="N695" s="2" t="s">
        <v>23</v>
      </c>
    </row>
    <row r="696" spans="1:14" ht="21.75" customHeight="1">
      <c r="A696" s="2" t="s">
        <v>2678</v>
      </c>
      <c r="B696" s="2" t="s">
        <v>2679</v>
      </c>
      <c r="C696" s="2" t="str">
        <f t="shared" ca="1" si="0"/>
        <v>上海</v>
      </c>
      <c r="D696" s="2" t="str">
        <f t="shared" ca="1" si="84"/>
        <v>福田区  </v>
      </c>
      <c r="E696" s="2" t="s">
        <v>242</v>
      </c>
      <c r="F696" s="2" t="s">
        <v>27</v>
      </c>
      <c r="G696" s="3">
        <v>8</v>
      </c>
      <c r="H696" s="3">
        <v>16</v>
      </c>
      <c r="I696" s="2" t="s">
        <v>1806</v>
      </c>
      <c r="J696" s="2" t="s">
        <v>1678</v>
      </c>
      <c r="K696" s="2" t="s">
        <v>67</v>
      </c>
      <c r="L696" s="2" t="s">
        <v>2680</v>
      </c>
      <c r="M696" s="2" t="s">
        <v>2681</v>
      </c>
      <c r="N696" s="2" t="s">
        <v>404</v>
      </c>
    </row>
    <row r="697" spans="1:14" ht="21.75" customHeight="1">
      <c r="A697" s="2" t="s">
        <v>165</v>
      </c>
      <c r="B697" s="2" t="s">
        <v>2682</v>
      </c>
      <c r="C697" s="2" t="str">
        <f t="shared" ca="1" si="0"/>
        <v>上海</v>
      </c>
      <c r="D697" s="2" t="str">
        <f t="shared" ca="1" si="84"/>
        <v>福田区  </v>
      </c>
      <c r="E697" s="2" t="s">
        <v>45</v>
      </c>
      <c r="F697" s="2" t="s">
        <v>27</v>
      </c>
      <c r="G697" s="3">
        <v>8</v>
      </c>
      <c r="H697" s="3">
        <v>16</v>
      </c>
      <c r="I697" s="2" t="s">
        <v>1806</v>
      </c>
      <c r="J697" s="2" t="s">
        <v>364</v>
      </c>
      <c r="K697" s="2" t="s">
        <v>55</v>
      </c>
      <c r="L697" s="2" t="s">
        <v>2683</v>
      </c>
      <c r="M697" s="2" t="s">
        <v>2684</v>
      </c>
      <c r="N697" s="2" t="s">
        <v>36</v>
      </c>
    </row>
    <row r="698" spans="1:14" ht="21.75" customHeight="1">
      <c r="A698" s="2" t="s">
        <v>108</v>
      </c>
      <c r="B698" s="2" t="s">
        <v>2685</v>
      </c>
      <c r="C698" s="2" t="str">
        <f t="shared" ca="1" si="0"/>
        <v>上海</v>
      </c>
      <c r="D698" s="2" t="str">
        <f t="shared" ca="1" si="84"/>
        <v>福田区  </v>
      </c>
      <c r="E698" s="2" t="s">
        <v>224</v>
      </c>
      <c r="F698" s="2" t="s">
        <v>17</v>
      </c>
      <c r="G698" s="3">
        <v>8</v>
      </c>
      <c r="H698" s="3">
        <v>10</v>
      </c>
      <c r="I698" s="2" t="s">
        <v>1783</v>
      </c>
      <c r="J698" s="2" t="s">
        <v>29</v>
      </c>
      <c r="K698" s="2" t="s">
        <v>47</v>
      </c>
      <c r="L698" s="2" t="s">
        <v>2686</v>
      </c>
      <c r="M698" s="2" t="s">
        <v>21</v>
      </c>
      <c r="N698" s="2" t="s">
        <v>23</v>
      </c>
    </row>
    <row r="699" spans="1:14" ht="21.75" customHeight="1">
      <c r="A699" s="2" t="s">
        <v>2687</v>
      </c>
      <c r="B699" s="2" t="s">
        <v>2688</v>
      </c>
      <c r="C699" s="2" t="str">
        <f t="shared" ca="1" si="0"/>
        <v>上海</v>
      </c>
      <c r="D699" s="2" t="str">
        <f t="shared" ca="1" si="84"/>
        <v>福田区  </v>
      </c>
      <c r="E699" s="2" t="s">
        <v>229</v>
      </c>
      <c r="F699" s="2" t="s">
        <v>17</v>
      </c>
      <c r="G699" s="3">
        <v>8</v>
      </c>
      <c r="H699" s="3">
        <v>10</v>
      </c>
      <c r="I699" s="2" t="s">
        <v>1783</v>
      </c>
      <c r="J699" s="2" t="s">
        <v>40</v>
      </c>
      <c r="K699" s="2" t="s">
        <v>67</v>
      </c>
      <c r="L699" s="2" t="s">
        <v>2689</v>
      </c>
      <c r="M699" s="2" t="s">
        <v>2690</v>
      </c>
      <c r="N699" s="2" t="s">
        <v>36</v>
      </c>
    </row>
    <row r="700" spans="1:14" ht="21.75" customHeight="1">
      <c r="A700" s="2" t="s">
        <v>75</v>
      </c>
      <c r="B700" s="2" t="s">
        <v>2691</v>
      </c>
      <c r="C700" s="2" t="str">
        <f t="shared" ca="1" si="0"/>
        <v>上海</v>
      </c>
      <c r="D700" s="2" t="s">
        <v>21</v>
      </c>
      <c r="E700" s="2" t="s">
        <v>247</v>
      </c>
      <c r="F700" s="2" t="s">
        <v>27</v>
      </c>
      <c r="G700" s="3">
        <v>8</v>
      </c>
      <c r="H700" s="3">
        <v>16</v>
      </c>
      <c r="I700" s="2" t="s">
        <v>1806</v>
      </c>
      <c r="J700" s="2" t="s">
        <v>2604</v>
      </c>
      <c r="K700" s="2" t="s">
        <v>55</v>
      </c>
      <c r="L700" s="2" t="s">
        <v>2692</v>
      </c>
      <c r="M700" s="2" t="s">
        <v>2693</v>
      </c>
      <c r="N700" s="2" t="s">
        <v>404</v>
      </c>
    </row>
    <row r="701" spans="1:14" ht="21.75" customHeight="1">
      <c r="A701" s="2" t="s">
        <v>2694</v>
      </c>
      <c r="B701" s="2" t="s">
        <v>2695</v>
      </c>
      <c r="C701" s="2" t="str">
        <f t="shared" ca="1" si="0"/>
        <v>上海</v>
      </c>
      <c r="D701" s="2" t="s">
        <v>21</v>
      </c>
      <c r="E701" s="2" t="s">
        <v>247</v>
      </c>
      <c r="F701" s="2" t="s">
        <v>17</v>
      </c>
      <c r="G701" s="3">
        <v>8</v>
      </c>
      <c r="H701" s="3">
        <v>10</v>
      </c>
      <c r="I701" s="2" t="s">
        <v>1783</v>
      </c>
      <c r="J701" s="2" t="s">
        <v>40</v>
      </c>
      <c r="K701" s="2" t="s">
        <v>1965</v>
      </c>
      <c r="L701" s="2" t="s">
        <v>21</v>
      </c>
      <c r="M701" s="2" t="s">
        <v>2696</v>
      </c>
      <c r="N701" s="2" t="s">
        <v>96</v>
      </c>
    </row>
    <row r="702" spans="1:14" ht="21.75" customHeight="1">
      <c r="A702" s="2" t="s">
        <v>108</v>
      </c>
      <c r="B702" s="2" t="s">
        <v>2697</v>
      </c>
      <c r="C702" s="2" t="str">
        <f t="shared" ca="1" si="0"/>
        <v>上海</v>
      </c>
      <c r="D702" s="2" t="s">
        <v>21</v>
      </c>
      <c r="E702" s="2" t="s">
        <v>247</v>
      </c>
      <c r="F702" s="2" t="s">
        <v>17</v>
      </c>
      <c r="G702" s="3">
        <v>8</v>
      </c>
      <c r="H702" s="3">
        <v>15</v>
      </c>
      <c r="I702" s="2" t="s">
        <v>1777</v>
      </c>
      <c r="J702" s="2" t="s">
        <v>20</v>
      </c>
      <c r="K702" s="2" t="s">
        <v>47</v>
      </c>
      <c r="L702" s="2" t="s">
        <v>21</v>
      </c>
      <c r="M702" s="2" t="s">
        <v>2698</v>
      </c>
      <c r="N702" s="2" t="s">
        <v>36</v>
      </c>
    </row>
    <row r="703" spans="1:14" ht="21.75" customHeight="1">
      <c r="A703" s="2" t="s">
        <v>108</v>
      </c>
      <c r="B703" s="2" t="s">
        <v>2699</v>
      </c>
      <c r="C703" s="2" t="str">
        <f t="shared" ca="1" si="0"/>
        <v>上海</v>
      </c>
      <c r="D703" s="2" t="s">
        <v>21</v>
      </c>
      <c r="E703" s="2" t="s">
        <v>247</v>
      </c>
      <c r="F703" s="2" t="s">
        <v>27</v>
      </c>
      <c r="G703" s="6">
        <v>8</v>
      </c>
      <c r="H703" s="6">
        <v>13</v>
      </c>
      <c r="I703" s="7" t="s">
        <v>1838</v>
      </c>
      <c r="J703" s="2" t="s">
        <v>20</v>
      </c>
      <c r="K703" s="2" t="s">
        <v>67</v>
      </c>
      <c r="L703" s="2" t="s">
        <v>2700</v>
      </c>
      <c r="M703" s="2" t="s">
        <v>2701</v>
      </c>
      <c r="N703" s="2" t="s">
        <v>23</v>
      </c>
    </row>
    <row r="704" spans="1:14" ht="21.75" customHeight="1">
      <c r="A704" s="2" t="s">
        <v>2702</v>
      </c>
      <c r="B704" s="2" t="s">
        <v>2703</v>
      </c>
      <c r="C704" s="2" t="str">
        <f t="shared" ca="1" si="0"/>
        <v>上海</v>
      </c>
      <c r="D704" s="2" t="s">
        <v>21</v>
      </c>
      <c r="E704" s="2" t="s">
        <v>247</v>
      </c>
      <c r="F704" s="2" t="s">
        <v>27</v>
      </c>
      <c r="G704" s="3">
        <v>8</v>
      </c>
      <c r="H704" s="3">
        <v>10</v>
      </c>
      <c r="I704" s="2" t="s">
        <v>1783</v>
      </c>
      <c r="J704" s="2" t="s">
        <v>20</v>
      </c>
      <c r="K704" s="2" t="s">
        <v>19</v>
      </c>
      <c r="L704" s="2" t="s">
        <v>2704</v>
      </c>
      <c r="M704" s="2" t="s">
        <v>2705</v>
      </c>
      <c r="N704" s="2" t="s">
        <v>1333</v>
      </c>
    </row>
    <row r="705" spans="1:14" ht="21.75" customHeight="1">
      <c r="A705" s="2" t="s">
        <v>1263</v>
      </c>
      <c r="B705" s="2" t="s">
        <v>2706</v>
      </c>
      <c r="C705" s="2" t="str">
        <f t="shared" ca="1" si="0"/>
        <v>上海</v>
      </c>
      <c r="D705" s="2" t="str">
        <f t="shared" ref="D705:D708" ca="1" si="85">IFERROR(__xludf.DUMMYFUNCTION("REGEXEXTRACT(E705,""-(\S+)"")"),"福田区  ")</f>
        <v>福田区  </v>
      </c>
      <c r="E705" s="2" t="s">
        <v>235</v>
      </c>
      <c r="F705" s="2" t="s">
        <v>17</v>
      </c>
      <c r="G705" s="3">
        <v>8</v>
      </c>
      <c r="H705" s="3">
        <v>10</v>
      </c>
      <c r="I705" s="2" t="s">
        <v>1783</v>
      </c>
      <c r="J705" s="2" t="s">
        <v>2707</v>
      </c>
      <c r="K705" s="2" t="s">
        <v>47</v>
      </c>
      <c r="L705" s="2" t="s">
        <v>2708</v>
      </c>
      <c r="M705" s="2" t="s">
        <v>2709</v>
      </c>
      <c r="N705" s="2" t="s">
        <v>42</v>
      </c>
    </row>
    <row r="706" spans="1:14" ht="21.75" customHeight="1">
      <c r="A706" s="2" t="s">
        <v>778</v>
      </c>
      <c r="B706" s="2" t="s">
        <v>2710</v>
      </c>
      <c r="C706" s="2" t="str">
        <f t="shared" ca="1" si="0"/>
        <v>上海</v>
      </c>
      <c r="D706" s="2" t="str">
        <f t="shared" ca="1" si="85"/>
        <v>福田区  </v>
      </c>
      <c r="E706" s="2" t="s">
        <v>235</v>
      </c>
      <c r="F706" s="2" t="s">
        <v>17</v>
      </c>
      <c r="G706" s="3">
        <v>8</v>
      </c>
      <c r="H706" s="3">
        <v>12</v>
      </c>
      <c r="I706" s="2" t="s">
        <v>1796</v>
      </c>
      <c r="J706" s="2" t="s">
        <v>68</v>
      </c>
      <c r="K706" s="2" t="s">
        <v>47</v>
      </c>
      <c r="L706" s="2" t="s">
        <v>2711</v>
      </c>
      <c r="M706" s="2" t="s">
        <v>2712</v>
      </c>
      <c r="N706" s="2" t="s">
        <v>36</v>
      </c>
    </row>
    <row r="707" spans="1:14" ht="21.75" customHeight="1">
      <c r="A707" s="2" t="s">
        <v>245</v>
      </c>
      <c r="B707" s="2" t="s">
        <v>2713</v>
      </c>
      <c r="C707" s="2" t="str">
        <f t="shared" ca="1" si="0"/>
        <v>上海</v>
      </c>
      <c r="D707" s="2" t="str">
        <f t="shared" ca="1" si="85"/>
        <v>福田区  </v>
      </c>
      <c r="E707" s="2" t="s">
        <v>229</v>
      </c>
      <c r="F707" s="2" t="s">
        <v>17</v>
      </c>
      <c r="G707" s="3">
        <v>8</v>
      </c>
      <c r="H707" s="3">
        <v>11</v>
      </c>
      <c r="I707" s="2" t="s">
        <v>2375</v>
      </c>
      <c r="J707" s="2" t="s">
        <v>40</v>
      </c>
      <c r="K707" s="2" t="s">
        <v>67</v>
      </c>
      <c r="L707" s="2" t="s">
        <v>2714</v>
      </c>
      <c r="M707" s="2" t="s">
        <v>2715</v>
      </c>
      <c r="N707" s="2" t="s">
        <v>23</v>
      </c>
    </row>
    <row r="708" spans="1:14" ht="21.75" customHeight="1">
      <c r="A708" s="2" t="s">
        <v>517</v>
      </c>
      <c r="B708" s="2" t="s">
        <v>2716</v>
      </c>
      <c r="C708" s="2" t="str">
        <f t="shared" ca="1" si="0"/>
        <v>上海</v>
      </c>
      <c r="D708" s="2" t="str">
        <f t="shared" ca="1" si="85"/>
        <v>福田区  </v>
      </c>
      <c r="E708" s="2" t="s">
        <v>224</v>
      </c>
      <c r="F708" s="2" t="s">
        <v>27</v>
      </c>
      <c r="G708" s="3">
        <v>8</v>
      </c>
      <c r="H708" s="3">
        <v>13</v>
      </c>
      <c r="I708" s="2" t="s">
        <v>1814</v>
      </c>
      <c r="J708" s="2" t="s">
        <v>262</v>
      </c>
      <c r="K708" s="2" t="s">
        <v>67</v>
      </c>
      <c r="L708" s="2" t="s">
        <v>2717</v>
      </c>
      <c r="M708" s="2" t="s">
        <v>2718</v>
      </c>
      <c r="N708" s="2" t="s">
        <v>42</v>
      </c>
    </row>
    <row r="709" spans="1:14" ht="21.75" customHeight="1">
      <c r="A709" s="2" t="s">
        <v>898</v>
      </c>
      <c r="B709" s="2" t="s">
        <v>2719</v>
      </c>
      <c r="C709" s="2" t="str">
        <f t="shared" ca="1" si="0"/>
        <v>上海</v>
      </c>
      <c r="D709" s="2" t="s">
        <v>21</v>
      </c>
      <c r="E709" s="2" t="s">
        <v>247</v>
      </c>
      <c r="F709" s="2" t="s">
        <v>17</v>
      </c>
      <c r="G709" s="3">
        <v>8</v>
      </c>
      <c r="H709" s="3">
        <v>10</v>
      </c>
      <c r="I709" s="2" t="s">
        <v>1783</v>
      </c>
      <c r="J709" s="2" t="s">
        <v>40</v>
      </c>
      <c r="K709" s="2" t="s">
        <v>47</v>
      </c>
      <c r="L709" s="2" t="s">
        <v>2720</v>
      </c>
      <c r="M709" s="2" t="s">
        <v>2721</v>
      </c>
      <c r="N709" s="2" t="s">
        <v>36</v>
      </c>
    </row>
    <row r="710" spans="1:14" ht="21.75" customHeight="1">
      <c r="A710" s="2" t="s">
        <v>2722</v>
      </c>
      <c r="B710" s="2" t="s">
        <v>2723</v>
      </c>
      <c r="C710" s="2" t="str">
        <f t="shared" ca="1" si="0"/>
        <v>上海</v>
      </c>
      <c r="D710" s="2" t="str">
        <f t="shared" ref="D710:D717" ca="1" si="86">IFERROR(__xludf.DUMMYFUNCTION("REGEXEXTRACT(E710,""-(\S+)"")"),"宝安区  ")</f>
        <v>宝安区  </v>
      </c>
      <c r="E710" s="2" t="s">
        <v>45</v>
      </c>
      <c r="F710" s="2" t="s">
        <v>27</v>
      </c>
      <c r="G710" s="3">
        <v>8</v>
      </c>
      <c r="H710" s="3">
        <v>12</v>
      </c>
      <c r="I710" s="2" t="s">
        <v>1796</v>
      </c>
      <c r="J710" s="2" t="s">
        <v>505</v>
      </c>
      <c r="K710" s="2" t="s">
        <v>67</v>
      </c>
      <c r="L710" s="2" t="s">
        <v>2724</v>
      </c>
      <c r="M710" s="2" t="s">
        <v>2725</v>
      </c>
      <c r="N710" s="2" t="s">
        <v>42</v>
      </c>
    </row>
    <row r="711" spans="1:14" ht="21.75" customHeight="1">
      <c r="A711" s="2" t="s">
        <v>51</v>
      </c>
      <c r="B711" s="2" t="s">
        <v>2726</v>
      </c>
      <c r="C711" s="2" t="str">
        <f t="shared" ca="1" si="0"/>
        <v>上海</v>
      </c>
      <c r="D711" s="2" t="str">
        <f t="shared" ca="1" si="86"/>
        <v>宝安区  </v>
      </c>
      <c r="E711" s="2" t="s">
        <v>224</v>
      </c>
      <c r="F711" s="2" t="s">
        <v>17</v>
      </c>
      <c r="G711" s="3">
        <v>8</v>
      </c>
      <c r="H711" s="3">
        <v>25</v>
      </c>
      <c r="I711" s="2" t="s">
        <v>2727</v>
      </c>
      <c r="J711" s="2" t="s">
        <v>157</v>
      </c>
      <c r="K711" s="2" t="s">
        <v>55</v>
      </c>
      <c r="L711" s="2" t="s">
        <v>2728</v>
      </c>
      <c r="M711" s="2" t="s">
        <v>2729</v>
      </c>
      <c r="N711" s="2" t="s">
        <v>36</v>
      </c>
    </row>
    <row r="712" spans="1:14" ht="21.75" customHeight="1">
      <c r="A712" s="2" t="s">
        <v>367</v>
      </c>
      <c r="B712" s="2" t="s">
        <v>2730</v>
      </c>
      <c r="C712" s="2" t="str">
        <f t="shared" ca="1" si="0"/>
        <v>上海</v>
      </c>
      <c r="D712" s="2" t="str">
        <f t="shared" ca="1" si="86"/>
        <v>宝安区  </v>
      </c>
      <c r="E712" s="2" t="s">
        <v>224</v>
      </c>
      <c r="F712" s="2" t="s">
        <v>27</v>
      </c>
      <c r="G712" s="3">
        <v>8</v>
      </c>
      <c r="H712" s="3">
        <v>11</v>
      </c>
      <c r="I712" s="2" t="s">
        <v>2375</v>
      </c>
      <c r="J712" s="2" t="s">
        <v>157</v>
      </c>
      <c r="K712" s="2" t="s">
        <v>67</v>
      </c>
      <c r="L712" s="2" t="s">
        <v>2731</v>
      </c>
      <c r="M712" s="2" t="s">
        <v>2732</v>
      </c>
      <c r="N712" s="2" t="s">
        <v>36</v>
      </c>
    </row>
    <row r="713" spans="1:14" ht="21.75" customHeight="1">
      <c r="A713" s="2" t="s">
        <v>179</v>
      </c>
      <c r="B713" s="2" t="s">
        <v>2733</v>
      </c>
      <c r="C713" s="2" t="str">
        <f t="shared" ca="1" si="0"/>
        <v>上海</v>
      </c>
      <c r="D713" s="2" t="str">
        <f t="shared" ca="1" si="86"/>
        <v>宝安区  </v>
      </c>
      <c r="E713" s="2" t="s">
        <v>45</v>
      </c>
      <c r="F713" s="2" t="s">
        <v>17</v>
      </c>
      <c r="G713" s="3">
        <v>8</v>
      </c>
      <c r="H713" s="3">
        <v>15</v>
      </c>
      <c r="I713" s="2" t="s">
        <v>1777</v>
      </c>
      <c r="J713" s="2" t="s">
        <v>40</v>
      </c>
      <c r="K713" s="2" t="s">
        <v>47</v>
      </c>
      <c r="L713" s="2" t="s">
        <v>1136</v>
      </c>
      <c r="M713" s="2" t="s">
        <v>2734</v>
      </c>
      <c r="N713" s="2" t="s">
        <v>23</v>
      </c>
    </row>
    <row r="714" spans="1:14" ht="21.75" customHeight="1">
      <c r="A714" s="2" t="s">
        <v>2735</v>
      </c>
      <c r="B714" s="2" t="s">
        <v>2736</v>
      </c>
      <c r="C714" s="2" t="str">
        <f t="shared" ca="1" si="0"/>
        <v>上海</v>
      </c>
      <c r="D714" s="2" t="str">
        <f t="shared" ca="1" si="86"/>
        <v>宝安区  </v>
      </c>
      <c r="E714" s="2" t="s">
        <v>224</v>
      </c>
      <c r="F714" s="2" t="s">
        <v>27</v>
      </c>
      <c r="G714" s="3">
        <v>8</v>
      </c>
      <c r="H714" s="3">
        <v>12</v>
      </c>
      <c r="I714" s="2" t="s">
        <v>1796</v>
      </c>
      <c r="J714" s="2" t="s">
        <v>40</v>
      </c>
      <c r="K714" s="2" t="s">
        <v>47</v>
      </c>
      <c r="L714" s="2" t="s">
        <v>2737</v>
      </c>
      <c r="M714" s="2" t="s">
        <v>2738</v>
      </c>
      <c r="N714" s="2" t="s">
        <v>42</v>
      </c>
    </row>
    <row r="715" spans="1:14" ht="21.75" customHeight="1">
      <c r="A715" s="2" t="s">
        <v>2739</v>
      </c>
      <c r="B715" s="2" t="s">
        <v>2740</v>
      </c>
      <c r="C715" s="2" t="str">
        <f t="shared" ca="1" si="0"/>
        <v>上海</v>
      </c>
      <c r="D715" s="2" t="str">
        <f t="shared" ca="1" si="86"/>
        <v>宝安区  </v>
      </c>
      <c r="E715" s="2" t="s">
        <v>235</v>
      </c>
      <c r="F715" s="2" t="s">
        <v>27</v>
      </c>
      <c r="G715" s="3">
        <v>8</v>
      </c>
      <c r="H715" s="3">
        <v>12</v>
      </c>
      <c r="I715" s="2" t="s">
        <v>1796</v>
      </c>
      <c r="J715" s="2" t="s">
        <v>40</v>
      </c>
      <c r="K715" s="2" t="s">
        <v>55</v>
      </c>
      <c r="L715" s="2" t="s">
        <v>2741</v>
      </c>
      <c r="M715" s="2" t="s">
        <v>2742</v>
      </c>
      <c r="N715" s="2" t="s">
        <v>404</v>
      </c>
    </row>
    <row r="716" spans="1:14" ht="21.75" customHeight="1">
      <c r="A716" s="2" t="s">
        <v>51</v>
      </c>
      <c r="B716" s="2" t="s">
        <v>2743</v>
      </c>
      <c r="C716" s="2" t="str">
        <f t="shared" ca="1" si="0"/>
        <v>上海</v>
      </c>
      <c r="D716" s="2" t="str">
        <f t="shared" ca="1" si="86"/>
        <v>宝安区  </v>
      </c>
      <c r="E716" s="2" t="s">
        <v>229</v>
      </c>
      <c r="F716" s="2" t="s">
        <v>27</v>
      </c>
      <c r="G716" s="3">
        <v>8</v>
      </c>
      <c r="H716" s="3">
        <v>15</v>
      </c>
      <c r="I716" s="2" t="s">
        <v>1777</v>
      </c>
      <c r="J716" s="2" t="s">
        <v>352</v>
      </c>
      <c r="K716" s="2" t="s">
        <v>47</v>
      </c>
      <c r="L716" s="2" t="s">
        <v>2744</v>
      </c>
      <c r="M716" s="2" t="s">
        <v>2745</v>
      </c>
      <c r="N716" s="2" t="s">
        <v>42</v>
      </c>
    </row>
    <row r="717" spans="1:14" ht="21.75" customHeight="1">
      <c r="A717" s="2" t="s">
        <v>2746</v>
      </c>
      <c r="B717" s="2" t="s">
        <v>2747</v>
      </c>
      <c r="C717" s="2" t="str">
        <f t="shared" ca="1" si="0"/>
        <v>上海</v>
      </c>
      <c r="D717" s="2" t="str">
        <f t="shared" ca="1" si="86"/>
        <v>宝安区  </v>
      </c>
      <c r="E717" s="2" t="s">
        <v>45</v>
      </c>
      <c r="F717" s="2" t="s">
        <v>17</v>
      </c>
      <c r="G717" s="3">
        <v>8</v>
      </c>
      <c r="H717" s="3">
        <v>10</v>
      </c>
      <c r="I717" s="2" t="s">
        <v>1783</v>
      </c>
      <c r="J717" s="2" t="s">
        <v>2748</v>
      </c>
      <c r="K717" s="2" t="s">
        <v>55</v>
      </c>
      <c r="L717" s="2" t="s">
        <v>2749</v>
      </c>
      <c r="M717" s="2" t="s">
        <v>2750</v>
      </c>
      <c r="N717" s="2" t="s">
        <v>36</v>
      </c>
    </row>
    <row r="718" spans="1:14" ht="21.75" customHeight="1">
      <c r="A718" s="2" t="s">
        <v>2751</v>
      </c>
      <c r="B718" s="2" t="s">
        <v>2752</v>
      </c>
      <c r="C718" s="2" t="str">
        <f t="shared" ca="1" si="0"/>
        <v>上海</v>
      </c>
      <c r="D718" s="2" t="s">
        <v>21</v>
      </c>
      <c r="E718" s="2" t="s">
        <v>247</v>
      </c>
      <c r="F718" s="2" t="s">
        <v>17</v>
      </c>
      <c r="G718" s="3">
        <v>8</v>
      </c>
      <c r="H718" s="3">
        <v>15</v>
      </c>
      <c r="I718" s="2" t="s">
        <v>1777</v>
      </c>
      <c r="J718" s="2" t="s">
        <v>2753</v>
      </c>
      <c r="K718" s="2" t="s">
        <v>55</v>
      </c>
      <c r="L718" s="2" t="s">
        <v>2754</v>
      </c>
      <c r="M718" s="2" t="s">
        <v>2755</v>
      </c>
      <c r="N718" s="2" t="s">
        <v>42</v>
      </c>
    </row>
    <row r="719" spans="1:14" ht="21.75" customHeight="1">
      <c r="A719" s="4" t="s">
        <v>75</v>
      </c>
      <c r="B719" s="4" t="s">
        <v>2756</v>
      </c>
      <c r="C719" s="4" t="str">
        <f t="shared" ca="1" si="0"/>
        <v>上海</v>
      </c>
      <c r="D719" s="4" t="str">
        <f ca="1">IFERROR(__xludf.DUMMYFUNCTION("REGEXEXTRACT(E719,""-(\S+)"")"),"南山区  ")</f>
        <v>南山区  </v>
      </c>
      <c r="E719" s="4" t="s">
        <v>224</v>
      </c>
      <c r="F719" s="4" t="s">
        <v>17</v>
      </c>
      <c r="G719" s="5">
        <v>8</v>
      </c>
      <c r="H719" s="5">
        <v>10</v>
      </c>
      <c r="I719" s="4" t="s">
        <v>1783</v>
      </c>
      <c r="J719" s="4" t="s">
        <v>40</v>
      </c>
      <c r="K719" s="4" t="s">
        <v>47</v>
      </c>
      <c r="L719" s="4" t="s">
        <v>2757</v>
      </c>
      <c r="M719" s="4" t="s">
        <v>21</v>
      </c>
      <c r="N719" s="4" t="s">
        <v>42</v>
      </c>
    </row>
    <row r="720" spans="1:14" ht="21.75" customHeight="1">
      <c r="A720" s="2" t="s">
        <v>2758</v>
      </c>
      <c r="B720" s="2" t="s">
        <v>2759</v>
      </c>
      <c r="C720" s="2" t="str">
        <f t="shared" ca="1" si="0"/>
        <v>上海</v>
      </c>
      <c r="D720" s="2" t="s">
        <v>21</v>
      </c>
      <c r="E720" s="2" t="s">
        <v>247</v>
      </c>
      <c r="F720" s="2" t="s">
        <v>17</v>
      </c>
      <c r="G720" s="3">
        <v>8</v>
      </c>
      <c r="H720" s="3">
        <v>20</v>
      </c>
      <c r="I720" s="2" t="s">
        <v>1772</v>
      </c>
      <c r="J720" s="2" t="s">
        <v>40</v>
      </c>
      <c r="K720" s="2" t="s">
        <v>47</v>
      </c>
      <c r="L720" s="2" t="s">
        <v>2760</v>
      </c>
      <c r="M720" s="2" t="s">
        <v>2761</v>
      </c>
      <c r="N720" s="2" t="s">
        <v>23</v>
      </c>
    </row>
    <row r="721" spans="1:14" ht="21.75" customHeight="1">
      <c r="A721" s="4" t="s">
        <v>2762</v>
      </c>
      <c r="B721" s="4" t="s">
        <v>2763</v>
      </c>
      <c r="C721" s="4" t="str">
        <f t="shared" ca="1" si="0"/>
        <v>上海</v>
      </c>
      <c r="D721" s="4" t="s">
        <v>21</v>
      </c>
      <c r="E721" s="4" t="s">
        <v>247</v>
      </c>
      <c r="F721" s="4" t="s">
        <v>27</v>
      </c>
      <c r="G721" s="5">
        <v>8</v>
      </c>
      <c r="H721" s="5">
        <v>13</v>
      </c>
      <c r="I721" s="4" t="s">
        <v>1838</v>
      </c>
      <c r="J721" s="4" t="s">
        <v>29</v>
      </c>
      <c r="K721" s="4" t="s">
        <v>55</v>
      </c>
      <c r="L721" s="4" t="s">
        <v>1450</v>
      </c>
      <c r="M721" s="4" t="s">
        <v>21</v>
      </c>
      <c r="N721" s="4" t="s">
        <v>23</v>
      </c>
    </row>
    <row r="722" spans="1:14" ht="21.75" customHeight="1">
      <c r="A722" s="2" t="s">
        <v>385</v>
      </c>
      <c r="B722" s="2" t="s">
        <v>2764</v>
      </c>
      <c r="C722" s="2" t="str">
        <f t="shared" ca="1" si="0"/>
        <v>上海</v>
      </c>
      <c r="D722" s="2" t="str">
        <f t="shared" ref="D722:D731" ca="1" si="87">IFERROR(__xludf.DUMMYFUNCTION("REGEXEXTRACT(E722,""-(\S+)"")"),"南山区  ")</f>
        <v>南山区  </v>
      </c>
      <c r="E722" s="2" t="s">
        <v>224</v>
      </c>
      <c r="F722" s="2" t="s">
        <v>27</v>
      </c>
      <c r="G722" s="3">
        <v>8</v>
      </c>
      <c r="H722" s="3">
        <v>10</v>
      </c>
      <c r="I722" s="2" t="s">
        <v>1783</v>
      </c>
      <c r="J722" s="2" t="s">
        <v>346</v>
      </c>
      <c r="K722" s="2" t="s">
        <v>55</v>
      </c>
      <c r="L722" s="2" t="s">
        <v>21</v>
      </c>
      <c r="M722" s="2" t="s">
        <v>2765</v>
      </c>
      <c r="N722" s="2" t="s">
        <v>23</v>
      </c>
    </row>
    <row r="723" spans="1:14" ht="21.75" customHeight="1">
      <c r="A723" s="2" t="s">
        <v>108</v>
      </c>
      <c r="B723" s="2" t="s">
        <v>2766</v>
      </c>
      <c r="C723" s="2" t="str">
        <f t="shared" ca="1" si="0"/>
        <v>上海</v>
      </c>
      <c r="D723" s="2" t="str">
        <f t="shared" ca="1" si="87"/>
        <v>南山区  </v>
      </c>
      <c r="E723" s="2" t="s">
        <v>45</v>
      </c>
      <c r="F723" s="2" t="s">
        <v>27</v>
      </c>
      <c r="G723" s="3">
        <v>8</v>
      </c>
      <c r="H723" s="3">
        <v>10</v>
      </c>
      <c r="I723" s="2" t="s">
        <v>1783</v>
      </c>
      <c r="J723" s="2" t="s">
        <v>20</v>
      </c>
      <c r="K723" s="2" t="s">
        <v>55</v>
      </c>
      <c r="L723" s="2" t="s">
        <v>116</v>
      </c>
      <c r="M723" s="2" t="s">
        <v>2767</v>
      </c>
      <c r="N723" s="2" t="s">
        <v>36</v>
      </c>
    </row>
    <row r="724" spans="1:14" ht="21.75" customHeight="1">
      <c r="A724" s="2" t="s">
        <v>2768</v>
      </c>
      <c r="B724" s="2" t="s">
        <v>2769</v>
      </c>
      <c r="C724" s="2" t="str">
        <f t="shared" ca="1" si="0"/>
        <v>上海</v>
      </c>
      <c r="D724" s="2" t="str">
        <f t="shared" ca="1" si="87"/>
        <v>南山区  </v>
      </c>
      <c r="E724" s="2" t="s">
        <v>229</v>
      </c>
      <c r="F724" s="2" t="s">
        <v>17</v>
      </c>
      <c r="G724" s="3">
        <v>8</v>
      </c>
      <c r="H724" s="3">
        <v>15</v>
      </c>
      <c r="I724" s="2" t="s">
        <v>1777</v>
      </c>
      <c r="J724" s="2" t="s">
        <v>1076</v>
      </c>
      <c r="K724" s="2" t="s">
        <v>47</v>
      </c>
      <c r="L724" s="2" t="s">
        <v>1001</v>
      </c>
      <c r="M724" s="2" t="s">
        <v>2770</v>
      </c>
      <c r="N724" s="2" t="s">
        <v>96</v>
      </c>
    </row>
    <row r="725" spans="1:14" ht="21.75" customHeight="1">
      <c r="A725" s="2" t="s">
        <v>2771</v>
      </c>
      <c r="B725" s="2" t="s">
        <v>2772</v>
      </c>
      <c r="C725" s="2" t="str">
        <f t="shared" ca="1" si="0"/>
        <v>上海</v>
      </c>
      <c r="D725" s="2" t="str">
        <f t="shared" ca="1" si="87"/>
        <v>南山区  </v>
      </c>
      <c r="E725" s="2" t="s">
        <v>242</v>
      </c>
      <c r="F725" s="2" t="s">
        <v>17</v>
      </c>
      <c r="G725" s="6">
        <v>8</v>
      </c>
      <c r="H725" s="6">
        <v>13</v>
      </c>
      <c r="I725" s="7" t="s">
        <v>1838</v>
      </c>
      <c r="J725" s="2" t="s">
        <v>2773</v>
      </c>
      <c r="K725" s="2" t="s">
        <v>55</v>
      </c>
      <c r="L725" s="2" t="s">
        <v>2774</v>
      </c>
      <c r="M725" s="2" t="s">
        <v>2775</v>
      </c>
      <c r="N725" s="2" t="s">
        <v>23</v>
      </c>
    </row>
    <row r="726" spans="1:14" ht="21.75" customHeight="1">
      <c r="A726" s="2" t="s">
        <v>1068</v>
      </c>
      <c r="B726" s="2" t="s">
        <v>2776</v>
      </c>
      <c r="C726" s="2" t="str">
        <f t="shared" ca="1" si="0"/>
        <v>上海</v>
      </c>
      <c r="D726" s="2" t="str">
        <f t="shared" ca="1" si="87"/>
        <v>南山区  </v>
      </c>
      <c r="E726" s="2" t="s">
        <v>229</v>
      </c>
      <c r="F726" s="2" t="s">
        <v>17</v>
      </c>
      <c r="G726" s="3">
        <v>8</v>
      </c>
      <c r="H726" s="3">
        <v>12</v>
      </c>
      <c r="I726" s="2" t="s">
        <v>1796</v>
      </c>
      <c r="J726" s="2" t="s">
        <v>262</v>
      </c>
      <c r="K726" s="2" t="s">
        <v>55</v>
      </c>
      <c r="L726" s="2" t="s">
        <v>2777</v>
      </c>
      <c r="M726" s="2" t="s">
        <v>2778</v>
      </c>
      <c r="N726" s="2" t="s">
        <v>36</v>
      </c>
    </row>
    <row r="727" spans="1:14" ht="21.75" customHeight="1">
      <c r="A727" s="2" t="s">
        <v>108</v>
      </c>
      <c r="B727" s="2" t="s">
        <v>2779</v>
      </c>
      <c r="C727" s="2" t="str">
        <f t="shared" ca="1" si="0"/>
        <v>上海</v>
      </c>
      <c r="D727" s="2" t="str">
        <f t="shared" ca="1" si="87"/>
        <v>南山区  </v>
      </c>
      <c r="E727" s="2" t="s">
        <v>224</v>
      </c>
      <c r="F727" s="2" t="s">
        <v>17</v>
      </c>
      <c r="G727" s="3">
        <v>8</v>
      </c>
      <c r="H727" s="3">
        <v>15</v>
      </c>
      <c r="I727" s="2" t="s">
        <v>1777</v>
      </c>
      <c r="J727" s="2" t="s">
        <v>214</v>
      </c>
      <c r="K727" s="2" t="s">
        <v>19</v>
      </c>
      <c r="L727" s="2" t="s">
        <v>2780</v>
      </c>
      <c r="M727" s="2" t="s">
        <v>2781</v>
      </c>
      <c r="N727" s="2" t="s">
        <v>42</v>
      </c>
    </row>
    <row r="728" spans="1:14" ht="21.75" customHeight="1">
      <c r="A728" s="2" t="s">
        <v>385</v>
      </c>
      <c r="B728" s="2" t="s">
        <v>2782</v>
      </c>
      <c r="C728" s="2" t="str">
        <f t="shared" ca="1" si="0"/>
        <v>上海</v>
      </c>
      <c r="D728" s="2" t="str">
        <f t="shared" ca="1" si="87"/>
        <v>南山区  </v>
      </c>
      <c r="E728" s="2" t="s">
        <v>45</v>
      </c>
      <c r="F728" s="2" t="s">
        <v>27</v>
      </c>
      <c r="G728" s="3">
        <v>8</v>
      </c>
      <c r="H728" s="3">
        <v>16</v>
      </c>
      <c r="I728" s="2" t="s">
        <v>1806</v>
      </c>
      <c r="J728" s="2" t="s">
        <v>29</v>
      </c>
      <c r="K728" s="2" t="s">
        <v>55</v>
      </c>
      <c r="L728" s="2" t="s">
        <v>2783</v>
      </c>
      <c r="M728" s="2" t="s">
        <v>2784</v>
      </c>
      <c r="N728" s="2" t="s">
        <v>36</v>
      </c>
    </row>
    <row r="729" spans="1:14" ht="21.75" customHeight="1">
      <c r="A729" s="4" t="s">
        <v>75</v>
      </c>
      <c r="B729" s="4" t="s">
        <v>2785</v>
      </c>
      <c r="C729" s="4" t="str">
        <f t="shared" ca="1" si="0"/>
        <v>上海</v>
      </c>
      <c r="D729" s="4" t="str">
        <f t="shared" ca="1" si="87"/>
        <v>南山区  </v>
      </c>
      <c r="E729" s="4" t="s">
        <v>224</v>
      </c>
      <c r="F729" s="4" t="s">
        <v>27</v>
      </c>
      <c r="G729" s="5">
        <v>8</v>
      </c>
      <c r="H729" s="5">
        <v>12</v>
      </c>
      <c r="I729" s="4" t="s">
        <v>1796</v>
      </c>
      <c r="J729" s="4" t="s">
        <v>561</v>
      </c>
      <c r="K729" s="4" t="s">
        <v>55</v>
      </c>
      <c r="L729" s="4" t="s">
        <v>2786</v>
      </c>
      <c r="M729" s="4" t="s">
        <v>2787</v>
      </c>
      <c r="N729" s="4" t="s">
        <v>42</v>
      </c>
    </row>
    <row r="730" spans="1:14" ht="21.75" customHeight="1">
      <c r="A730" s="2" t="s">
        <v>385</v>
      </c>
      <c r="B730" s="2" t="s">
        <v>2788</v>
      </c>
      <c r="C730" s="2" t="str">
        <f t="shared" ca="1" si="0"/>
        <v>上海</v>
      </c>
      <c r="D730" s="2" t="str">
        <f t="shared" ca="1" si="87"/>
        <v>南山区  </v>
      </c>
      <c r="E730" s="2" t="s">
        <v>235</v>
      </c>
      <c r="F730" s="2" t="s">
        <v>27</v>
      </c>
      <c r="G730" s="3">
        <v>8</v>
      </c>
      <c r="H730" s="3">
        <v>15</v>
      </c>
      <c r="I730" s="2" t="s">
        <v>1777</v>
      </c>
      <c r="J730" s="2" t="s">
        <v>40</v>
      </c>
      <c r="K730" s="2" t="s">
        <v>55</v>
      </c>
      <c r="L730" s="2" t="s">
        <v>2789</v>
      </c>
      <c r="M730" s="2" t="s">
        <v>2790</v>
      </c>
      <c r="N730" s="2" t="s">
        <v>36</v>
      </c>
    </row>
    <row r="731" spans="1:14" ht="21.75" customHeight="1">
      <c r="A731" s="2" t="s">
        <v>2791</v>
      </c>
      <c r="B731" s="2" t="s">
        <v>2792</v>
      </c>
      <c r="C731" s="2" t="str">
        <f t="shared" ca="1" si="0"/>
        <v>上海</v>
      </c>
      <c r="D731" s="2" t="str">
        <f t="shared" ca="1" si="87"/>
        <v>南山区  </v>
      </c>
      <c r="E731" s="2" t="s">
        <v>242</v>
      </c>
      <c r="F731" s="2" t="s">
        <v>17</v>
      </c>
      <c r="G731" s="3">
        <v>8</v>
      </c>
      <c r="H731" s="3">
        <v>15</v>
      </c>
      <c r="I731" s="2" t="s">
        <v>1777</v>
      </c>
      <c r="J731" s="2" t="s">
        <v>105</v>
      </c>
      <c r="K731" s="2" t="s">
        <v>67</v>
      </c>
      <c r="L731" s="2" t="s">
        <v>997</v>
      </c>
      <c r="M731" s="2" t="s">
        <v>2793</v>
      </c>
      <c r="N731" s="2" t="s">
        <v>23</v>
      </c>
    </row>
    <row r="732" spans="1:14" ht="21.75" customHeight="1">
      <c r="A732" s="2" t="s">
        <v>385</v>
      </c>
      <c r="B732" s="2" t="s">
        <v>2794</v>
      </c>
      <c r="C732" s="2" t="str">
        <f t="shared" ca="1" si="0"/>
        <v>上海</v>
      </c>
      <c r="D732" s="2" t="s">
        <v>21</v>
      </c>
      <c r="E732" s="2" t="s">
        <v>247</v>
      </c>
      <c r="F732" s="2" t="s">
        <v>17</v>
      </c>
      <c r="G732" s="3">
        <v>8</v>
      </c>
      <c r="H732" s="3">
        <v>10</v>
      </c>
      <c r="I732" s="2" t="s">
        <v>1783</v>
      </c>
      <c r="J732" s="2" t="s">
        <v>2795</v>
      </c>
      <c r="K732" s="2" t="s">
        <v>55</v>
      </c>
      <c r="L732" s="2" t="s">
        <v>2796</v>
      </c>
      <c r="M732" s="2" t="s">
        <v>2797</v>
      </c>
      <c r="N732" s="2" t="s">
        <v>96</v>
      </c>
    </row>
    <row r="733" spans="1:14" ht="21.75" customHeight="1">
      <c r="A733" s="2" t="s">
        <v>2798</v>
      </c>
      <c r="B733" s="2" t="s">
        <v>2799</v>
      </c>
      <c r="C733" s="2" t="str">
        <f t="shared" ca="1" si="0"/>
        <v>上海</v>
      </c>
      <c r="D733" s="2" t="str">
        <f t="shared" ref="D733:D742" ca="1" si="88">IFERROR(__xludf.DUMMYFUNCTION("REGEXEXTRACT(E733,""-(\S+)"")"),"龙华新区  ")</f>
        <v>龙华新区  </v>
      </c>
      <c r="E733" s="2" t="s">
        <v>229</v>
      </c>
      <c r="F733" s="2" t="s">
        <v>17</v>
      </c>
      <c r="G733" s="3">
        <v>8</v>
      </c>
      <c r="H733" s="3">
        <v>12</v>
      </c>
      <c r="I733" s="2" t="s">
        <v>1796</v>
      </c>
      <c r="J733" s="2" t="s">
        <v>1076</v>
      </c>
      <c r="K733" s="2" t="s">
        <v>47</v>
      </c>
      <c r="L733" s="2" t="s">
        <v>2800</v>
      </c>
      <c r="M733" s="2" t="s">
        <v>2801</v>
      </c>
      <c r="N733" s="2" t="s">
        <v>36</v>
      </c>
    </row>
    <row r="734" spans="1:14" ht="21.75" customHeight="1">
      <c r="A734" s="2" t="s">
        <v>2802</v>
      </c>
      <c r="B734" s="2" t="s">
        <v>2803</v>
      </c>
      <c r="C734" s="2" t="str">
        <f t="shared" ca="1" si="0"/>
        <v>上海</v>
      </c>
      <c r="D734" s="2" t="str">
        <f t="shared" ca="1" si="88"/>
        <v>龙华新区  </v>
      </c>
      <c r="E734" s="2" t="s">
        <v>2804</v>
      </c>
      <c r="F734" s="2" t="s">
        <v>17</v>
      </c>
      <c r="G734" s="3">
        <v>8</v>
      </c>
      <c r="H734" s="3">
        <v>14</v>
      </c>
      <c r="I734" s="2" t="s">
        <v>1921</v>
      </c>
      <c r="J734" s="2" t="s">
        <v>505</v>
      </c>
      <c r="K734" s="2" t="s">
        <v>67</v>
      </c>
      <c r="L734" s="2" t="s">
        <v>2805</v>
      </c>
      <c r="M734" s="2" t="s">
        <v>2806</v>
      </c>
      <c r="N734" s="2" t="s">
        <v>42</v>
      </c>
    </row>
    <row r="735" spans="1:14" ht="21.75" customHeight="1">
      <c r="A735" s="2" t="s">
        <v>75</v>
      </c>
      <c r="B735" s="2" t="s">
        <v>2807</v>
      </c>
      <c r="C735" s="2" t="str">
        <f t="shared" ca="1" si="0"/>
        <v>上海</v>
      </c>
      <c r="D735" s="2" t="str">
        <f t="shared" ca="1" si="88"/>
        <v>龙华新区  </v>
      </c>
      <c r="E735" s="2" t="s">
        <v>235</v>
      </c>
      <c r="F735" s="2" t="s">
        <v>27</v>
      </c>
      <c r="G735" s="3">
        <v>8</v>
      </c>
      <c r="H735" s="3">
        <v>20</v>
      </c>
      <c r="I735" s="2" t="s">
        <v>1772</v>
      </c>
      <c r="J735" s="2" t="s">
        <v>78</v>
      </c>
      <c r="K735" s="2" t="s">
        <v>67</v>
      </c>
      <c r="L735" s="2" t="s">
        <v>2808</v>
      </c>
      <c r="M735" s="2" t="s">
        <v>2809</v>
      </c>
      <c r="N735" s="2" t="s">
        <v>36</v>
      </c>
    </row>
    <row r="736" spans="1:14" ht="21.75" customHeight="1">
      <c r="A736" s="2" t="s">
        <v>2810</v>
      </c>
      <c r="B736" s="2" t="s">
        <v>2811</v>
      </c>
      <c r="C736" s="2" t="str">
        <f t="shared" ca="1" si="0"/>
        <v>上海</v>
      </c>
      <c r="D736" s="2" t="str">
        <f t="shared" ca="1" si="88"/>
        <v>龙华新区  </v>
      </c>
      <c r="E736" s="2" t="s">
        <v>224</v>
      </c>
      <c r="F736" s="2" t="s">
        <v>27</v>
      </c>
      <c r="G736" s="3">
        <v>8</v>
      </c>
      <c r="H736" s="3">
        <v>10</v>
      </c>
      <c r="I736" s="2" t="s">
        <v>1783</v>
      </c>
      <c r="J736" s="2" t="s">
        <v>352</v>
      </c>
      <c r="K736" s="2" t="s">
        <v>47</v>
      </c>
      <c r="L736" s="2" t="s">
        <v>2812</v>
      </c>
      <c r="M736" s="2" t="s">
        <v>2813</v>
      </c>
      <c r="N736" s="2" t="s">
        <v>36</v>
      </c>
    </row>
    <row r="737" spans="1:14" ht="21.75" customHeight="1">
      <c r="A737" s="2" t="s">
        <v>108</v>
      </c>
      <c r="B737" s="2" t="s">
        <v>2814</v>
      </c>
      <c r="C737" s="2" t="str">
        <f t="shared" ca="1" si="0"/>
        <v>上海</v>
      </c>
      <c r="D737" s="2" t="str">
        <f t="shared" ca="1" si="88"/>
        <v>龙华新区  </v>
      </c>
      <c r="E737" s="2" t="s">
        <v>235</v>
      </c>
      <c r="F737" s="2" t="s">
        <v>17</v>
      </c>
      <c r="G737" s="3">
        <v>8</v>
      </c>
      <c r="H737" s="3">
        <v>15</v>
      </c>
      <c r="I737" s="2" t="s">
        <v>1777</v>
      </c>
      <c r="J737" s="2" t="s">
        <v>40</v>
      </c>
      <c r="K737" s="2" t="s">
        <v>1965</v>
      </c>
      <c r="L737" s="2" t="s">
        <v>2815</v>
      </c>
      <c r="M737" s="2" t="s">
        <v>2816</v>
      </c>
      <c r="N737" s="2" t="s">
        <v>23</v>
      </c>
    </row>
    <row r="738" spans="1:14" ht="21.75" customHeight="1">
      <c r="A738" s="2" t="s">
        <v>108</v>
      </c>
      <c r="B738" s="2" t="s">
        <v>2817</v>
      </c>
      <c r="C738" s="2" t="str">
        <f t="shared" ca="1" si="0"/>
        <v>上海</v>
      </c>
      <c r="D738" s="2" t="str">
        <f t="shared" ca="1" si="88"/>
        <v>龙华新区  </v>
      </c>
      <c r="E738" s="2" t="s">
        <v>45</v>
      </c>
      <c r="F738" s="2" t="s">
        <v>27</v>
      </c>
      <c r="G738" s="3">
        <v>8</v>
      </c>
      <c r="H738" s="3">
        <v>10</v>
      </c>
      <c r="I738" s="2" t="s">
        <v>1783</v>
      </c>
      <c r="J738" s="2" t="s">
        <v>2818</v>
      </c>
      <c r="K738" s="2" t="s">
        <v>47</v>
      </c>
      <c r="L738" s="2" t="s">
        <v>2819</v>
      </c>
      <c r="M738" s="2" t="s">
        <v>2820</v>
      </c>
      <c r="N738" s="2" t="s">
        <v>36</v>
      </c>
    </row>
    <row r="739" spans="1:14" ht="21.75" customHeight="1">
      <c r="A739" s="2" t="s">
        <v>2821</v>
      </c>
      <c r="B739" s="2" t="s">
        <v>2822</v>
      </c>
      <c r="C739" s="2" t="str">
        <f t="shared" ca="1" si="0"/>
        <v>上海</v>
      </c>
      <c r="D739" s="2" t="str">
        <f t="shared" ca="1" si="88"/>
        <v>龙华新区  </v>
      </c>
      <c r="E739" s="2" t="s">
        <v>229</v>
      </c>
      <c r="F739" s="2" t="s">
        <v>27</v>
      </c>
      <c r="G739" s="3">
        <v>8</v>
      </c>
      <c r="H739" s="3">
        <v>16</v>
      </c>
      <c r="I739" s="2" t="s">
        <v>1806</v>
      </c>
      <c r="J739" s="2" t="s">
        <v>262</v>
      </c>
      <c r="K739" s="2" t="s">
        <v>47</v>
      </c>
      <c r="L739" s="2" t="s">
        <v>2823</v>
      </c>
      <c r="M739" s="2" t="s">
        <v>2824</v>
      </c>
      <c r="N739" s="2" t="s">
        <v>42</v>
      </c>
    </row>
    <row r="740" spans="1:14" ht="21.75" customHeight="1">
      <c r="A740" s="2" t="s">
        <v>2825</v>
      </c>
      <c r="B740" s="2" t="s">
        <v>2826</v>
      </c>
      <c r="C740" s="2" t="str">
        <f t="shared" ca="1" si="0"/>
        <v>上海</v>
      </c>
      <c r="D740" s="2" t="str">
        <f t="shared" ca="1" si="88"/>
        <v>龙华新区  </v>
      </c>
      <c r="E740" s="2" t="s">
        <v>139</v>
      </c>
      <c r="F740" s="2" t="s">
        <v>236</v>
      </c>
      <c r="G740" s="3">
        <v>8</v>
      </c>
      <c r="H740" s="3">
        <v>12</v>
      </c>
      <c r="I740" s="2" t="s">
        <v>1796</v>
      </c>
      <c r="J740" s="2" t="s">
        <v>40</v>
      </c>
      <c r="K740" s="2" t="s">
        <v>1965</v>
      </c>
      <c r="L740" s="2" t="s">
        <v>21</v>
      </c>
      <c r="M740" s="2" t="s">
        <v>2827</v>
      </c>
      <c r="N740" s="2" t="s">
        <v>36</v>
      </c>
    </row>
    <row r="741" spans="1:14" ht="21.75" customHeight="1">
      <c r="A741" s="2" t="s">
        <v>2828</v>
      </c>
      <c r="B741" s="2" t="s">
        <v>2829</v>
      </c>
      <c r="C741" s="2" t="str">
        <f t="shared" ca="1" si="0"/>
        <v>上海</v>
      </c>
      <c r="D741" s="2" t="str">
        <f t="shared" ca="1" si="88"/>
        <v>龙华新区  </v>
      </c>
      <c r="E741" s="2" t="s">
        <v>224</v>
      </c>
      <c r="F741" s="2" t="s">
        <v>27</v>
      </c>
      <c r="G741" s="3">
        <v>8</v>
      </c>
      <c r="H741" s="3">
        <v>15</v>
      </c>
      <c r="I741" s="2" t="s">
        <v>1777</v>
      </c>
      <c r="J741" s="2" t="s">
        <v>2830</v>
      </c>
      <c r="K741" s="2" t="s">
        <v>1965</v>
      </c>
      <c r="L741" s="2" t="s">
        <v>2831</v>
      </c>
      <c r="M741" s="2" t="s">
        <v>2832</v>
      </c>
      <c r="N741" s="2" t="s">
        <v>36</v>
      </c>
    </row>
    <row r="742" spans="1:14" ht="21.75" customHeight="1">
      <c r="A742" s="2" t="s">
        <v>385</v>
      </c>
      <c r="B742" s="2" t="s">
        <v>2833</v>
      </c>
      <c r="C742" s="2" t="str">
        <f t="shared" ca="1" si="0"/>
        <v>上海</v>
      </c>
      <c r="D742" s="2" t="str">
        <f t="shared" ca="1" si="88"/>
        <v>龙华新区  </v>
      </c>
      <c r="E742" s="2" t="s">
        <v>235</v>
      </c>
      <c r="F742" s="2" t="s">
        <v>27</v>
      </c>
      <c r="G742" s="3">
        <v>8</v>
      </c>
      <c r="H742" s="3">
        <v>15</v>
      </c>
      <c r="I742" s="2" t="s">
        <v>1777</v>
      </c>
      <c r="J742" s="2" t="s">
        <v>1558</v>
      </c>
      <c r="K742" s="2" t="s">
        <v>55</v>
      </c>
      <c r="L742" s="2" t="s">
        <v>2834</v>
      </c>
      <c r="M742" s="2" t="s">
        <v>2835</v>
      </c>
      <c r="N742" s="2" t="s">
        <v>42</v>
      </c>
    </row>
    <row r="743" spans="1:14" ht="21.75" customHeight="1">
      <c r="A743" s="2" t="s">
        <v>2836</v>
      </c>
      <c r="B743" s="2" t="s">
        <v>2837</v>
      </c>
      <c r="C743" s="2" t="str">
        <f t="shared" ca="1" si="0"/>
        <v>上海</v>
      </c>
      <c r="D743" s="2" t="s">
        <v>21</v>
      </c>
      <c r="E743" s="2" t="s">
        <v>247</v>
      </c>
      <c r="F743" s="2" t="s">
        <v>17</v>
      </c>
      <c r="G743" s="3">
        <v>8</v>
      </c>
      <c r="H743" s="3">
        <v>20</v>
      </c>
      <c r="I743" s="2" t="s">
        <v>1772</v>
      </c>
      <c r="J743" s="2" t="s">
        <v>157</v>
      </c>
      <c r="K743" s="2" t="s">
        <v>55</v>
      </c>
      <c r="L743" s="2" t="s">
        <v>2838</v>
      </c>
      <c r="M743" s="2" t="s">
        <v>2839</v>
      </c>
      <c r="N743" s="2" t="s">
        <v>36</v>
      </c>
    </row>
    <row r="744" spans="1:14" ht="21.75" customHeight="1">
      <c r="A744" s="2" t="s">
        <v>108</v>
      </c>
      <c r="B744" s="2" t="s">
        <v>2840</v>
      </c>
      <c r="C744" s="2" t="str">
        <f t="shared" ca="1" si="0"/>
        <v>上海</v>
      </c>
      <c r="D744" s="2" t="str">
        <f t="shared" ref="D744:D755" ca="1" si="89">IFERROR(__xludf.DUMMYFUNCTION("REGEXEXTRACT(E744,""-(\S+)"")"),"龙华新区  ")</f>
        <v>龙华新区  </v>
      </c>
      <c r="E744" s="2" t="s">
        <v>229</v>
      </c>
      <c r="F744" s="2" t="s">
        <v>17</v>
      </c>
      <c r="G744" s="3">
        <v>8</v>
      </c>
      <c r="H744" s="3">
        <v>15</v>
      </c>
      <c r="I744" s="2" t="s">
        <v>1777</v>
      </c>
      <c r="J744" s="2" t="s">
        <v>1459</v>
      </c>
      <c r="K744" s="2" t="s">
        <v>67</v>
      </c>
      <c r="L744" s="2" t="s">
        <v>1979</v>
      </c>
      <c r="M744" s="2" t="s">
        <v>2841</v>
      </c>
      <c r="N744" s="2" t="s">
        <v>42</v>
      </c>
    </row>
    <row r="745" spans="1:14" ht="21.75" customHeight="1">
      <c r="A745" s="2" t="s">
        <v>2842</v>
      </c>
      <c r="B745" s="2" t="s">
        <v>1758</v>
      </c>
      <c r="C745" s="2" t="str">
        <f t="shared" ca="1" si="0"/>
        <v>上海</v>
      </c>
      <c r="D745" s="2" t="str">
        <f t="shared" ca="1" si="89"/>
        <v>龙华新区  </v>
      </c>
      <c r="E745" s="2" t="s">
        <v>229</v>
      </c>
      <c r="F745" s="2" t="s">
        <v>27</v>
      </c>
      <c r="G745" s="3">
        <v>8</v>
      </c>
      <c r="H745" s="3">
        <v>12</v>
      </c>
      <c r="I745" s="2" t="s">
        <v>1796</v>
      </c>
      <c r="J745" s="2" t="s">
        <v>40</v>
      </c>
      <c r="K745" s="2" t="s">
        <v>47</v>
      </c>
      <c r="L745" s="2" t="s">
        <v>2843</v>
      </c>
      <c r="M745" s="2" t="s">
        <v>2844</v>
      </c>
      <c r="N745" s="2" t="s">
        <v>42</v>
      </c>
    </row>
    <row r="746" spans="1:14" ht="21.75" customHeight="1">
      <c r="A746" s="2" t="s">
        <v>108</v>
      </c>
      <c r="B746" s="2" t="s">
        <v>2845</v>
      </c>
      <c r="C746" s="2" t="str">
        <f t="shared" ca="1" si="0"/>
        <v>上海</v>
      </c>
      <c r="D746" s="2" t="str">
        <f t="shared" ca="1" si="89"/>
        <v>龙华新区  </v>
      </c>
      <c r="E746" s="2" t="s">
        <v>235</v>
      </c>
      <c r="F746" s="2" t="s">
        <v>27</v>
      </c>
      <c r="G746" s="3">
        <v>8</v>
      </c>
      <c r="H746" s="3">
        <v>20</v>
      </c>
      <c r="I746" s="2" t="s">
        <v>1772</v>
      </c>
      <c r="J746" s="2" t="s">
        <v>105</v>
      </c>
      <c r="K746" s="2" t="s">
        <v>47</v>
      </c>
      <c r="L746" s="2" t="s">
        <v>2846</v>
      </c>
      <c r="M746" s="2" t="s">
        <v>2847</v>
      </c>
      <c r="N746" s="2" t="s">
        <v>36</v>
      </c>
    </row>
    <row r="747" spans="1:14" ht="21.75" customHeight="1">
      <c r="A747" s="2" t="s">
        <v>108</v>
      </c>
      <c r="B747" s="2" t="s">
        <v>2848</v>
      </c>
      <c r="C747" s="2" t="str">
        <f t="shared" ca="1" si="0"/>
        <v>上海</v>
      </c>
      <c r="D747" s="2" t="str">
        <f t="shared" ca="1" si="89"/>
        <v>龙华新区  </v>
      </c>
      <c r="E747" s="2" t="s">
        <v>139</v>
      </c>
      <c r="F747" s="2" t="s">
        <v>17</v>
      </c>
      <c r="G747" s="3">
        <v>8</v>
      </c>
      <c r="H747" s="3">
        <v>20</v>
      </c>
      <c r="I747" s="2" t="s">
        <v>1772</v>
      </c>
      <c r="J747" s="2" t="s">
        <v>2849</v>
      </c>
      <c r="K747" s="2" t="s">
        <v>47</v>
      </c>
      <c r="L747" s="2" t="s">
        <v>2850</v>
      </c>
      <c r="M747" s="2" t="s">
        <v>2851</v>
      </c>
      <c r="N747" s="2" t="s">
        <v>42</v>
      </c>
    </row>
    <row r="748" spans="1:14" ht="21.75" customHeight="1">
      <c r="A748" s="2" t="s">
        <v>1907</v>
      </c>
      <c r="B748" s="2" t="s">
        <v>2852</v>
      </c>
      <c r="C748" s="2" t="str">
        <f t="shared" ca="1" si="0"/>
        <v>上海</v>
      </c>
      <c r="D748" s="2" t="str">
        <f t="shared" ca="1" si="89"/>
        <v>龙华新区  </v>
      </c>
      <c r="E748" s="2" t="s">
        <v>229</v>
      </c>
      <c r="F748" s="2" t="s">
        <v>27</v>
      </c>
      <c r="G748" s="3">
        <v>8</v>
      </c>
      <c r="H748" s="3">
        <v>12</v>
      </c>
      <c r="I748" s="2" t="s">
        <v>1796</v>
      </c>
      <c r="J748" s="2" t="s">
        <v>2853</v>
      </c>
      <c r="K748" s="2" t="s">
        <v>55</v>
      </c>
      <c r="L748" s="2" t="s">
        <v>2854</v>
      </c>
      <c r="M748" s="2" t="s">
        <v>2855</v>
      </c>
      <c r="N748" s="2" t="s">
        <v>36</v>
      </c>
    </row>
    <row r="749" spans="1:14" ht="21.75" customHeight="1">
      <c r="A749" s="2" t="s">
        <v>51</v>
      </c>
      <c r="B749" s="2" t="s">
        <v>2856</v>
      </c>
      <c r="C749" s="2" t="str">
        <f t="shared" ca="1" si="0"/>
        <v>上海</v>
      </c>
      <c r="D749" s="2" t="str">
        <f t="shared" ca="1" si="89"/>
        <v>龙华新区  </v>
      </c>
      <c r="E749" s="2" t="s">
        <v>229</v>
      </c>
      <c r="F749" s="2" t="s">
        <v>17</v>
      </c>
      <c r="G749" s="3">
        <v>8</v>
      </c>
      <c r="H749" s="3">
        <v>20</v>
      </c>
      <c r="I749" s="2" t="s">
        <v>1772</v>
      </c>
      <c r="J749" s="2" t="s">
        <v>186</v>
      </c>
      <c r="K749" s="2" t="s">
        <v>47</v>
      </c>
      <c r="L749" s="2" t="s">
        <v>2857</v>
      </c>
      <c r="M749" s="2" t="s">
        <v>2858</v>
      </c>
      <c r="N749" s="2" t="s">
        <v>42</v>
      </c>
    </row>
    <row r="750" spans="1:14" ht="21.75" customHeight="1">
      <c r="A750" s="2" t="s">
        <v>51</v>
      </c>
      <c r="B750" s="2" t="s">
        <v>2859</v>
      </c>
      <c r="C750" s="2" t="str">
        <f t="shared" ca="1" si="0"/>
        <v>上海</v>
      </c>
      <c r="D750" s="2" t="str">
        <f t="shared" ca="1" si="89"/>
        <v>龙华新区  </v>
      </c>
      <c r="E750" s="2" t="s">
        <v>224</v>
      </c>
      <c r="F750" s="2" t="s">
        <v>17</v>
      </c>
      <c r="G750" s="3">
        <v>8</v>
      </c>
      <c r="H750" s="3">
        <v>12</v>
      </c>
      <c r="I750" s="2" t="s">
        <v>1796</v>
      </c>
      <c r="J750" s="2" t="s">
        <v>1020</v>
      </c>
      <c r="K750" s="2" t="s">
        <v>67</v>
      </c>
      <c r="L750" s="2" t="s">
        <v>21</v>
      </c>
      <c r="M750" s="2" t="s">
        <v>2860</v>
      </c>
      <c r="N750" s="2" t="s">
        <v>23</v>
      </c>
    </row>
    <row r="751" spans="1:14" ht="21.75" customHeight="1">
      <c r="A751" s="2" t="s">
        <v>108</v>
      </c>
      <c r="B751" s="2" t="s">
        <v>2861</v>
      </c>
      <c r="C751" s="2" t="str">
        <f t="shared" ca="1" si="0"/>
        <v>上海</v>
      </c>
      <c r="D751" s="2" t="str">
        <f t="shared" ca="1" si="89"/>
        <v>龙华新区  </v>
      </c>
      <c r="E751" s="2" t="s">
        <v>2804</v>
      </c>
      <c r="F751" s="2" t="s">
        <v>17</v>
      </c>
      <c r="G751" s="3">
        <v>8</v>
      </c>
      <c r="H751" s="3">
        <v>15</v>
      </c>
      <c r="I751" s="2" t="s">
        <v>1777</v>
      </c>
      <c r="J751" s="2" t="s">
        <v>157</v>
      </c>
      <c r="K751" s="2" t="s">
        <v>47</v>
      </c>
      <c r="L751" s="2" t="s">
        <v>2862</v>
      </c>
      <c r="M751" s="2" t="s">
        <v>2863</v>
      </c>
      <c r="N751" s="2" t="s">
        <v>42</v>
      </c>
    </row>
    <row r="752" spans="1:14" ht="21.75" customHeight="1">
      <c r="A752" s="2" t="s">
        <v>108</v>
      </c>
      <c r="B752" s="2" t="s">
        <v>2864</v>
      </c>
      <c r="C752" s="2" t="str">
        <f t="shared" ca="1" si="0"/>
        <v>上海</v>
      </c>
      <c r="D752" s="2" t="str">
        <f t="shared" ca="1" si="89"/>
        <v>龙华新区  </v>
      </c>
      <c r="E752" s="2" t="s">
        <v>45</v>
      </c>
      <c r="F752" s="2" t="s">
        <v>17</v>
      </c>
      <c r="G752" s="3">
        <v>8</v>
      </c>
      <c r="H752" s="3">
        <v>15</v>
      </c>
      <c r="I752" s="2" t="s">
        <v>1777</v>
      </c>
      <c r="J752" s="2" t="s">
        <v>451</v>
      </c>
      <c r="K752" s="2" t="s">
        <v>55</v>
      </c>
      <c r="L752" s="2" t="s">
        <v>2865</v>
      </c>
      <c r="M752" s="2" t="s">
        <v>2866</v>
      </c>
      <c r="N752" s="2" t="s">
        <v>404</v>
      </c>
    </row>
    <row r="753" spans="1:14" ht="21.75" customHeight="1">
      <c r="A753" s="2" t="s">
        <v>2867</v>
      </c>
      <c r="B753" s="2" t="s">
        <v>2868</v>
      </c>
      <c r="C753" s="2" t="str">
        <f t="shared" ca="1" si="0"/>
        <v>上海</v>
      </c>
      <c r="D753" s="2" t="str">
        <f t="shared" ca="1" si="89"/>
        <v>龙华新区  </v>
      </c>
      <c r="E753" s="2" t="s">
        <v>45</v>
      </c>
      <c r="F753" s="2" t="s">
        <v>27</v>
      </c>
      <c r="G753" s="3">
        <v>8</v>
      </c>
      <c r="H753" s="3">
        <v>10</v>
      </c>
      <c r="I753" s="2" t="s">
        <v>1783</v>
      </c>
      <c r="J753" s="2" t="s">
        <v>352</v>
      </c>
      <c r="K753" s="2" t="s">
        <v>19</v>
      </c>
      <c r="L753" s="2" t="s">
        <v>2869</v>
      </c>
      <c r="M753" s="2" t="s">
        <v>2870</v>
      </c>
      <c r="N753" s="2" t="s">
        <v>42</v>
      </c>
    </row>
    <row r="754" spans="1:14" ht="21.75" customHeight="1">
      <c r="A754" s="2" t="s">
        <v>385</v>
      </c>
      <c r="B754" s="2" t="s">
        <v>2871</v>
      </c>
      <c r="C754" s="2" t="str">
        <f t="shared" ca="1" si="0"/>
        <v>上海</v>
      </c>
      <c r="D754" s="2" t="str">
        <f t="shared" ca="1" si="89"/>
        <v>龙华新区  </v>
      </c>
      <c r="E754" s="2" t="s">
        <v>235</v>
      </c>
      <c r="F754" s="2" t="s">
        <v>17</v>
      </c>
      <c r="G754" s="3">
        <v>8</v>
      </c>
      <c r="H754" s="3">
        <v>10</v>
      </c>
      <c r="I754" s="2" t="s">
        <v>1783</v>
      </c>
      <c r="J754" s="2" t="s">
        <v>2872</v>
      </c>
      <c r="K754" s="2" t="s">
        <v>47</v>
      </c>
      <c r="L754" s="2" t="s">
        <v>2873</v>
      </c>
      <c r="M754" s="2" t="s">
        <v>2874</v>
      </c>
      <c r="N754" s="2" t="s">
        <v>36</v>
      </c>
    </row>
    <row r="755" spans="1:14" ht="21.75" customHeight="1">
      <c r="A755" s="2" t="s">
        <v>385</v>
      </c>
      <c r="B755" s="2" t="s">
        <v>2875</v>
      </c>
      <c r="C755" s="2" t="str">
        <f t="shared" ca="1" si="0"/>
        <v>上海</v>
      </c>
      <c r="D755" s="2" t="str">
        <f t="shared" ca="1" si="89"/>
        <v>龙华新区  </v>
      </c>
      <c r="E755" s="2" t="s">
        <v>139</v>
      </c>
      <c r="F755" s="2" t="s">
        <v>17</v>
      </c>
      <c r="G755" s="3">
        <v>8</v>
      </c>
      <c r="H755" s="3">
        <v>15</v>
      </c>
      <c r="I755" s="2" t="s">
        <v>1777</v>
      </c>
      <c r="J755" s="2" t="s">
        <v>157</v>
      </c>
      <c r="K755" s="2" t="s">
        <v>55</v>
      </c>
      <c r="L755" s="2" t="s">
        <v>2876</v>
      </c>
      <c r="M755" s="2" t="s">
        <v>2877</v>
      </c>
      <c r="N755" s="2" t="s">
        <v>23</v>
      </c>
    </row>
    <row r="756" spans="1:14" ht="21.75" customHeight="1">
      <c r="A756" s="2" t="s">
        <v>108</v>
      </c>
      <c r="B756" s="2" t="s">
        <v>2878</v>
      </c>
      <c r="C756" s="2" t="str">
        <f t="shared" ca="1" si="0"/>
        <v>上海</v>
      </c>
      <c r="D756" s="2" t="s">
        <v>21</v>
      </c>
      <c r="E756" s="2" t="s">
        <v>247</v>
      </c>
      <c r="F756" s="2" t="s">
        <v>27</v>
      </c>
      <c r="G756" s="3">
        <v>8</v>
      </c>
      <c r="H756" s="3">
        <v>16</v>
      </c>
      <c r="I756" s="2" t="s">
        <v>1806</v>
      </c>
      <c r="J756" s="2" t="s">
        <v>794</v>
      </c>
      <c r="K756" s="2" t="s">
        <v>47</v>
      </c>
      <c r="L756" s="2" t="s">
        <v>2879</v>
      </c>
      <c r="M756" s="2" t="s">
        <v>2880</v>
      </c>
      <c r="N756" s="2" t="s">
        <v>36</v>
      </c>
    </row>
    <row r="757" spans="1:14" ht="21.75" customHeight="1">
      <c r="A757" s="2" t="s">
        <v>165</v>
      </c>
      <c r="B757" s="2" t="s">
        <v>2881</v>
      </c>
      <c r="C757" s="2" t="str">
        <f t="shared" ca="1" si="0"/>
        <v>上海</v>
      </c>
      <c r="D757" s="2" t="str">
        <f t="shared" ref="D757:D760" ca="1" si="90">IFERROR(__xludf.DUMMYFUNCTION("REGEXEXTRACT(E757,""-(\S+)"")"),"南山区  ")</f>
        <v>南山区  </v>
      </c>
      <c r="E757" s="2" t="s">
        <v>224</v>
      </c>
      <c r="F757" s="2" t="s">
        <v>27</v>
      </c>
      <c r="G757" s="3">
        <v>8</v>
      </c>
      <c r="H757" s="3">
        <v>15</v>
      </c>
      <c r="I757" s="2" t="s">
        <v>1777</v>
      </c>
      <c r="J757" s="2" t="s">
        <v>40</v>
      </c>
      <c r="K757" s="2" t="s">
        <v>47</v>
      </c>
      <c r="L757" s="2" t="s">
        <v>2882</v>
      </c>
      <c r="M757" s="2" t="s">
        <v>2883</v>
      </c>
      <c r="N757" s="2" t="s">
        <v>404</v>
      </c>
    </row>
    <row r="758" spans="1:14" ht="21.75" customHeight="1">
      <c r="A758" s="2" t="s">
        <v>51</v>
      </c>
      <c r="B758" s="2" t="s">
        <v>2884</v>
      </c>
      <c r="C758" s="2" t="str">
        <f t="shared" ca="1" si="0"/>
        <v>上海</v>
      </c>
      <c r="D758" s="2" t="str">
        <f t="shared" ca="1" si="90"/>
        <v>南山区  </v>
      </c>
      <c r="E758" s="2" t="s">
        <v>224</v>
      </c>
      <c r="F758" s="2" t="s">
        <v>27</v>
      </c>
      <c r="G758" s="3">
        <v>8</v>
      </c>
      <c r="H758" s="3">
        <v>15</v>
      </c>
      <c r="I758" s="2" t="s">
        <v>1777</v>
      </c>
      <c r="J758" s="2" t="s">
        <v>105</v>
      </c>
      <c r="K758" s="2" t="s">
        <v>47</v>
      </c>
      <c r="L758" s="2" t="s">
        <v>2885</v>
      </c>
      <c r="M758" s="2" t="s">
        <v>2886</v>
      </c>
      <c r="N758" s="2" t="s">
        <v>23</v>
      </c>
    </row>
    <row r="759" spans="1:14" ht="21.75" customHeight="1">
      <c r="A759" s="2" t="s">
        <v>314</v>
      </c>
      <c r="B759" s="2" t="s">
        <v>2887</v>
      </c>
      <c r="C759" s="2" t="str">
        <f t="shared" ca="1" si="0"/>
        <v>上海</v>
      </c>
      <c r="D759" s="2" t="str">
        <f t="shared" ca="1" si="90"/>
        <v>南山区  </v>
      </c>
      <c r="E759" s="2" t="s">
        <v>53</v>
      </c>
      <c r="F759" s="2" t="s">
        <v>27</v>
      </c>
      <c r="G759" s="3">
        <v>9</v>
      </c>
      <c r="H759" s="3">
        <v>18</v>
      </c>
      <c r="I759" s="2" t="s">
        <v>2888</v>
      </c>
      <c r="J759" s="2" t="s">
        <v>40</v>
      </c>
      <c r="K759" s="2" t="s">
        <v>55</v>
      </c>
      <c r="L759" s="2" t="s">
        <v>2889</v>
      </c>
      <c r="M759" s="2" t="s">
        <v>2890</v>
      </c>
      <c r="N759" s="2" t="s">
        <v>404</v>
      </c>
    </row>
    <row r="760" spans="1:14" ht="21.75" customHeight="1">
      <c r="A760" s="2" t="s">
        <v>2891</v>
      </c>
      <c r="B760" s="2" t="s">
        <v>2892</v>
      </c>
      <c r="C760" s="2" t="str">
        <f t="shared" ca="1" si="0"/>
        <v>上海</v>
      </c>
      <c r="D760" s="2" t="str">
        <f t="shared" ca="1" si="90"/>
        <v>南山区  </v>
      </c>
      <c r="E760" s="2" t="s">
        <v>16</v>
      </c>
      <c r="F760" s="2" t="s">
        <v>27</v>
      </c>
      <c r="G760" s="3">
        <v>9</v>
      </c>
      <c r="H760" s="3">
        <v>15</v>
      </c>
      <c r="I760" s="2" t="s">
        <v>2893</v>
      </c>
      <c r="J760" s="2" t="s">
        <v>20</v>
      </c>
      <c r="K760" s="2" t="s">
        <v>47</v>
      </c>
      <c r="L760" s="2" t="s">
        <v>2894</v>
      </c>
      <c r="M760" s="2" t="s">
        <v>2895</v>
      </c>
      <c r="N760" s="2" t="s">
        <v>404</v>
      </c>
    </row>
    <row r="761" spans="1:14" ht="21.75" customHeight="1">
      <c r="A761" s="2" t="s">
        <v>314</v>
      </c>
      <c r="B761" s="2" t="s">
        <v>2896</v>
      </c>
      <c r="C761" s="2" t="str">
        <f t="shared" ca="1" si="0"/>
        <v>上海</v>
      </c>
      <c r="D761" s="2" t="s">
        <v>21</v>
      </c>
      <c r="E761" s="2" t="s">
        <v>60</v>
      </c>
      <c r="F761" s="2" t="s">
        <v>17</v>
      </c>
      <c r="G761" s="3">
        <v>9</v>
      </c>
      <c r="H761" s="3">
        <v>11</v>
      </c>
      <c r="I761" s="2" t="s">
        <v>2897</v>
      </c>
      <c r="J761" s="2" t="s">
        <v>1849</v>
      </c>
      <c r="K761" s="2" t="s">
        <v>47</v>
      </c>
      <c r="L761" s="2" t="s">
        <v>2898</v>
      </c>
      <c r="M761" s="2" t="s">
        <v>2899</v>
      </c>
      <c r="N761" s="2" t="s">
        <v>36</v>
      </c>
    </row>
    <row r="762" spans="1:14" ht="21.75" customHeight="1">
      <c r="A762" s="2" t="s">
        <v>1127</v>
      </c>
      <c r="B762" s="2" t="s">
        <v>2900</v>
      </c>
      <c r="C762" s="2" t="str">
        <f t="shared" ca="1" si="0"/>
        <v>上海</v>
      </c>
      <c r="D762" s="2" t="str">
        <f t="shared" ref="D762:D765" ca="1" si="91">IFERROR(__xludf.DUMMYFUNCTION("REGEXEXTRACT(E762,""-(\S+)"")"),"闵行区  ")</f>
        <v>闵行区  </v>
      </c>
      <c r="E762" s="2" t="s">
        <v>445</v>
      </c>
      <c r="F762" s="2" t="s">
        <v>17</v>
      </c>
      <c r="G762" s="3">
        <v>9</v>
      </c>
      <c r="H762" s="3">
        <v>15</v>
      </c>
      <c r="I762" s="2" t="s">
        <v>2893</v>
      </c>
      <c r="J762" s="2" t="s">
        <v>1024</v>
      </c>
      <c r="K762" s="2" t="s">
        <v>55</v>
      </c>
      <c r="L762" s="2" t="s">
        <v>2901</v>
      </c>
      <c r="M762" s="2" t="s">
        <v>2902</v>
      </c>
      <c r="N762" s="2" t="s">
        <v>36</v>
      </c>
    </row>
    <row r="763" spans="1:14" ht="21.75" customHeight="1">
      <c r="A763" s="2" t="s">
        <v>1898</v>
      </c>
      <c r="B763" s="2" t="s">
        <v>2903</v>
      </c>
      <c r="C763" s="2" t="str">
        <f t="shared" ca="1" si="0"/>
        <v>上海</v>
      </c>
      <c r="D763" s="2" t="str">
        <f t="shared" ca="1" si="91"/>
        <v>闵行区  </v>
      </c>
      <c r="E763" s="2" t="s">
        <v>717</v>
      </c>
      <c r="F763" s="2" t="s">
        <v>73</v>
      </c>
      <c r="G763" s="3">
        <v>9</v>
      </c>
      <c r="H763" s="3">
        <v>14</v>
      </c>
      <c r="I763" s="2" t="s">
        <v>2904</v>
      </c>
      <c r="J763" s="2" t="s">
        <v>105</v>
      </c>
      <c r="K763" s="2" t="s">
        <v>47</v>
      </c>
      <c r="L763" s="2" t="s">
        <v>2642</v>
      </c>
      <c r="M763" s="2" t="s">
        <v>2905</v>
      </c>
      <c r="N763" s="2" t="s">
        <v>36</v>
      </c>
    </row>
    <row r="764" spans="1:14" ht="21.75" customHeight="1">
      <c r="A764" s="2" t="s">
        <v>385</v>
      </c>
      <c r="B764" s="2" t="s">
        <v>2906</v>
      </c>
      <c r="C764" s="2" t="str">
        <f t="shared" ca="1" si="0"/>
        <v>上海</v>
      </c>
      <c r="D764" s="2" t="str">
        <f t="shared" ca="1" si="91"/>
        <v>闵行区  </v>
      </c>
      <c r="E764" s="2" t="s">
        <v>295</v>
      </c>
      <c r="F764" s="2" t="s">
        <v>27</v>
      </c>
      <c r="G764" s="3">
        <v>9</v>
      </c>
      <c r="H764" s="3">
        <v>14</v>
      </c>
      <c r="I764" s="2" t="s">
        <v>2904</v>
      </c>
      <c r="J764" s="2" t="s">
        <v>451</v>
      </c>
      <c r="K764" s="2" t="s">
        <v>67</v>
      </c>
      <c r="L764" s="2" t="s">
        <v>2907</v>
      </c>
      <c r="M764" s="2" t="s">
        <v>21</v>
      </c>
      <c r="N764" s="2" t="s">
        <v>36</v>
      </c>
    </row>
    <row r="765" spans="1:14" ht="21.75" customHeight="1">
      <c r="A765" s="2" t="s">
        <v>2908</v>
      </c>
      <c r="B765" s="2" t="s">
        <v>2909</v>
      </c>
      <c r="C765" s="2" t="str">
        <f t="shared" ca="1" si="0"/>
        <v>上海</v>
      </c>
      <c r="D765" s="2" t="str">
        <f t="shared" ca="1" si="91"/>
        <v>闵行区  </v>
      </c>
      <c r="E765" s="2" t="s">
        <v>780</v>
      </c>
      <c r="F765" s="2" t="s">
        <v>27</v>
      </c>
      <c r="G765" s="3">
        <v>9</v>
      </c>
      <c r="H765" s="3">
        <v>20</v>
      </c>
      <c r="I765" s="2" t="s">
        <v>2910</v>
      </c>
      <c r="J765" s="2" t="s">
        <v>78</v>
      </c>
      <c r="K765" s="2" t="s">
        <v>47</v>
      </c>
      <c r="L765" s="2" t="s">
        <v>731</v>
      </c>
      <c r="M765" s="2" t="s">
        <v>2911</v>
      </c>
      <c r="N765" s="2" t="s">
        <v>23</v>
      </c>
    </row>
    <row r="766" spans="1:14" ht="21.75" customHeight="1">
      <c r="A766" s="2" t="s">
        <v>385</v>
      </c>
      <c r="B766" s="2" t="s">
        <v>2912</v>
      </c>
      <c r="C766" s="2" t="str">
        <f t="shared" ca="1" si="0"/>
        <v>上海</v>
      </c>
      <c r="D766" s="2" t="s">
        <v>21</v>
      </c>
      <c r="E766" s="2" t="s">
        <v>60</v>
      </c>
      <c r="F766" s="2" t="s">
        <v>17</v>
      </c>
      <c r="G766" s="3">
        <v>9</v>
      </c>
      <c r="H766" s="3">
        <v>12</v>
      </c>
      <c r="I766" s="2" t="s">
        <v>2913</v>
      </c>
      <c r="J766" s="2" t="s">
        <v>471</v>
      </c>
      <c r="K766" s="2" t="s">
        <v>47</v>
      </c>
      <c r="L766" s="2" t="s">
        <v>2914</v>
      </c>
      <c r="M766" s="2" t="s">
        <v>2915</v>
      </c>
      <c r="N766" s="2" t="s">
        <v>36</v>
      </c>
    </row>
    <row r="767" spans="1:14" ht="21.75" customHeight="1">
      <c r="A767" s="2" t="s">
        <v>2916</v>
      </c>
      <c r="B767" s="2" t="s">
        <v>2917</v>
      </c>
      <c r="C767" s="2" t="str">
        <f t="shared" ca="1" si="0"/>
        <v>上海</v>
      </c>
      <c r="D767" s="2" t="s">
        <v>21</v>
      </c>
      <c r="E767" s="2" t="s">
        <v>60</v>
      </c>
      <c r="F767" s="2" t="s">
        <v>27</v>
      </c>
      <c r="G767" s="3">
        <v>9</v>
      </c>
      <c r="H767" s="3">
        <v>12</v>
      </c>
      <c r="I767" s="2" t="s">
        <v>2913</v>
      </c>
      <c r="J767" s="2" t="s">
        <v>157</v>
      </c>
      <c r="K767" s="2" t="s">
        <v>67</v>
      </c>
      <c r="L767" s="2" t="s">
        <v>21</v>
      </c>
      <c r="M767" s="2" t="s">
        <v>2918</v>
      </c>
      <c r="N767" s="2" t="s">
        <v>42</v>
      </c>
    </row>
    <row r="768" spans="1:14" ht="21.75" customHeight="1">
      <c r="A768" s="2" t="s">
        <v>314</v>
      </c>
      <c r="B768" s="2" t="s">
        <v>2919</v>
      </c>
      <c r="C768" s="2" t="str">
        <f t="shared" ca="1" si="0"/>
        <v>上海</v>
      </c>
      <c r="D768" s="2" t="str">
        <f t="shared" ref="D768:D775" ca="1" si="92">IFERROR(__xludf.DUMMYFUNCTION("REGEXEXTRACT(E768,""-(\S+)"")"),"天河区  ")</f>
        <v>天河区  </v>
      </c>
      <c r="E768" s="2" t="s">
        <v>33</v>
      </c>
      <c r="F768" s="2" t="s">
        <v>17</v>
      </c>
      <c r="G768" s="3">
        <v>9</v>
      </c>
      <c r="H768" s="3">
        <v>13</v>
      </c>
      <c r="I768" s="2" t="s">
        <v>2920</v>
      </c>
      <c r="J768" s="2" t="s">
        <v>105</v>
      </c>
      <c r="K768" s="2" t="s">
        <v>55</v>
      </c>
      <c r="L768" s="2" t="s">
        <v>2921</v>
      </c>
      <c r="M768" s="2" t="s">
        <v>2922</v>
      </c>
      <c r="N768" s="2" t="s">
        <v>36</v>
      </c>
    </row>
    <row r="769" spans="1:14" ht="21.75" customHeight="1">
      <c r="A769" s="2" t="s">
        <v>314</v>
      </c>
      <c r="B769" s="2" t="s">
        <v>2923</v>
      </c>
      <c r="C769" s="2" t="str">
        <f t="shared" ca="1" si="0"/>
        <v>上海</v>
      </c>
      <c r="D769" s="2" t="str">
        <f t="shared" ca="1" si="92"/>
        <v>天河区  </v>
      </c>
      <c r="E769" s="2" t="s">
        <v>33</v>
      </c>
      <c r="F769" s="2" t="s">
        <v>27</v>
      </c>
      <c r="G769" s="3">
        <v>9</v>
      </c>
      <c r="H769" s="3">
        <v>16</v>
      </c>
      <c r="I769" s="2" t="s">
        <v>2924</v>
      </c>
      <c r="J769" s="2" t="s">
        <v>2925</v>
      </c>
      <c r="K769" s="2" t="s">
        <v>55</v>
      </c>
      <c r="L769" s="2" t="s">
        <v>2926</v>
      </c>
      <c r="M769" s="2" t="s">
        <v>2927</v>
      </c>
      <c r="N769" s="2" t="s">
        <v>42</v>
      </c>
    </row>
    <row r="770" spans="1:14" ht="21.75" customHeight="1">
      <c r="A770" s="2" t="s">
        <v>2928</v>
      </c>
      <c r="B770" s="2" t="s">
        <v>2929</v>
      </c>
      <c r="C770" s="2" t="str">
        <f t="shared" ca="1" si="0"/>
        <v>上海</v>
      </c>
      <c r="D770" s="2" t="str">
        <f t="shared" ca="1" si="92"/>
        <v>天河区  </v>
      </c>
      <c r="E770" s="2" t="s">
        <v>33</v>
      </c>
      <c r="F770" s="2" t="s">
        <v>17</v>
      </c>
      <c r="G770" s="3">
        <v>9</v>
      </c>
      <c r="H770" s="3">
        <v>12</v>
      </c>
      <c r="I770" s="2" t="s">
        <v>2913</v>
      </c>
      <c r="J770" s="2" t="s">
        <v>40</v>
      </c>
      <c r="K770" s="2" t="s">
        <v>47</v>
      </c>
      <c r="L770" s="2" t="s">
        <v>2930</v>
      </c>
      <c r="M770" s="2" t="s">
        <v>2931</v>
      </c>
      <c r="N770" s="2" t="s">
        <v>308</v>
      </c>
    </row>
    <row r="771" spans="1:14" ht="21.75" customHeight="1">
      <c r="A771" s="2" t="s">
        <v>108</v>
      </c>
      <c r="B771" s="2" t="s">
        <v>2932</v>
      </c>
      <c r="C771" s="2" t="str">
        <f t="shared" ca="1" si="0"/>
        <v>上海</v>
      </c>
      <c r="D771" s="2" t="str">
        <f t="shared" ca="1" si="92"/>
        <v>天河区  </v>
      </c>
      <c r="E771" s="2" t="s">
        <v>33</v>
      </c>
      <c r="F771" s="2" t="s">
        <v>27</v>
      </c>
      <c r="G771" s="3">
        <v>9</v>
      </c>
      <c r="H771" s="3">
        <v>15</v>
      </c>
      <c r="I771" s="2" t="s">
        <v>2893</v>
      </c>
      <c r="J771" s="2" t="s">
        <v>157</v>
      </c>
      <c r="K771" s="2" t="s">
        <v>47</v>
      </c>
      <c r="L771" s="2" t="s">
        <v>2933</v>
      </c>
      <c r="M771" s="2" t="s">
        <v>2934</v>
      </c>
      <c r="N771" s="2" t="s">
        <v>404</v>
      </c>
    </row>
    <row r="772" spans="1:14" ht="21.75" customHeight="1">
      <c r="A772" s="2" t="s">
        <v>2935</v>
      </c>
      <c r="B772" s="2" t="s">
        <v>2936</v>
      </c>
      <c r="C772" s="2" t="str">
        <f t="shared" ca="1" si="0"/>
        <v>上海</v>
      </c>
      <c r="D772" s="2" t="str">
        <f t="shared" ca="1" si="92"/>
        <v>天河区  </v>
      </c>
      <c r="E772" s="2" t="s">
        <v>33</v>
      </c>
      <c r="F772" s="2" t="s">
        <v>27</v>
      </c>
      <c r="G772" s="3">
        <v>9</v>
      </c>
      <c r="H772" s="3">
        <v>18</v>
      </c>
      <c r="I772" s="2" t="s">
        <v>2888</v>
      </c>
      <c r="J772" s="2" t="s">
        <v>40</v>
      </c>
      <c r="K772" s="2" t="s">
        <v>55</v>
      </c>
      <c r="L772" s="2" t="s">
        <v>2937</v>
      </c>
      <c r="M772" s="2" t="s">
        <v>2938</v>
      </c>
      <c r="N772" s="2" t="s">
        <v>36</v>
      </c>
    </row>
    <row r="773" spans="1:14" ht="21.75" customHeight="1">
      <c r="A773" s="2" t="s">
        <v>385</v>
      </c>
      <c r="B773" s="2" t="s">
        <v>2939</v>
      </c>
      <c r="C773" s="2" t="str">
        <f t="shared" ca="1" si="0"/>
        <v>上海</v>
      </c>
      <c r="D773" s="2" t="str">
        <f t="shared" ca="1" si="92"/>
        <v>天河区  </v>
      </c>
      <c r="E773" s="2" t="s">
        <v>33</v>
      </c>
      <c r="F773" s="2" t="s">
        <v>27</v>
      </c>
      <c r="G773" s="3">
        <v>9</v>
      </c>
      <c r="H773" s="3">
        <v>15</v>
      </c>
      <c r="I773" s="2" t="s">
        <v>2893</v>
      </c>
      <c r="J773" s="2" t="s">
        <v>1182</v>
      </c>
      <c r="K773" s="2" t="s">
        <v>55</v>
      </c>
      <c r="L773" s="2" t="s">
        <v>2940</v>
      </c>
      <c r="M773" s="2" t="s">
        <v>2941</v>
      </c>
      <c r="N773" s="2" t="s">
        <v>42</v>
      </c>
    </row>
    <row r="774" spans="1:14" ht="21.75" customHeight="1">
      <c r="A774" s="2" t="s">
        <v>75</v>
      </c>
      <c r="B774" s="2" t="s">
        <v>2942</v>
      </c>
      <c r="C774" s="2" t="str">
        <f t="shared" ca="1" si="0"/>
        <v>上海</v>
      </c>
      <c r="D774" s="2" t="str">
        <f t="shared" ca="1" si="92"/>
        <v>天河区  </v>
      </c>
      <c r="E774" s="2" t="s">
        <v>33</v>
      </c>
      <c r="F774" s="2" t="s">
        <v>236</v>
      </c>
      <c r="G774" s="3">
        <v>9</v>
      </c>
      <c r="H774" s="3">
        <v>11</v>
      </c>
      <c r="I774" s="2" t="s">
        <v>2897</v>
      </c>
      <c r="J774" s="2" t="s">
        <v>40</v>
      </c>
      <c r="K774" s="2" t="s">
        <v>55</v>
      </c>
      <c r="L774" s="2" t="s">
        <v>2943</v>
      </c>
      <c r="M774" s="2" t="s">
        <v>2944</v>
      </c>
      <c r="N774" s="2" t="s">
        <v>36</v>
      </c>
    </row>
    <row r="775" spans="1:14" ht="21.75" customHeight="1">
      <c r="A775" s="2" t="s">
        <v>2945</v>
      </c>
      <c r="B775" s="2" t="s">
        <v>2946</v>
      </c>
      <c r="C775" s="2" t="str">
        <f t="shared" ca="1" si="0"/>
        <v>上海</v>
      </c>
      <c r="D775" s="2" t="str">
        <f t="shared" ca="1" si="92"/>
        <v>天河区  </v>
      </c>
      <c r="E775" s="2" t="s">
        <v>114</v>
      </c>
      <c r="F775" s="2" t="s">
        <v>17</v>
      </c>
      <c r="G775" s="3">
        <v>9</v>
      </c>
      <c r="H775" s="3">
        <v>12</v>
      </c>
      <c r="I775" s="2" t="s">
        <v>2913</v>
      </c>
      <c r="J775" s="2" t="s">
        <v>1895</v>
      </c>
      <c r="K775" s="2" t="s">
        <v>67</v>
      </c>
      <c r="L775" s="2" t="s">
        <v>2947</v>
      </c>
      <c r="M775" s="2" t="s">
        <v>2948</v>
      </c>
      <c r="N775" s="2" t="s">
        <v>42</v>
      </c>
    </row>
    <row r="776" spans="1:14" ht="21.75" customHeight="1">
      <c r="A776" s="2" t="s">
        <v>75</v>
      </c>
      <c r="B776" s="2" t="s">
        <v>2949</v>
      </c>
      <c r="C776" s="2" t="str">
        <f t="shared" ca="1" si="0"/>
        <v>上海</v>
      </c>
      <c r="D776" s="2" t="s">
        <v>21</v>
      </c>
      <c r="E776" s="2" t="s">
        <v>77</v>
      </c>
      <c r="F776" s="2" t="s">
        <v>27</v>
      </c>
      <c r="G776" s="3">
        <v>9</v>
      </c>
      <c r="H776" s="3">
        <v>15</v>
      </c>
      <c r="I776" s="2" t="s">
        <v>2893</v>
      </c>
      <c r="J776" s="2" t="s">
        <v>40</v>
      </c>
      <c r="K776" s="2" t="s">
        <v>47</v>
      </c>
      <c r="L776" s="2" t="s">
        <v>2950</v>
      </c>
      <c r="M776" s="2" t="s">
        <v>2951</v>
      </c>
      <c r="N776" s="2" t="s">
        <v>42</v>
      </c>
    </row>
    <row r="777" spans="1:14" ht="21.75" customHeight="1">
      <c r="A777" s="2" t="s">
        <v>2952</v>
      </c>
      <c r="B777" s="2" t="s">
        <v>2953</v>
      </c>
      <c r="C777" s="2" t="str">
        <f t="shared" ca="1" si="0"/>
        <v>上海</v>
      </c>
      <c r="D777" s="2" t="str">
        <f t="shared" ref="D777:D781" ca="1" si="93">IFERROR(__xludf.DUMMYFUNCTION("REGEXEXTRACT(E777,""-(\S+)"")"),"番禺区  ")</f>
        <v>番禺区  </v>
      </c>
      <c r="E777" s="2" t="s">
        <v>124</v>
      </c>
      <c r="F777" s="2" t="s">
        <v>27</v>
      </c>
      <c r="G777" s="3">
        <v>9</v>
      </c>
      <c r="H777" s="3">
        <v>16</v>
      </c>
      <c r="I777" s="2" t="s">
        <v>2924</v>
      </c>
      <c r="J777" s="2" t="s">
        <v>557</v>
      </c>
      <c r="K777" s="2" t="s">
        <v>47</v>
      </c>
      <c r="L777" s="2" t="s">
        <v>21</v>
      </c>
      <c r="M777" s="2" t="s">
        <v>2954</v>
      </c>
      <c r="N777" s="2" t="s">
        <v>42</v>
      </c>
    </row>
    <row r="778" spans="1:14" ht="21.75" customHeight="1">
      <c r="A778" s="2" t="s">
        <v>2955</v>
      </c>
      <c r="B778" s="2" t="s">
        <v>2956</v>
      </c>
      <c r="C778" s="2" t="str">
        <f t="shared" ca="1" si="0"/>
        <v>上海</v>
      </c>
      <c r="D778" s="2" t="str">
        <f t="shared" ca="1" si="93"/>
        <v>番禺区  </v>
      </c>
      <c r="E778" s="2" t="s">
        <v>39</v>
      </c>
      <c r="F778" s="2" t="s">
        <v>17</v>
      </c>
      <c r="G778" s="3">
        <v>9</v>
      </c>
      <c r="H778" s="3">
        <v>18</v>
      </c>
      <c r="I778" s="2" t="s">
        <v>2888</v>
      </c>
      <c r="J778" s="2" t="s">
        <v>29</v>
      </c>
      <c r="K778" s="2" t="s">
        <v>47</v>
      </c>
      <c r="L778" s="2" t="s">
        <v>2957</v>
      </c>
      <c r="M778" s="2" t="s">
        <v>2958</v>
      </c>
      <c r="N778" s="2" t="s">
        <v>36</v>
      </c>
    </row>
    <row r="779" spans="1:14" ht="21.75" customHeight="1">
      <c r="A779" s="2" t="s">
        <v>385</v>
      </c>
      <c r="B779" s="2" t="s">
        <v>2959</v>
      </c>
      <c r="C779" s="2" t="str">
        <f t="shared" ca="1" si="0"/>
        <v>上海</v>
      </c>
      <c r="D779" s="2" t="str">
        <f t="shared" ca="1" si="93"/>
        <v>番禺区  </v>
      </c>
      <c r="E779" s="2" t="s">
        <v>39</v>
      </c>
      <c r="F779" s="2" t="s">
        <v>17</v>
      </c>
      <c r="G779" s="3">
        <v>9</v>
      </c>
      <c r="H779" s="3">
        <v>13</v>
      </c>
      <c r="I779" s="2" t="s">
        <v>2920</v>
      </c>
      <c r="J779" s="2" t="s">
        <v>105</v>
      </c>
      <c r="K779" s="2" t="s">
        <v>55</v>
      </c>
      <c r="L779" s="2" t="s">
        <v>2960</v>
      </c>
      <c r="M779" s="2" t="s">
        <v>2961</v>
      </c>
      <c r="N779" s="2" t="s">
        <v>36</v>
      </c>
    </row>
    <row r="780" spans="1:14" ht="21.75" customHeight="1">
      <c r="A780" s="2" t="s">
        <v>2962</v>
      </c>
      <c r="B780" s="2" t="s">
        <v>2963</v>
      </c>
      <c r="C780" s="2" t="str">
        <f t="shared" ca="1" si="0"/>
        <v>上海</v>
      </c>
      <c r="D780" s="2" t="str">
        <f t="shared" ca="1" si="93"/>
        <v>番禺区  </v>
      </c>
      <c r="E780" s="2" t="s">
        <v>39</v>
      </c>
      <c r="F780" s="2" t="s">
        <v>17</v>
      </c>
      <c r="G780" s="3">
        <v>9</v>
      </c>
      <c r="H780" s="3">
        <v>15</v>
      </c>
      <c r="I780" s="2" t="s">
        <v>2893</v>
      </c>
      <c r="J780" s="2" t="s">
        <v>209</v>
      </c>
      <c r="K780" s="2" t="s">
        <v>67</v>
      </c>
      <c r="L780" s="2" t="s">
        <v>2964</v>
      </c>
      <c r="M780" s="2" t="s">
        <v>2965</v>
      </c>
      <c r="N780" s="2" t="s">
        <v>36</v>
      </c>
    </row>
    <row r="781" spans="1:14" ht="21.75" customHeight="1">
      <c r="A781" s="2" t="s">
        <v>385</v>
      </c>
      <c r="B781" s="2" t="s">
        <v>2966</v>
      </c>
      <c r="C781" s="2" t="str">
        <f t="shared" ca="1" si="0"/>
        <v>上海</v>
      </c>
      <c r="D781" s="2" t="str">
        <f t="shared" ca="1" si="93"/>
        <v>番禺区  </v>
      </c>
      <c r="E781" s="2" t="s">
        <v>33</v>
      </c>
      <c r="F781" s="2" t="s">
        <v>27</v>
      </c>
      <c r="G781" s="3">
        <v>9</v>
      </c>
      <c r="H781" s="3">
        <v>14</v>
      </c>
      <c r="I781" s="2" t="s">
        <v>2904</v>
      </c>
      <c r="J781" s="2" t="s">
        <v>40</v>
      </c>
      <c r="K781" s="2" t="s">
        <v>55</v>
      </c>
      <c r="L781" s="2" t="s">
        <v>263</v>
      </c>
      <c r="M781" s="2" t="s">
        <v>2967</v>
      </c>
      <c r="N781" s="2" t="s">
        <v>36</v>
      </c>
    </row>
    <row r="782" spans="1:14" ht="21.75" customHeight="1">
      <c r="A782" s="2" t="s">
        <v>108</v>
      </c>
      <c r="B782" s="2" t="s">
        <v>2968</v>
      </c>
      <c r="C782" s="2" t="str">
        <f t="shared" ca="1" si="0"/>
        <v>上海</v>
      </c>
      <c r="D782" s="2" t="s">
        <v>21</v>
      </c>
      <c r="E782" s="2" t="s">
        <v>77</v>
      </c>
      <c r="F782" s="2" t="s">
        <v>27</v>
      </c>
      <c r="G782" s="3">
        <v>9</v>
      </c>
      <c r="H782" s="3">
        <v>14</v>
      </c>
      <c r="I782" s="2" t="s">
        <v>2904</v>
      </c>
      <c r="J782" s="2" t="s">
        <v>20</v>
      </c>
      <c r="K782" s="2" t="s">
        <v>55</v>
      </c>
      <c r="L782" s="2" t="s">
        <v>21</v>
      </c>
      <c r="M782" s="2" t="s">
        <v>2969</v>
      </c>
      <c r="N782" s="2" t="s">
        <v>96</v>
      </c>
    </row>
    <row r="783" spans="1:14" ht="21.75" customHeight="1">
      <c r="A783" s="2" t="s">
        <v>108</v>
      </c>
      <c r="B783" s="2" t="s">
        <v>2970</v>
      </c>
      <c r="C783" s="2" t="str">
        <f t="shared" ca="1" si="0"/>
        <v>上海</v>
      </c>
      <c r="D783" s="2" t="str">
        <f t="shared" ref="D783:D786" ca="1" si="94">IFERROR(__xludf.DUMMYFUNCTION("REGEXEXTRACT(E783,""-(\S+)"")"),"黄埔区  ")</f>
        <v>黄埔区  </v>
      </c>
      <c r="E783" s="2" t="s">
        <v>39</v>
      </c>
      <c r="F783" s="2" t="s">
        <v>27</v>
      </c>
      <c r="G783" s="3">
        <v>9</v>
      </c>
      <c r="H783" s="3">
        <v>11</v>
      </c>
      <c r="I783" s="2" t="s">
        <v>2897</v>
      </c>
      <c r="J783" s="2" t="s">
        <v>110</v>
      </c>
      <c r="K783" s="2" t="s">
        <v>67</v>
      </c>
      <c r="L783" s="2" t="s">
        <v>2971</v>
      </c>
      <c r="M783" s="2" t="s">
        <v>2972</v>
      </c>
      <c r="N783" s="2" t="s">
        <v>42</v>
      </c>
    </row>
    <row r="784" spans="1:14" ht="21.75" customHeight="1">
      <c r="A784" s="2" t="s">
        <v>2973</v>
      </c>
      <c r="B784" s="2" t="s">
        <v>2974</v>
      </c>
      <c r="C784" s="2" t="str">
        <f t="shared" ca="1" si="0"/>
        <v>上海</v>
      </c>
      <c r="D784" s="2" t="str">
        <f t="shared" ca="1" si="94"/>
        <v>黄埔区  </v>
      </c>
      <c r="E784" s="2" t="s">
        <v>114</v>
      </c>
      <c r="F784" s="2" t="s">
        <v>17</v>
      </c>
      <c r="G784" s="3">
        <v>9</v>
      </c>
      <c r="H784" s="3">
        <v>20</v>
      </c>
      <c r="I784" s="2" t="s">
        <v>2910</v>
      </c>
      <c r="J784" s="2" t="s">
        <v>2748</v>
      </c>
      <c r="K784" s="2" t="s">
        <v>55</v>
      </c>
      <c r="L784" s="2" t="s">
        <v>2975</v>
      </c>
      <c r="M784" s="2" t="s">
        <v>2976</v>
      </c>
      <c r="N784" s="2" t="s">
        <v>23</v>
      </c>
    </row>
    <row r="785" spans="1:14" ht="21.75" customHeight="1">
      <c r="A785" s="2" t="s">
        <v>314</v>
      </c>
      <c r="B785" s="2" t="s">
        <v>2977</v>
      </c>
      <c r="C785" s="2" t="str">
        <f t="shared" ca="1" si="0"/>
        <v>上海</v>
      </c>
      <c r="D785" s="2" t="str">
        <f t="shared" ca="1" si="94"/>
        <v>黄埔区  </v>
      </c>
      <c r="E785" s="2" t="s">
        <v>235</v>
      </c>
      <c r="F785" s="2" t="s">
        <v>17</v>
      </c>
      <c r="G785" s="3">
        <v>9</v>
      </c>
      <c r="H785" s="3">
        <v>15</v>
      </c>
      <c r="I785" s="2" t="s">
        <v>2893</v>
      </c>
      <c r="J785" s="2" t="s">
        <v>40</v>
      </c>
      <c r="K785" s="2" t="s">
        <v>55</v>
      </c>
      <c r="L785" s="2" t="s">
        <v>2978</v>
      </c>
      <c r="M785" s="2" t="s">
        <v>2979</v>
      </c>
      <c r="N785" s="2" t="s">
        <v>36</v>
      </c>
    </row>
    <row r="786" spans="1:14" ht="21.75" customHeight="1">
      <c r="A786" s="2" t="s">
        <v>774</v>
      </c>
      <c r="B786" s="2" t="s">
        <v>2980</v>
      </c>
      <c r="C786" s="2" t="str">
        <f t="shared" ca="1" si="0"/>
        <v>上海</v>
      </c>
      <c r="D786" s="2" t="str">
        <f t="shared" ca="1" si="94"/>
        <v>黄埔区  </v>
      </c>
      <c r="E786" s="2" t="s">
        <v>235</v>
      </c>
      <c r="F786" s="2" t="s">
        <v>17</v>
      </c>
      <c r="G786" s="3">
        <v>9</v>
      </c>
      <c r="H786" s="3">
        <v>20</v>
      </c>
      <c r="I786" s="2" t="s">
        <v>2910</v>
      </c>
      <c r="J786" s="2" t="s">
        <v>40</v>
      </c>
      <c r="K786" s="2" t="s">
        <v>47</v>
      </c>
      <c r="L786" s="2" t="s">
        <v>21</v>
      </c>
      <c r="M786" s="2" t="s">
        <v>2981</v>
      </c>
      <c r="N786" s="2" t="s">
        <v>36</v>
      </c>
    </row>
    <row r="787" spans="1:14" ht="21.75" customHeight="1">
      <c r="A787" s="2" t="s">
        <v>2982</v>
      </c>
      <c r="B787" s="2" t="s">
        <v>2983</v>
      </c>
      <c r="C787" s="2" t="str">
        <f t="shared" ca="1" si="0"/>
        <v>上海</v>
      </c>
      <c r="D787" s="2" t="s">
        <v>21</v>
      </c>
      <c r="E787" s="2" t="s">
        <v>247</v>
      </c>
      <c r="F787" s="2" t="s">
        <v>17</v>
      </c>
      <c r="G787" s="3">
        <v>9</v>
      </c>
      <c r="H787" s="3">
        <v>12</v>
      </c>
      <c r="I787" s="2" t="s">
        <v>2913</v>
      </c>
      <c r="J787" s="2" t="s">
        <v>1380</v>
      </c>
      <c r="K787" s="2" t="s">
        <v>47</v>
      </c>
      <c r="L787" s="2" t="s">
        <v>2984</v>
      </c>
      <c r="M787" s="2" t="s">
        <v>2985</v>
      </c>
      <c r="N787" s="2" t="s">
        <v>23</v>
      </c>
    </row>
    <row r="788" spans="1:14" ht="21.75" customHeight="1">
      <c r="A788" s="2" t="s">
        <v>2986</v>
      </c>
      <c r="B788" s="2" t="s">
        <v>2987</v>
      </c>
      <c r="C788" s="2" t="str">
        <f t="shared" ca="1" si="0"/>
        <v>上海</v>
      </c>
      <c r="D788" s="2" t="str">
        <f t="shared" ref="D788:D793" ca="1" si="95">IFERROR(__xludf.DUMMYFUNCTION("REGEXEXTRACT(E788,""-(\S+)"")"),"宝安区  ")</f>
        <v>宝安区  </v>
      </c>
      <c r="E788" s="2" t="s">
        <v>45</v>
      </c>
      <c r="F788" s="2" t="s">
        <v>17</v>
      </c>
      <c r="G788" s="3">
        <v>9</v>
      </c>
      <c r="H788" s="3">
        <v>18</v>
      </c>
      <c r="I788" s="2" t="s">
        <v>2888</v>
      </c>
      <c r="J788" s="2" t="s">
        <v>471</v>
      </c>
      <c r="K788" s="2" t="s">
        <v>47</v>
      </c>
      <c r="L788" s="2" t="s">
        <v>2988</v>
      </c>
      <c r="M788" s="2" t="s">
        <v>2989</v>
      </c>
      <c r="N788" s="2" t="s">
        <v>42</v>
      </c>
    </row>
    <row r="789" spans="1:14" ht="21.75" customHeight="1">
      <c r="A789" s="2" t="s">
        <v>2990</v>
      </c>
      <c r="B789" s="2" t="s">
        <v>2991</v>
      </c>
      <c r="C789" s="2" t="str">
        <f t="shared" ca="1" si="0"/>
        <v>上海</v>
      </c>
      <c r="D789" s="2" t="str">
        <f t="shared" ca="1" si="95"/>
        <v>宝安区  </v>
      </c>
      <c r="E789" s="2" t="s">
        <v>45</v>
      </c>
      <c r="F789" s="2" t="s">
        <v>17</v>
      </c>
      <c r="G789" s="3">
        <v>9</v>
      </c>
      <c r="H789" s="3">
        <v>16</v>
      </c>
      <c r="I789" s="2" t="s">
        <v>2924</v>
      </c>
      <c r="J789" s="2" t="s">
        <v>2753</v>
      </c>
      <c r="K789" s="2" t="s">
        <v>55</v>
      </c>
      <c r="L789" s="2" t="s">
        <v>2992</v>
      </c>
      <c r="M789" s="2" t="s">
        <v>2993</v>
      </c>
      <c r="N789" s="2" t="s">
        <v>23</v>
      </c>
    </row>
    <row r="790" spans="1:14" ht="21.75" customHeight="1">
      <c r="A790" s="2" t="s">
        <v>774</v>
      </c>
      <c r="B790" s="2" t="s">
        <v>2994</v>
      </c>
      <c r="C790" s="2" t="str">
        <f t="shared" ca="1" si="0"/>
        <v>上海</v>
      </c>
      <c r="D790" s="2" t="str">
        <f t="shared" ca="1" si="95"/>
        <v>宝安区  </v>
      </c>
      <c r="E790" s="2" t="s">
        <v>224</v>
      </c>
      <c r="F790" s="2" t="s">
        <v>27</v>
      </c>
      <c r="G790" s="3">
        <v>9</v>
      </c>
      <c r="H790" s="3">
        <v>16</v>
      </c>
      <c r="I790" s="2" t="s">
        <v>2924</v>
      </c>
      <c r="J790" s="2" t="s">
        <v>105</v>
      </c>
      <c r="K790" s="2" t="s">
        <v>55</v>
      </c>
      <c r="L790" s="2" t="s">
        <v>2995</v>
      </c>
      <c r="M790" s="2" t="s">
        <v>2996</v>
      </c>
      <c r="N790" s="2" t="s">
        <v>36</v>
      </c>
    </row>
    <row r="791" spans="1:14" ht="21.75" customHeight="1">
      <c r="A791" s="2" t="s">
        <v>385</v>
      </c>
      <c r="B791" s="2" t="s">
        <v>2997</v>
      </c>
      <c r="C791" s="2" t="str">
        <f t="shared" ca="1" si="0"/>
        <v>上海</v>
      </c>
      <c r="D791" s="2" t="str">
        <f t="shared" ca="1" si="95"/>
        <v>宝安区  </v>
      </c>
      <c r="E791" s="2" t="s">
        <v>242</v>
      </c>
      <c r="F791" s="2" t="s">
        <v>27</v>
      </c>
      <c r="G791" s="3">
        <v>9</v>
      </c>
      <c r="H791" s="3">
        <v>14</v>
      </c>
      <c r="I791" s="2" t="s">
        <v>2904</v>
      </c>
      <c r="J791" s="2" t="s">
        <v>2998</v>
      </c>
      <c r="K791" s="2" t="s">
        <v>19</v>
      </c>
      <c r="L791" s="2" t="s">
        <v>2999</v>
      </c>
      <c r="M791" s="2" t="s">
        <v>3000</v>
      </c>
      <c r="N791" s="2" t="s">
        <v>404</v>
      </c>
    </row>
    <row r="792" spans="1:14" ht="21.75" customHeight="1">
      <c r="A792" s="2" t="s">
        <v>3001</v>
      </c>
      <c r="B792" s="2" t="s">
        <v>3002</v>
      </c>
      <c r="C792" s="2" t="str">
        <f t="shared" ca="1" si="0"/>
        <v>上海</v>
      </c>
      <c r="D792" s="2" t="str">
        <f t="shared" ca="1" si="95"/>
        <v>宝安区  </v>
      </c>
      <c r="E792" s="2" t="s">
        <v>224</v>
      </c>
      <c r="F792" s="2" t="s">
        <v>27</v>
      </c>
      <c r="G792" s="3">
        <v>9</v>
      </c>
      <c r="H792" s="3">
        <v>18</v>
      </c>
      <c r="I792" s="2" t="s">
        <v>2888</v>
      </c>
      <c r="J792" s="2" t="s">
        <v>1088</v>
      </c>
      <c r="K792" s="2" t="s">
        <v>67</v>
      </c>
      <c r="L792" s="2" t="s">
        <v>3003</v>
      </c>
      <c r="M792" s="2" t="s">
        <v>3004</v>
      </c>
      <c r="N792" s="2" t="s">
        <v>42</v>
      </c>
    </row>
    <row r="793" spans="1:14" ht="21.75" customHeight="1">
      <c r="A793" s="2" t="s">
        <v>1068</v>
      </c>
      <c r="B793" s="2" t="s">
        <v>3005</v>
      </c>
      <c r="C793" s="2" t="str">
        <f t="shared" ca="1" si="0"/>
        <v>上海</v>
      </c>
      <c r="D793" s="2" t="str">
        <f t="shared" ca="1" si="95"/>
        <v>宝安区  </v>
      </c>
      <c r="E793" s="2" t="s">
        <v>224</v>
      </c>
      <c r="F793" s="2" t="s">
        <v>17</v>
      </c>
      <c r="G793" s="3">
        <v>9</v>
      </c>
      <c r="H793" s="3">
        <v>15</v>
      </c>
      <c r="I793" s="2" t="s">
        <v>2893</v>
      </c>
      <c r="J793" s="2" t="s">
        <v>3006</v>
      </c>
      <c r="K793" s="2" t="s">
        <v>47</v>
      </c>
      <c r="L793" s="2" t="s">
        <v>3007</v>
      </c>
      <c r="M793" s="2" t="s">
        <v>3008</v>
      </c>
      <c r="N793" s="2" t="s">
        <v>404</v>
      </c>
    </row>
    <row r="794" spans="1:14" ht="21.75" customHeight="1">
      <c r="A794" s="2" t="s">
        <v>51</v>
      </c>
      <c r="B794" s="2" t="s">
        <v>3009</v>
      </c>
      <c r="C794" s="2" t="str">
        <f t="shared" ca="1" si="0"/>
        <v>上海</v>
      </c>
      <c r="D794" s="2" t="s">
        <v>21</v>
      </c>
      <c r="E794" s="2" t="s">
        <v>247</v>
      </c>
      <c r="F794" s="2" t="s">
        <v>27</v>
      </c>
      <c r="G794" s="3">
        <v>9</v>
      </c>
      <c r="H794" s="3">
        <v>15</v>
      </c>
      <c r="I794" s="2" t="s">
        <v>2893</v>
      </c>
      <c r="J794" s="2" t="s">
        <v>3010</v>
      </c>
      <c r="K794" s="2" t="s">
        <v>55</v>
      </c>
      <c r="L794" s="2" t="s">
        <v>21</v>
      </c>
      <c r="M794" s="2" t="s">
        <v>3011</v>
      </c>
      <c r="N794" s="2" t="s">
        <v>36</v>
      </c>
    </row>
    <row r="795" spans="1:14" ht="21.75" customHeight="1">
      <c r="A795" s="2" t="s">
        <v>385</v>
      </c>
      <c r="B795" s="2" t="s">
        <v>3012</v>
      </c>
      <c r="C795" s="2" t="str">
        <f t="shared" ca="1" si="0"/>
        <v>上海</v>
      </c>
      <c r="D795" s="2" t="str">
        <f ca="1">IFERROR(__xludf.DUMMYFUNCTION("REGEXEXTRACT(E795,""-(\S+)"")"),"南山区  ")</f>
        <v>南山区  </v>
      </c>
      <c r="E795" s="2" t="s">
        <v>224</v>
      </c>
      <c r="F795" s="2" t="s">
        <v>17</v>
      </c>
      <c r="G795" s="3">
        <v>9</v>
      </c>
      <c r="H795" s="3">
        <v>12</v>
      </c>
      <c r="I795" s="2" t="s">
        <v>2913</v>
      </c>
      <c r="J795" s="2" t="s">
        <v>40</v>
      </c>
      <c r="K795" s="2" t="s">
        <v>55</v>
      </c>
      <c r="L795" s="2" t="s">
        <v>3013</v>
      </c>
      <c r="M795" s="2" t="s">
        <v>21</v>
      </c>
      <c r="N795" s="2" t="s">
        <v>23</v>
      </c>
    </row>
    <row r="796" spans="1:14" ht="21.75" customHeight="1">
      <c r="A796" s="2" t="s">
        <v>3014</v>
      </c>
      <c r="B796" s="2" t="s">
        <v>3015</v>
      </c>
      <c r="C796" s="2" t="str">
        <f t="shared" ca="1" si="0"/>
        <v>上海</v>
      </c>
      <c r="D796" s="2" t="s">
        <v>21</v>
      </c>
      <c r="E796" s="2" t="s">
        <v>247</v>
      </c>
      <c r="F796" s="2" t="s">
        <v>17</v>
      </c>
      <c r="G796" s="3">
        <v>9</v>
      </c>
      <c r="H796" s="3">
        <v>18</v>
      </c>
      <c r="I796" s="2" t="s">
        <v>2888</v>
      </c>
      <c r="J796" s="2" t="s">
        <v>695</v>
      </c>
      <c r="K796" s="2" t="s">
        <v>55</v>
      </c>
      <c r="L796" s="2" t="s">
        <v>3016</v>
      </c>
      <c r="M796" s="2" t="s">
        <v>3017</v>
      </c>
      <c r="N796" s="2" t="s">
        <v>36</v>
      </c>
    </row>
    <row r="797" spans="1:14" ht="21.75" customHeight="1">
      <c r="A797" s="2" t="s">
        <v>314</v>
      </c>
      <c r="B797" s="2" t="s">
        <v>3018</v>
      </c>
      <c r="C797" s="2" t="str">
        <f t="shared" ca="1" si="0"/>
        <v>上海</v>
      </c>
      <c r="D797" s="2" t="s">
        <v>21</v>
      </c>
      <c r="E797" s="2" t="s">
        <v>60</v>
      </c>
      <c r="F797" s="2" t="s">
        <v>17</v>
      </c>
      <c r="G797" s="3">
        <v>10</v>
      </c>
      <c r="H797" s="3">
        <v>15</v>
      </c>
      <c r="I797" s="2" t="s">
        <v>3019</v>
      </c>
      <c r="J797" s="2" t="s">
        <v>20</v>
      </c>
      <c r="K797" s="2" t="s">
        <v>19</v>
      </c>
      <c r="L797" s="2" t="s">
        <v>21</v>
      </c>
      <c r="M797" s="2" t="s">
        <v>21</v>
      </c>
      <c r="N797" s="2" t="s">
        <v>42</v>
      </c>
    </row>
    <row r="798" spans="1:14" ht="21.75" customHeight="1">
      <c r="A798" s="2" t="s">
        <v>314</v>
      </c>
      <c r="B798" s="2" t="s">
        <v>3020</v>
      </c>
      <c r="C798" s="2" t="str">
        <f t="shared" ca="1" si="0"/>
        <v>上海</v>
      </c>
      <c r="D798" s="2" t="str">
        <f t="shared" ref="D798:D801" ca="1" si="96">IFERROR(__xludf.DUMMYFUNCTION("REGEXEXTRACT(E798,""-(\S+)"")"),"静安区  ")</f>
        <v>静安区  </v>
      </c>
      <c r="E798" s="2" t="s">
        <v>291</v>
      </c>
      <c r="F798" s="2" t="s">
        <v>17</v>
      </c>
      <c r="G798" s="3">
        <v>10</v>
      </c>
      <c r="H798" s="3">
        <v>20</v>
      </c>
      <c r="I798" s="2" t="s">
        <v>3021</v>
      </c>
      <c r="J798" s="2" t="s">
        <v>20</v>
      </c>
      <c r="K798" s="2" t="s">
        <v>47</v>
      </c>
      <c r="L798" s="2" t="s">
        <v>3022</v>
      </c>
      <c r="M798" s="2" t="s">
        <v>3023</v>
      </c>
      <c r="N798" s="2" t="s">
        <v>42</v>
      </c>
    </row>
    <row r="799" spans="1:14" ht="21.75" customHeight="1">
      <c r="A799" s="2" t="s">
        <v>3024</v>
      </c>
      <c r="B799" s="2" t="s">
        <v>3025</v>
      </c>
      <c r="C799" s="2" t="str">
        <f t="shared" ca="1" si="0"/>
        <v>上海</v>
      </c>
      <c r="D799" s="2" t="str">
        <f t="shared" ca="1" si="96"/>
        <v>静安区  </v>
      </c>
      <c r="E799" s="2" t="s">
        <v>53</v>
      </c>
      <c r="F799" s="2" t="s">
        <v>27</v>
      </c>
      <c r="G799" s="3">
        <v>10</v>
      </c>
      <c r="H799" s="3">
        <v>15</v>
      </c>
      <c r="I799" s="2" t="s">
        <v>3019</v>
      </c>
      <c r="J799" s="2" t="s">
        <v>157</v>
      </c>
      <c r="K799" s="2" t="s">
        <v>55</v>
      </c>
      <c r="L799" s="2" t="s">
        <v>3026</v>
      </c>
      <c r="M799" s="2" t="s">
        <v>3027</v>
      </c>
      <c r="N799" s="2" t="s">
        <v>23</v>
      </c>
    </row>
    <row r="800" spans="1:14" ht="21.75" customHeight="1">
      <c r="A800" s="2" t="s">
        <v>3028</v>
      </c>
      <c r="B800" s="2" t="s">
        <v>3029</v>
      </c>
      <c r="C800" s="2" t="str">
        <f t="shared" ca="1" si="0"/>
        <v>上海</v>
      </c>
      <c r="D800" s="2" t="str">
        <f t="shared" ca="1" si="96"/>
        <v>静安区  </v>
      </c>
      <c r="E800" s="2" t="s">
        <v>272</v>
      </c>
      <c r="F800" s="2" t="s">
        <v>17</v>
      </c>
      <c r="G800" s="3">
        <v>10</v>
      </c>
      <c r="H800" s="3">
        <v>15</v>
      </c>
      <c r="I800" s="2" t="s">
        <v>3019</v>
      </c>
      <c r="J800" s="2" t="s">
        <v>3030</v>
      </c>
      <c r="K800" s="2" t="s">
        <v>67</v>
      </c>
      <c r="L800" s="2" t="s">
        <v>3031</v>
      </c>
      <c r="M800" s="2" t="s">
        <v>3032</v>
      </c>
      <c r="N800" s="2" t="s">
        <v>36</v>
      </c>
    </row>
    <row r="801" spans="1:14" ht="21.75" customHeight="1">
      <c r="A801" s="2" t="s">
        <v>314</v>
      </c>
      <c r="B801" s="2" t="s">
        <v>3033</v>
      </c>
      <c r="C801" s="2" t="str">
        <f t="shared" ca="1" si="0"/>
        <v>上海</v>
      </c>
      <c r="D801" s="2" t="str">
        <f t="shared" ca="1" si="96"/>
        <v>静安区  </v>
      </c>
      <c r="E801" s="2" t="s">
        <v>463</v>
      </c>
      <c r="F801" s="2" t="s">
        <v>27</v>
      </c>
      <c r="G801" s="3">
        <v>10</v>
      </c>
      <c r="H801" s="3">
        <v>15</v>
      </c>
      <c r="I801" s="2" t="s">
        <v>3019</v>
      </c>
      <c r="J801" s="2" t="s">
        <v>214</v>
      </c>
      <c r="K801" s="2" t="s">
        <v>47</v>
      </c>
      <c r="L801" s="2" t="s">
        <v>3034</v>
      </c>
      <c r="M801" s="2" t="s">
        <v>3035</v>
      </c>
      <c r="N801" s="2" t="s">
        <v>36</v>
      </c>
    </row>
    <row r="802" spans="1:14" ht="21.75" customHeight="1">
      <c r="A802" s="2" t="s">
        <v>314</v>
      </c>
      <c r="B802" s="2" t="s">
        <v>3036</v>
      </c>
      <c r="C802" s="2" t="str">
        <f t="shared" ca="1" si="0"/>
        <v>上海</v>
      </c>
      <c r="D802" s="2" t="s">
        <v>21</v>
      </c>
      <c r="E802" s="2" t="s">
        <v>60</v>
      </c>
      <c r="F802" s="2" t="s">
        <v>17</v>
      </c>
      <c r="G802" s="3">
        <v>10</v>
      </c>
      <c r="H802" s="3">
        <v>18</v>
      </c>
      <c r="I802" s="2" t="s">
        <v>3037</v>
      </c>
      <c r="J802" s="2" t="s">
        <v>29</v>
      </c>
      <c r="K802" s="2" t="s">
        <v>55</v>
      </c>
      <c r="L802" s="2" t="s">
        <v>3038</v>
      </c>
      <c r="M802" s="2" t="s">
        <v>3039</v>
      </c>
      <c r="N802" s="2" t="s">
        <v>42</v>
      </c>
    </row>
    <row r="803" spans="1:14" ht="21.75" customHeight="1">
      <c r="A803" s="2" t="s">
        <v>3040</v>
      </c>
      <c r="B803" s="2" t="s">
        <v>3041</v>
      </c>
      <c r="C803" s="2" t="str">
        <f t="shared" ca="1" si="0"/>
        <v>上海</v>
      </c>
      <c r="D803" s="2" t="str">
        <f t="shared" ref="D803:D809" ca="1" si="97">IFERROR(__xludf.DUMMYFUNCTION("REGEXEXTRACT(E803,""-(\S+)"")"),"青浦区  ")</f>
        <v>青浦区  </v>
      </c>
      <c r="E803" s="2" t="s">
        <v>460</v>
      </c>
      <c r="F803" s="2" t="s">
        <v>17</v>
      </c>
      <c r="G803" s="3">
        <v>10</v>
      </c>
      <c r="H803" s="3">
        <v>15</v>
      </c>
      <c r="I803" s="2" t="s">
        <v>3019</v>
      </c>
      <c r="J803" s="2" t="s">
        <v>93</v>
      </c>
      <c r="K803" s="2" t="s">
        <v>47</v>
      </c>
      <c r="L803" s="2" t="s">
        <v>3042</v>
      </c>
      <c r="M803" s="2" t="s">
        <v>3043</v>
      </c>
      <c r="N803" s="2" t="s">
        <v>42</v>
      </c>
    </row>
    <row r="804" spans="1:14" ht="21.75" customHeight="1">
      <c r="A804" s="2" t="s">
        <v>666</v>
      </c>
      <c r="B804" s="2" t="s">
        <v>3044</v>
      </c>
      <c r="C804" s="2" t="str">
        <f t="shared" ca="1" si="0"/>
        <v>上海</v>
      </c>
      <c r="D804" s="2" t="str">
        <f t="shared" ca="1" si="97"/>
        <v>青浦区  </v>
      </c>
      <c r="E804" s="2" t="s">
        <v>272</v>
      </c>
      <c r="F804" s="2" t="s">
        <v>17</v>
      </c>
      <c r="G804" s="3">
        <v>10</v>
      </c>
      <c r="H804" s="3">
        <v>15</v>
      </c>
      <c r="I804" s="2" t="s">
        <v>3019</v>
      </c>
      <c r="J804" s="2" t="s">
        <v>40</v>
      </c>
      <c r="K804" s="2" t="s">
        <v>19</v>
      </c>
      <c r="L804" s="2" t="s">
        <v>3045</v>
      </c>
      <c r="M804" s="2" t="s">
        <v>3046</v>
      </c>
      <c r="N804" s="2" t="s">
        <v>36</v>
      </c>
    </row>
    <row r="805" spans="1:14" ht="21.75" customHeight="1">
      <c r="A805" s="2" t="s">
        <v>3047</v>
      </c>
      <c r="B805" s="2" t="s">
        <v>3048</v>
      </c>
      <c r="C805" s="2" t="str">
        <f t="shared" ca="1" si="0"/>
        <v>上海</v>
      </c>
      <c r="D805" s="2" t="str">
        <f t="shared" ca="1" si="97"/>
        <v>青浦区  </v>
      </c>
      <c r="E805" s="2" t="s">
        <v>291</v>
      </c>
      <c r="F805" s="2" t="s">
        <v>27</v>
      </c>
      <c r="G805" s="3">
        <v>10</v>
      </c>
      <c r="H805" s="3">
        <v>15</v>
      </c>
      <c r="I805" s="2" t="s">
        <v>3019</v>
      </c>
      <c r="J805" s="2" t="s">
        <v>157</v>
      </c>
      <c r="K805" s="2" t="s">
        <v>55</v>
      </c>
      <c r="L805" s="2" t="s">
        <v>3049</v>
      </c>
      <c r="M805" s="2" t="s">
        <v>3050</v>
      </c>
      <c r="N805" s="2" t="s">
        <v>42</v>
      </c>
    </row>
    <row r="806" spans="1:14" ht="21.75" customHeight="1">
      <c r="A806" s="2" t="s">
        <v>314</v>
      </c>
      <c r="B806" s="2" t="s">
        <v>3051</v>
      </c>
      <c r="C806" s="2" t="str">
        <f t="shared" ca="1" si="0"/>
        <v>上海</v>
      </c>
      <c r="D806" s="2" t="str">
        <f t="shared" ca="1" si="97"/>
        <v>青浦区  </v>
      </c>
      <c r="E806" s="2" t="s">
        <v>295</v>
      </c>
      <c r="F806" s="2" t="s">
        <v>27</v>
      </c>
      <c r="G806" s="3">
        <v>10</v>
      </c>
      <c r="H806" s="3">
        <v>15</v>
      </c>
      <c r="I806" s="2" t="s">
        <v>3019</v>
      </c>
      <c r="J806" s="2" t="s">
        <v>20</v>
      </c>
      <c r="K806" s="2" t="s">
        <v>47</v>
      </c>
      <c r="L806" s="2" t="s">
        <v>3052</v>
      </c>
      <c r="M806" s="2" t="s">
        <v>3053</v>
      </c>
      <c r="N806" s="2" t="s">
        <v>42</v>
      </c>
    </row>
    <row r="807" spans="1:14" ht="21.75" customHeight="1">
      <c r="A807" s="2" t="s">
        <v>3054</v>
      </c>
      <c r="B807" s="2" t="s">
        <v>3055</v>
      </c>
      <c r="C807" s="2" t="str">
        <f t="shared" ca="1" si="0"/>
        <v>上海</v>
      </c>
      <c r="D807" s="2" t="str">
        <f t="shared" ca="1" si="97"/>
        <v>青浦区  </v>
      </c>
      <c r="E807" s="2" t="s">
        <v>272</v>
      </c>
      <c r="F807" s="2" t="s">
        <v>27</v>
      </c>
      <c r="G807" s="3">
        <v>10</v>
      </c>
      <c r="H807" s="3">
        <v>15</v>
      </c>
      <c r="I807" s="2" t="s">
        <v>3019</v>
      </c>
      <c r="J807" s="2" t="s">
        <v>907</v>
      </c>
      <c r="K807" s="2" t="s">
        <v>55</v>
      </c>
      <c r="L807" s="2" t="s">
        <v>3056</v>
      </c>
      <c r="M807" s="2" t="s">
        <v>3057</v>
      </c>
      <c r="N807" s="2" t="s">
        <v>42</v>
      </c>
    </row>
    <row r="808" spans="1:14" ht="21.75" customHeight="1">
      <c r="A808" s="2" t="s">
        <v>666</v>
      </c>
      <c r="B808" s="2" t="s">
        <v>3058</v>
      </c>
      <c r="C808" s="2" t="str">
        <f t="shared" ca="1" si="0"/>
        <v>上海</v>
      </c>
      <c r="D808" s="2" t="str">
        <f t="shared" ca="1" si="97"/>
        <v>青浦区  </v>
      </c>
      <c r="E808" s="2" t="s">
        <v>272</v>
      </c>
      <c r="F808" s="2" t="s">
        <v>27</v>
      </c>
      <c r="G808" s="3">
        <v>10</v>
      </c>
      <c r="H808" s="3">
        <v>15</v>
      </c>
      <c r="I808" s="2" t="s">
        <v>3019</v>
      </c>
      <c r="J808" s="2" t="s">
        <v>663</v>
      </c>
      <c r="K808" s="2" t="s">
        <v>47</v>
      </c>
      <c r="L808" s="2" t="s">
        <v>3059</v>
      </c>
      <c r="M808" s="2" t="s">
        <v>3060</v>
      </c>
      <c r="N808" s="2" t="s">
        <v>42</v>
      </c>
    </row>
    <row r="809" spans="1:14" ht="21.75" customHeight="1">
      <c r="A809" s="2" t="s">
        <v>3061</v>
      </c>
      <c r="B809" s="2" t="s">
        <v>3062</v>
      </c>
      <c r="C809" s="2" t="str">
        <f t="shared" ca="1" si="0"/>
        <v>上海</v>
      </c>
      <c r="D809" s="2" t="str">
        <f t="shared" ca="1" si="97"/>
        <v>青浦区  </v>
      </c>
      <c r="E809" s="2" t="s">
        <v>295</v>
      </c>
      <c r="F809" s="2" t="s">
        <v>27</v>
      </c>
      <c r="G809" s="3">
        <v>10</v>
      </c>
      <c r="H809" s="3">
        <v>15</v>
      </c>
      <c r="I809" s="2" t="s">
        <v>3019</v>
      </c>
      <c r="J809" s="2" t="s">
        <v>1874</v>
      </c>
      <c r="K809" s="2" t="s">
        <v>55</v>
      </c>
      <c r="L809" s="2" t="s">
        <v>3063</v>
      </c>
      <c r="M809" s="2" t="s">
        <v>21</v>
      </c>
      <c r="N809" s="2" t="s">
        <v>42</v>
      </c>
    </row>
    <row r="810" spans="1:14" ht="21.75" customHeight="1">
      <c r="A810" s="2" t="s">
        <v>1321</v>
      </c>
      <c r="B810" s="2" t="s">
        <v>3064</v>
      </c>
      <c r="C810" s="2" t="str">
        <f t="shared" ca="1" si="0"/>
        <v>上海</v>
      </c>
      <c r="D810" s="2" t="s">
        <v>21</v>
      </c>
      <c r="E810" s="2" t="s">
        <v>60</v>
      </c>
      <c r="F810" s="2" t="s">
        <v>27</v>
      </c>
      <c r="G810" s="3">
        <v>10</v>
      </c>
      <c r="H810" s="3">
        <v>15</v>
      </c>
      <c r="I810" s="2" t="s">
        <v>3019</v>
      </c>
      <c r="J810" s="2" t="s">
        <v>520</v>
      </c>
      <c r="K810" s="2" t="s">
        <v>47</v>
      </c>
      <c r="L810" s="2" t="s">
        <v>3065</v>
      </c>
      <c r="M810" s="2" t="s">
        <v>3066</v>
      </c>
      <c r="N810" s="2" t="s">
        <v>42</v>
      </c>
    </row>
    <row r="811" spans="1:14" ht="21.75" customHeight="1">
      <c r="A811" s="2" t="s">
        <v>314</v>
      </c>
      <c r="B811" s="2" t="s">
        <v>3067</v>
      </c>
      <c r="C811" s="2" t="str">
        <f t="shared" ca="1" si="0"/>
        <v>上海</v>
      </c>
      <c r="D811" s="2" t="str">
        <f t="shared" ref="D811:D813" ca="1" si="98">IFERROR(__xludf.DUMMYFUNCTION("REGEXEXTRACT(E811,""-(\S+)"")"),"青浦区  ")</f>
        <v>青浦区  </v>
      </c>
      <c r="E811" s="2" t="s">
        <v>460</v>
      </c>
      <c r="F811" s="2" t="s">
        <v>17</v>
      </c>
      <c r="G811" s="3">
        <v>10</v>
      </c>
      <c r="H811" s="3">
        <v>15</v>
      </c>
      <c r="I811" s="2" t="s">
        <v>3019</v>
      </c>
      <c r="J811" s="2" t="s">
        <v>2707</v>
      </c>
      <c r="K811" s="2" t="s">
        <v>55</v>
      </c>
      <c r="L811" s="2" t="s">
        <v>3068</v>
      </c>
      <c r="M811" s="2" t="s">
        <v>3069</v>
      </c>
      <c r="N811" s="2" t="s">
        <v>42</v>
      </c>
    </row>
    <row r="812" spans="1:14" ht="21.75" customHeight="1">
      <c r="A812" s="2" t="s">
        <v>3070</v>
      </c>
      <c r="B812" s="2" t="s">
        <v>3071</v>
      </c>
      <c r="C812" s="2" t="str">
        <f t="shared" ca="1" si="0"/>
        <v>上海</v>
      </c>
      <c r="D812" s="2" t="str">
        <f t="shared" ca="1" si="98"/>
        <v>青浦区  </v>
      </c>
      <c r="E812" s="2" t="s">
        <v>272</v>
      </c>
      <c r="F812" s="2" t="s">
        <v>17</v>
      </c>
      <c r="G812" s="3">
        <v>10</v>
      </c>
      <c r="H812" s="3">
        <v>15</v>
      </c>
      <c r="I812" s="2" t="s">
        <v>3019</v>
      </c>
      <c r="J812" s="2" t="s">
        <v>40</v>
      </c>
      <c r="K812" s="2" t="s">
        <v>55</v>
      </c>
      <c r="L812" s="2" t="s">
        <v>3072</v>
      </c>
      <c r="M812" s="2" t="s">
        <v>3073</v>
      </c>
      <c r="N812" s="2" t="s">
        <v>96</v>
      </c>
    </row>
    <row r="813" spans="1:14" ht="21.75" customHeight="1">
      <c r="A813" s="2" t="s">
        <v>666</v>
      </c>
      <c r="B813" s="2" t="s">
        <v>3074</v>
      </c>
      <c r="C813" s="2" t="str">
        <f t="shared" ca="1" si="0"/>
        <v>上海</v>
      </c>
      <c r="D813" s="2" t="str">
        <f t="shared" ca="1" si="98"/>
        <v>青浦区  </v>
      </c>
      <c r="E813" s="2" t="s">
        <v>717</v>
      </c>
      <c r="F813" s="2" t="s">
        <v>17</v>
      </c>
      <c r="G813" s="3">
        <v>10</v>
      </c>
      <c r="H813" s="3">
        <v>20</v>
      </c>
      <c r="I813" s="2" t="s">
        <v>3021</v>
      </c>
      <c r="J813" s="2" t="s">
        <v>794</v>
      </c>
      <c r="K813" s="2" t="s">
        <v>55</v>
      </c>
      <c r="L813" s="2" t="s">
        <v>21</v>
      </c>
      <c r="M813" s="2" t="s">
        <v>3075</v>
      </c>
      <c r="N813" s="2" t="s">
        <v>42</v>
      </c>
    </row>
    <row r="814" spans="1:14" ht="21.75" customHeight="1">
      <c r="A814" s="2" t="s">
        <v>3076</v>
      </c>
      <c r="B814" s="2" t="s">
        <v>3077</v>
      </c>
      <c r="C814" s="2" t="str">
        <f t="shared" ca="1" si="0"/>
        <v>上海</v>
      </c>
      <c r="D814" s="2" t="s">
        <v>21</v>
      </c>
      <c r="E814" s="2" t="s">
        <v>60</v>
      </c>
      <c r="F814" s="2" t="s">
        <v>27</v>
      </c>
      <c r="G814" s="3">
        <v>10</v>
      </c>
      <c r="H814" s="3">
        <v>15</v>
      </c>
      <c r="I814" s="2" t="s">
        <v>3019</v>
      </c>
      <c r="J814" s="2" t="s">
        <v>1088</v>
      </c>
      <c r="K814" s="2" t="s">
        <v>47</v>
      </c>
      <c r="L814" s="2" t="s">
        <v>3078</v>
      </c>
      <c r="M814" s="2" t="s">
        <v>3079</v>
      </c>
      <c r="N814" s="2" t="s">
        <v>96</v>
      </c>
    </row>
    <row r="815" spans="1:14" ht="21.75" customHeight="1">
      <c r="A815" s="2" t="s">
        <v>3080</v>
      </c>
      <c r="B815" s="2" t="s">
        <v>3081</v>
      </c>
      <c r="C815" s="2" t="str">
        <f t="shared" ca="1" si="0"/>
        <v>上海</v>
      </c>
      <c r="D815" s="2" t="str">
        <f t="shared" ref="D815:D833" ca="1" si="99">IFERROR(__xludf.DUMMYFUNCTION("REGEXEXTRACT(E815,""-(\S+)"")"),"徐汇区  ")</f>
        <v>徐汇区  </v>
      </c>
      <c r="E815" s="2" t="s">
        <v>272</v>
      </c>
      <c r="F815" s="2" t="s">
        <v>27</v>
      </c>
      <c r="G815" s="3">
        <v>10</v>
      </c>
      <c r="H815" s="3">
        <v>15</v>
      </c>
      <c r="I815" s="2" t="s">
        <v>3019</v>
      </c>
      <c r="J815" s="2" t="s">
        <v>20</v>
      </c>
      <c r="K815" s="2" t="s">
        <v>55</v>
      </c>
      <c r="L815" s="2" t="s">
        <v>1979</v>
      </c>
      <c r="M815" s="2" t="s">
        <v>3082</v>
      </c>
      <c r="N815" s="2" t="s">
        <v>23</v>
      </c>
    </row>
    <row r="816" spans="1:14" ht="21.75" customHeight="1">
      <c r="A816" s="2" t="s">
        <v>314</v>
      </c>
      <c r="B816" s="2" t="s">
        <v>3083</v>
      </c>
      <c r="C816" s="2" t="str">
        <f t="shared" ca="1" si="0"/>
        <v>上海</v>
      </c>
      <c r="D816" s="2" t="str">
        <f t="shared" ca="1" si="99"/>
        <v>徐汇区  </v>
      </c>
      <c r="E816" s="2" t="s">
        <v>295</v>
      </c>
      <c r="F816" s="2" t="s">
        <v>17</v>
      </c>
      <c r="G816" s="3">
        <v>10</v>
      </c>
      <c r="H816" s="3">
        <v>15</v>
      </c>
      <c r="I816" s="2" t="s">
        <v>3019</v>
      </c>
      <c r="J816" s="2" t="s">
        <v>40</v>
      </c>
      <c r="K816" s="2" t="s">
        <v>55</v>
      </c>
      <c r="L816" s="2" t="s">
        <v>3084</v>
      </c>
      <c r="M816" s="2" t="s">
        <v>3085</v>
      </c>
      <c r="N816" s="2" t="s">
        <v>96</v>
      </c>
    </row>
    <row r="817" spans="1:14" ht="21.75" customHeight="1">
      <c r="A817" s="2" t="s">
        <v>314</v>
      </c>
      <c r="B817" s="2" t="s">
        <v>3086</v>
      </c>
      <c r="C817" s="2" t="str">
        <f t="shared" ca="1" si="0"/>
        <v>上海</v>
      </c>
      <c r="D817" s="2" t="str">
        <f t="shared" ca="1" si="99"/>
        <v>徐汇区  </v>
      </c>
      <c r="E817" s="2" t="s">
        <v>295</v>
      </c>
      <c r="F817" s="2" t="s">
        <v>17</v>
      </c>
      <c r="G817" s="3">
        <v>10</v>
      </c>
      <c r="H817" s="3">
        <v>15</v>
      </c>
      <c r="I817" s="2" t="s">
        <v>3019</v>
      </c>
      <c r="J817" s="2" t="s">
        <v>262</v>
      </c>
      <c r="K817" s="2" t="s">
        <v>47</v>
      </c>
      <c r="L817" s="2" t="s">
        <v>3087</v>
      </c>
      <c r="M817" s="2" t="s">
        <v>3088</v>
      </c>
      <c r="N817" s="2" t="s">
        <v>42</v>
      </c>
    </row>
    <row r="818" spans="1:14" ht="21.75" customHeight="1">
      <c r="A818" s="2" t="s">
        <v>314</v>
      </c>
      <c r="B818" s="2" t="s">
        <v>3089</v>
      </c>
      <c r="C818" s="2" t="str">
        <f t="shared" ca="1" si="0"/>
        <v>上海</v>
      </c>
      <c r="D818" s="2" t="str">
        <f t="shared" ca="1" si="99"/>
        <v>徐汇区  </v>
      </c>
      <c r="E818" s="2" t="s">
        <v>717</v>
      </c>
      <c r="F818" s="2" t="s">
        <v>17</v>
      </c>
      <c r="G818" s="3">
        <v>10</v>
      </c>
      <c r="H818" s="3">
        <v>15</v>
      </c>
      <c r="I818" s="2" t="s">
        <v>3019</v>
      </c>
      <c r="J818" s="2" t="s">
        <v>781</v>
      </c>
      <c r="K818" s="2" t="s">
        <v>55</v>
      </c>
      <c r="L818" s="2" t="s">
        <v>3090</v>
      </c>
      <c r="M818" s="2" t="s">
        <v>3091</v>
      </c>
      <c r="N818" s="2" t="s">
        <v>36</v>
      </c>
    </row>
    <row r="819" spans="1:14" ht="21.75" customHeight="1">
      <c r="A819" s="2" t="s">
        <v>3092</v>
      </c>
      <c r="B819" s="2" t="s">
        <v>3093</v>
      </c>
      <c r="C819" s="2" t="str">
        <f t="shared" ca="1" si="0"/>
        <v>上海</v>
      </c>
      <c r="D819" s="2" t="str">
        <f t="shared" ca="1" si="99"/>
        <v>徐汇区  </v>
      </c>
      <c r="E819" s="2" t="s">
        <v>295</v>
      </c>
      <c r="F819" s="2" t="s">
        <v>27</v>
      </c>
      <c r="G819" s="3">
        <v>10</v>
      </c>
      <c r="H819" s="3">
        <v>15</v>
      </c>
      <c r="I819" s="2" t="s">
        <v>3019</v>
      </c>
      <c r="J819" s="2" t="s">
        <v>3094</v>
      </c>
      <c r="K819" s="2" t="s">
        <v>55</v>
      </c>
      <c r="L819" s="2" t="s">
        <v>3095</v>
      </c>
      <c r="M819" s="2" t="s">
        <v>3096</v>
      </c>
      <c r="N819" s="2" t="s">
        <v>36</v>
      </c>
    </row>
    <row r="820" spans="1:14" ht="21.75" customHeight="1">
      <c r="A820" s="2" t="s">
        <v>314</v>
      </c>
      <c r="B820" s="2" t="s">
        <v>3097</v>
      </c>
      <c r="C820" s="2" t="str">
        <f t="shared" ca="1" si="0"/>
        <v>上海</v>
      </c>
      <c r="D820" s="2" t="str">
        <f t="shared" ca="1" si="99"/>
        <v>徐汇区  </v>
      </c>
      <c r="E820" s="2" t="s">
        <v>780</v>
      </c>
      <c r="F820" s="2" t="s">
        <v>17</v>
      </c>
      <c r="G820" s="3">
        <v>10</v>
      </c>
      <c r="H820" s="3">
        <v>15</v>
      </c>
      <c r="I820" s="2" t="s">
        <v>3019</v>
      </c>
      <c r="J820" s="2" t="s">
        <v>29</v>
      </c>
      <c r="K820" s="2" t="s">
        <v>47</v>
      </c>
      <c r="L820" s="2" t="s">
        <v>3098</v>
      </c>
      <c r="M820" s="2" t="s">
        <v>3099</v>
      </c>
      <c r="N820" s="2" t="s">
        <v>36</v>
      </c>
    </row>
    <row r="821" spans="1:14" ht="21.75" customHeight="1">
      <c r="A821" s="2" t="s">
        <v>3100</v>
      </c>
      <c r="B821" s="2" t="s">
        <v>3101</v>
      </c>
      <c r="C821" s="2" t="str">
        <f t="shared" ca="1" si="0"/>
        <v>上海</v>
      </c>
      <c r="D821" s="2" t="str">
        <f t="shared" ca="1" si="99"/>
        <v>徐汇区  </v>
      </c>
      <c r="E821" s="2" t="s">
        <v>445</v>
      </c>
      <c r="F821" s="2" t="s">
        <v>27</v>
      </c>
      <c r="G821" s="3">
        <v>10</v>
      </c>
      <c r="H821" s="3">
        <v>15</v>
      </c>
      <c r="I821" s="2" t="s">
        <v>3019</v>
      </c>
      <c r="J821" s="2" t="s">
        <v>1578</v>
      </c>
      <c r="K821" s="2" t="s">
        <v>55</v>
      </c>
      <c r="L821" s="2" t="s">
        <v>3102</v>
      </c>
      <c r="M821" s="2" t="s">
        <v>3103</v>
      </c>
      <c r="N821" s="2" t="s">
        <v>42</v>
      </c>
    </row>
    <row r="822" spans="1:14" ht="21.75" customHeight="1">
      <c r="A822" s="2" t="s">
        <v>314</v>
      </c>
      <c r="B822" s="2" t="s">
        <v>3104</v>
      </c>
      <c r="C822" s="2" t="str">
        <f t="shared" ca="1" si="0"/>
        <v>上海</v>
      </c>
      <c r="D822" s="2" t="str">
        <f t="shared" ca="1" si="99"/>
        <v>徐汇区  </v>
      </c>
      <c r="E822" s="2" t="s">
        <v>295</v>
      </c>
      <c r="F822" s="2" t="s">
        <v>17</v>
      </c>
      <c r="G822" s="3">
        <v>10</v>
      </c>
      <c r="H822" s="3">
        <v>15</v>
      </c>
      <c r="I822" s="2" t="s">
        <v>3019</v>
      </c>
      <c r="J822" s="2" t="s">
        <v>20</v>
      </c>
      <c r="K822" s="2" t="s">
        <v>55</v>
      </c>
      <c r="L822" s="2" t="s">
        <v>3105</v>
      </c>
      <c r="M822" s="2" t="s">
        <v>3106</v>
      </c>
      <c r="N822" s="2" t="s">
        <v>36</v>
      </c>
    </row>
    <row r="823" spans="1:14" ht="21.75" customHeight="1">
      <c r="A823" s="2" t="s">
        <v>314</v>
      </c>
      <c r="B823" s="2" t="s">
        <v>3107</v>
      </c>
      <c r="C823" s="2" t="str">
        <f t="shared" ca="1" si="0"/>
        <v>上海</v>
      </c>
      <c r="D823" s="2" t="str">
        <f t="shared" ca="1" si="99"/>
        <v>徐汇区  </v>
      </c>
      <c r="E823" s="2" t="s">
        <v>295</v>
      </c>
      <c r="F823" s="2" t="s">
        <v>17</v>
      </c>
      <c r="G823" s="3">
        <v>10</v>
      </c>
      <c r="H823" s="3">
        <v>15</v>
      </c>
      <c r="I823" s="2" t="s">
        <v>3019</v>
      </c>
      <c r="J823" s="2" t="s">
        <v>40</v>
      </c>
      <c r="K823" s="2" t="s">
        <v>19</v>
      </c>
      <c r="L823" s="2" t="s">
        <v>21</v>
      </c>
      <c r="M823" s="2" t="s">
        <v>3108</v>
      </c>
      <c r="N823" s="2" t="s">
        <v>404</v>
      </c>
    </row>
    <row r="824" spans="1:14" ht="21.75" customHeight="1">
      <c r="A824" s="2" t="s">
        <v>314</v>
      </c>
      <c r="B824" s="2" t="s">
        <v>3109</v>
      </c>
      <c r="C824" s="2" t="str">
        <f t="shared" ca="1" si="0"/>
        <v>上海</v>
      </c>
      <c r="D824" s="2" t="str">
        <f t="shared" ca="1" si="99"/>
        <v>徐汇区  </v>
      </c>
      <c r="E824" s="2" t="s">
        <v>460</v>
      </c>
      <c r="F824" s="2" t="s">
        <v>17</v>
      </c>
      <c r="G824" s="3">
        <v>10</v>
      </c>
      <c r="H824" s="3">
        <v>15</v>
      </c>
      <c r="I824" s="2" t="s">
        <v>3019</v>
      </c>
      <c r="J824" s="2" t="s">
        <v>40</v>
      </c>
      <c r="K824" s="2" t="s">
        <v>55</v>
      </c>
      <c r="L824" s="2" t="s">
        <v>399</v>
      </c>
      <c r="M824" s="2" t="s">
        <v>3110</v>
      </c>
      <c r="N824" s="2" t="s">
        <v>36</v>
      </c>
    </row>
    <row r="825" spans="1:14" ht="21.75" customHeight="1">
      <c r="A825" s="2" t="s">
        <v>314</v>
      </c>
      <c r="B825" s="2" t="s">
        <v>3111</v>
      </c>
      <c r="C825" s="2" t="str">
        <f t="shared" ca="1" si="0"/>
        <v>上海</v>
      </c>
      <c r="D825" s="2" t="str">
        <f t="shared" ca="1" si="99"/>
        <v>徐汇区  </v>
      </c>
      <c r="E825" s="2" t="s">
        <v>291</v>
      </c>
      <c r="F825" s="2" t="s">
        <v>17</v>
      </c>
      <c r="G825" s="3">
        <v>10</v>
      </c>
      <c r="H825" s="3">
        <v>18</v>
      </c>
      <c r="I825" s="2" t="s">
        <v>3037</v>
      </c>
      <c r="J825" s="2" t="s">
        <v>105</v>
      </c>
      <c r="K825" s="2" t="s">
        <v>47</v>
      </c>
      <c r="L825" s="2" t="s">
        <v>3112</v>
      </c>
      <c r="M825" s="2" t="s">
        <v>3113</v>
      </c>
      <c r="N825" s="2" t="s">
        <v>1333</v>
      </c>
    </row>
    <row r="826" spans="1:14" ht="21.75" customHeight="1">
      <c r="A826" s="2" t="s">
        <v>314</v>
      </c>
      <c r="B826" s="2" t="s">
        <v>3114</v>
      </c>
      <c r="C826" s="2" t="str">
        <f t="shared" ca="1" si="0"/>
        <v>上海</v>
      </c>
      <c r="D826" s="2" t="str">
        <f t="shared" ca="1" si="99"/>
        <v>徐汇区  </v>
      </c>
      <c r="E826" s="2" t="s">
        <v>53</v>
      </c>
      <c r="F826" s="2" t="s">
        <v>17</v>
      </c>
      <c r="G826" s="3">
        <v>10</v>
      </c>
      <c r="H826" s="3">
        <v>15</v>
      </c>
      <c r="I826" s="2" t="s">
        <v>3019</v>
      </c>
      <c r="J826" s="2" t="s">
        <v>20</v>
      </c>
      <c r="K826" s="2" t="s">
        <v>55</v>
      </c>
      <c r="L826" s="2" t="s">
        <v>3115</v>
      </c>
      <c r="M826" s="2" t="s">
        <v>3116</v>
      </c>
      <c r="N826" s="2" t="s">
        <v>36</v>
      </c>
    </row>
    <row r="827" spans="1:14" ht="21.75" customHeight="1">
      <c r="A827" s="2" t="s">
        <v>314</v>
      </c>
      <c r="B827" s="2" t="s">
        <v>3117</v>
      </c>
      <c r="C827" s="2" t="str">
        <f t="shared" ca="1" si="0"/>
        <v>上海</v>
      </c>
      <c r="D827" s="2" t="str">
        <f t="shared" ca="1" si="99"/>
        <v>徐汇区  </v>
      </c>
      <c r="E827" s="2" t="s">
        <v>463</v>
      </c>
      <c r="F827" s="2" t="s">
        <v>17</v>
      </c>
      <c r="G827" s="3">
        <v>10</v>
      </c>
      <c r="H827" s="3">
        <v>12</v>
      </c>
      <c r="I827" s="2" t="s">
        <v>3118</v>
      </c>
      <c r="J827" s="2" t="s">
        <v>3119</v>
      </c>
      <c r="K827" s="2" t="s">
        <v>55</v>
      </c>
      <c r="L827" s="2" t="s">
        <v>3120</v>
      </c>
      <c r="M827" s="2" t="s">
        <v>3121</v>
      </c>
      <c r="N827" s="2" t="s">
        <v>96</v>
      </c>
    </row>
    <row r="828" spans="1:14" ht="21.75" customHeight="1">
      <c r="A828" s="2" t="s">
        <v>314</v>
      </c>
      <c r="B828" s="2" t="s">
        <v>3122</v>
      </c>
      <c r="C828" s="2" t="str">
        <f t="shared" ca="1" si="0"/>
        <v>上海</v>
      </c>
      <c r="D828" s="2" t="str">
        <f t="shared" ca="1" si="99"/>
        <v>徐汇区  </v>
      </c>
      <c r="E828" s="2" t="s">
        <v>460</v>
      </c>
      <c r="F828" s="2" t="s">
        <v>27</v>
      </c>
      <c r="G828" s="3">
        <v>10</v>
      </c>
      <c r="H828" s="3">
        <v>20</v>
      </c>
      <c r="I828" s="2" t="s">
        <v>3021</v>
      </c>
      <c r="J828" s="2" t="s">
        <v>157</v>
      </c>
      <c r="K828" s="2" t="s">
        <v>55</v>
      </c>
      <c r="L828" s="2" t="s">
        <v>3123</v>
      </c>
      <c r="M828" s="2" t="s">
        <v>3124</v>
      </c>
      <c r="N828" s="2" t="s">
        <v>42</v>
      </c>
    </row>
    <row r="829" spans="1:14" ht="21.75" customHeight="1">
      <c r="A829" s="2" t="s">
        <v>1470</v>
      </c>
      <c r="B829" s="2" t="s">
        <v>3125</v>
      </c>
      <c r="C829" s="2" t="str">
        <f t="shared" ca="1" si="0"/>
        <v>上海</v>
      </c>
      <c r="D829" s="2" t="str">
        <f t="shared" ca="1" si="99"/>
        <v>徐汇区  </v>
      </c>
      <c r="E829" s="2" t="s">
        <v>272</v>
      </c>
      <c r="F829" s="2" t="s">
        <v>17</v>
      </c>
      <c r="G829" s="3">
        <v>10</v>
      </c>
      <c r="H829" s="3">
        <v>15</v>
      </c>
      <c r="I829" s="2" t="s">
        <v>3019</v>
      </c>
      <c r="J829" s="2" t="s">
        <v>657</v>
      </c>
      <c r="K829" s="2" t="s">
        <v>47</v>
      </c>
      <c r="L829" s="2" t="s">
        <v>21</v>
      </c>
      <c r="M829" s="2" t="s">
        <v>3126</v>
      </c>
      <c r="N829" s="2" t="s">
        <v>23</v>
      </c>
    </row>
    <row r="830" spans="1:14" ht="21.75" customHeight="1">
      <c r="A830" s="2" t="s">
        <v>314</v>
      </c>
      <c r="B830" s="2" t="s">
        <v>3127</v>
      </c>
      <c r="C830" s="2" t="str">
        <f t="shared" ca="1" si="0"/>
        <v>上海</v>
      </c>
      <c r="D830" s="2" t="str">
        <f t="shared" ca="1" si="99"/>
        <v>徐汇区  </v>
      </c>
      <c r="E830" s="2" t="s">
        <v>295</v>
      </c>
      <c r="F830" s="2" t="s">
        <v>27</v>
      </c>
      <c r="G830" s="3">
        <v>10</v>
      </c>
      <c r="H830" s="3">
        <v>15</v>
      </c>
      <c r="I830" s="2" t="s">
        <v>3019</v>
      </c>
      <c r="J830" s="2" t="s">
        <v>781</v>
      </c>
      <c r="K830" s="2" t="s">
        <v>55</v>
      </c>
      <c r="L830" s="2" t="s">
        <v>21</v>
      </c>
      <c r="M830" s="2" t="s">
        <v>3128</v>
      </c>
      <c r="N830" s="2" t="s">
        <v>96</v>
      </c>
    </row>
    <row r="831" spans="1:14" ht="21.75" customHeight="1">
      <c r="A831" s="2" t="s">
        <v>314</v>
      </c>
      <c r="B831" s="2" t="s">
        <v>3129</v>
      </c>
      <c r="C831" s="2" t="str">
        <f t="shared" ca="1" si="0"/>
        <v>上海</v>
      </c>
      <c r="D831" s="2" t="str">
        <f t="shared" ca="1" si="99"/>
        <v>徐汇区  </v>
      </c>
      <c r="E831" s="2" t="s">
        <v>295</v>
      </c>
      <c r="F831" s="2" t="s">
        <v>27</v>
      </c>
      <c r="G831" s="3">
        <v>10</v>
      </c>
      <c r="H831" s="3">
        <v>15</v>
      </c>
      <c r="I831" s="2" t="s">
        <v>3019</v>
      </c>
      <c r="J831" s="2" t="s">
        <v>421</v>
      </c>
      <c r="K831" s="2" t="s">
        <v>55</v>
      </c>
      <c r="L831" s="2" t="s">
        <v>3130</v>
      </c>
      <c r="M831" s="2" t="s">
        <v>3131</v>
      </c>
      <c r="N831" s="2" t="s">
        <v>404</v>
      </c>
    </row>
    <row r="832" spans="1:14" ht="21.75" customHeight="1">
      <c r="A832" s="2" t="s">
        <v>314</v>
      </c>
      <c r="B832" s="2" t="s">
        <v>3132</v>
      </c>
      <c r="C832" s="2" t="str">
        <f t="shared" ca="1" si="0"/>
        <v>上海</v>
      </c>
      <c r="D832" s="2" t="str">
        <f t="shared" ca="1" si="99"/>
        <v>徐汇区  </v>
      </c>
      <c r="E832" s="2" t="s">
        <v>279</v>
      </c>
      <c r="F832" s="2" t="s">
        <v>17</v>
      </c>
      <c r="G832" s="3">
        <v>10</v>
      </c>
      <c r="H832" s="3">
        <v>15</v>
      </c>
      <c r="I832" s="2" t="s">
        <v>3019</v>
      </c>
      <c r="J832" s="2" t="s">
        <v>528</v>
      </c>
      <c r="K832" s="2" t="s">
        <v>55</v>
      </c>
      <c r="L832" s="2" t="s">
        <v>263</v>
      </c>
      <c r="M832" s="2" t="s">
        <v>21</v>
      </c>
      <c r="N832" s="2" t="s">
        <v>23</v>
      </c>
    </row>
    <row r="833" spans="1:14" ht="21.75" customHeight="1">
      <c r="A833" s="2" t="s">
        <v>314</v>
      </c>
      <c r="B833" s="2" t="s">
        <v>3133</v>
      </c>
      <c r="C833" s="2" t="str">
        <f t="shared" ca="1" si="0"/>
        <v>上海</v>
      </c>
      <c r="D833" s="2" t="str">
        <f t="shared" ca="1" si="99"/>
        <v>徐汇区  </v>
      </c>
      <c r="E833" s="2" t="s">
        <v>295</v>
      </c>
      <c r="F833" s="2" t="s">
        <v>17</v>
      </c>
      <c r="G833" s="3">
        <v>10</v>
      </c>
      <c r="H833" s="3">
        <v>20</v>
      </c>
      <c r="I833" s="2" t="s">
        <v>3021</v>
      </c>
      <c r="J833" s="2" t="s">
        <v>20</v>
      </c>
      <c r="K833" s="2" t="s">
        <v>55</v>
      </c>
      <c r="L833" s="2" t="s">
        <v>1412</v>
      </c>
      <c r="M833" s="2" t="s">
        <v>3134</v>
      </c>
      <c r="N833" s="2" t="s">
        <v>404</v>
      </c>
    </row>
    <row r="834" spans="1:14" ht="21.75" customHeight="1">
      <c r="A834" s="2" t="s">
        <v>3135</v>
      </c>
      <c r="B834" s="2" t="s">
        <v>3136</v>
      </c>
      <c r="C834" s="2" t="str">
        <f t="shared" ca="1" si="0"/>
        <v>上海</v>
      </c>
      <c r="D834" s="2" t="s">
        <v>21</v>
      </c>
      <c r="E834" s="2" t="s">
        <v>60</v>
      </c>
      <c r="F834" s="2" t="s">
        <v>27</v>
      </c>
      <c r="G834" s="3">
        <v>10</v>
      </c>
      <c r="H834" s="3">
        <v>15</v>
      </c>
      <c r="I834" s="2" t="s">
        <v>3019</v>
      </c>
      <c r="J834" s="2" t="s">
        <v>781</v>
      </c>
      <c r="K834" s="2" t="s">
        <v>55</v>
      </c>
      <c r="L834" s="2" t="s">
        <v>3137</v>
      </c>
      <c r="M834" s="2" t="s">
        <v>3138</v>
      </c>
      <c r="N834" s="2" t="s">
        <v>36</v>
      </c>
    </row>
    <row r="835" spans="1:14" ht="21.75" customHeight="1">
      <c r="A835" s="2" t="s">
        <v>3139</v>
      </c>
      <c r="B835" s="2" t="s">
        <v>3140</v>
      </c>
      <c r="C835" s="2" t="str">
        <f t="shared" ca="1" si="0"/>
        <v>上海</v>
      </c>
      <c r="D835" s="2" t="str">
        <f t="shared" ref="D835:D841" ca="1" si="100">IFERROR(__xludf.DUMMYFUNCTION("REGEXEXTRACT(E835,""-(\S+)"")"),"浦东新区  ")</f>
        <v>浦东新区  </v>
      </c>
      <c r="E835" s="2" t="s">
        <v>295</v>
      </c>
      <c r="F835" s="2" t="s">
        <v>17</v>
      </c>
      <c r="G835" s="3">
        <v>10</v>
      </c>
      <c r="H835" s="3">
        <v>15</v>
      </c>
      <c r="I835" s="2" t="s">
        <v>3019</v>
      </c>
      <c r="J835" s="2" t="s">
        <v>781</v>
      </c>
      <c r="K835" s="2" t="s">
        <v>55</v>
      </c>
      <c r="L835" s="2" t="s">
        <v>997</v>
      </c>
      <c r="M835" s="2" t="s">
        <v>3141</v>
      </c>
      <c r="N835" s="2" t="s">
        <v>404</v>
      </c>
    </row>
    <row r="836" spans="1:14" ht="21.75" customHeight="1">
      <c r="A836" s="2" t="s">
        <v>314</v>
      </c>
      <c r="B836" s="2" t="s">
        <v>3142</v>
      </c>
      <c r="C836" s="2" t="str">
        <f t="shared" ca="1" si="0"/>
        <v>上海</v>
      </c>
      <c r="D836" s="2" t="str">
        <f t="shared" ca="1" si="100"/>
        <v>浦东新区  </v>
      </c>
      <c r="E836" s="2" t="s">
        <v>291</v>
      </c>
      <c r="F836" s="2" t="s">
        <v>27</v>
      </c>
      <c r="G836" s="3">
        <v>10</v>
      </c>
      <c r="H836" s="3">
        <v>15</v>
      </c>
      <c r="I836" s="2" t="s">
        <v>3019</v>
      </c>
      <c r="J836" s="2" t="s">
        <v>40</v>
      </c>
      <c r="K836" s="2" t="s">
        <v>67</v>
      </c>
      <c r="L836" s="2" t="s">
        <v>2019</v>
      </c>
      <c r="M836" s="2" t="s">
        <v>3143</v>
      </c>
      <c r="N836" s="2" t="s">
        <v>36</v>
      </c>
    </row>
    <row r="837" spans="1:14" ht="21.75" customHeight="1">
      <c r="A837" s="2" t="s">
        <v>1786</v>
      </c>
      <c r="B837" s="2" t="s">
        <v>3144</v>
      </c>
      <c r="C837" s="2" t="str">
        <f t="shared" ca="1" si="0"/>
        <v>上海</v>
      </c>
      <c r="D837" s="2" t="str">
        <f t="shared" ca="1" si="100"/>
        <v>浦东新区  </v>
      </c>
      <c r="E837" s="2" t="s">
        <v>295</v>
      </c>
      <c r="F837" s="2" t="s">
        <v>27</v>
      </c>
      <c r="G837" s="3">
        <v>10</v>
      </c>
      <c r="H837" s="3">
        <v>18</v>
      </c>
      <c r="I837" s="2" t="s">
        <v>3037</v>
      </c>
      <c r="J837" s="2" t="s">
        <v>157</v>
      </c>
      <c r="K837" s="2" t="s">
        <v>55</v>
      </c>
      <c r="L837" s="2" t="s">
        <v>3145</v>
      </c>
      <c r="M837" s="2" t="s">
        <v>3146</v>
      </c>
      <c r="N837" s="2" t="s">
        <v>36</v>
      </c>
    </row>
    <row r="838" spans="1:14" ht="21.75" customHeight="1">
      <c r="A838" s="2" t="s">
        <v>3147</v>
      </c>
      <c r="B838" s="2" t="s">
        <v>3148</v>
      </c>
      <c r="C838" s="2" t="str">
        <f t="shared" ca="1" si="0"/>
        <v>上海</v>
      </c>
      <c r="D838" s="2" t="str">
        <f t="shared" ca="1" si="100"/>
        <v>浦东新区  </v>
      </c>
      <c r="E838" s="2" t="s">
        <v>429</v>
      </c>
      <c r="F838" s="2" t="s">
        <v>27</v>
      </c>
      <c r="G838" s="3">
        <v>10</v>
      </c>
      <c r="H838" s="3">
        <v>15</v>
      </c>
      <c r="I838" s="2" t="s">
        <v>3019</v>
      </c>
      <c r="J838" s="2" t="s">
        <v>3149</v>
      </c>
      <c r="K838" s="2" t="s">
        <v>55</v>
      </c>
      <c r="L838" s="2" t="s">
        <v>3150</v>
      </c>
      <c r="M838" s="2" t="s">
        <v>3151</v>
      </c>
      <c r="N838" s="2" t="s">
        <v>42</v>
      </c>
    </row>
    <row r="839" spans="1:14" ht="21.75" customHeight="1">
      <c r="A839" s="2" t="s">
        <v>179</v>
      </c>
      <c r="B839" s="2" t="s">
        <v>3152</v>
      </c>
      <c r="C839" s="2" t="str">
        <f t="shared" ca="1" si="0"/>
        <v>上海</v>
      </c>
      <c r="D839" s="2" t="str">
        <f t="shared" ca="1" si="100"/>
        <v>浦东新区  </v>
      </c>
      <c r="E839" s="2" t="s">
        <v>272</v>
      </c>
      <c r="F839" s="2" t="s">
        <v>17</v>
      </c>
      <c r="G839" s="3">
        <v>10</v>
      </c>
      <c r="H839" s="3">
        <v>15</v>
      </c>
      <c r="I839" s="2" t="s">
        <v>3019</v>
      </c>
      <c r="J839" s="2" t="s">
        <v>20</v>
      </c>
      <c r="K839" s="2" t="s">
        <v>47</v>
      </c>
      <c r="L839" s="2" t="s">
        <v>3153</v>
      </c>
      <c r="M839" s="2" t="s">
        <v>3154</v>
      </c>
      <c r="N839" s="2" t="s">
        <v>36</v>
      </c>
    </row>
    <row r="840" spans="1:14" ht="21.75" customHeight="1">
      <c r="A840" s="2" t="s">
        <v>1581</v>
      </c>
      <c r="B840" s="2" t="s">
        <v>3155</v>
      </c>
      <c r="C840" s="2" t="str">
        <f t="shared" ca="1" si="0"/>
        <v>上海</v>
      </c>
      <c r="D840" s="2" t="str">
        <f t="shared" ca="1" si="100"/>
        <v>浦东新区  </v>
      </c>
      <c r="E840" s="2" t="s">
        <v>295</v>
      </c>
      <c r="F840" s="2" t="s">
        <v>27</v>
      </c>
      <c r="G840" s="3">
        <v>10</v>
      </c>
      <c r="H840" s="3">
        <v>16</v>
      </c>
      <c r="I840" s="2" t="s">
        <v>3156</v>
      </c>
      <c r="J840" s="2" t="s">
        <v>20</v>
      </c>
      <c r="K840" s="2" t="s">
        <v>55</v>
      </c>
      <c r="L840" s="2" t="s">
        <v>3157</v>
      </c>
      <c r="M840" s="2" t="s">
        <v>3158</v>
      </c>
      <c r="N840" s="2" t="s">
        <v>36</v>
      </c>
    </row>
    <row r="841" spans="1:14" ht="21.75" customHeight="1">
      <c r="A841" s="2" t="s">
        <v>3159</v>
      </c>
      <c r="B841" s="2" t="s">
        <v>3160</v>
      </c>
      <c r="C841" s="2" t="str">
        <f t="shared" ca="1" si="0"/>
        <v>上海</v>
      </c>
      <c r="D841" s="2" t="str">
        <f t="shared" ca="1" si="100"/>
        <v>浦东新区  </v>
      </c>
      <c r="E841" s="2" t="s">
        <v>291</v>
      </c>
      <c r="F841" s="2" t="s">
        <v>27</v>
      </c>
      <c r="G841" s="3">
        <v>10</v>
      </c>
      <c r="H841" s="3">
        <v>18</v>
      </c>
      <c r="I841" s="2" t="s">
        <v>3037</v>
      </c>
      <c r="J841" s="2" t="s">
        <v>3161</v>
      </c>
      <c r="K841" s="2" t="s">
        <v>47</v>
      </c>
      <c r="L841" s="2" t="s">
        <v>3162</v>
      </c>
      <c r="M841" s="2" t="s">
        <v>3163</v>
      </c>
      <c r="N841" s="2" t="s">
        <v>36</v>
      </c>
    </row>
    <row r="842" spans="1:14" ht="21.75" customHeight="1">
      <c r="A842" s="2" t="s">
        <v>108</v>
      </c>
      <c r="B842" s="2" t="s">
        <v>3164</v>
      </c>
      <c r="C842" s="2" t="str">
        <f t="shared" ca="1" si="0"/>
        <v>上海</v>
      </c>
      <c r="D842" s="2" t="s">
        <v>21</v>
      </c>
      <c r="E842" s="2" t="s">
        <v>60</v>
      </c>
      <c r="F842" s="2" t="s">
        <v>17</v>
      </c>
      <c r="G842" s="3">
        <v>10</v>
      </c>
      <c r="H842" s="3">
        <v>15</v>
      </c>
      <c r="I842" s="2" t="s">
        <v>3019</v>
      </c>
      <c r="J842" s="2" t="s">
        <v>157</v>
      </c>
      <c r="K842" s="2" t="s">
        <v>55</v>
      </c>
      <c r="L842" s="2" t="s">
        <v>21</v>
      </c>
      <c r="M842" s="2" t="s">
        <v>3165</v>
      </c>
      <c r="N842" s="2" t="s">
        <v>1333</v>
      </c>
    </row>
    <row r="843" spans="1:14" ht="21.75" customHeight="1">
      <c r="A843" s="2" t="s">
        <v>3166</v>
      </c>
      <c r="B843" s="2" t="s">
        <v>3167</v>
      </c>
      <c r="C843" s="2" t="str">
        <f t="shared" ca="1" si="0"/>
        <v>上海</v>
      </c>
      <c r="D843" s="2" t="str">
        <f t="shared" ref="D843:D849" ca="1" si="101">IFERROR(__xludf.DUMMYFUNCTION("REGEXEXTRACT(E843,""-(\S+)"")"),"徐汇区  ")</f>
        <v>徐汇区  </v>
      </c>
      <c r="E843" s="2" t="s">
        <v>272</v>
      </c>
      <c r="F843" s="2" t="s">
        <v>27</v>
      </c>
      <c r="G843" s="3">
        <v>10</v>
      </c>
      <c r="H843" s="3">
        <v>15</v>
      </c>
      <c r="I843" s="2" t="s">
        <v>3019</v>
      </c>
      <c r="J843" s="2" t="s">
        <v>352</v>
      </c>
      <c r="K843" s="2" t="s">
        <v>55</v>
      </c>
      <c r="L843" s="2" t="s">
        <v>3168</v>
      </c>
      <c r="M843" s="2" t="s">
        <v>3169</v>
      </c>
      <c r="N843" s="2" t="s">
        <v>36</v>
      </c>
    </row>
    <row r="844" spans="1:14" ht="21.75" customHeight="1">
      <c r="A844" s="2" t="s">
        <v>2082</v>
      </c>
      <c r="B844" s="2" t="s">
        <v>3170</v>
      </c>
      <c r="C844" s="2" t="str">
        <f t="shared" ca="1" si="0"/>
        <v>上海</v>
      </c>
      <c r="D844" s="2" t="str">
        <f t="shared" ca="1" si="101"/>
        <v>徐汇区  </v>
      </c>
      <c r="E844" s="2" t="s">
        <v>295</v>
      </c>
      <c r="F844" s="2" t="s">
        <v>27</v>
      </c>
      <c r="G844" s="3">
        <v>10</v>
      </c>
      <c r="H844" s="3">
        <v>15</v>
      </c>
      <c r="I844" s="2" t="s">
        <v>3019</v>
      </c>
      <c r="J844" s="2" t="s">
        <v>20</v>
      </c>
      <c r="K844" s="2" t="s">
        <v>1965</v>
      </c>
      <c r="L844" s="2" t="s">
        <v>2171</v>
      </c>
      <c r="M844" s="2" t="s">
        <v>3171</v>
      </c>
      <c r="N844" s="2" t="s">
        <v>36</v>
      </c>
    </row>
    <row r="845" spans="1:14" ht="21.75" customHeight="1">
      <c r="A845" s="2" t="s">
        <v>512</v>
      </c>
      <c r="B845" s="2" t="s">
        <v>3172</v>
      </c>
      <c r="C845" s="2" t="str">
        <f t="shared" ca="1" si="0"/>
        <v>上海</v>
      </c>
      <c r="D845" s="2" t="str">
        <f t="shared" ca="1" si="101"/>
        <v>徐汇区  </v>
      </c>
      <c r="E845" s="2" t="s">
        <v>463</v>
      </c>
      <c r="F845" s="2" t="s">
        <v>27</v>
      </c>
      <c r="G845" s="3">
        <v>10</v>
      </c>
      <c r="H845" s="3">
        <v>15</v>
      </c>
      <c r="I845" s="2" t="s">
        <v>3019</v>
      </c>
      <c r="J845" s="2" t="s">
        <v>40</v>
      </c>
      <c r="K845" s="2" t="s">
        <v>47</v>
      </c>
      <c r="L845" s="2" t="s">
        <v>3102</v>
      </c>
      <c r="M845" s="2" t="s">
        <v>3173</v>
      </c>
      <c r="N845" s="2" t="s">
        <v>36</v>
      </c>
    </row>
    <row r="846" spans="1:14" ht="21.75" customHeight="1">
      <c r="A846" s="4" t="s">
        <v>3174</v>
      </c>
      <c r="B846" s="4" t="s">
        <v>3175</v>
      </c>
      <c r="C846" s="4" t="str">
        <f t="shared" ca="1" si="0"/>
        <v>上海</v>
      </c>
      <c r="D846" s="4" t="str">
        <f t="shared" ca="1" si="101"/>
        <v>徐汇区  </v>
      </c>
      <c r="E846" s="4" t="s">
        <v>291</v>
      </c>
      <c r="F846" s="4" t="s">
        <v>17</v>
      </c>
      <c r="G846" s="5">
        <v>10</v>
      </c>
      <c r="H846" s="5">
        <v>15</v>
      </c>
      <c r="I846" s="4" t="s">
        <v>3019</v>
      </c>
      <c r="J846" s="4" t="s">
        <v>105</v>
      </c>
      <c r="K846" s="4" t="s">
        <v>47</v>
      </c>
      <c r="L846" s="4" t="s">
        <v>21</v>
      </c>
      <c r="M846" s="4" t="s">
        <v>21</v>
      </c>
      <c r="N846" s="4" t="s">
        <v>36</v>
      </c>
    </row>
    <row r="847" spans="1:14" ht="21.75" customHeight="1">
      <c r="A847" s="2" t="s">
        <v>3176</v>
      </c>
      <c r="B847" s="2" t="s">
        <v>3177</v>
      </c>
      <c r="C847" s="2" t="str">
        <f t="shared" ca="1" si="0"/>
        <v>上海</v>
      </c>
      <c r="D847" s="2" t="str">
        <f t="shared" ca="1" si="101"/>
        <v>徐汇区  </v>
      </c>
      <c r="E847" s="2" t="s">
        <v>285</v>
      </c>
      <c r="F847" s="2" t="s">
        <v>17</v>
      </c>
      <c r="G847" s="6">
        <v>10</v>
      </c>
      <c r="H847" s="6">
        <v>13</v>
      </c>
      <c r="I847" s="7" t="s">
        <v>3178</v>
      </c>
      <c r="J847" s="2" t="s">
        <v>3179</v>
      </c>
      <c r="K847" s="2" t="s">
        <v>67</v>
      </c>
      <c r="L847" s="2" t="s">
        <v>3180</v>
      </c>
      <c r="M847" s="2" t="s">
        <v>3181</v>
      </c>
      <c r="N847" s="2" t="s">
        <v>42</v>
      </c>
    </row>
    <row r="848" spans="1:14" ht="21.75" customHeight="1">
      <c r="A848" s="2" t="s">
        <v>3182</v>
      </c>
      <c r="B848" s="2" t="s">
        <v>3183</v>
      </c>
      <c r="C848" s="2" t="str">
        <f t="shared" ca="1" si="0"/>
        <v>上海</v>
      </c>
      <c r="D848" s="2" t="str">
        <f t="shared" ca="1" si="101"/>
        <v>徐汇区  </v>
      </c>
      <c r="E848" s="2" t="s">
        <v>272</v>
      </c>
      <c r="F848" s="2" t="s">
        <v>17</v>
      </c>
      <c r="G848" s="3">
        <v>10</v>
      </c>
      <c r="H848" s="3">
        <v>15</v>
      </c>
      <c r="I848" s="2" t="s">
        <v>3019</v>
      </c>
      <c r="J848" s="2" t="s">
        <v>3184</v>
      </c>
      <c r="K848" s="2" t="s">
        <v>47</v>
      </c>
      <c r="L848" s="2" t="s">
        <v>3185</v>
      </c>
      <c r="M848" s="2" t="s">
        <v>3186</v>
      </c>
      <c r="N848" s="2" t="s">
        <v>42</v>
      </c>
    </row>
    <row r="849" spans="1:14" ht="21.75" customHeight="1">
      <c r="A849" s="2" t="s">
        <v>3187</v>
      </c>
      <c r="B849" s="2" t="s">
        <v>3188</v>
      </c>
      <c r="C849" s="2" t="str">
        <f t="shared" ca="1" si="0"/>
        <v>上海</v>
      </c>
      <c r="D849" s="2" t="str">
        <f t="shared" ca="1" si="101"/>
        <v>徐汇区  </v>
      </c>
      <c r="E849" s="2" t="s">
        <v>291</v>
      </c>
      <c r="F849" s="2" t="s">
        <v>27</v>
      </c>
      <c r="G849" s="3">
        <v>10</v>
      </c>
      <c r="H849" s="3">
        <v>15</v>
      </c>
      <c r="I849" s="2" t="s">
        <v>3019</v>
      </c>
      <c r="J849" s="2" t="s">
        <v>68</v>
      </c>
      <c r="K849" s="2" t="s">
        <v>47</v>
      </c>
      <c r="L849" s="2" t="s">
        <v>3189</v>
      </c>
      <c r="M849" s="2" t="s">
        <v>3190</v>
      </c>
      <c r="N849" s="2" t="s">
        <v>23</v>
      </c>
    </row>
    <row r="850" spans="1:14" ht="21.75" customHeight="1">
      <c r="A850" s="2" t="s">
        <v>3191</v>
      </c>
      <c r="B850" s="2" t="s">
        <v>3192</v>
      </c>
      <c r="C850" s="2" t="str">
        <f t="shared" ca="1" si="0"/>
        <v>上海</v>
      </c>
      <c r="D850" s="2" t="s">
        <v>21</v>
      </c>
      <c r="E850" s="2" t="s">
        <v>60</v>
      </c>
      <c r="F850" s="2" t="s">
        <v>17</v>
      </c>
      <c r="G850" s="3">
        <v>10</v>
      </c>
      <c r="H850" s="3">
        <v>15</v>
      </c>
      <c r="I850" s="2" t="s">
        <v>3019</v>
      </c>
      <c r="J850" s="2" t="s">
        <v>3193</v>
      </c>
      <c r="K850" s="2" t="s">
        <v>55</v>
      </c>
      <c r="L850" s="2" t="s">
        <v>3194</v>
      </c>
      <c r="M850" s="2" t="s">
        <v>3195</v>
      </c>
      <c r="N850" s="2" t="s">
        <v>42</v>
      </c>
    </row>
    <row r="851" spans="1:14" ht="21.75" customHeight="1">
      <c r="A851" s="2" t="s">
        <v>3196</v>
      </c>
      <c r="B851" s="2" t="s">
        <v>3197</v>
      </c>
      <c r="C851" s="2" t="str">
        <f t="shared" ca="1" si="0"/>
        <v>上海</v>
      </c>
      <c r="D851" s="2" t="str">
        <f ca="1">IFERROR(__xludf.DUMMYFUNCTION("REGEXEXTRACT(E851,""-(\S+)"")"),"虹口区  ")</f>
        <v>虹口区  </v>
      </c>
      <c r="E851" s="2" t="s">
        <v>16</v>
      </c>
      <c r="F851" s="2" t="s">
        <v>17</v>
      </c>
      <c r="G851" s="3">
        <v>10</v>
      </c>
      <c r="H851" s="3">
        <v>20</v>
      </c>
      <c r="I851" s="2" t="s">
        <v>3021</v>
      </c>
      <c r="J851" s="2" t="s">
        <v>105</v>
      </c>
      <c r="K851" s="2" t="s">
        <v>55</v>
      </c>
      <c r="L851" s="2" t="s">
        <v>21</v>
      </c>
      <c r="M851" s="2" t="s">
        <v>3198</v>
      </c>
      <c r="N851" s="2" t="s">
        <v>23</v>
      </c>
    </row>
    <row r="852" spans="1:14" ht="21.75" customHeight="1">
      <c r="A852" s="2" t="s">
        <v>3199</v>
      </c>
      <c r="B852" s="2" t="s">
        <v>3200</v>
      </c>
      <c r="C852" s="2" t="str">
        <f t="shared" ca="1" si="0"/>
        <v>上海</v>
      </c>
      <c r="D852" s="2" t="s">
        <v>21</v>
      </c>
      <c r="E852" s="2" t="s">
        <v>60</v>
      </c>
      <c r="F852" s="2" t="s">
        <v>27</v>
      </c>
      <c r="G852" s="3">
        <v>10</v>
      </c>
      <c r="H852" s="3">
        <v>20</v>
      </c>
      <c r="I852" s="2" t="s">
        <v>3021</v>
      </c>
      <c r="J852" s="2" t="s">
        <v>2233</v>
      </c>
      <c r="K852" s="2" t="s">
        <v>55</v>
      </c>
      <c r="L852" s="2" t="s">
        <v>3201</v>
      </c>
      <c r="M852" s="2" t="s">
        <v>3202</v>
      </c>
      <c r="N852" s="2" t="s">
        <v>23</v>
      </c>
    </row>
    <row r="853" spans="1:14" ht="21.75" customHeight="1">
      <c r="A853" s="2" t="s">
        <v>108</v>
      </c>
      <c r="B853" s="2" t="s">
        <v>3203</v>
      </c>
      <c r="C853" s="2" t="str">
        <f t="shared" ca="1" si="0"/>
        <v>上海</v>
      </c>
      <c r="D853" s="2" t="str">
        <f t="shared" ref="D853:D868" ca="1" si="102">IFERROR(__xludf.DUMMYFUNCTION("REGEXEXTRACT(E853,""-(\S+)"")"),"徐汇区  ")</f>
        <v>徐汇区  </v>
      </c>
      <c r="E853" s="2" t="s">
        <v>272</v>
      </c>
      <c r="F853" s="2" t="s">
        <v>27</v>
      </c>
      <c r="G853" s="3">
        <v>10</v>
      </c>
      <c r="H853" s="3">
        <v>15</v>
      </c>
      <c r="I853" s="2" t="s">
        <v>3019</v>
      </c>
      <c r="J853" s="2" t="s">
        <v>157</v>
      </c>
      <c r="K853" s="2" t="s">
        <v>55</v>
      </c>
      <c r="L853" s="2" t="s">
        <v>3204</v>
      </c>
      <c r="M853" s="2" t="s">
        <v>3205</v>
      </c>
      <c r="N853" s="2" t="s">
        <v>42</v>
      </c>
    </row>
    <row r="854" spans="1:14" ht="21.75" customHeight="1">
      <c r="A854" s="2" t="s">
        <v>385</v>
      </c>
      <c r="B854" s="2" t="s">
        <v>3206</v>
      </c>
      <c r="C854" s="2" t="str">
        <f t="shared" ca="1" si="0"/>
        <v>上海</v>
      </c>
      <c r="D854" s="2" t="str">
        <f t="shared" ca="1" si="102"/>
        <v>徐汇区  </v>
      </c>
      <c r="E854" s="2" t="s">
        <v>445</v>
      </c>
      <c r="F854" s="2" t="s">
        <v>27</v>
      </c>
      <c r="G854" s="3">
        <v>10</v>
      </c>
      <c r="H854" s="3">
        <v>15</v>
      </c>
      <c r="I854" s="2" t="s">
        <v>3019</v>
      </c>
      <c r="J854" s="2" t="s">
        <v>505</v>
      </c>
      <c r="K854" s="2" t="s">
        <v>47</v>
      </c>
      <c r="L854" s="2" t="s">
        <v>3207</v>
      </c>
      <c r="M854" s="2" t="s">
        <v>3208</v>
      </c>
      <c r="N854" s="2" t="s">
        <v>96</v>
      </c>
    </row>
    <row r="855" spans="1:14" ht="21.75" customHeight="1">
      <c r="A855" s="2" t="s">
        <v>2982</v>
      </c>
      <c r="B855" s="2" t="s">
        <v>3209</v>
      </c>
      <c r="C855" s="2" t="str">
        <f t="shared" ca="1" si="0"/>
        <v>上海</v>
      </c>
      <c r="D855" s="2" t="str">
        <f t="shared" ca="1" si="102"/>
        <v>徐汇区  </v>
      </c>
      <c r="E855" s="2" t="s">
        <v>780</v>
      </c>
      <c r="F855" s="2" t="s">
        <v>27</v>
      </c>
      <c r="G855" s="3">
        <v>10</v>
      </c>
      <c r="H855" s="3">
        <v>15</v>
      </c>
      <c r="I855" s="2" t="s">
        <v>3019</v>
      </c>
      <c r="J855" s="2" t="s">
        <v>2182</v>
      </c>
      <c r="K855" s="2" t="s">
        <v>55</v>
      </c>
      <c r="L855" s="2" t="s">
        <v>3210</v>
      </c>
      <c r="M855" s="2" t="s">
        <v>3211</v>
      </c>
      <c r="N855" s="2" t="s">
        <v>36</v>
      </c>
    </row>
    <row r="856" spans="1:14" ht="21.75" customHeight="1">
      <c r="A856" s="2" t="s">
        <v>385</v>
      </c>
      <c r="B856" s="2" t="s">
        <v>3212</v>
      </c>
      <c r="C856" s="2" t="str">
        <f t="shared" ca="1" si="0"/>
        <v>上海</v>
      </c>
      <c r="D856" s="2" t="str">
        <f t="shared" ca="1" si="102"/>
        <v>徐汇区  </v>
      </c>
      <c r="E856" s="2" t="s">
        <v>445</v>
      </c>
      <c r="F856" s="2" t="s">
        <v>27</v>
      </c>
      <c r="G856" s="3">
        <v>10</v>
      </c>
      <c r="H856" s="3">
        <v>20</v>
      </c>
      <c r="I856" s="2" t="s">
        <v>3021</v>
      </c>
      <c r="J856" s="2" t="s">
        <v>786</v>
      </c>
      <c r="K856" s="2" t="s">
        <v>55</v>
      </c>
      <c r="L856" s="2" t="s">
        <v>3213</v>
      </c>
      <c r="M856" s="2" t="s">
        <v>3214</v>
      </c>
      <c r="N856" s="2" t="s">
        <v>36</v>
      </c>
    </row>
    <row r="857" spans="1:14" ht="21.75" customHeight="1">
      <c r="A857" s="2" t="s">
        <v>75</v>
      </c>
      <c r="B857" s="2" t="s">
        <v>3215</v>
      </c>
      <c r="C857" s="2" t="str">
        <f t="shared" ca="1" si="0"/>
        <v>上海</v>
      </c>
      <c r="D857" s="2" t="str">
        <f t="shared" ca="1" si="102"/>
        <v>徐汇区  </v>
      </c>
      <c r="E857" s="2" t="s">
        <v>53</v>
      </c>
      <c r="F857" s="2" t="s">
        <v>17</v>
      </c>
      <c r="G857" s="3">
        <v>10</v>
      </c>
      <c r="H857" s="3">
        <v>15</v>
      </c>
      <c r="I857" s="2" t="s">
        <v>3019</v>
      </c>
      <c r="J857" s="2" t="s">
        <v>40</v>
      </c>
      <c r="K857" s="2" t="s">
        <v>1965</v>
      </c>
      <c r="L857" s="2" t="s">
        <v>920</v>
      </c>
      <c r="M857" s="2" t="s">
        <v>3216</v>
      </c>
      <c r="N857" s="2" t="s">
        <v>42</v>
      </c>
    </row>
    <row r="858" spans="1:14" ht="21.75" customHeight="1">
      <c r="A858" s="2" t="s">
        <v>75</v>
      </c>
      <c r="B858" s="2" t="s">
        <v>3217</v>
      </c>
      <c r="C858" s="2" t="str">
        <f t="shared" ca="1" si="0"/>
        <v>上海</v>
      </c>
      <c r="D858" s="2" t="str">
        <f t="shared" ca="1" si="102"/>
        <v>徐汇区  </v>
      </c>
      <c r="E858" s="2" t="s">
        <v>445</v>
      </c>
      <c r="F858" s="2" t="s">
        <v>17</v>
      </c>
      <c r="G858" s="3">
        <v>10</v>
      </c>
      <c r="H858" s="3">
        <v>15</v>
      </c>
      <c r="I858" s="2" t="s">
        <v>3019</v>
      </c>
      <c r="J858" s="2" t="s">
        <v>1236</v>
      </c>
      <c r="K858" s="2" t="s">
        <v>55</v>
      </c>
      <c r="L858" s="2" t="s">
        <v>3218</v>
      </c>
      <c r="M858" s="2" t="s">
        <v>3219</v>
      </c>
      <c r="N858" s="2" t="s">
        <v>42</v>
      </c>
    </row>
    <row r="859" spans="1:14" ht="21.75" customHeight="1">
      <c r="A859" s="2" t="s">
        <v>3220</v>
      </c>
      <c r="B859" s="2" t="s">
        <v>3221</v>
      </c>
      <c r="C859" s="2" t="str">
        <f t="shared" ca="1" si="0"/>
        <v>上海</v>
      </c>
      <c r="D859" s="2" t="str">
        <f t="shared" ca="1" si="102"/>
        <v>徐汇区  </v>
      </c>
      <c r="E859" s="2" t="s">
        <v>445</v>
      </c>
      <c r="F859" s="2" t="s">
        <v>17</v>
      </c>
      <c r="G859" s="3">
        <v>10</v>
      </c>
      <c r="H859" s="3">
        <v>20</v>
      </c>
      <c r="I859" s="2" t="s">
        <v>3021</v>
      </c>
      <c r="J859" s="2" t="s">
        <v>859</v>
      </c>
      <c r="K859" s="2" t="s">
        <v>55</v>
      </c>
      <c r="L859" s="2" t="s">
        <v>21</v>
      </c>
      <c r="M859" s="2" t="s">
        <v>3222</v>
      </c>
      <c r="N859" s="2" t="s">
        <v>36</v>
      </c>
    </row>
    <row r="860" spans="1:14" ht="21.75" customHeight="1">
      <c r="A860" s="2" t="s">
        <v>1898</v>
      </c>
      <c r="B860" s="2" t="s">
        <v>3223</v>
      </c>
      <c r="C860" s="2" t="str">
        <f t="shared" ca="1" si="0"/>
        <v>上海</v>
      </c>
      <c r="D860" s="2" t="str">
        <f t="shared" ca="1" si="102"/>
        <v>徐汇区  </v>
      </c>
      <c r="E860" s="2" t="s">
        <v>463</v>
      </c>
      <c r="F860" s="2" t="s">
        <v>27</v>
      </c>
      <c r="G860" s="3">
        <v>10</v>
      </c>
      <c r="H860" s="3">
        <v>15</v>
      </c>
      <c r="I860" s="2" t="s">
        <v>3019</v>
      </c>
      <c r="J860" s="2" t="s">
        <v>40</v>
      </c>
      <c r="K860" s="2" t="s">
        <v>1965</v>
      </c>
      <c r="L860" s="2" t="s">
        <v>3224</v>
      </c>
      <c r="M860" s="2" t="s">
        <v>3225</v>
      </c>
      <c r="N860" s="2" t="s">
        <v>23</v>
      </c>
    </row>
    <row r="861" spans="1:14" ht="21.75" customHeight="1">
      <c r="A861" s="2" t="s">
        <v>385</v>
      </c>
      <c r="B861" s="2" t="s">
        <v>3226</v>
      </c>
      <c r="C861" s="2" t="str">
        <f t="shared" ca="1" si="0"/>
        <v>上海</v>
      </c>
      <c r="D861" s="2" t="str">
        <f t="shared" ca="1" si="102"/>
        <v>徐汇区  </v>
      </c>
      <c r="E861" s="2" t="s">
        <v>445</v>
      </c>
      <c r="F861" s="2" t="s">
        <v>27</v>
      </c>
      <c r="G861" s="3">
        <v>10</v>
      </c>
      <c r="H861" s="3">
        <v>15</v>
      </c>
      <c r="I861" s="2" t="s">
        <v>3019</v>
      </c>
      <c r="J861" s="2" t="s">
        <v>695</v>
      </c>
      <c r="K861" s="2" t="s">
        <v>47</v>
      </c>
      <c r="L861" s="2" t="s">
        <v>3227</v>
      </c>
      <c r="M861" s="2" t="s">
        <v>3228</v>
      </c>
      <c r="N861" s="2" t="s">
        <v>42</v>
      </c>
    </row>
    <row r="862" spans="1:14" ht="21.75" customHeight="1">
      <c r="A862" s="2" t="s">
        <v>385</v>
      </c>
      <c r="B862" s="2" t="s">
        <v>3229</v>
      </c>
      <c r="C862" s="2" t="str">
        <f t="shared" ca="1" si="0"/>
        <v>上海</v>
      </c>
      <c r="D862" s="2" t="str">
        <f t="shared" ca="1" si="102"/>
        <v>徐汇区  </v>
      </c>
      <c r="E862" s="2" t="s">
        <v>272</v>
      </c>
      <c r="F862" s="2" t="s">
        <v>17</v>
      </c>
      <c r="G862" s="3">
        <v>10</v>
      </c>
      <c r="H862" s="3">
        <v>15</v>
      </c>
      <c r="I862" s="2" t="s">
        <v>3019</v>
      </c>
      <c r="J862" s="2" t="s">
        <v>105</v>
      </c>
      <c r="K862" s="2" t="s">
        <v>55</v>
      </c>
      <c r="L862" s="2" t="s">
        <v>3230</v>
      </c>
      <c r="M862" s="2" t="s">
        <v>3231</v>
      </c>
      <c r="N862" s="2" t="s">
        <v>404</v>
      </c>
    </row>
    <row r="863" spans="1:14" ht="21.75" customHeight="1">
      <c r="A863" s="2" t="s">
        <v>963</v>
      </c>
      <c r="B863" s="2" t="s">
        <v>3232</v>
      </c>
      <c r="C863" s="2" t="str">
        <f t="shared" ca="1" si="0"/>
        <v>上海</v>
      </c>
      <c r="D863" s="2" t="str">
        <f t="shared" ca="1" si="102"/>
        <v>徐汇区  </v>
      </c>
      <c r="E863" s="2" t="s">
        <v>445</v>
      </c>
      <c r="F863" s="2" t="s">
        <v>27</v>
      </c>
      <c r="G863" s="3">
        <v>10</v>
      </c>
      <c r="H863" s="3">
        <v>15</v>
      </c>
      <c r="I863" s="2" t="s">
        <v>3019</v>
      </c>
      <c r="J863" s="2" t="s">
        <v>29</v>
      </c>
      <c r="K863" s="2" t="s">
        <v>47</v>
      </c>
      <c r="L863" s="2" t="s">
        <v>21</v>
      </c>
      <c r="M863" s="2" t="s">
        <v>3233</v>
      </c>
      <c r="N863" s="2" t="s">
        <v>36</v>
      </c>
    </row>
    <row r="864" spans="1:14" ht="21.75" customHeight="1">
      <c r="A864" s="2" t="s">
        <v>3234</v>
      </c>
      <c r="B864" s="2" t="s">
        <v>3235</v>
      </c>
      <c r="C864" s="2" t="str">
        <f t="shared" ca="1" si="0"/>
        <v>上海</v>
      </c>
      <c r="D864" s="2" t="str">
        <f t="shared" ca="1" si="102"/>
        <v>徐汇区  </v>
      </c>
      <c r="E864" s="2" t="s">
        <v>279</v>
      </c>
      <c r="F864" s="2" t="s">
        <v>27</v>
      </c>
      <c r="G864" s="3">
        <v>10</v>
      </c>
      <c r="H864" s="3">
        <v>20</v>
      </c>
      <c r="I864" s="2" t="s">
        <v>3021</v>
      </c>
      <c r="J864" s="2" t="s">
        <v>2748</v>
      </c>
      <c r="K864" s="2" t="s">
        <v>1965</v>
      </c>
      <c r="L864" s="2" t="s">
        <v>3236</v>
      </c>
      <c r="M864" s="2" t="s">
        <v>3237</v>
      </c>
      <c r="N864" s="2" t="s">
        <v>42</v>
      </c>
    </row>
    <row r="865" spans="1:14" ht="21.75" customHeight="1">
      <c r="A865" s="2" t="s">
        <v>3238</v>
      </c>
      <c r="B865" s="2" t="s">
        <v>3239</v>
      </c>
      <c r="C865" s="2" t="str">
        <f t="shared" ca="1" si="0"/>
        <v>上海</v>
      </c>
      <c r="D865" s="2" t="str">
        <f t="shared" ca="1" si="102"/>
        <v>徐汇区  </v>
      </c>
      <c r="E865" s="2" t="s">
        <v>16</v>
      </c>
      <c r="F865" s="2" t="s">
        <v>27</v>
      </c>
      <c r="G865" s="3">
        <v>10</v>
      </c>
      <c r="H865" s="3">
        <v>15</v>
      </c>
      <c r="I865" s="2" t="s">
        <v>3019</v>
      </c>
      <c r="J865" s="2" t="s">
        <v>105</v>
      </c>
      <c r="K865" s="2" t="s">
        <v>55</v>
      </c>
      <c r="L865" s="2" t="s">
        <v>116</v>
      </c>
      <c r="M865" s="2" t="s">
        <v>3240</v>
      </c>
      <c r="N865" s="2" t="s">
        <v>23</v>
      </c>
    </row>
    <row r="866" spans="1:14" ht="21.75" customHeight="1">
      <c r="A866" s="2" t="s">
        <v>385</v>
      </c>
      <c r="B866" s="2" t="s">
        <v>3241</v>
      </c>
      <c r="C866" s="2" t="str">
        <f t="shared" ca="1" si="0"/>
        <v>上海</v>
      </c>
      <c r="D866" s="2" t="str">
        <f t="shared" ca="1" si="102"/>
        <v>徐汇区  </v>
      </c>
      <c r="E866" s="2" t="s">
        <v>272</v>
      </c>
      <c r="F866" s="2" t="s">
        <v>27</v>
      </c>
      <c r="G866" s="3">
        <v>10</v>
      </c>
      <c r="H866" s="3">
        <v>15</v>
      </c>
      <c r="I866" s="2" t="s">
        <v>3019</v>
      </c>
      <c r="J866" s="2" t="s">
        <v>29</v>
      </c>
      <c r="K866" s="2" t="s">
        <v>55</v>
      </c>
      <c r="L866" s="2" t="s">
        <v>3242</v>
      </c>
      <c r="M866" s="2" t="s">
        <v>3243</v>
      </c>
      <c r="N866" s="2" t="s">
        <v>36</v>
      </c>
    </row>
    <row r="867" spans="1:14" ht="21.75" customHeight="1">
      <c r="A867" s="2" t="s">
        <v>3244</v>
      </c>
      <c r="B867" s="2" t="s">
        <v>3245</v>
      </c>
      <c r="C867" s="2" t="str">
        <f t="shared" ca="1" si="0"/>
        <v>上海</v>
      </c>
      <c r="D867" s="2" t="str">
        <f t="shared" ca="1" si="102"/>
        <v>徐汇区  </v>
      </c>
      <c r="E867" s="2" t="s">
        <v>272</v>
      </c>
      <c r="F867" s="2" t="s">
        <v>27</v>
      </c>
      <c r="G867" s="3">
        <v>10</v>
      </c>
      <c r="H867" s="3">
        <v>15</v>
      </c>
      <c r="I867" s="2" t="s">
        <v>3019</v>
      </c>
      <c r="J867" s="2" t="s">
        <v>146</v>
      </c>
      <c r="K867" s="2" t="s">
        <v>67</v>
      </c>
      <c r="L867" s="2" t="s">
        <v>3246</v>
      </c>
      <c r="M867" s="2" t="s">
        <v>3247</v>
      </c>
      <c r="N867" s="2" t="s">
        <v>36</v>
      </c>
    </row>
    <row r="868" spans="1:14" ht="21.75" customHeight="1">
      <c r="A868" s="2" t="s">
        <v>3139</v>
      </c>
      <c r="B868" s="2" t="s">
        <v>3248</v>
      </c>
      <c r="C868" s="2" t="str">
        <f t="shared" ca="1" si="0"/>
        <v>上海</v>
      </c>
      <c r="D868" s="2" t="str">
        <f t="shared" ca="1" si="102"/>
        <v>徐汇区  </v>
      </c>
      <c r="E868" s="2" t="s">
        <v>295</v>
      </c>
      <c r="F868" s="2" t="s">
        <v>27</v>
      </c>
      <c r="G868" s="3">
        <v>10</v>
      </c>
      <c r="H868" s="3">
        <v>20</v>
      </c>
      <c r="I868" s="2" t="s">
        <v>3021</v>
      </c>
      <c r="J868" s="2" t="s">
        <v>3249</v>
      </c>
      <c r="K868" s="2" t="s">
        <v>55</v>
      </c>
      <c r="L868" s="2" t="s">
        <v>2315</v>
      </c>
      <c r="M868" s="2" t="s">
        <v>3250</v>
      </c>
      <c r="N868" s="2" t="s">
        <v>42</v>
      </c>
    </row>
    <row r="869" spans="1:14" ht="21.75" customHeight="1">
      <c r="A869" s="2" t="s">
        <v>51</v>
      </c>
      <c r="B869" s="2" t="s">
        <v>3251</v>
      </c>
      <c r="C869" s="2" t="str">
        <f t="shared" ca="1" si="0"/>
        <v>上海</v>
      </c>
      <c r="D869" s="2" t="s">
        <v>21</v>
      </c>
      <c r="E869" s="2" t="s">
        <v>60</v>
      </c>
      <c r="F869" s="2" t="s">
        <v>27</v>
      </c>
      <c r="G869" s="3">
        <v>10</v>
      </c>
      <c r="H869" s="3">
        <v>16</v>
      </c>
      <c r="I869" s="2" t="s">
        <v>3156</v>
      </c>
      <c r="J869" s="2" t="s">
        <v>421</v>
      </c>
      <c r="K869" s="2" t="s">
        <v>55</v>
      </c>
      <c r="L869" s="2" t="s">
        <v>3252</v>
      </c>
      <c r="M869" s="2" t="s">
        <v>3253</v>
      </c>
      <c r="N869" s="2" t="s">
        <v>404</v>
      </c>
    </row>
    <row r="870" spans="1:14" ht="21.75" customHeight="1">
      <c r="A870" s="2" t="s">
        <v>3254</v>
      </c>
      <c r="B870" s="2" t="s">
        <v>3255</v>
      </c>
      <c r="C870" s="2" t="str">
        <f t="shared" ca="1" si="0"/>
        <v>上海</v>
      </c>
      <c r="D870" s="2" t="str">
        <f t="shared" ref="D870:D871" ca="1" si="103">IFERROR(__xludf.DUMMYFUNCTION("REGEXEXTRACT(E870,""-(\S+)"")"),"黄浦区  ")</f>
        <v>黄浦区  </v>
      </c>
      <c r="E870" s="2" t="s">
        <v>463</v>
      </c>
      <c r="F870" s="2" t="s">
        <v>17</v>
      </c>
      <c r="G870" s="3">
        <v>10</v>
      </c>
      <c r="H870" s="3">
        <v>15</v>
      </c>
      <c r="I870" s="2" t="s">
        <v>3019</v>
      </c>
      <c r="J870" s="2" t="s">
        <v>157</v>
      </c>
      <c r="K870" s="2" t="s">
        <v>47</v>
      </c>
      <c r="L870" s="2" t="s">
        <v>399</v>
      </c>
      <c r="M870" s="2" t="s">
        <v>3256</v>
      </c>
      <c r="N870" s="2" t="s">
        <v>23</v>
      </c>
    </row>
    <row r="871" spans="1:14" ht="21.75" customHeight="1">
      <c r="A871" s="2" t="s">
        <v>3257</v>
      </c>
      <c r="B871" s="2" t="s">
        <v>3258</v>
      </c>
      <c r="C871" s="2" t="str">
        <f t="shared" ca="1" si="0"/>
        <v>上海</v>
      </c>
      <c r="D871" s="2" t="str">
        <f t="shared" ca="1" si="103"/>
        <v>黄浦区  </v>
      </c>
      <c r="E871" s="2" t="s">
        <v>295</v>
      </c>
      <c r="F871" s="2" t="s">
        <v>27</v>
      </c>
      <c r="G871" s="3">
        <v>10</v>
      </c>
      <c r="H871" s="3">
        <v>20</v>
      </c>
      <c r="I871" s="2" t="s">
        <v>3021</v>
      </c>
      <c r="J871" s="2" t="s">
        <v>1849</v>
      </c>
      <c r="K871" s="2" t="s">
        <v>47</v>
      </c>
      <c r="L871" s="2" t="s">
        <v>3259</v>
      </c>
      <c r="M871" s="2" t="s">
        <v>21</v>
      </c>
      <c r="N871" s="2" t="s">
        <v>42</v>
      </c>
    </row>
    <row r="872" spans="1:14" ht="21.75" customHeight="1">
      <c r="A872" s="2" t="s">
        <v>3260</v>
      </c>
      <c r="B872" s="2" t="s">
        <v>3261</v>
      </c>
      <c r="C872" s="2" t="str">
        <f t="shared" ca="1" si="0"/>
        <v>上海</v>
      </c>
      <c r="D872" s="2" t="s">
        <v>21</v>
      </c>
      <c r="E872" s="2" t="s">
        <v>60</v>
      </c>
      <c r="F872" s="2" t="s">
        <v>17</v>
      </c>
      <c r="G872" s="3">
        <v>10</v>
      </c>
      <c r="H872" s="3">
        <v>20</v>
      </c>
      <c r="I872" s="2" t="s">
        <v>3021</v>
      </c>
      <c r="J872" s="2" t="s">
        <v>1558</v>
      </c>
      <c r="K872" s="2" t="s">
        <v>55</v>
      </c>
      <c r="L872" s="2" t="s">
        <v>263</v>
      </c>
      <c r="M872" s="2" t="s">
        <v>3262</v>
      </c>
      <c r="N872" s="2" t="s">
        <v>36</v>
      </c>
    </row>
    <row r="873" spans="1:14" ht="21.75" customHeight="1">
      <c r="A873" s="2" t="s">
        <v>51</v>
      </c>
      <c r="B873" s="2" t="s">
        <v>3263</v>
      </c>
      <c r="C873" s="2" t="str">
        <f t="shared" ca="1" si="0"/>
        <v>上海</v>
      </c>
      <c r="D873" s="2" t="s">
        <v>21</v>
      </c>
      <c r="E873" s="2" t="s">
        <v>60</v>
      </c>
      <c r="F873" s="2" t="s">
        <v>27</v>
      </c>
      <c r="G873" s="3">
        <v>10</v>
      </c>
      <c r="H873" s="3">
        <v>15</v>
      </c>
      <c r="I873" s="2" t="s">
        <v>3019</v>
      </c>
      <c r="J873" s="2" t="s">
        <v>3264</v>
      </c>
      <c r="K873" s="2" t="s">
        <v>47</v>
      </c>
      <c r="L873" s="2" t="s">
        <v>3265</v>
      </c>
      <c r="M873" s="2" t="s">
        <v>3266</v>
      </c>
      <c r="N873" s="2" t="s">
        <v>404</v>
      </c>
    </row>
    <row r="874" spans="1:14" ht="21.75" customHeight="1">
      <c r="A874" s="2" t="s">
        <v>108</v>
      </c>
      <c r="B874" s="2" t="s">
        <v>3267</v>
      </c>
      <c r="C874" s="2" t="str">
        <f t="shared" ca="1" si="0"/>
        <v>上海</v>
      </c>
      <c r="D874" s="2" t="str">
        <f t="shared" ref="D874:D879" ca="1" si="104">IFERROR(__xludf.DUMMYFUNCTION("REGEXEXTRACT(E874,""-(\S+)"")"),"静安区  ")</f>
        <v>静安区  </v>
      </c>
      <c r="E874" s="2" t="s">
        <v>291</v>
      </c>
      <c r="F874" s="2" t="s">
        <v>27</v>
      </c>
      <c r="G874" s="3">
        <v>10</v>
      </c>
      <c r="H874" s="3">
        <v>15</v>
      </c>
      <c r="I874" s="2" t="s">
        <v>3019</v>
      </c>
      <c r="J874" s="2" t="s">
        <v>105</v>
      </c>
      <c r="K874" s="2" t="s">
        <v>47</v>
      </c>
      <c r="L874" s="2" t="s">
        <v>3268</v>
      </c>
      <c r="M874" s="2" t="s">
        <v>3269</v>
      </c>
      <c r="N874" s="2" t="s">
        <v>36</v>
      </c>
    </row>
    <row r="875" spans="1:14" ht="21.75" customHeight="1">
      <c r="A875" s="2" t="s">
        <v>385</v>
      </c>
      <c r="B875" s="2" t="s">
        <v>3270</v>
      </c>
      <c r="C875" s="2" t="str">
        <f t="shared" ca="1" si="0"/>
        <v>上海</v>
      </c>
      <c r="D875" s="2" t="str">
        <f t="shared" ca="1" si="104"/>
        <v>静安区  </v>
      </c>
      <c r="E875" s="2" t="s">
        <v>295</v>
      </c>
      <c r="F875" s="2" t="s">
        <v>27</v>
      </c>
      <c r="G875" s="3">
        <v>10</v>
      </c>
      <c r="H875" s="3">
        <v>18</v>
      </c>
      <c r="I875" s="2" t="s">
        <v>3037</v>
      </c>
      <c r="J875" s="2" t="s">
        <v>20</v>
      </c>
      <c r="K875" s="2" t="s">
        <v>55</v>
      </c>
      <c r="L875" s="2" t="s">
        <v>3271</v>
      </c>
      <c r="M875" s="2" t="s">
        <v>3272</v>
      </c>
      <c r="N875" s="2" t="s">
        <v>23</v>
      </c>
    </row>
    <row r="876" spans="1:14" ht="21.75" customHeight="1">
      <c r="A876" s="2" t="s">
        <v>3273</v>
      </c>
      <c r="B876" s="2" t="s">
        <v>3274</v>
      </c>
      <c r="C876" s="2" t="str">
        <f t="shared" ca="1" si="0"/>
        <v>上海</v>
      </c>
      <c r="D876" s="2" t="str">
        <f t="shared" ca="1" si="104"/>
        <v>静安区  </v>
      </c>
      <c r="E876" s="2" t="s">
        <v>272</v>
      </c>
      <c r="F876" s="2" t="s">
        <v>27</v>
      </c>
      <c r="G876" s="3">
        <v>10</v>
      </c>
      <c r="H876" s="3">
        <v>25</v>
      </c>
      <c r="I876" s="2" t="s">
        <v>3275</v>
      </c>
      <c r="J876" s="2" t="s">
        <v>3276</v>
      </c>
      <c r="K876" s="2" t="s">
        <v>55</v>
      </c>
      <c r="L876" s="2" t="s">
        <v>3277</v>
      </c>
      <c r="M876" s="2" t="s">
        <v>3278</v>
      </c>
      <c r="N876" s="2" t="s">
        <v>42</v>
      </c>
    </row>
    <row r="877" spans="1:14" ht="21.75" customHeight="1">
      <c r="A877" s="2" t="s">
        <v>75</v>
      </c>
      <c r="B877" s="2" t="s">
        <v>3279</v>
      </c>
      <c r="C877" s="2" t="str">
        <f t="shared" ca="1" si="0"/>
        <v>上海</v>
      </c>
      <c r="D877" s="2" t="str">
        <f t="shared" ca="1" si="104"/>
        <v>静安区  </v>
      </c>
      <c r="E877" s="2" t="s">
        <v>429</v>
      </c>
      <c r="F877" s="2" t="s">
        <v>27</v>
      </c>
      <c r="G877" s="3">
        <v>10</v>
      </c>
      <c r="H877" s="3">
        <v>15</v>
      </c>
      <c r="I877" s="2" t="s">
        <v>3019</v>
      </c>
      <c r="J877" s="2" t="s">
        <v>3280</v>
      </c>
      <c r="K877" s="2" t="s">
        <v>55</v>
      </c>
      <c r="L877" s="2" t="s">
        <v>3281</v>
      </c>
      <c r="M877" s="2" t="s">
        <v>3282</v>
      </c>
      <c r="N877" s="2" t="s">
        <v>42</v>
      </c>
    </row>
    <row r="878" spans="1:14" ht="21.75" customHeight="1">
      <c r="A878" s="2" t="s">
        <v>3283</v>
      </c>
      <c r="B878" s="2" t="s">
        <v>3284</v>
      </c>
      <c r="C878" s="2" t="str">
        <f t="shared" ca="1" si="0"/>
        <v>上海</v>
      </c>
      <c r="D878" s="2" t="str">
        <f t="shared" ca="1" si="104"/>
        <v>静安区  </v>
      </c>
      <c r="E878" s="2" t="s">
        <v>445</v>
      </c>
      <c r="F878" s="2" t="s">
        <v>17</v>
      </c>
      <c r="G878" s="3">
        <v>10</v>
      </c>
      <c r="H878" s="3">
        <v>15</v>
      </c>
      <c r="I878" s="2" t="s">
        <v>3019</v>
      </c>
      <c r="J878" s="2" t="s">
        <v>3285</v>
      </c>
      <c r="K878" s="2" t="s">
        <v>55</v>
      </c>
      <c r="L878" s="2" t="s">
        <v>3286</v>
      </c>
      <c r="M878" s="2" t="s">
        <v>3287</v>
      </c>
      <c r="N878" s="2" t="s">
        <v>36</v>
      </c>
    </row>
    <row r="879" spans="1:14" ht="21.75" customHeight="1">
      <c r="A879" s="2" t="s">
        <v>3288</v>
      </c>
      <c r="B879" s="2" t="s">
        <v>3289</v>
      </c>
      <c r="C879" s="2" t="str">
        <f t="shared" ca="1" si="0"/>
        <v>上海</v>
      </c>
      <c r="D879" s="2" t="str">
        <f t="shared" ca="1" si="104"/>
        <v>静安区  </v>
      </c>
      <c r="E879" s="2" t="s">
        <v>272</v>
      </c>
      <c r="F879" s="2" t="s">
        <v>27</v>
      </c>
      <c r="G879" s="3">
        <v>10</v>
      </c>
      <c r="H879" s="3">
        <v>20</v>
      </c>
      <c r="I879" s="2" t="s">
        <v>3021</v>
      </c>
      <c r="J879" s="2" t="s">
        <v>3290</v>
      </c>
      <c r="K879" s="2" t="s">
        <v>67</v>
      </c>
      <c r="L879" s="2" t="s">
        <v>3291</v>
      </c>
      <c r="M879" s="2" t="s">
        <v>3292</v>
      </c>
      <c r="N879" s="2" t="s">
        <v>42</v>
      </c>
    </row>
    <row r="880" spans="1:14" ht="21.75" customHeight="1">
      <c r="A880" s="2" t="s">
        <v>51</v>
      </c>
      <c r="B880" s="2" t="s">
        <v>3293</v>
      </c>
      <c r="C880" s="2" t="str">
        <f t="shared" ca="1" si="0"/>
        <v>上海</v>
      </c>
      <c r="D880" s="2" t="s">
        <v>21</v>
      </c>
      <c r="E880" s="2" t="s">
        <v>60</v>
      </c>
      <c r="F880" s="2" t="s">
        <v>27</v>
      </c>
      <c r="G880" s="3">
        <v>10</v>
      </c>
      <c r="H880" s="3">
        <v>15</v>
      </c>
      <c r="I880" s="2" t="s">
        <v>3019</v>
      </c>
      <c r="J880" s="2" t="s">
        <v>3264</v>
      </c>
      <c r="K880" s="2" t="s">
        <v>47</v>
      </c>
      <c r="L880" s="2" t="s">
        <v>3294</v>
      </c>
      <c r="M880" s="2" t="s">
        <v>3266</v>
      </c>
      <c r="N880" s="2" t="s">
        <v>404</v>
      </c>
    </row>
    <row r="881" spans="1:14" ht="21.75" customHeight="1">
      <c r="A881" s="2" t="s">
        <v>51</v>
      </c>
      <c r="B881" s="2" t="s">
        <v>3295</v>
      </c>
      <c r="C881" s="2" t="str">
        <f t="shared" ca="1" si="0"/>
        <v>上海</v>
      </c>
      <c r="D881" s="2" t="str">
        <f t="shared" ref="D881:D884" ca="1" si="105">IFERROR(__xludf.DUMMYFUNCTION("REGEXEXTRACT(E881,""-(\S+)"")"),"松江区  ")</f>
        <v>松江区  </v>
      </c>
      <c r="E881" s="2" t="s">
        <v>285</v>
      </c>
      <c r="F881" s="2" t="s">
        <v>17</v>
      </c>
      <c r="G881" s="3">
        <v>10</v>
      </c>
      <c r="H881" s="3">
        <v>15</v>
      </c>
      <c r="I881" s="2" t="s">
        <v>3019</v>
      </c>
      <c r="J881" s="2" t="s">
        <v>186</v>
      </c>
      <c r="K881" s="2" t="s">
        <v>47</v>
      </c>
      <c r="L881" s="2" t="s">
        <v>3296</v>
      </c>
      <c r="M881" s="2" t="s">
        <v>3297</v>
      </c>
      <c r="N881" s="2" t="s">
        <v>42</v>
      </c>
    </row>
    <row r="882" spans="1:14" ht="21.75" customHeight="1">
      <c r="A882" s="4" t="s">
        <v>3298</v>
      </c>
      <c r="B882" s="4" t="s">
        <v>3299</v>
      </c>
      <c r="C882" s="4" t="str">
        <f t="shared" ca="1" si="0"/>
        <v>上海</v>
      </c>
      <c r="D882" s="4" t="str">
        <f t="shared" ca="1" si="105"/>
        <v>松江区  </v>
      </c>
      <c r="E882" s="4" t="s">
        <v>291</v>
      </c>
      <c r="F882" s="4" t="s">
        <v>27</v>
      </c>
      <c r="G882" s="5">
        <v>10</v>
      </c>
      <c r="H882" s="5">
        <v>15</v>
      </c>
      <c r="I882" s="4" t="s">
        <v>3019</v>
      </c>
      <c r="J882" s="4" t="s">
        <v>131</v>
      </c>
      <c r="K882" s="4" t="s">
        <v>55</v>
      </c>
      <c r="L882" s="4" t="s">
        <v>3300</v>
      </c>
      <c r="M882" s="4" t="s">
        <v>3301</v>
      </c>
      <c r="N882" s="4" t="s">
        <v>23</v>
      </c>
    </row>
    <row r="883" spans="1:14" ht="21.75" customHeight="1">
      <c r="A883" s="2" t="s">
        <v>385</v>
      </c>
      <c r="B883" s="2" t="s">
        <v>3302</v>
      </c>
      <c r="C883" s="2" t="str">
        <f t="shared" ca="1" si="0"/>
        <v>上海</v>
      </c>
      <c r="D883" s="2" t="str">
        <f t="shared" ca="1" si="105"/>
        <v>松江区  </v>
      </c>
      <c r="E883" s="2" t="s">
        <v>272</v>
      </c>
      <c r="F883" s="2" t="s">
        <v>27</v>
      </c>
      <c r="G883" s="3">
        <v>10</v>
      </c>
      <c r="H883" s="3">
        <v>15</v>
      </c>
      <c r="I883" s="2" t="s">
        <v>3019</v>
      </c>
      <c r="J883" s="2" t="s">
        <v>1558</v>
      </c>
      <c r="K883" s="2" t="s">
        <v>1965</v>
      </c>
      <c r="L883" s="2" t="s">
        <v>3303</v>
      </c>
      <c r="M883" s="2" t="s">
        <v>3304</v>
      </c>
      <c r="N883" s="2" t="s">
        <v>96</v>
      </c>
    </row>
    <row r="884" spans="1:14" ht="21.75" customHeight="1">
      <c r="A884" s="2" t="s">
        <v>1263</v>
      </c>
      <c r="B884" s="2" t="s">
        <v>3305</v>
      </c>
      <c r="C884" s="2" t="str">
        <f t="shared" ca="1" si="0"/>
        <v>上海</v>
      </c>
      <c r="D884" s="2" t="str">
        <f t="shared" ca="1" si="105"/>
        <v>松江区  </v>
      </c>
      <c r="E884" s="2" t="s">
        <v>285</v>
      </c>
      <c r="F884" s="2" t="s">
        <v>27</v>
      </c>
      <c r="G884" s="3">
        <v>10</v>
      </c>
      <c r="H884" s="3">
        <v>15</v>
      </c>
      <c r="I884" s="2" t="s">
        <v>3019</v>
      </c>
      <c r="J884" s="2" t="s">
        <v>1286</v>
      </c>
      <c r="K884" s="2" t="s">
        <v>55</v>
      </c>
      <c r="L884" s="2" t="s">
        <v>3306</v>
      </c>
      <c r="M884" s="2" t="s">
        <v>3307</v>
      </c>
      <c r="N884" s="2" t="s">
        <v>42</v>
      </c>
    </row>
    <row r="885" spans="1:14" ht="21.75" customHeight="1">
      <c r="A885" s="2" t="s">
        <v>3308</v>
      </c>
      <c r="B885" s="2" t="s">
        <v>3309</v>
      </c>
      <c r="C885" s="2" t="str">
        <f t="shared" ca="1" si="0"/>
        <v>上海</v>
      </c>
      <c r="D885" s="2" t="s">
        <v>21</v>
      </c>
      <c r="E885" s="2" t="s">
        <v>60</v>
      </c>
      <c r="F885" s="2" t="s">
        <v>27</v>
      </c>
      <c r="G885" s="3">
        <v>10</v>
      </c>
      <c r="H885" s="3">
        <v>15</v>
      </c>
      <c r="I885" s="2" t="s">
        <v>3019</v>
      </c>
      <c r="J885" s="2" t="s">
        <v>105</v>
      </c>
      <c r="K885" s="2" t="s">
        <v>47</v>
      </c>
      <c r="L885" s="2" t="s">
        <v>3310</v>
      </c>
      <c r="M885" s="2" t="s">
        <v>3311</v>
      </c>
      <c r="N885" s="2" t="s">
        <v>42</v>
      </c>
    </row>
    <row r="886" spans="1:14" ht="21.75" customHeight="1">
      <c r="A886" s="2" t="s">
        <v>3312</v>
      </c>
      <c r="B886" s="2" t="s">
        <v>3313</v>
      </c>
      <c r="C886" s="2" t="str">
        <f t="shared" ca="1" si="0"/>
        <v>上海</v>
      </c>
      <c r="D886" s="2" t="str">
        <f ca="1">IFERROR(__xludf.DUMMYFUNCTION("REGEXEXTRACT(E886,""-(\S+)"")"),"浦东新区  ")</f>
        <v>浦东新区  </v>
      </c>
      <c r="E886" s="2" t="s">
        <v>295</v>
      </c>
      <c r="F886" s="2" t="s">
        <v>17</v>
      </c>
      <c r="G886" s="3">
        <v>10</v>
      </c>
      <c r="H886" s="3">
        <v>18</v>
      </c>
      <c r="I886" s="2" t="s">
        <v>3037</v>
      </c>
      <c r="J886" s="2" t="s">
        <v>29</v>
      </c>
      <c r="K886" s="2" t="s">
        <v>47</v>
      </c>
      <c r="L886" s="2" t="s">
        <v>3314</v>
      </c>
      <c r="M886" s="2" t="s">
        <v>3315</v>
      </c>
      <c r="N886" s="2" t="s">
        <v>42</v>
      </c>
    </row>
    <row r="887" spans="1:14" ht="21.75" customHeight="1">
      <c r="A887" s="2" t="s">
        <v>75</v>
      </c>
      <c r="B887" s="2" t="s">
        <v>3316</v>
      </c>
      <c r="C887" s="2" t="str">
        <f t="shared" ca="1" si="0"/>
        <v>上海</v>
      </c>
      <c r="D887" s="2" t="s">
        <v>21</v>
      </c>
      <c r="E887" s="2" t="s">
        <v>60</v>
      </c>
      <c r="F887" s="2" t="s">
        <v>27</v>
      </c>
      <c r="G887" s="3">
        <v>10</v>
      </c>
      <c r="H887" s="3">
        <v>15</v>
      </c>
      <c r="I887" s="2" t="s">
        <v>3019</v>
      </c>
      <c r="J887" s="2" t="s">
        <v>105</v>
      </c>
      <c r="K887" s="2" t="s">
        <v>47</v>
      </c>
      <c r="L887" s="2" t="s">
        <v>21</v>
      </c>
      <c r="M887" s="2" t="s">
        <v>3317</v>
      </c>
      <c r="N887" s="2" t="s">
        <v>42</v>
      </c>
    </row>
    <row r="888" spans="1:14" ht="21.75" customHeight="1">
      <c r="A888" s="2" t="s">
        <v>385</v>
      </c>
      <c r="B888" s="2" t="s">
        <v>3318</v>
      </c>
      <c r="C888" s="2" t="str">
        <f t="shared" ca="1" si="0"/>
        <v>上海</v>
      </c>
      <c r="D888" s="2" t="str">
        <f t="shared" ref="D888:D892" ca="1" si="106">IFERROR(__xludf.DUMMYFUNCTION("REGEXEXTRACT(E888,""-(\S+)"")"),"闵行区  ")</f>
        <v>闵行区  </v>
      </c>
      <c r="E888" s="2" t="s">
        <v>445</v>
      </c>
      <c r="F888" s="2" t="s">
        <v>27</v>
      </c>
      <c r="G888" s="3">
        <v>10</v>
      </c>
      <c r="H888" s="3">
        <v>20</v>
      </c>
      <c r="I888" s="2" t="s">
        <v>3021</v>
      </c>
      <c r="J888" s="2" t="s">
        <v>29</v>
      </c>
      <c r="K888" s="2" t="s">
        <v>67</v>
      </c>
      <c r="L888" s="2" t="s">
        <v>3319</v>
      </c>
      <c r="M888" s="2" t="s">
        <v>3320</v>
      </c>
      <c r="N888" s="2" t="s">
        <v>23</v>
      </c>
    </row>
    <row r="889" spans="1:14" ht="21.75" customHeight="1">
      <c r="A889" s="2" t="s">
        <v>3321</v>
      </c>
      <c r="B889" s="2" t="s">
        <v>3322</v>
      </c>
      <c r="C889" s="2" t="str">
        <f t="shared" ca="1" si="0"/>
        <v>上海</v>
      </c>
      <c r="D889" s="2" t="str">
        <f t="shared" ca="1" si="106"/>
        <v>闵行区  </v>
      </c>
      <c r="E889" s="2" t="s">
        <v>295</v>
      </c>
      <c r="F889" s="2" t="s">
        <v>17</v>
      </c>
      <c r="G889" s="3">
        <v>10</v>
      </c>
      <c r="H889" s="3">
        <v>20</v>
      </c>
      <c r="I889" s="2" t="s">
        <v>3021</v>
      </c>
      <c r="J889" s="2" t="s">
        <v>105</v>
      </c>
      <c r="K889" s="2" t="s">
        <v>67</v>
      </c>
      <c r="L889" s="2" t="s">
        <v>3323</v>
      </c>
      <c r="M889" s="2" t="s">
        <v>3324</v>
      </c>
      <c r="N889" s="2" t="s">
        <v>36</v>
      </c>
    </row>
    <row r="890" spans="1:14" ht="21.75" customHeight="1">
      <c r="A890" s="2" t="s">
        <v>3325</v>
      </c>
      <c r="B890" s="2" t="s">
        <v>3326</v>
      </c>
      <c r="C890" s="2" t="str">
        <f t="shared" ca="1" si="0"/>
        <v>上海</v>
      </c>
      <c r="D890" s="2" t="str">
        <f t="shared" ca="1" si="106"/>
        <v>闵行区  </v>
      </c>
      <c r="E890" s="2" t="s">
        <v>16</v>
      </c>
      <c r="F890" s="2" t="s">
        <v>27</v>
      </c>
      <c r="G890" s="3">
        <v>10</v>
      </c>
      <c r="H890" s="3">
        <v>15</v>
      </c>
      <c r="I890" s="2" t="s">
        <v>3019</v>
      </c>
      <c r="J890" s="2" t="s">
        <v>110</v>
      </c>
      <c r="K890" s="2" t="s">
        <v>55</v>
      </c>
      <c r="L890" s="2" t="s">
        <v>3327</v>
      </c>
      <c r="M890" s="2" t="s">
        <v>3328</v>
      </c>
      <c r="N890" s="2" t="s">
        <v>23</v>
      </c>
    </row>
    <row r="891" spans="1:14" ht="21.75" customHeight="1">
      <c r="A891" s="4" t="s">
        <v>2973</v>
      </c>
      <c r="B891" s="4" t="s">
        <v>3329</v>
      </c>
      <c r="C891" s="4" t="str">
        <f t="shared" ca="1" si="0"/>
        <v>上海</v>
      </c>
      <c r="D891" s="4" t="str">
        <f t="shared" ca="1" si="106"/>
        <v>闵行区  </v>
      </c>
      <c r="E891" s="4" t="s">
        <v>53</v>
      </c>
      <c r="F891" s="4" t="s">
        <v>27</v>
      </c>
      <c r="G891" s="5">
        <v>10</v>
      </c>
      <c r="H891" s="5">
        <v>20</v>
      </c>
      <c r="I891" s="4" t="s">
        <v>3021</v>
      </c>
      <c r="J891" s="4" t="s">
        <v>157</v>
      </c>
      <c r="K891" s="4" t="s">
        <v>55</v>
      </c>
      <c r="L891" s="4" t="s">
        <v>3330</v>
      </c>
      <c r="M891" s="4" t="s">
        <v>21</v>
      </c>
      <c r="N891" s="4" t="s">
        <v>36</v>
      </c>
    </row>
    <row r="892" spans="1:14" ht="21.75" customHeight="1">
      <c r="A892" s="2" t="s">
        <v>3331</v>
      </c>
      <c r="B892" s="2" t="s">
        <v>3332</v>
      </c>
      <c r="C892" s="2" t="str">
        <f t="shared" ca="1" si="0"/>
        <v>上海</v>
      </c>
      <c r="D892" s="2" t="str">
        <f t="shared" ca="1" si="106"/>
        <v>闵行区  </v>
      </c>
      <c r="E892" s="2" t="s">
        <v>780</v>
      </c>
      <c r="F892" s="2" t="s">
        <v>27</v>
      </c>
      <c r="G892" s="3">
        <v>10</v>
      </c>
      <c r="H892" s="3">
        <v>15</v>
      </c>
      <c r="I892" s="2" t="s">
        <v>3019</v>
      </c>
      <c r="J892" s="2" t="s">
        <v>105</v>
      </c>
      <c r="K892" s="2" t="s">
        <v>47</v>
      </c>
      <c r="L892" s="2" t="s">
        <v>3333</v>
      </c>
      <c r="M892" s="2" t="s">
        <v>3334</v>
      </c>
      <c r="N892" s="2" t="s">
        <v>36</v>
      </c>
    </row>
    <row r="893" spans="1:14" ht="21.75" customHeight="1">
      <c r="A893" s="2" t="s">
        <v>3335</v>
      </c>
      <c r="B893" s="2" t="s">
        <v>3336</v>
      </c>
      <c r="C893" s="2" t="str">
        <f t="shared" ca="1" si="0"/>
        <v>上海</v>
      </c>
      <c r="D893" s="2" t="s">
        <v>21</v>
      </c>
      <c r="E893" s="2" t="s">
        <v>60</v>
      </c>
      <c r="F893" s="2" t="s">
        <v>27</v>
      </c>
      <c r="G893" s="3">
        <v>10</v>
      </c>
      <c r="H893" s="3">
        <v>15</v>
      </c>
      <c r="I893" s="2" t="s">
        <v>3019</v>
      </c>
      <c r="J893" s="2" t="s">
        <v>157</v>
      </c>
      <c r="K893" s="2" t="s">
        <v>47</v>
      </c>
      <c r="L893" s="2" t="s">
        <v>3337</v>
      </c>
      <c r="M893" s="2" t="s">
        <v>3338</v>
      </c>
      <c r="N893" s="2" t="s">
        <v>36</v>
      </c>
    </row>
    <row r="894" spans="1:14" ht="21.75" customHeight="1">
      <c r="A894" s="2" t="s">
        <v>108</v>
      </c>
      <c r="B894" s="2" t="s">
        <v>3339</v>
      </c>
      <c r="C894" s="2" t="str">
        <f t="shared" ca="1" si="0"/>
        <v>上海</v>
      </c>
      <c r="D894" s="2" t="str">
        <f t="shared" ref="D894:D895" ca="1" si="107">IFERROR(__xludf.DUMMYFUNCTION("REGEXEXTRACT(E894,""-(\S+)"")"),"虹口区  ")</f>
        <v>虹口区  </v>
      </c>
      <c r="E894" s="2" t="s">
        <v>16</v>
      </c>
      <c r="F894" s="2" t="s">
        <v>27</v>
      </c>
      <c r="G894" s="3">
        <v>10</v>
      </c>
      <c r="H894" s="3">
        <v>15</v>
      </c>
      <c r="I894" s="2" t="s">
        <v>3019</v>
      </c>
      <c r="J894" s="2" t="s">
        <v>3340</v>
      </c>
      <c r="K894" s="2" t="s">
        <v>55</v>
      </c>
      <c r="L894" s="2" t="s">
        <v>3341</v>
      </c>
      <c r="M894" s="2" t="s">
        <v>21</v>
      </c>
      <c r="N894" s="2" t="s">
        <v>36</v>
      </c>
    </row>
    <row r="895" spans="1:14" ht="21.75" customHeight="1">
      <c r="A895" s="2" t="s">
        <v>75</v>
      </c>
      <c r="B895" s="2" t="s">
        <v>3342</v>
      </c>
      <c r="C895" s="2" t="str">
        <f t="shared" ca="1" si="0"/>
        <v>上海</v>
      </c>
      <c r="D895" s="2" t="str">
        <f t="shared" ca="1" si="107"/>
        <v>虹口区  </v>
      </c>
      <c r="E895" s="2" t="s">
        <v>272</v>
      </c>
      <c r="F895" s="2" t="s">
        <v>27</v>
      </c>
      <c r="G895" s="3">
        <v>10</v>
      </c>
      <c r="H895" s="3">
        <v>15</v>
      </c>
      <c r="I895" s="2" t="s">
        <v>3019</v>
      </c>
      <c r="J895" s="2" t="s">
        <v>3343</v>
      </c>
      <c r="K895" s="2" t="s">
        <v>67</v>
      </c>
      <c r="L895" s="2" t="s">
        <v>3344</v>
      </c>
      <c r="M895" s="2" t="s">
        <v>3345</v>
      </c>
      <c r="N895" s="2" t="s">
        <v>42</v>
      </c>
    </row>
    <row r="896" spans="1:14" ht="21.75" customHeight="1">
      <c r="A896" s="2" t="s">
        <v>438</v>
      </c>
      <c r="B896" s="2" t="s">
        <v>3346</v>
      </c>
      <c r="C896" s="2" t="str">
        <f t="shared" ca="1" si="0"/>
        <v>上海</v>
      </c>
      <c r="D896" s="2" t="s">
        <v>21</v>
      </c>
      <c r="E896" s="2" t="s">
        <v>60</v>
      </c>
      <c r="F896" s="2" t="s">
        <v>27</v>
      </c>
      <c r="G896" s="3">
        <v>10</v>
      </c>
      <c r="H896" s="3">
        <v>15</v>
      </c>
      <c r="I896" s="2" t="s">
        <v>3019</v>
      </c>
      <c r="J896" s="2" t="s">
        <v>20</v>
      </c>
      <c r="K896" s="2" t="s">
        <v>19</v>
      </c>
      <c r="L896" s="2" t="s">
        <v>3347</v>
      </c>
      <c r="M896" s="2" t="s">
        <v>3348</v>
      </c>
      <c r="N896" s="2" t="s">
        <v>36</v>
      </c>
    </row>
    <row r="897" spans="1:14" ht="21.75" customHeight="1">
      <c r="A897" s="2" t="s">
        <v>761</v>
      </c>
      <c r="B897" s="2" t="s">
        <v>3349</v>
      </c>
      <c r="C897" s="2" t="str">
        <f t="shared" ca="1" si="0"/>
        <v>上海</v>
      </c>
      <c r="D897" s="2" t="str">
        <f t="shared" ref="D897:D901" ca="1" si="108">IFERROR(__xludf.DUMMYFUNCTION("REGEXEXTRACT(E897,""-(\S+)"")"),"静安区  ")</f>
        <v>静安区  </v>
      </c>
      <c r="E897" s="2" t="s">
        <v>291</v>
      </c>
      <c r="F897" s="2" t="s">
        <v>17</v>
      </c>
      <c r="G897" s="3">
        <v>10</v>
      </c>
      <c r="H897" s="3">
        <v>15</v>
      </c>
      <c r="I897" s="2" t="s">
        <v>3019</v>
      </c>
      <c r="J897" s="2" t="s">
        <v>157</v>
      </c>
      <c r="K897" s="2" t="s">
        <v>55</v>
      </c>
      <c r="L897" s="2" t="s">
        <v>3350</v>
      </c>
      <c r="M897" s="2" t="s">
        <v>3351</v>
      </c>
      <c r="N897" s="2" t="s">
        <v>42</v>
      </c>
    </row>
    <row r="898" spans="1:14" ht="21.75" customHeight="1">
      <c r="A898" s="2" t="s">
        <v>3352</v>
      </c>
      <c r="B898" s="2" t="s">
        <v>3353</v>
      </c>
      <c r="C898" s="2" t="str">
        <f t="shared" ca="1" si="0"/>
        <v>上海</v>
      </c>
      <c r="D898" s="2" t="str">
        <f t="shared" ca="1" si="108"/>
        <v>静安区  </v>
      </c>
      <c r="E898" s="2" t="s">
        <v>295</v>
      </c>
      <c r="F898" s="2" t="s">
        <v>27</v>
      </c>
      <c r="G898" s="3">
        <v>10</v>
      </c>
      <c r="H898" s="3">
        <v>15</v>
      </c>
      <c r="I898" s="2" t="s">
        <v>3019</v>
      </c>
      <c r="J898" s="2" t="s">
        <v>257</v>
      </c>
      <c r="K898" s="2" t="s">
        <v>55</v>
      </c>
      <c r="L898" s="2" t="s">
        <v>2978</v>
      </c>
      <c r="M898" s="2" t="s">
        <v>3354</v>
      </c>
      <c r="N898" s="2" t="s">
        <v>42</v>
      </c>
    </row>
    <row r="899" spans="1:14" ht="21.75" customHeight="1">
      <c r="A899" s="2" t="s">
        <v>3355</v>
      </c>
      <c r="B899" s="2" t="s">
        <v>3356</v>
      </c>
      <c r="C899" s="2" t="str">
        <f t="shared" ca="1" si="0"/>
        <v>上海</v>
      </c>
      <c r="D899" s="2" t="str">
        <f t="shared" ca="1" si="108"/>
        <v>静安区  </v>
      </c>
      <c r="E899" s="2" t="s">
        <v>295</v>
      </c>
      <c r="F899" s="2" t="s">
        <v>27</v>
      </c>
      <c r="G899" s="3">
        <v>10</v>
      </c>
      <c r="H899" s="3">
        <v>15</v>
      </c>
      <c r="I899" s="2" t="s">
        <v>3019</v>
      </c>
      <c r="J899" s="2" t="s">
        <v>105</v>
      </c>
      <c r="K899" s="2" t="s">
        <v>47</v>
      </c>
      <c r="L899" s="2" t="s">
        <v>3357</v>
      </c>
      <c r="M899" s="2" t="s">
        <v>3358</v>
      </c>
      <c r="N899" s="2" t="s">
        <v>42</v>
      </c>
    </row>
    <row r="900" spans="1:14" ht="21.75" customHeight="1">
      <c r="A900" s="2" t="s">
        <v>2067</v>
      </c>
      <c r="B900" s="2" t="s">
        <v>3359</v>
      </c>
      <c r="C900" s="2" t="str">
        <f t="shared" ca="1" si="0"/>
        <v>上海</v>
      </c>
      <c r="D900" s="2" t="str">
        <f t="shared" ca="1" si="108"/>
        <v>静安区  </v>
      </c>
      <c r="E900" s="2" t="s">
        <v>272</v>
      </c>
      <c r="F900" s="2" t="s">
        <v>17</v>
      </c>
      <c r="G900" s="3">
        <v>10</v>
      </c>
      <c r="H900" s="3">
        <v>15</v>
      </c>
      <c r="I900" s="2" t="s">
        <v>3019</v>
      </c>
      <c r="J900" s="2" t="s">
        <v>186</v>
      </c>
      <c r="K900" s="2" t="s">
        <v>47</v>
      </c>
      <c r="L900" s="2" t="s">
        <v>3360</v>
      </c>
      <c r="M900" s="2" t="s">
        <v>3361</v>
      </c>
      <c r="N900" s="2" t="s">
        <v>42</v>
      </c>
    </row>
    <row r="901" spans="1:14" ht="21.75" customHeight="1">
      <c r="A901" s="2" t="s">
        <v>3362</v>
      </c>
      <c r="B901" s="2" t="s">
        <v>3363</v>
      </c>
      <c r="C901" s="2" t="str">
        <f t="shared" ca="1" si="0"/>
        <v>上海</v>
      </c>
      <c r="D901" s="2" t="str">
        <f t="shared" ca="1" si="108"/>
        <v>静安区  </v>
      </c>
      <c r="E901" s="2" t="s">
        <v>16</v>
      </c>
      <c r="F901" s="2" t="s">
        <v>17</v>
      </c>
      <c r="G901" s="3">
        <v>10</v>
      </c>
      <c r="H901" s="3">
        <v>15</v>
      </c>
      <c r="I901" s="2" t="s">
        <v>3019</v>
      </c>
      <c r="J901" s="2" t="s">
        <v>588</v>
      </c>
      <c r="K901" s="2" t="s">
        <v>1965</v>
      </c>
      <c r="L901" s="2" t="s">
        <v>3364</v>
      </c>
      <c r="M901" s="2" t="s">
        <v>3365</v>
      </c>
      <c r="N901" s="2" t="s">
        <v>36</v>
      </c>
    </row>
    <row r="902" spans="1:14" ht="21.75" customHeight="1">
      <c r="A902" s="2" t="s">
        <v>3366</v>
      </c>
      <c r="B902" s="2" t="s">
        <v>3367</v>
      </c>
      <c r="C902" s="2" t="str">
        <f t="shared" ca="1" si="0"/>
        <v>上海</v>
      </c>
      <c r="D902" s="2" t="s">
        <v>21</v>
      </c>
      <c r="E902" s="2" t="s">
        <v>60</v>
      </c>
      <c r="F902" s="2" t="s">
        <v>27</v>
      </c>
      <c r="G902" s="3">
        <v>10</v>
      </c>
      <c r="H902" s="3">
        <v>15</v>
      </c>
      <c r="I902" s="2" t="s">
        <v>3019</v>
      </c>
      <c r="J902" s="2" t="s">
        <v>40</v>
      </c>
      <c r="K902" s="2" t="s">
        <v>47</v>
      </c>
      <c r="L902" s="2" t="s">
        <v>3368</v>
      </c>
      <c r="M902" s="2" t="s">
        <v>3369</v>
      </c>
      <c r="N902" s="2" t="s">
        <v>23</v>
      </c>
    </row>
    <row r="903" spans="1:14" ht="21.75" customHeight="1">
      <c r="A903" s="2" t="s">
        <v>75</v>
      </c>
      <c r="B903" s="2" t="s">
        <v>3370</v>
      </c>
      <c r="C903" s="2" t="str">
        <f t="shared" ca="1" si="0"/>
        <v>上海</v>
      </c>
      <c r="D903" s="2" t="str">
        <f t="shared" ref="D903:D906" ca="1" si="109">IFERROR(__xludf.DUMMYFUNCTION("REGEXEXTRACT(E903,""-(\S+)"")"),"静安区  ")</f>
        <v>静安区  </v>
      </c>
      <c r="E903" s="2" t="s">
        <v>291</v>
      </c>
      <c r="F903" s="2" t="s">
        <v>17</v>
      </c>
      <c r="G903" s="3">
        <v>10</v>
      </c>
      <c r="H903" s="3">
        <v>15</v>
      </c>
      <c r="I903" s="2" t="s">
        <v>3019</v>
      </c>
      <c r="J903" s="2" t="s">
        <v>29</v>
      </c>
      <c r="K903" s="2" t="s">
        <v>55</v>
      </c>
      <c r="L903" s="2" t="s">
        <v>3371</v>
      </c>
      <c r="M903" s="2" t="s">
        <v>3372</v>
      </c>
      <c r="N903" s="2" t="s">
        <v>36</v>
      </c>
    </row>
    <row r="904" spans="1:14" ht="21.75" customHeight="1">
      <c r="A904" s="2" t="s">
        <v>1205</v>
      </c>
      <c r="B904" s="2" t="s">
        <v>3373</v>
      </c>
      <c r="C904" s="2" t="str">
        <f t="shared" ca="1" si="0"/>
        <v>上海</v>
      </c>
      <c r="D904" s="2" t="str">
        <f t="shared" ca="1" si="109"/>
        <v>静安区  </v>
      </c>
      <c r="E904" s="2" t="s">
        <v>53</v>
      </c>
      <c r="F904" s="2" t="s">
        <v>17</v>
      </c>
      <c r="G904" s="3">
        <v>10</v>
      </c>
      <c r="H904" s="3">
        <v>15</v>
      </c>
      <c r="I904" s="2" t="s">
        <v>3019</v>
      </c>
      <c r="J904" s="2" t="s">
        <v>382</v>
      </c>
      <c r="K904" s="2" t="s">
        <v>55</v>
      </c>
      <c r="L904" s="2" t="s">
        <v>3374</v>
      </c>
      <c r="M904" s="2" t="s">
        <v>3375</v>
      </c>
      <c r="N904" s="2" t="s">
        <v>42</v>
      </c>
    </row>
    <row r="905" spans="1:14" ht="21.75" customHeight="1">
      <c r="A905" s="2" t="s">
        <v>3376</v>
      </c>
      <c r="B905" s="2" t="s">
        <v>3377</v>
      </c>
      <c r="C905" s="2" t="str">
        <f t="shared" ca="1" si="0"/>
        <v>上海</v>
      </c>
      <c r="D905" s="2" t="str">
        <f t="shared" ca="1" si="109"/>
        <v>静安区  </v>
      </c>
      <c r="E905" s="2" t="s">
        <v>272</v>
      </c>
      <c r="F905" s="2" t="s">
        <v>17</v>
      </c>
      <c r="G905" s="3">
        <v>10</v>
      </c>
      <c r="H905" s="3">
        <v>20</v>
      </c>
      <c r="I905" s="2" t="s">
        <v>3021</v>
      </c>
      <c r="J905" s="2" t="s">
        <v>2493</v>
      </c>
      <c r="K905" s="2" t="s">
        <v>47</v>
      </c>
      <c r="L905" s="2" t="s">
        <v>3378</v>
      </c>
      <c r="M905" s="2" t="s">
        <v>3379</v>
      </c>
      <c r="N905" s="2" t="s">
        <v>23</v>
      </c>
    </row>
    <row r="906" spans="1:14" ht="21.75" customHeight="1">
      <c r="A906" s="2" t="s">
        <v>108</v>
      </c>
      <c r="B906" s="2" t="s">
        <v>3380</v>
      </c>
      <c r="C906" s="2" t="str">
        <f t="shared" ca="1" si="0"/>
        <v>上海</v>
      </c>
      <c r="D906" s="2" t="str">
        <f t="shared" ca="1" si="109"/>
        <v>静安区  </v>
      </c>
      <c r="E906" s="2" t="s">
        <v>291</v>
      </c>
      <c r="F906" s="2" t="s">
        <v>27</v>
      </c>
      <c r="G906" s="3">
        <v>10</v>
      </c>
      <c r="H906" s="3">
        <v>16</v>
      </c>
      <c r="I906" s="2" t="s">
        <v>3156</v>
      </c>
      <c r="J906" s="2" t="s">
        <v>3381</v>
      </c>
      <c r="K906" s="2" t="s">
        <v>47</v>
      </c>
      <c r="L906" s="2" t="s">
        <v>3382</v>
      </c>
      <c r="M906" s="2" t="s">
        <v>3383</v>
      </c>
      <c r="N906" s="2" t="s">
        <v>42</v>
      </c>
    </row>
    <row r="907" spans="1:14" ht="21.75" customHeight="1">
      <c r="A907" s="2" t="s">
        <v>179</v>
      </c>
      <c r="B907" s="2" t="s">
        <v>3384</v>
      </c>
      <c r="C907" s="2" t="str">
        <f t="shared" ca="1" si="0"/>
        <v>上海</v>
      </c>
      <c r="D907" s="2" t="s">
        <v>21</v>
      </c>
      <c r="E907" s="2" t="s">
        <v>60</v>
      </c>
      <c r="F907" s="2" t="s">
        <v>17</v>
      </c>
      <c r="G907" s="3">
        <v>10</v>
      </c>
      <c r="H907" s="3">
        <v>15</v>
      </c>
      <c r="I907" s="2" t="s">
        <v>3019</v>
      </c>
      <c r="J907" s="2" t="s">
        <v>40</v>
      </c>
      <c r="K907" s="2" t="s">
        <v>47</v>
      </c>
      <c r="L907" s="2" t="s">
        <v>21</v>
      </c>
      <c r="M907" s="2" t="s">
        <v>3385</v>
      </c>
      <c r="N907" s="2" t="s">
        <v>36</v>
      </c>
    </row>
    <row r="908" spans="1:14" ht="21.75" customHeight="1">
      <c r="A908" s="2" t="s">
        <v>108</v>
      </c>
      <c r="B908" s="2" t="s">
        <v>3386</v>
      </c>
      <c r="C908" s="2" t="str">
        <f t="shared" ca="1" si="0"/>
        <v>上海</v>
      </c>
      <c r="D908" s="2" t="str">
        <f t="shared" ref="D908:D911" ca="1" si="110">IFERROR(__xludf.DUMMYFUNCTION("REGEXEXTRACT(E908,""-(\S+)"")"),"普陀区  ")</f>
        <v>普陀区  </v>
      </c>
      <c r="E908" s="2" t="s">
        <v>429</v>
      </c>
      <c r="F908" s="2" t="s">
        <v>17</v>
      </c>
      <c r="G908" s="3">
        <v>10</v>
      </c>
      <c r="H908" s="3">
        <v>15</v>
      </c>
      <c r="I908" s="2" t="s">
        <v>3019</v>
      </c>
      <c r="J908" s="2" t="s">
        <v>157</v>
      </c>
      <c r="K908" s="2" t="s">
        <v>55</v>
      </c>
      <c r="L908" s="2" t="s">
        <v>3387</v>
      </c>
      <c r="M908" s="2" t="s">
        <v>3388</v>
      </c>
      <c r="N908" s="2" t="s">
        <v>96</v>
      </c>
    </row>
    <row r="909" spans="1:14" ht="21.75" customHeight="1">
      <c r="A909" s="2" t="s">
        <v>3389</v>
      </c>
      <c r="B909" s="2" t="s">
        <v>3390</v>
      </c>
      <c r="C909" s="2" t="str">
        <f t="shared" ca="1" si="0"/>
        <v>上海</v>
      </c>
      <c r="D909" s="2" t="str">
        <f t="shared" ca="1" si="110"/>
        <v>普陀区  </v>
      </c>
      <c r="E909" s="2" t="s">
        <v>429</v>
      </c>
      <c r="F909" s="2" t="s">
        <v>27</v>
      </c>
      <c r="G909" s="3">
        <v>10</v>
      </c>
      <c r="H909" s="3">
        <v>15</v>
      </c>
      <c r="I909" s="2" t="s">
        <v>3019</v>
      </c>
      <c r="J909" s="2" t="s">
        <v>40</v>
      </c>
      <c r="K909" s="2" t="s">
        <v>47</v>
      </c>
      <c r="L909" s="2" t="s">
        <v>3391</v>
      </c>
      <c r="M909" s="2" t="s">
        <v>3392</v>
      </c>
      <c r="N909" s="2" t="s">
        <v>96</v>
      </c>
    </row>
    <row r="910" spans="1:14" ht="21.75" customHeight="1">
      <c r="A910" s="2" t="s">
        <v>3393</v>
      </c>
      <c r="B910" s="2" t="s">
        <v>3394</v>
      </c>
      <c r="C910" s="2" t="str">
        <f t="shared" ca="1" si="0"/>
        <v>上海</v>
      </c>
      <c r="D910" s="2" t="str">
        <f t="shared" ca="1" si="110"/>
        <v>普陀区  </v>
      </c>
      <c r="E910" s="2" t="s">
        <v>272</v>
      </c>
      <c r="F910" s="2" t="s">
        <v>27</v>
      </c>
      <c r="G910" s="3">
        <v>10</v>
      </c>
      <c r="H910" s="3">
        <v>30</v>
      </c>
      <c r="I910" s="2" t="s">
        <v>3395</v>
      </c>
      <c r="J910" s="2" t="s">
        <v>3397</v>
      </c>
      <c r="K910" s="2" t="s">
        <v>3396</v>
      </c>
      <c r="L910" s="2" t="s">
        <v>3398</v>
      </c>
      <c r="M910" s="2" t="s">
        <v>3399</v>
      </c>
      <c r="N910" s="2" t="s">
        <v>42</v>
      </c>
    </row>
    <row r="911" spans="1:14" ht="21.75" customHeight="1">
      <c r="A911" s="2" t="s">
        <v>385</v>
      </c>
      <c r="B911" s="2" t="s">
        <v>3400</v>
      </c>
      <c r="C911" s="2" t="str">
        <f t="shared" ca="1" si="0"/>
        <v>上海</v>
      </c>
      <c r="D911" s="2" t="str">
        <f t="shared" ca="1" si="110"/>
        <v>普陀区  </v>
      </c>
      <c r="E911" s="2" t="s">
        <v>429</v>
      </c>
      <c r="F911" s="2" t="s">
        <v>17</v>
      </c>
      <c r="G911" s="3">
        <v>10</v>
      </c>
      <c r="H911" s="3">
        <v>15</v>
      </c>
      <c r="I911" s="2" t="s">
        <v>3019</v>
      </c>
      <c r="J911" s="2" t="s">
        <v>451</v>
      </c>
      <c r="K911" s="2" t="s">
        <v>55</v>
      </c>
      <c r="L911" s="2" t="s">
        <v>21</v>
      </c>
      <c r="M911" s="2" t="s">
        <v>3401</v>
      </c>
      <c r="N911" s="2" t="s">
        <v>96</v>
      </c>
    </row>
    <row r="912" spans="1:14" ht="21.75" customHeight="1">
      <c r="A912" s="2" t="s">
        <v>3402</v>
      </c>
      <c r="B912" s="2" t="s">
        <v>3403</v>
      </c>
      <c r="C912" s="2" t="str">
        <f t="shared" ca="1" si="0"/>
        <v>上海</v>
      </c>
      <c r="D912" s="2" t="s">
        <v>21</v>
      </c>
      <c r="E912" s="2" t="s">
        <v>60</v>
      </c>
      <c r="F912" s="2" t="s">
        <v>27</v>
      </c>
      <c r="G912" s="3">
        <v>10</v>
      </c>
      <c r="H912" s="3">
        <v>19</v>
      </c>
      <c r="I912" s="2" t="s">
        <v>3404</v>
      </c>
      <c r="J912" s="2" t="s">
        <v>3405</v>
      </c>
      <c r="K912" s="2" t="s">
        <v>55</v>
      </c>
      <c r="L912" s="2" t="s">
        <v>3406</v>
      </c>
      <c r="M912" s="2" t="s">
        <v>3407</v>
      </c>
      <c r="N912" s="2" t="s">
        <v>36</v>
      </c>
    </row>
    <row r="913" spans="1:14" ht="21.75" customHeight="1">
      <c r="A913" s="2" t="s">
        <v>3408</v>
      </c>
      <c r="B913" s="2" t="s">
        <v>3409</v>
      </c>
      <c r="C913" s="2" t="str">
        <f t="shared" ca="1" si="0"/>
        <v>上海</v>
      </c>
      <c r="D913" s="2" t="str">
        <f t="shared" ref="D913:D919" ca="1" si="111">IFERROR(__xludf.DUMMYFUNCTION("REGEXEXTRACT(E913,""-(\S+)"")"),"浦东新区  ")</f>
        <v>浦东新区  </v>
      </c>
      <c r="E913" s="2" t="s">
        <v>295</v>
      </c>
      <c r="F913" s="2" t="s">
        <v>27</v>
      </c>
      <c r="G913" s="3">
        <v>10</v>
      </c>
      <c r="H913" s="3">
        <v>20</v>
      </c>
      <c r="I913" s="2" t="s">
        <v>3021</v>
      </c>
      <c r="J913" s="2" t="s">
        <v>20</v>
      </c>
      <c r="K913" s="2" t="s">
        <v>47</v>
      </c>
      <c r="L913" s="2" t="s">
        <v>3410</v>
      </c>
      <c r="M913" s="2" t="s">
        <v>3411</v>
      </c>
      <c r="N913" s="2" t="s">
        <v>36</v>
      </c>
    </row>
    <row r="914" spans="1:14" ht="21.75" customHeight="1">
      <c r="A914" s="2" t="s">
        <v>448</v>
      </c>
      <c r="B914" s="2" t="s">
        <v>3412</v>
      </c>
      <c r="C914" s="2" t="str">
        <f t="shared" ca="1" si="0"/>
        <v>上海</v>
      </c>
      <c r="D914" s="2" t="str">
        <f t="shared" ca="1" si="111"/>
        <v>浦东新区  </v>
      </c>
      <c r="E914" s="2" t="s">
        <v>295</v>
      </c>
      <c r="F914" s="2" t="s">
        <v>27</v>
      </c>
      <c r="G914" s="3">
        <v>10</v>
      </c>
      <c r="H914" s="3">
        <v>15</v>
      </c>
      <c r="I914" s="2" t="s">
        <v>3019</v>
      </c>
      <c r="J914" s="2" t="s">
        <v>105</v>
      </c>
      <c r="K914" s="2" t="s">
        <v>55</v>
      </c>
      <c r="L914" s="2" t="s">
        <v>3413</v>
      </c>
      <c r="M914" s="2" t="s">
        <v>3414</v>
      </c>
      <c r="N914" s="2" t="s">
        <v>36</v>
      </c>
    </row>
    <row r="915" spans="1:14" ht="21.75" customHeight="1">
      <c r="A915" s="2" t="s">
        <v>75</v>
      </c>
      <c r="B915" s="2" t="s">
        <v>3415</v>
      </c>
      <c r="C915" s="2" t="str">
        <f t="shared" ca="1" si="0"/>
        <v>上海</v>
      </c>
      <c r="D915" s="2" t="str">
        <f t="shared" ca="1" si="111"/>
        <v>浦东新区  </v>
      </c>
      <c r="E915" s="2" t="s">
        <v>295</v>
      </c>
      <c r="F915" s="2" t="s">
        <v>27</v>
      </c>
      <c r="G915" s="3">
        <v>10</v>
      </c>
      <c r="H915" s="3">
        <v>15</v>
      </c>
      <c r="I915" s="2" t="s">
        <v>3019</v>
      </c>
      <c r="J915" s="2" t="s">
        <v>29</v>
      </c>
      <c r="K915" s="2" t="s">
        <v>55</v>
      </c>
      <c r="L915" s="2" t="s">
        <v>3416</v>
      </c>
      <c r="M915" s="2" t="s">
        <v>3417</v>
      </c>
      <c r="N915" s="2" t="s">
        <v>36</v>
      </c>
    </row>
    <row r="916" spans="1:14" ht="21.75" customHeight="1">
      <c r="A916" s="2" t="s">
        <v>51</v>
      </c>
      <c r="B916" s="2" t="s">
        <v>3418</v>
      </c>
      <c r="C916" s="2" t="str">
        <f t="shared" ca="1" si="0"/>
        <v>上海</v>
      </c>
      <c r="D916" s="2" t="str">
        <f t="shared" ca="1" si="111"/>
        <v>浦东新区  </v>
      </c>
      <c r="E916" s="2" t="s">
        <v>272</v>
      </c>
      <c r="F916" s="2" t="s">
        <v>17</v>
      </c>
      <c r="G916" s="3">
        <v>10</v>
      </c>
      <c r="H916" s="3">
        <v>15</v>
      </c>
      <c r="I916" s="2" t="s">
        <v>3019</v>
      </c>
      <c r="J916" s="2" t="s">
        <v>105</v>
      </c>
      <c r="K916" s="2" t="s">
        <v>47</v>
      </c>
      <c r="L916" s="2" t="s">
        <v>21</v>
      </c>
      <c r="M916" s="2" t="s">
        <v>3419</v>
      </c>
      <c r="N916" s="2" t="s">
        <v>404</v>
      </c>
    </row>
    <row r="917" spans="1:14" ht="21.75" customHeight="1">
      <c r="A917" s="2" t="s">
        <v>1410</v>
      </c>
      <c r="B917" s="2" t="s">
        <v>3420</v>
      </c>
      <c r="C917" s="2" t="str">
        <f t="shared" ca="1" si="0"/>
        <v>上海</v>
      </c>
      <c r="D917" s="2" t="str">
        <f t="shared" ca="1" si="111"/>
        <v>浦东新区  </v>
      </c>
      <c r="E917" s="2" t="s">
        <v>780</v>
      </c>
      <c r="F917" s="2" t="s">
        <v>17</v>
      </c>
      <c r="G917" s="3">
        <v>10</v>
      </c>
      <c r="H917" s="3">
        <v>15</v>
      </c>
      <c r="I917" s="2" t="s">
        <v>3019</v>
      </c>
      <c r="J917" s="2" t="s">
        <v>40</v>
      </c>
      <c r="K917" s="2" t="s">
        <v>55</v>
      </c>
      <c r="L917" s="2" t="s">
        <v>21</v>
      </c>
      <c r="M917" s="2" t="s">
        <v>3421</v>
      </c>
      <c r="N917" s="2" t="s">
        <v>23</v>
      </c>
    </row>
    <row r="918" spans="1:14" ht="21.75" customHeight="1">
      <c r="A918" s="2" t="s">
        <v>3422</v>
      </c>
      <c r="B918" s="2" t="s">
        <v>3423</v>
      </c>
      <c r="C918" s="2" t="str">
        <f t="shared" ca="1" si="0"/>
        <v>上海</v>
      </c>
      <c r="D918" s="2" t="str">
        <f t="shared" ca="1" si="111"/>
        <v>浦东新区  </v>
      </c>
      <c r="E918" s="2" t="s">
        <v>16</v>
      </c>
      <c r="F918" s="2" t="s">
        <v>27</v>
      </c>
      <c r="G918" s="3">
        <v>10</v>
      </c>
      <c r="H918" s="3">
        <v>20</v>
      </c>
      <c r="I918" s="2" t="s">
        <v>3021</v>
      </c>
      <c r="J918" s="2" t="s">
        <v>20</v>
      </c>
      <c r="K918" s="2" t="s">
        <v>1965</v>
      </c>
      <c r="L918" s="2" t="s">
        <v>158</v>
      </c>
      <c r="M918" s="2" t="s">
        <v>3424</v>
      </c>
      <c r="N918" s="2" t="s">
        <v>23</v>
      </c>
    </row>
    <row r="919" spans="1:14" ht="21.75" customHeight="1">
      <c r="A919" s="2" t="s">
        <v>179</v>
      </c>
      <c r="B919" s="2" t="s">
        <v>3425</v>
      </c>
      <c r="C919" s="2" t="str">
        <f t="shared" ca="1" si="0"/>
        <v>上海</v>
      </c>
      <c r="D919" s="2" t="str">
        <f t="shared" ca="1" si="111"/>
        <v>浦东新区  </v>
      </c>
      <c r="E919" s="2" t="s">
        <v>460</v>
      </c>
      <c r="F919" s="2" t="s">
        <v>27</v>
      </c>
      <c r="G919" s="3">
        <v>10</v>
      </c>
      <c r="H919" s="3">
        <v>20</v>
      </c>
      <c r="I919" s="2" t="s">
        <v>3021</v>
      </c>
      <c r="J919" s="2" t="s">
        <v>105</v>
      </c>
      <c r="K919" s="2" t="s">
        <v>47</v>
      </c>
      <c r="L919" s="2" t="s">
        <v>21</v>
      </c>
      <c r="M919" s="2" t="s">
        <v>3426</v>
      </c>
      <c r="N919" s="2" t="s">
        <v>36</v>
      </c>
    </row>
    <row r="920" spans="1:14" ht="21.75" customHeight="1">
      <c r="A920" s="2" t="s">
        <v>3427</v>
      </c>
      <c r="B920" s="2" t="s">
        <v>3428</v>
      </c>
      <c r="C920" s="2" t="str">
        <f t="shared" ca="1" si="0"/>
        <v>上海</v>
      </c>
      <c r="D920" s="2" t="s">
        <v>21</v>
      </c>
      <c r="E920" s="2" t="s">
        <v>60</v>
      </c>
      <c r="F920" s="2" t="s">
        <v>17</v>
      </c>
      <c r="G920" s="3">
        <v>10</v>
      </c>
      <c r="H920" s="3">
        <v>15</v>
      </c>
      <c r="I920" s="2" t="s">
        <v>3019</v>
      </c>
      <c r="J920" s="2" t="s">
        <v>3429</v>
      </c>
      <c r="K920" s="2" t="s">
        <v>55</v>
      </c>
      <c r="L920" s="2" t="s">
        <v>3430</v>
      </c>
      <c r="M920" s="2" t="s">
        <v>3431</v>
      </c>
      <c r="N920" s="2" t="s">
        <v>308</v>
      </c>
    </row>
    <row r="921" spans="1:14" ht="21.75" customHeight="1">
      <c r="A921" s="2" t="s">
        <v>385</v>
      </c>
      <c r="B921" s="2" t="s">
        <v>3432</v>
      </c>
      <c r="C921" s="2" t="str">
        <f t="shared" ca="1" si="0"/>
        <v>上海</v>
      </c>
      <c r="D921" s="2" t="str">
        <f t="shared" ref="D921:D922" ca="1" si="112">IFERROR(__xludf.DUMMYFUNCTION("REGEXEXTRACT(E921,""-(\S+)"")"),"徐汇区  ")</f>
        <v>徐汇区  </v>
      </c>
      <c r="E921" s="2" t="s">
        <v>272</v>
      </c>
      <c r="F921" s="2" t="s">
        <v>27</v>
      </c>
      <c r="G921" s="3">
        <v>10</v>
      </c>
      <c r="H921" s="3">
        <v>15</v>
      </c>
      <c r="I921" s="2" t="s">
        <v>3019</v>
      </c>
      <c r="J921" s="2" t="s">
        <v>3433</v>
      </c>
      <c r="K921" s="2" t="s">
        <v>55</v>
      </c>
      <c r="L921" s="2" t="s">
        <v>3434</v>
      </c>
      <c r="M921" s="2" t="s">
        <v>3435</v>
      </c>
      <c r="N921" s="2" t="s">
        <v>404</v>
      </c>
    </row>
    <row r="922" spans="1:14" ht="21.75" customHeight="1">
      <c r="A922" s="2" t="s">
        <v>108</v>
      </c>
      <c r="B922" s="2" t="s">
        <v>3436</v>
      </c>
      <c r="C922" s="2" t="str">
        <f t="shared" ca="1" si="0"/>
        <v>上海</v>
      </c>
      <c r="D922" s="2" t="str">
        <f t="shared" ca="1" si="112"/>
        <v>徐汇区  </v>
      </c>
      <c r="E922" s="2" t="s">
        <v>16</v>
      </c>
      <c r="F922" s="2" t="s">
        <v>27</v>
      </c>
      <c r="G922" s="3">
        <v>10</v>
      </c>
      <c r="H922" s="3">
        <v>15</v>
      </c>
      <c r="I922" s="2" t="s">
        <v>3019</v>
      </c>
      <c r="J922" s="2" t="s">
        <v>781</v>
      </c>
      <c r="K922" s="2" t="s">
        <v>19</v>
      </c>
      <c r="L922" s="2" t="s">
        <v>3437</v>
      </c>
      <c r="M922" s="2" t="s">
        <v>3438</v>
      </c>
      <c r="N922" s="2" t="s">
        <v>36</v>
      </c>
    </row>
    <row r="923" spans="1:14" ht="21.75" customHeight="1">
      <c r="A923" s="2" t="s">
        <v>75</v>
      </c>
      <c r="B923" s="2" t="s">
        <v>3439</v>
      </c>
      <c r="C923" s="2" t="str">
        <f t="shared" ca="1" si="0"/>
        <v>上海</v>
      </c>
      <c r="D923" s="2" t="s">
        <v>21</v>
      </c>
      <c r="E923" s="2" t="s">
        <v>60</v>
      </c>
      <c r="F923" s="2" t="s">
        <v>27</v>
      </c>
      <c r="G923" s="3">
        <v>10</v>
      </c>
      <c r="H923" s="3">
        <v>15</v>
      </c>
      <c r="I923" s="2" t="s">
        <v>3019</v>
      </c>
      <c r="J923" s="2" t="s">
        <v>2425</v>
      </c>
      <c r="K923" s="2" t="s">
        <v>55</v>
      </c>
      <c r="L923" s="2" t="s">
        <v>3440</v>
      </c>
      <c r="M923" s="2" t="s">
        <v>3441</v>
      </c>
      <c r="N923" s="2" t="s">
        <v>96</v>
      </c>
    </row>
    <row r="924" spans="1:14" ht="21.75" customHeight="1">
      <c r="A924" s="2" t="s">
        <v>3442</v>
      </c>
      <c r="B924" s="2" t="s">
        <v>3443</v>
      </c>
      <c r="C924" s="2" t="str">
        <f t="shared" ca="1" si="0"/>
        <v>上海</v>
      </c>
      <c r="D924" s="2" t="str">
        <f ca="1">IFERROR(__xludf.DUMMYFUNCTION("REGEXEXTRACT(E924,""-(\S+)"")"),"徐汇区  ")</f>
        <v>徐汇区  </v>
      </c>
      <c r="E924" s="2" t="s">
        <v>272</v>
      </c>
      <c r="F924" s="2" t="s">
        <v>17</v>
      </c>
      <c r="G924" s="3">
        <v>10</v>
      </c>
      <c r="H924" s="3">
        <v>20</v>
      </c>
      <c r="I924" s="2" t="s">
        <v>3021</v>
      </c>
      <c r="J924" s="2" t="s">
        <v>20</v>
      </c>
      <c r="K924" s="2" t="s">
        <v>47</v>
      </c>
      <c r="L924" s="2" t="s">
        <v>21</v>
      </c>
      <c r="M924" s="2" t="s">
        <v>21</v>
      </c>
      <c r="N924" s="2" t="s">
        <v>36</v>
      </c>
    </row>
    <row r="925" spans="1:14" ht="21.75" customHeight="1">
      <c r="A925" s="2" t="s">
        <v>108</v>
      </c>
      <c r="B925" s="2" t="s">
        <v>3444</v>
      </c>
      <c r="C925" s="2" t="str">
        <f t="shared" ca="1" si="0"/>
        <v>上海</v>
      </c>
      <c r="D925" s="2" t="s">
        <v>21</v>
      </c>
      <c r="E925" s="2" t="s">
        <v>60</v>
      </c>
      <c r="F925" s="2" t="s">
        <v>27</v>
      </c>
      <c r="G925" s="3">
        <v>10</v>
      </c>
      <c r="H925" s="3">
        <v>17</v>
      </c>
      <c r="I925" s="2" t="s">
        <v>3445</v>
      </c>
      <c r="J925" s="2" t="s">
        <v>157</v>
      </c>
      <c r="K925" s="2" t="s">
        <v>55</v>
      </c>
      <c r="L925" s="2" t="s">
        <v>21</v>
      </c>
      <c r="M925" s="2" t="s">
        <v>3446</v>
      </c>
      <c r="N925" s="2" t="s">
        <v>42</v>
      </c>
    </row>
    <row r="926" spans="1:14" ht="21.75" customHeight="1">
      <c r="A926" s="2" t="s">
        <v>517</v>
      </c>
      <c r="B926" s="2" t="s">
        <v>3447</v>
      </c>
      <c r="C926" s="2" t="str">
        <f t="shared" ca="1" si="0"/>
        <v>上海</v>
      </c>
      <c r="D926" s="2" t="str">
        <f t="shared" ref="D926:D932" ca="1" si="113">IFERROR(__xludf.DUMMYFUNCTION("REGEXEXTRACT(E926,""-(\S+)"")"),"宝山区  ")</f>
        <v>宝山区  </v>
      </c>
      <c r="E926" s="2" t="s">
        <v>717</v>
      </c>
      <c r="F926" s="2" t="s">
        <v>27</v>
      </c>
      <c r="G926" s="3">
        <v>10</v>
      </c>
      <c r="H926" s="3">
        <v>15</v>
      </c>
      <c r="I926" s="2" t="s">
        <v>3019</v>
      </c>
      <c r="J926" s="2" t="s">
        <v>3448</v>
      </c>
      <c r="K926" s="2" t="s">
        <v>47</v>
      </c>
      <c r="L926" s="2" t="s">
        <v>21</v>
      </c>
      <c r="M926" s="2" t="s">
        <v>3449</v>
      </c>
      <c r="N926" s="2" t="s">
        <v>36</v>
      </c>
    </row>
    <row r="927" spans="1:14" ht="21.75" customHeight="1">
      <c r="A927" s="2" t="s">
        <v>385</v>
      </c>
      <c r="B927" s="2" t="s">
        <v>3450</v>
      </c>
      <c r="C927" s="2" t="str">
        <f t="shared" ca="1" si="0"/>
        <v>上海</v>
      </c>
      <c r="D927" s="2" t="str">
        <f t="shared" ca="1" si="113"/>
        <v>宝山区  </v>
      </c>
      <c r="E927" s="2" t="s">
        <v>780</v>
      </c>
      <c r="F927" s="2" t="s">
        <v>27</v>
      </c>
      <c r="G927" s="3">
        <v>10</v>
      </c>
      <c r="H927" s="3">
        <v>15</v>
      </c>
      <c r="I927" s="2" t="s">
        <v>3019</v>
      </c>
      <c r="J927" s="2" t="s">
        <v>1182</v>
      </c>
      <c r="K927" s="2" t="s">
        <v>55</v>
      </c>
      <c r="L927" s="2" t="s">
        <v>21</v>
      </c>
      <c r="M927" s="2" t="s">
        <v>3451</v>
      </c>
      <c r="N927" s="2" t="s">
        <v>36</v>
      </c>
    </row>
    <row r="928" spans="1:14" ht="21.75" customHeight="1">
      <c r="A928" s="2" t="s">
        <v>179</v>
      </c>
      <c r="B928" s="2" t="s">
        <v>3452</v>
      </c>
      <c r="C928" s="2" t="str">
        <f t="shared" ca="1" si="0"/>
        <v>上海</v>
      </c>
      <c r="D928" s="2" t="str">
        <f t="shared" ca="1" si="113"/>
        <v>宝山区  </v>
      </c>
      <c r="E928" s="2" t="s">
        <v>272</v>
      </c>
      <c r="F928" s="2" t="s">
        <v>17</v>
      </c>
      <c r="G928" s="3">
        <v>10</v>
      </c>
      <c r="H928" s="3">
        <v>15</v>
      </c>
      <c r="I928" s="2" t="s">
        <v>3019</v>
      </c>
      <c r="J928" s="2" t="s">
        <v>105</v>
      </c>
      <c r="K928" s="2" t="s">
        <v>55</v>
      </c>
      <c r="L928" s="2" t="s">
        <v>3453</v>
      </c>
      <c r="M928" s="2" t="s">
        <v>3454</v>
      </c>
      <c r="N928" s="2" t="s">
        <v>23</v>
      </c>
    </row>
    <row r="929" spans="1:14" ht="21.75" customHeight="1">
      <c r="A929" s="2" t="s">
        <v>3455</v>
      </c>
      <c r="B929" s="2" t="s">
        <v>3456</v>
      </c>
      <c r="C929" s="2" t="str">
        <f t="shared" ca="1" si="0"/>
        <v>上海</v>
      </c>
      <c r="D929" s="2" t="str">
        <f t="shared" ca="1" si="113"/>
        <v>宝山区  </v>
      </c>
      <c r="E929" s="2" t="s">
        <v>272</v>
      </c>
      <c r="F929" s="2" t="s">
        <v>27</v>
      </c>
      <c r="G929" s="3">
        <v>10</v>
      </c>
      <c r="H929" s="3">
        <v>20</v>
      </c>
      <c r="I929" s="2" t="s">
        <v>3021</v>
      </c>
      <c r="J929" s="2" t="s">
        <v>690</v>
      </c>
      <c r="K929" s="2" t="s">
        <v>55</v>
      </c>
      <c r="L929" s="2" t="s">
        <v>3457</v>
      </c>
      <c r="M929" s="2" t="s">
        <v>3458</v>
      </c>
      <c r="N929" s="2" t="s">
        <v>42</v>
      </c>
    </row>
    <row r="930" spans="1:14" ht="21.75" customHeight="1">
      <c r="A930" s="2" t="s">
        <v>385</v>
      </c>
      <c r="B930" s="2" t="s">
        <v>3459</v>
      </c>
      <c r="C930" s="2" t="str">
        <f t="shared" ca="1" si="0"/>
        <v>上海</v>
      </c>
      <c r="D930" s="2" t="str">
        <f t="shared" ca="1" si="113"/>
        <v>宝山区  </v>
      </c>
      <c r="E930" s="2" t="s">
        <v>295</v>
      </c>
      <c r="F930" s="2" t="s">
        <v>27</v>
      </c>
      <c r="G930" s="3">
        <v>10</v>
      </c>
      <c r="H930" s="3">
        <v>15</v>
      </c>
      <c r="I930" s="2" t="s">
        <v>3019</v>
      </c>
      <c r="J930" s="2" t="s">
        <v>724</v>
      </c>
      <c r="K930" s="2" t="s">
        <v>67</v>
      </c>
      <c r="L930" s="2" t="s">
        <v>3460</v>
      </c>
      <c r="M930" s="2" t="s">
        <v>3461</v>
      </c>
      <c r="N930" s="2" t="s">
        <v>36</v>
      </c>
    </row>
    <row r="931" spans="1:14" ht="21.75" customHeight="1">
      <c r="A931" s="2" t="s">
        <v>3462</v>
      </c>
      <c r="B931" s="2" t="s">
        <v>3463</v>
      </c>
      <c r="C931" s="2" t="str">
        <f t="shared" ca="1" si="0"/>
        <v>上海</v>
      </c>
      <c r="D931" s="2" t="str">
        <f t="shared" ca="1" si="113"/>
        <v>宝山区  </v>
      </c>
      <c r="E931" s="2" t="s">
        <v>445</v>
      </c>
      <c r="F931" s="2" t="s">
        <v>27</v>
      </c>
      <c r="G931" s="3">
        <v>10</v>
      </c>
      <c r="H931" s="3">
        <v>15</v>
      </c>
      <c r="I931" s="2" t="s">
        <v>3019</v>
      </c>
      <c r="J931" s="2" t="s">
        <v>105</v>
      </c>
      <c r="K931" s="2" t="s">
        <v>1965</v>
      </c>
      <c r="L931" s="2" t="s">
        <v>3464</v>
      </c>
      <c r="M931" s="2" t="s">
        <v>3465</v>
      </c>
      <c r="N931" s="2" t="s">
        <v>23</v>
      </c>
    </row>
    <row r="932" spans="1:14" ht="21.75" customHeight="1">
      <c r="A932" s="2" t="s">
        <v>3466</v>
      </c>
      <c r="B932" s="2" t="s">
        <v>3467</v>
      </c>
      <c r="C932" s="2" t="str">
        <f t="shared" ca="1" si="0"/>
        <v>上海</v>
      </c>
      <c r="D932" s="2" t="str">
        <f t="shared" ca="1" si="113"/>
        <v>宝山区  </v>
      </c>
      <c r="E932" s="2" t="s">
        <v>295</v>
      </c>
      <c r="F932" s="2" t="s">
        <v>27</v>
      </c>
      <c r="G932" s="3">
        <v>10</v>
      </c>
      <c r="H932" s="3">
        <v>25</v>
      </c>
      <c r="I932" s="2" t="s">
        <v>3275</v>
      </c>
      <c r="J932" s="2" t="s">
        <v>20</v>
      </c>
      <c r="K932" s="2" t="s">
        <v>55</v>
      </c>
      <c r="L932" s="2" t="s">
        <v>3468</v>
      </c>
      <c r="M932" s="2" t="s">
        <v>3469</v>
      </c>
      <c r="N932" s="2" t="s">
        <v>36</v>
      </c>
    </row>
    <row r="933" spans="1:14" ht="21.75" customHeight="1">
      <c r="A933" s="2" t="s">
        <v>51</v>
      </c>
      <c r="B933" s="2" t="s">
        <v>3470</v>
      </c>
      <c r="C933" s="2" t="str">
        <f t="shared" ca="1" si="0"/>
        <v>上海</v>
      </c>
      <c r="D933" s="2" t="s">
        <v>21</v>
      </c>
      <c r="E933" s="2" t="s">
        <v>60</v>
      </c>
      <c r="F933" s="2" t="s">
        <v>17</v>
      </c>
      <c r="G933" s="3">
        <v>10</v>
      </c>
      <c r="H933" s="3">
        <v>15</v>
      </c>
      <c r="I933" s="2" t="s">
        <v>3019</v>
      </c>
      <c r="J933" s="2" t="s">
        <v>1261</v>
      </c>
      <c r="K933" s="2" t="s">
        <v>47</v>
      </c>
      <c r="L933" s="2" t="s">
        <v>3471</v>
      </c>
      <c r="M933" s="2" t="s">
        <v>3472</v>
      </c>
      <c r="N933" s="2" t="s">
        <v>42</v>
      </c>
    </row>
    <row r="934" spans="1:14" ht="21.75" customHeight="1">
      <c r="A934" s="2" t="s">
        <v>108</v>
      </c>
      <c r="B934" s="2" t="s">
        <v>3473</v>
      </c>
      <c r="C934" s="2" t="str">
        <f t="shared" ca="1" si="0"/>
        <v>上海</v>
      </c>
      <c r="D934" s="2" t="str">
        <f t="shared" ref="D934:D945" ca="1" si="114">IFERROR(__xludf.DUMMYFUNCTION("REGEXEXTRACT(E934,""-(\S+)"")"),"浦东新区  ")</f>
        <v>浦东新区  </v>
      </c>
      <c r="E934" s="2" t="s">
        <v>295</v>
      </c>
      <c r="F934" s="2" t="s">
        <v>17</v>
      </c>
      <c r="G934" s="3">
        <v>10</v>
      </c>
      <c r="H934" s="3">
        <v>20</v>
      </c>
      <c r="I934" s="2" t="s">
        <v>3021</v>
      </c>
      <c r="J934" s="2" t="s">
        <v>157</v>
      </c>
      <c r="K934" s="2" t="s">
        <v>67</v>
      </c>
      <c r="L934" s="2" t="s">
        <v>21</v>
      </c>
      <c r="M934" s="2" t="s">
        <v>3474</v>
      </c>
      <c r="N934" s="2" t="s">
        <v>23</v>
      </c>
    </row>
    <row r="935" spans="1:14" ht="21.75" customHeight="1">
      <c r="A935" s="2" t="s">
        <v>2962</v>
      </c>
      <c r="B935" s="2" t="s">
        <v>3475</v>
      </c>
      <c r="C935" s="2" t="str">
        <f t="shared" ca="1" si="0"/>
        <v>上海</v>
      </c>
      <c r="D935" s="2" t="str">
        <f t="shared" ca="1" si="114"/>
        <v>浦东新区  </v>
      </c>
      <c r="E935" s="2" t="s">
        <v>717</v>
      </c>
      <c r="F935" s="2" t="s">
        <v>27</v>
      </c>
      <c r="G935" s="3">
        <v>10</v>
      </c>
      <c r="H935" s="3">
        <v>15</v>
      </c>
      <c r="I935" s="2" t="s">
        <v>3019</v>
      </c>
      <c r="J935" s="2" t="s">
        <v>3476</v>
      </c>
      <c r="K935" s="2" t="s">
        <v>67</v>
      </c>
      <c r="L935" s="2" t="s">
        <v>3477</v>
      </c>
      <c r="M935" s="2" t="s">
        <v>3478</v>
      </c>
      <c r="N935" s="2" t="s">
        <v>36</v>
      </c>
    </row>
    <row r="936" spans="1:14" ht="21.75" customHeight="1">
      <c r="A936" s="2" t="s">
        <v>3479</v>
      </c>
      <c r="B936" s="2" t="s">
        <v>3480</v>
      </c>
      <c r="C936" s="2" t="str">
        <f t="shared" ca="1" si="0"/>
        <v>上海</v>
      </c>
      <c r="D936" s="2" t="str">
        <f t="shared" ca="1" si="114"/>
        <v>浦东新区  </v>
      </c>
      <c r="E936" s="2" t="s">
        <v>295</v>
      </c>
      <c r="F936" s="2" t="s">
        <v>27</v>
      </c>
      <c r="G936" s="3">
        <v>10</v>
      </c>
      <c r="H936" s="3">
        <v>15</v>
      </c>
      <c r="I936" s="2" t="s">
        <v>3019</v>
      </c>
      <c r="J936" s="2" t="s">
        <v>40</v>
      </c>
      <c r="K936" s="2" t="s">
        <v>55</v>
      </c>
      <c r="L936" s="2" t="s">
        <v>3481</v>
      </c>
      <c r="M936" s="2" t="s">
        <v>3482</v>
      </c>
      <c r="N936" s="2" t="s">
        <v>1333</v>
      </c>
    </row>
    <row r="937" spans="1:14" ht="21.75" customHeight="1">
      <c r="A937" s="2" t="s">
        <v>3483</v>
      </c>
      <c r="B937" s="2" t="s">
        <v>3484</v>
      </c>
      <c r="C937" s="2" t="str">
        <f t="shared" ca="1" si="0"/>
        <v>上海</v>
      </c>
      <c r="D937" s="2" t="str">
        <f t="shared" ca="1" si="114"/>
        <v>浦东新区  </v>
      </c>
      <c r="E937" s="2" t="s">
        <v>780</v>
      </c>
      <c r="F937" s="2" t="s">
        <v>17</v>
      </c>
      <c r="G937" s="3">
        <v>10</v>
      </c>
      <c r="H937" s="3">
        <v>20</v>
      </c>
      <c r="I937" s="2" t="s">
        <v>3021</v>
      </c>
      <c r="J937" s="2" t="s">
        <v>520</v>
      </c>
      <c r="K937" s="2" t="s">
        <v>55</v>
      </c>
      <c r="L937" s="2" t="s">
        <v>3485</v>
      </c>
      <c r="M937" s="2" t="s">
        <v>3486</v>
      </c>
      <c r="N937" s="2" t="s">
        <v>36</v>
      </c>
    </row>
    <row r="938" spans="1:14" ht="21.75" customHeight="1">
      <c r="A938" s="2" t="s">
        <v>75</v>
      </c>
      <c r="B938" s="2" t="s">
        <v>3487</v>
      </c>
      <c r="C938" s="2" t="str">
        <f t="shared" ca="1" si="0"/>
        <v>上海</v>
      </c>
      <c r="D938" s="2" t="str">
        <f t="shared" ca="1" si="114"/>
        <v>浦东新区  </v>
      </c>
      <c r="E938" s="2" t="s">
        <v>429</v>
      </c>
      <c r="F938" s="2" t="s">
        <v>27</v>
      </c>
      <c r="G938" s="3">
        <v>10</v>
      </c>
      <c r="H938" s="3">
        <v>15</v>
      </c>
      <c r="I938" s="2" t="s">
        <v>3019</v>
      </c>
      <c r="J938" s="2" t="s">
        <v>781</v>
      </c>
      <c r="K938" s="2" t="s">
        <v>55</v>
      </c>
      <c r="L938" s="2" t="s">
        <v>21</v>
      </c>
      <c r="M938" s="2" t="s">
        <v>3488</v>
      </c>
      <c r="N938" s="2" t="s">
        <v>23</v>
      </c>
    </row>
    <row r="939" spans="1:14" ht="21.75" customHeight="1">
      <c r="A939" s="2" t="s">
        <v>108</v>
      </c>
      <c r="B939" s="2" t="s">
        <v>3489</v>
      </c>
      <c r="C939" s="2" t="str">
        <f t="shared" ca="1" si="0"/>
        <v>上海</v>
      </c>
      <c r="D939" s="2" t="str">
        <f t="shared" ca="1" si="114"/>
        <v>浦东新区  </v>
      </c>
      <c r="E939" s="2" t="s">
        <v>780</v>
      </c>
      <c r="F939" s="2" t="s">
        <v>27</v>
      </c>
      <c r="G939" s="3">
        <v>10</v>
      </c>
      <c r="H939" s="3">
        <v>18</v>
      </c>
      <c r="I939" s="2" t="s">
        <v>3037</v>
      </c>
      <c r="J939" s="2" t="s">
        <v>3490</v>
      </c>
      <c r="K939" s="2" t="s">
        <v>47</v>
      </c>
      <c r="L939" s="2" t="s">
        <v>446</v>
      </c>
      <c r="M939" s="2" t="s">
        <v>3491</v>
      </c>
      <c r="N939" s="2" t="s">
        <v>42</v>
      </c>
    </row>
    <row r="940" spans="1:14" ht="21.75" customHeight="1">
      <c r="A940" s="2" t="s">
        <v>3492</v>
      </c>
      <c r="B940" s="2" t="s">
        <v>3493</v>
      </c>
      <c r="C940" s="2" t="str">
        <f t="shared" ca="1" si="0"/>
        <v>上海</v>
      </c>
      <c r="D940" s="2" t="str">
        <f t="shared" ca="1" si="114"/>
        <v>浦东新区  </v>
      </c>
      <c r="E940" s="2" t="s">
        <v>445</v>
      </c>
      <c r="F940" s="2" t="s">
        <v>17</v>
      </c>
      <c r="G940" s="3">
        <v>10</v>
      </c>
      <c r="H940" s="3">
        <v>15</v>
      </c>
      <c r="I940" s="2" t="s">
        <v>3019</v>
      </c>
      <c r="J940" s="2" t="s">
        <v>1728</v>
      </c>
      <c r="K940" s="2" t="s">
        <v>47</v>
      </c>
      <c r="L940" s="2" t="s">
        <v>3494</v>
      </c>
      <c r="M940" s="2" t="s">
        <v>3495</v>
      </c>
      <c r="N940" s="2" t="s">
        <v>36</v>
      </c>
    </row>
    <row r="941" spans="1:14" ht="21.75" customHeight="1">
      <c r="A941" s="2" t="s">
        <v>2962</v>
      </c>
      <c r="B941" s="2" t="s">
        <v>3496</v>
      </c>
      <c r="C941" s="2" t="str">
        <f t="shared" ca="1" si="0"/>
        <v>上海</v>
      </c>
      <c r="D941" s="2" t="str">
        <f t="shared" ca="1" si="114"/>
        <v>浦东新区  </v>
      </c>
      <c r="E941" s="2" t="s">
        <v>295</v>
      </c>
      <c r="F941" s="2" t="s">
        <v>27</v>
      </c>
      <c r="G941" s="3">
        <v>10</v>
      </c>
      <c r="H941" s="3">
        <v>15</v>
      </c>
      <c r="I941" s="2" t="s">
        <v>3019</v>
      </c>
      <c r="J941" s="2" t="s">
        <v>1593</v>
      </c>
      <c r="K941" s="2" t="s">
        <v>55</v>
      </c>
      <c r="L941" s="2" t="s">
        <v>3497</v>
      </c>
      <c r="M941" s="2" t="s">
        <v>3498</v>
      </c>
      <c r="N941" s="2" t="s">
        <v>404</v>
      </c>
    </row>
    <row r="942" spans="1:14" ht="21.75" customHeight="1">
      <c r="A942" s="2" t="s">
        <v>108</v>
      </c>
      <c r="B942" s="2" t="s">
        <v>3499</v>
      </c>
      <c r="C942" s="2" t="str">
        <f t="shared" ca="1" si="0"/>
        <v>上海</v>
      </c>
      <c r="D942" s="2" t="str">
        <f t="shared" ca="1" si="114"/>
        <v>浦东新区  </v>
      </c>
      <c r="E942" s="2" t="s">
        <v>295</v>
      </c>
      <c r="F942" s="2" t="s">
        <v>27</v>
      </c>
      <c r="G942" s="3">
        <v>10</v>
      </c>
      <c r="H942" s="3">
        <v>15</v>
      </c>
      <c r="I942" s="2" t="s">
        <v>3019</v>
      </c>
      <c r="J942" s="2" t="s">
        <v>40</v>
      </c>
      <c r="K942" s="2" t="s">
        <v>47</v>
      </c>
      <c r="L942" s="2" t="s">
        <v>21</v>
      </c>
      <c r="M942" s="2" t="s">
        <v>3500</v>
      </c>
      <c r="N942" s="2" t="s">
        <v>36</v>
      </c>
    </row>
    <row r="943" spans="1:14" ht="21.75" customHeight="1">
      <c r="A943" s="2" t="s">
        <v>3501</v>
      </c>
      <c r="B943" s="2" t="s">
        <v>3502</v>
      </c>
      <c r="C943" s="2" t="str">
        <f t="shared" ca="1" si="0"/>
        <v>上海</v>
      </c>
      <c r="D943" s="2" t="str">
        <f t="shared" ca="1" si="114"/>
        <v>浦东新区  </v>
      </c>
      <c r="E943" s="2" t="s">
        <v>53</v>
      </c>
      <c r="F943" s="2" t="s">
        <v>17</v>
      </c>
      <c r="G943" s="3">
        <v>10</v>
      </c>
      <c r="H943" s="3">
        <v>18</v>
      </c>
      <c r="I943" s="2" t="s">
        <v>3037</v>
      </c>
      <c r="J943" s="2" t="s">
        <v>657</v>
      </c>
      <c r="K943" s="2" t="s">
        <v>55</v>
      </c>
      <c r="L943" s="2" t="s">
        <v>3503</v>
      </c>
      <c r="M943" s="2" t="s">
        <v>3504</v>
      </c>
      <c r="N943" s="2" t="s">
        <v>42</v>
      </c>
    </row>
    <row r="944" spans="1:14" ht="21.75" customHeight="1">
      <c r="A944" s="2" t="s">
        <v>3505</v>
      </c>
      <c r="B944" s="2" t="s">
        <v>3506</v>
      </c>
      <c r="C944" s="2" t="str">
        <f t="shared" ca="1" si="0"/>
        <v>上海</v>
      </c>
      <c r="D944" s="2" t="str">
        <f t="shared" ca="1" si="114"/>
        <v>浦东新区  </v>
      </c>
      <c r="E944" s="2" t="s">
        <v>291</v>
      </c>
      <c r="F944" s="2" t="s">
        <v>27</v>
      </c>
      <c r="G944" s="3">
        <v>10</v>
      </c>
      <c r="H944" s="3">
        <v>15</v>
      </c>
      <c r="I944" s="2" t="s">
        <v>3019</v>
      </c>
      <c r="J944" s="2" t="s">
        <v>2364</v>
      </c>
      <c r="K944" s="2" t="s">
        <v>55</v>
      </c>
      <c r="L944" s="2" t="s">
        <v>3507</v>
      </c>
      <c r="M944" s="2" t="s">
        <v>3508</v>
      </c>
      <c r="N944" s="2" t="s">
        <v>36</v>
      </c>
    </row>
    <row r="945" spans="1:14" ht="21.75" customHeight="1">
      <c r="A945" s="2" t="s">
        <v>108</v>
      </c>
      <c r="B945" s="2" t="s">
        <v>3509</v>
      </c>
      <c r="C945" s="2" t="str">
        <f t="shared" ca="1" si="0"/>
        <v>上海</v>
      </c>
      <c r="D945" s="2" t="str">
        <f t="shared" ca="1" si="114"/>
        <v>浦东新区  </v>
      </c>
      <c r="E945" s="2" t="s">
        <v>445</v>
      </c>
      <c r="F945" s="2" t="s">
        <v>17</v>
      </c>
      <c r="G945" s="3">
        <v>10</v>
      </c>
      <c r="H945" s="3">
        <v>15</v>
      </c>
      <c r="I945" s="2" t="s">
        <v>3019</v>
      </c>
      <c r="J945" s="2" t="s">
        <v>3510</v>
      </c>
      <c r="K945" s="2" t="s">
        <v>47</v>
      </c>
      <c r="L945" s="2" t="s">
        <v>3511</v>
      </c>
      <c r="M945" s="2" t="s">
        <v>3512</v>
      </c>
      <c r="N945" s="2" t="s">
        <v>36</v>
      </c>
    </row>
    <row r="946" spans="1:14" ht="21.75" customHeight="1">
      <c r="A946" s="2" t="s">
        <v>108</v>
      </c>
      <c r="B946" s="2" t="s">
        <v>3513</v>
      </c>
      <c r="C946" s="2" t="str">
        <f t="shared" ca="1" si="0"/>
        <v>上海</v>
      </c>
      <c r="D946" s="2" t="s">
        <v>21</v>
      </c>
      <c r="E946" s="2" t="s">
        <v>60</v>
      </c>
      <c r="F946" s="2" t="s">
        <v>27</v>
      </c>
      <c r="G946" s="3">
        <v>10</v>
      </c>
      <c r="H946" s="3">
        <v>15</v>
      </c>
      <c r="I946" s="2" t="s">
        <v>3019</v>
      </c>
      <c r="J946" s="2" t="s">
        <v>1678</v>
      </c>
      <c r="K946" s="2" t="s">
        <v>47</v>
      </c>
      <c r="L946" s="2" t="s">
        <v>3514</v>
      </c>
      <c r="M946" s="2" t="s">
        <v>3515</v>
      </c>
      <c r="N946" s="2" t="s">
        <v>42</v>
      </c>
    </row>
    <row r="947" spans="1:14" ht="21.75" customHeight="1">
      <c r="A947" s="2" t="s">
        <v>385</v>
      </c>
      <c r="B947" s="2" t="s">
        <v>3516</v>
      </c>
      <c r="C947" s="2" t="str">
        <f t="shared" ca="1" si="0"/>
        <v>上海</v>
      </c>
      <c r="D947" s="2" t="str">
        <f t="shared" ref="D947:D950" ca="1" si="115">IFERROR(__xludf.DUMMYFUNCTION("REGEXEXTRACT(E947,""-(\S+)"")"),"浦东新区  ")</f>
        <v>浦东新区  </v>
      </c>
      <c r="E947" s="2" t="s">
        <v>295</v>
      </c>
      <c r="F947" s="2" t="s">
        <v>17</v>
      </c>
      <c r="G947" s="3">
        <v>10</v>
      </c>
      <c r="H947" s="3">
        <v>20</v>
      </c>
      <c r="I947" s="2" t="s">
        <v>3021</v>
      </c>
      <c r="J947" s="2" t="s">
        <v>1849</v>
      </c>
      <c r="K947" s="2" t="s">
        <v>55</v>
      </c>
      <c r="L947" s="2" t="s">
        <v>3517</v>
      </c>
      <c r="M947" s="2" t="s">
        <v>3518</v>
      </c>
      <c r="N947" s="2" t="s">
        <v>36</v>
      </c>
    </row>
    <row r="948" spans="1:14" ht="21.75" customHeight="1">
      <c r="A948" s="2" t="s">
        <v>3519</v>
      </c>
      <c r="B948" s="2" t="s">
        <v>3520</v>
      </c>
      <c r="C948" s="2" t="str">
        <f t="shared" ca="1" si="0"/>
        <v>上海</v>
      </c>
      <c r="D948" s="2" t="str">
        <f t="shared" ca="1" si="115"/>
        <v>浦东新区  </v>
      </c>
      <c r="E948" s="2" t="s">
        <v>429</v>
      </c>
      <c r="F948" s="2" t="s">
        <v>17</v>
      </c>
      <c r="G948" s="3">
        <v>10</v>
      </c>
      <c r="H948" s="3">
        <v>15</v>
      </c>
      <c r="I948" s="2" t="s">
        <v>3019</v>
      </c>
      <c r="J948" s="2" t="s">
        <v>1251</v>
      </c>
      <c r="K948" s="2" t="s">
        <v>1965</v>
      </c>
      <c r="L948" s="2" t="s">
        <v>3521</v>
      </c>
      <c r="M948" s="2" t="s">
        <v>3522</v>
      </c>
      <c r="N948" s="2" t="s">
        <v>42</v>
      </c>
    </row>
    <row r="949" spans="1:14" ht="21.75" customHeight="1">
      <c r="A949" s="2" t="s">
        <v>517</v>
      </c>
      <c r="B949" s="2" t="s">
        <v>3523</v>
      </c>
      <c r="C949" s="2" t="str">
        <f t="shared" ca="1" si="0"/>
        <v>上海</v>
      </c>
      <c r="D949" s="2" t="str">
        <f t="shared" ca="1" si="115"/>
        <v>浦东新区  </v>
      </c>
      <c r="E949" s="2" t="s">
        <v>295</v>
      </c>
      <c r="F949" s="2" t="s">
        <v>27</v>
      </c>
      <c r="G949" s="3">
        <v>10</v>
      </c>
      <c r="H949" s="3">
        <v>18</v>
      </c>
      <c r="I949" s="2" t="s">
        <v>3037</v>
      </c>
      <c r="J949" s="2" t="s">
        <v>3490</v>
      </c>
      <c r="K949" s="2" t="s">
        <v>1965</v>
      </c>
      <c r="L949" s="2" t="s">
        <v>3524</v>
      </c>
      <c r="M949" s="2" t="s">
        <v>3525</v>
      </c>
      <c r="N949" s="2" t="s">
        <v>308</v>
      </c>
    </row>
    <row r="950" spans="1:14" ht="21.75" customHeight="1">
      <c r="A950" s="2" t="s">
        <v>3526</v>
      </c>
      <c r="B950" s="2" t="s">
        <v>3527</v>
      </c>
      <c r="C950" s="2" t="str">
        <f t="shared" ca="1" si="0"/>
        <v>上海</v>
      </c>
      <c r="D950" s="2" t="str">
        <f t="shared" ca="1" si="115"/>
        <v>浦东新区  </v>
      </c>
      <c r="E950" s="2" t="s">
        <v>780</v>
      </c>
      <c r="F950" s="2" t="s">
        <v>27</v>
      </c>
      <c r="G950" s="3">
        <v>10</v>
      </c>
      <c r="H950" s="3">
        <v>15</v>
      </c>
      <c r="I950" s="2" t="s">
        <v>3019</v>
      </c>
      <c r="J950" s="2" t="s">
        <v>105</v>
      </c>
      <c r="K950" s="2" t="s">
        <v>55</v>
      </c>
      <c r="L950" s="2" t="s">
        <v>3528</v>
      </c>
      <c r="M950" s="2" t="s">
        <v>3529</v>
      </c>
      <c r="N950" s="2" t="s">
        <v>36</v>
      </c>
    </row>
    <row r="951" spans="1:14" ht="21.75" customHeight="1">
      <c r="A951" s="2" t="s">
        <v>385</v>
      </c>
      <c r="B951" s="2" t="s">
        <v>3530</v>
      </c>
      <c r="C951" s="2" t="str">
        <f t="shared" ca="1" si="0"/>
        <v>上海</v>
      </c>
      <c r="D951" s="2" t="s">
        <v>21</v>
      </c>
      <c r="E951" s="2" t="s">
        <v>60</v>
      </c>
      <c r="F951" s="2" t="s">
        <v>17</v>
      </c>
      <c r="G951" s="3">
        <v>10</v>
      </c>
      <c r="H951" s="3">
        <v>15</v>
      </c>
      <c r="I951" s="2" t="s">
        <v>3019</v>
      </c>
      <c r="J951" s="2" t="s">
        <v>352</v>
      </c>
      <c r="K951" s="2" t="s">
        <v>55</v>
      </c>
      <c r="L951" s="2" t="s">
        <v>3531</v>
      </c>
      <c r="M951" s="2" t="s">
        <v>3532</v>
      </c>
      <c r="N951" s="2" t="s">
        <v>36</v>
      </c>
    </row>
    <row r="952" spans="1:14" ht="21.75" customHeight="1">
      <c r="A952" s="2" t="s">
        <v>385</v>
      </c>
      <c r="B952" s="2" t="s">
        <v>3533</v>
      </c>
      <c r="C952" s="2" t="str">
        <f t="shared" ca="1" si="0"/>
        <v>上海</v>
      </c>
      <c r="D952" s="2" t="str">
        <f t="shared" ref="D952:D954" ca="1" si="116">IFERROR(__xludf.DUMMYFUNCTION("REGEXEXTRACT(E952,""-(\S+)"")"),"浦东新区  ")</f>
        <v>浦东新区  </v>
      </c>
      <c r="E952" s="2" t="s">
        <v>295</v>
      </c>
      <c r="F952" s="2" t="s">
        <v>27</v>
      </c>
      <c r="G952" s="3">
        <v>10</v>
      </c>
      <c r="H952" s="3">
        <v>15</v>
      </c>
      <c r="I952" s="2" t="s">
        <v>3019</v>
      </c>
      <c r="J952" s="2" t="s">
        <v>157</v>
      </c>
      <c r="K952" s="2" t="s">
        <v>47</v>
      </c>
      <c r="L952" s="2" t="s">
        <v>3534</v>
      </c>
      <c r="M952" s="2" t="s">
        <v>3535</v>
      </c>
      <c r="N952" s="2" t="s">
        <v>42</v>
      </c>
    </row>
    <row r="953" spans="1:14" ht="21.75" customHeight="1">
      <c r="A953" s="2" t="s">
        <v>165</v>
      </c>
      <c r="B953" s="2" t="s">
        <v>3536</v>
      </c>
      <c r="C953" s="2" t="str">
        <f t="shared" ca="1" si="0"/>
        <v>上海</v>
      </c>
      <c r="D953" s="2" t="str">
        <f t="shared" ca="1" si="116"/>
        <v>浦东新区  </v>
      </c>
      <c r="E953" s="2" t="s">
        <v>295</v>
      </c>
      <c r="F953" s="2" t="s">
        <v>27</v>
      </c>
      <c r="G953" s="3">
        <v>10</v>
      </c>
      <c r="H953" s="3">
        <v>15</v>
      </c>
      <c r="I953" s="2" t="s">
        <v>3019</v>
      </c>
      <c r="J953" s="2" t="s">
        <v>3537</v>
      </c>
      <c r="K953" s="2" t="s">
        <v>55</v>
      </c>
      <c r="L953" s="2" t="s">
        <v>21</v>
      </c>
      <c r="M953" s="2" t="s">
        <v>3538</v>
      </c>
      <c r="N953" s="2" t="s">
        <v>36</v>
      </c>
    </row>
    <row r="954" spans="1:14" ht="21.75" customHeight="1">
      <c r="A954" s="2" t="s">
        <v>3539</v>
      </c>
      <c r="B954" s="2" t="s">
        <v>3540</v>
      </c>
      <c r="C954" s="2" t="str">
        <f t="shared" ca="1" si="0"/>
        <v>上海</v>
      </c>
      <c r="D954" s="2" t="str">
        <f t="shared" ca="1" si="116"/>
        <v>浦东新区  </v>
      </c>
      <c r="E954" s="2" t="s">
        <v>272</v>
      </c>
      <c r="F954" s="2" t="s">
        <v>27</v>
      </c>
      <c r="G954" s="3">
        <v>10</v>
      </c>
      <c r="H954" s="3">
        <v>15</v>
      </c>
      <c r="I954" s="2" t="s">
        <v>3019</v>
      </c>
      <c r="J954" s="2" t="s">
        <v>40</v>
      </c>
      <c r="K954" s="2" t="s">
        <v>47</v>
      </c>
      <c r="L954" s="2" t="s">
        <v>21</v>
      </c>
      <c r="M954" s="2" t="s">
        <v>3541</v>
      </c>
      <c r="N954" s="2" t="s">
        <v>36</v>
      </c>
    </row>
    <row r="955" spans="1:14" ht="21.75" customHeight="1">
      <c r="A955" s="2" t="s">
        <v>3542</v>
      </c>
      <c r="B955" s="2" t="s">
        <v>3543</v>
      </c>
      <c r="C955" s="2" t="str">
        <f t="shared" ca="1" si="0"/>
        <v>上海</v>
      </c>
      <c r="D955" s="2" t="s">
        <v>21</v>
      </c>
      <c r="E955" s="2" t="s">
        <v>60</v>
      </c>
      <c r="F955" s="2" t="s">
        <v>27</v>
      </c>
      <c r="G955" s="3">
        <v>10</v>
      </c>
      <c r="H955" s="3">
        <v>20</v>
      </c>
      <c r="I955" s="2" t="s">
        <v>3021</v>
      </c>
      <c r="J955" s="2" t="s">
        <v>3544</v>
      </c>
      <c r="K955" s="2" t="s">
        <v>1965</v>
      </c>
      <c r="L955" s="2" t="s">
        <v>3545</v>
      </c>
      <c r="M955" s="2" t="s">
        <v>3546</v>
      </c>
      <c r="N955" s="2" t="s">
        <v>42</v>
      </c>
    </row>
    <row r="956" spans="1:14" ht="21.75" customHeight="1">
      <c r="A956" s="2" t="s">
        <v>3547</v>
      </c>
      <c r="B956" s="2" t="s">
        <v>3548</v>
      </c>
      <c r="C956" s="2" t="str">
        <f t="shared" ca="1" si="0"/>
        <v>上海</v>
      </c>
      <c r="D956" s="2" t="str">
        <f t="shared" ref="D956:D958" ca="1" si="117">IFERROR(__xludf.DUMMYFUNCTION("REGEXEXTRACT(E956,""-(\S+)"")"),"普陀区  ")</f>
        <v>普陀区  </v>
      </c>
      <c r="E956" s="2" t="s">
        <v>429</v>
      </c>
      <c r="F956" s="2" t="s">
        <v>17</v>
      </c>
      <c r="G956" s="3">
        <v>10</v>
      </c>
      <c r="H956" s="3">
        <v>15</v>
      </c>
      <c r="I956" s="2" t="s">
        <v>3019</v>
      </c>
      <c r="J956" s="2" t="s">
        <v>3184</v>
      </c>
      <c r="K956" s="2" t="s">
        <v>19</v>
      </c>
      <c r="L956" s="2" t="s">
        <v>3549</v>
      </c>
      <c r="M956" s="2" t="s">
        <v>3550</v>
      </c>
      <c r="N956" s="2" t="s">
        <v>36</v>
      </c>
    </row>
    <row r="957" spans="1:14" ht="21.75" customHeight="1">
      <c r="A957" s="2" t="s">
        <v>3551</v>
      </c>
      <c r="B957" s="2" t="s">
        <v>3552</v>
      </c>
      <c r="C957" s="2" t="str">
        <f t="shared" ca="1" si="0"/>
        <v>上海</v>
      </c>
      <c r="D957" s="2" t="str">
        <f t="shared" ca="1" si="117"/>
        <v>普陀区  </v>
      </c>
      <c r="E957" s="2" t="s">
        <v>295</v>
      </c>
      <c r="F957" s="2" t="s">
        <v>27</v>
      </c>
      <c r="G957" s="3">
        <v>10</v>
      </c>
      <c r="H957" s="3">
        <v>15</v>
      </c>
      <c r="I957" s="2" t="s">
        <v>3019</v>
      </c>
      <c r="J957" s="2" t="s">
        <v>157</v>
      </c>
      <c r="K957" s="2" t="s">
        <v>67</v>
      </c>
      <c r="L957" s="2" t="s">
        <v>3553</v>
      </c>
      <c r="M957" s="2" t="s">
        <v>3554</v>
      </c>
      <c r="N957" s="2" t="s">
        <v>23</v>
      </c>
    </row>
    <row r="958" spans="1:14" ht="21.75" customHeight="1">
      <c r="A958" s="2" t="s">
        <v>3555</v>
      </c>
      <c r="B958" s="2" t="s">
        <v>3556</v>
      </c>
      <c r="C958" s="2" t="str">
        <f t="shared" ca="1" si="0"/>
        <v>上海</v>
      </c>
      <c r="D958" s="2" t="str">
        <f t="shared" ca="1" si="117"/>
        <v>普陀区  </v>
      </c>
      <c r="E958" s="2" t="s">
        <v>780</v>
      </c>
      <c r="F958" s="2" t="s">
        <v>17</v>
      </c>
      <c r="G958" s="3">
        <v>10</v>
      </c>
      <c r="H958" s="3">
        <v>20</v>
      </c>
      <c r="I958" s="2" t="s">
        <v>3021</v>
      </c>
      <c r="J958" s="2" t="s">
        <v>916</v>
      </c>
      <c r="K958" s="2" t="s">
        <v>55</v>
      </c>
      <c r="L958" s="2" t="s">
        <v>2686</v>
      </c>
      <c r="M958" s="2" t="s">
        <v>3557</v>
      </c>
      <c r="N958" s="2" t="s">
        <v>36</v>
      </c>
    </row>
    <row r="959" spans="1:14" ht="21.75" customHeight="1">
      <c r="A959" s="2" t="s">
        <v>51</v>
      </c>
      <c r="B959" s="2" t="s">
        <v>3558</v>
      </c>
      <c r="C959" s="2" t="str">
        <f t="shared" ca="1" si="0"/>
        <v>上海</v>
      </c>
      <c r="D959" s="2" t="s">
        <v>21</v>
      </c>
      <c r="E959" s="2" t="s">
        <v>60</v>
      </c>
      <c r="F959" s="2" t="s">
        <v>27</v>
      </c>
      <c r="G959" s="3">
        <v>10</v>
      </c>
      <c r="H959" s="3">
        <v>15</v>
      </c>
      <c r="I959" s="2" t="s">
        <v>3019</v>
      </c>
      <c r="J959" s="2" t="s">
        <v>311</v>
      </c>
      <c r="K959" s="2" t="s">
        <v>55</v>
      </c>
      <c r="L959" s="2" t="s">
        <v>3559</v>
      </c>
      <c r="M959" s="2" t="s">
        <v>3560</v>
      </c>
      <c r="N959" s="2" t="s">
        <v>42</v>
      </c>
    </row>
    <row r="960" spans="1:14" ht="21.75" customHeight="1">
      <c r="A960" s="2" t="s">
        <v>3561</v>
      </c>
      <c r="B960" s="2" t="s">
        <v>3562</v>
      </c>
      <c r="C960" s="2" t="str">
        <f t="shared" ca="1" si="0"/>
        <v>上海</v>
      </c>
      <c r="D960" s="2" t="str">
        <f t="shared" ref="D960:D965" ca="1" si="118">IFERROR(__xludf.DUMMYFUNCTION("REGEXEXTRACT(E960,""-(\S+)"")"),"普陀区  ")</f>
        <v>普陀区  </v>
      </c>
      <c r="E960" s="2" t="s">
        <v>429</v>
      </c>
      <c r="F960" s="2" t="s">
        <v>17</v>
      </c>
      <c r="G960" s="3">
        <v>10</v>
      </c>
      <c r="H960" s="3">
        <v>20</v>
      </c>
      <c r="I960" s="2" t="s">
        <v>3021</v>
      </c>
      <c r="J960" s="2" t="s">
        <v>2046</v>
      </c>
      <c r="K960" s="2" t="s">
        <v>55</v>
      </c>
      <c r="L960" s="2" t="s">
        <v>3563</v>
      </c>
      <c r="M960" s="2" t="s">
        <v>3564</v>
      </c>
      <c r="N960" s="2" t="s">
        <v>404</v>
      </c>
    </row>
    <row r="961" spans="1:14" ht="21.75" customHeight="1">
      <c r="A961" s="2" t="s">
        <v>3565</v>
      </c>
      <c r="B961" s="2" t="s">
        <v>3566</v>
      </c>
      <c r="C961" s="2" t="str">
        <f t="shared" ca="1" si="0"/>
        <v>上海</v>
      </c>
      <c r="D961" s="2" t="str">
        <f t="shared" ca="1" si="118"/>
        <v>普陀区  </v>
      </c>
      <c r="E961" s="2" t="s">
        <v>272</v>
      </c>
      <c r="F961" s="2" t="s">
        <v>27</v>
      </c>
      <c r="G961" s="3">
        <v>10</v>
      </c>
      <c r="H961" s="3">
        <v>30</v>
      </c>
      <c r="I961" s="2" t="s">
        <v>3395</v>
      </c>
      <c r="J961" s="2" t="s">
        <v>157</v>
      </c>
      <c r="K961" s="2" t="s">
        <v>1965</v>
      </c>
      <c r="L961" s="2" t="s">
        <v>3567</v>
      </c>
      <c r="M961" s="2" t="s">
        <v>3568</v>
      </c>
      <c r="N961" s="2" t="s">
        <v>36</v>
      </c>
    </row>
    <row r="962" spans="1:14" ht="21.75" customHeight="1">
      <c r="A962" s="2" t="s">
        <v>108</v>
      </c>
      <c r="B962" s="2" t="s">
        <v>3569</v>
      </c>
      <c r="C962" s="2" t="str">
        <f t="shared" ca="1" si="0"/>
        <v>上海</v>
      </c>
      <c r="D962" s="2" t="str">
        <f t="shared" ca="1" si="118"/>
        <v>普陀区  </v>
      </c>
      <c r="E962" s="2" t="s">
        <v>53</v>
      </c>
      <c r="F962" s="2" t="s">
        <v>17</v>
      </c>
      <c r="G962" s="3">
        <v>10</v>
      </c>
      <c r="H962" s="3">
        <v>15</v>
      </c>
      <c r="I962" s="2" t="s">
        <v>3019</v>
      </c>
      <c r="J962" s="2" t="s">
        <v>756</v>
      </c>
      <c r="K962" s="2" t="s">
        <v>55</v>
      </c>
      <c r="L962" s="2" t="s">
        <v>3570</v>
      </c>
      <c r="M962" s="2" t="s">
        <v>3571</v>
      </c>
      <c r="N962" s="2" t="s">
        <v>42</v>
      </c>
    </row>
    <row r="963" spans="1:14" ht="21.75" customHeight="1">
      <c r="A963" s="2" t="s">
        <v>3572</v>
      </c>
      <c r="B963" s="2" t="s">
        <v>3573</v>
      </c>
      <c r="C963" s="2" t="str">
        <f t="shared" ca="1" si="0"/>
        <v>上海</v>
      </c>
      <c r="D963" s="2" t="str">
        <f t="shared" ca="1" si="118"/>
        <v>普陀区  </v>
      </c>
      <c r="E963" s="2" t="s">
        <v>167</v>
      </c>
      <c r="F963" s="2" t="s">
        <v>27</v>
      </c>
      <c r="G963" s="3">
        <v>10</v>
      </c>
      <c r="H963" s="3">
        <v>15</v>
      </c>
      <c r="I963" s="2" t="s">
        <v>3019</v>
      </c>
      <c r="J963" s="2" t="s">
        <v>3574</v>
      </c>
      <c r="K963" s="2" t="s">
        <v>19</v>
      </c>
      <c r="L963" s="2" t="s">
        <v>3575</v>
      </c>
      <c r="M963" s="2" t="s">
        <v>3576</v>
      </c>
      <c r="N963" s="2" t="s">
        <v>1333</v>
      </c>
    </row>
    <row r="964" spans="1:14" ht="21.75" customHeight="1">
      <c r="A964" s="2" t="s">
        <v>314</v>
      </c>
      <c r="B964" s="2" t="s">
        <v>3577</v>
      </c>
      <c r="C964" s="2" t="str">
        <f t="shared" ca="1" si="0"/>
        <v>上海</v>
      </c>
      <c r="D964" s="2" t="str">
        <f t="shared" ca="1" si="118"/>
        <v>普陀区  </v>
      </c>
      <c r="E964" s="2" t="s">
        <v>301</v>
      </c>
      <c r="F964" s="2" t="s">
        <v>17</v>
      </c>
      <c r="G964" s="3">
        <v>10</v>
      </c>
      <c r="H964" s="3">
        <v>15</v>
      </c>
      <c r="I964" s="2" t="s">
        <v>3019</v>
      </c>
      <c r="J964" s="2" t="s">
        <v>1756</v>
      </c>
      <c r="K964" s="2" t="s">
        <v>55</v>
      </c>
      <c r="L964" s="2" t="s">
        <v>1531</v>
      </c>
      <c r="M964" s="2" t="s">
        <v>3578</v>
      </c>
      <c r="N964" s="2" t="s">
        <v>23</v>
      </c>
    </row>
    <row r="965" spans="1:14" ht="21.75" customHeight="1">
      <c r="A965" s="2" t="s">
        <v>314</v>
      </c>
      <c r="B965" s="2" t="s">
        <v>3579</v>
      </c>
      <c r="C965" s="2" t="str">
        <f t="shared" ca="1" si="0"/>
        <v>上海</v>
      </c>
      <c r="D965" s="2" t="str">
        <f t="shared" ca="1" si="118"/>
        <v>普陀区  </v>
      </c>
      <c r="E965" s="2" t="s">
        <v>960</v>
      </c>
      <c r="F965" s="2" t="s">
        <v>17</v>
      </c>
      <c r="G965" s="3">
        <v>10</v>
      </c>
      <c r="H965" s="3">
        <v>15</v>
      </c>
      <c r="I965" s="2" t="s">
        <v>3019</v>
      </c>
      <c r="J965" s="2" t="s">
        <v>3476</v>
      </c>
      <c r="K965" s="2" t="s">
        <v>1965</v>
      </c>
      <c r="L965" s="2" t="s">
        <v>3580</v>
      </c>
      <c r="M965" s="2" t="s">
        <v>3581</v>
      </c>
      <c r="N965" s="2" t="s">
        <v>96</v>
      </c>
    </row>
    <row r="966" spans="1:14" ht="21.75" customHeight="1">
      <c r="A966" s="2" t="s">
        <v>3582</v>
      </c>
      <c r="B966" s="2" t="s">
        <v>3583</v>
      </c>
      <c r="C966" s="2" t="str">
        <f t="shared" ca="1" si="0"/>
        <v>上海</v>
      </c>
      <c r="D966" s="2" t="s">
        <v>21</v>
      </c>
      <c r="E966" s="2" t="s">
        <v>306</v>
      </c>
      <c r="F966" s="2" t="s">
        <v>27</v>
      </c>
      <c r="G966" s="3">
        <v>10</v>
      </c>
      <c r="H966" s="3">
        <v>20</v>
      </c>
      <c r="I966" s="2" t="s">
        <v>3021</v>
      </c>
      <c r="J966" s="2" t="s">
        <v>40</v>
      </c>
      <c r="K966" s="2" t="s">
        <v>55</v>
      </c>
      <c r="L966" s="2" t="s">
        <v>3584</v>
      </c>
      <c r="M966" s="2" t="s">
        <v>3585</v>
      </c>
      <c r="N966" s="2" t="s">
        <v>404</v>
      </c>
    </row>
    <row r="967" spans="1:14" ht="21.75" customHeight="1">
      <c r="A967" s="2" t="s">
        <v>992</v>
      </c>
      <c r="B967" s="2" t="s">
        <v>3586</v>
      </c>
      <c r="C967" s="2" t="str">
        <f t="shared" ca="1" si="0"/>
        <v>上海</v>
      </c>
      <c r="D967" s="2" t="str">
        <f t="shared" ref="D967:D979" ca="1" si="119">IFERROR(__xludf.DUMMYFUNCTION("REGEXEXTRACT(E967,""-(\S+)"")"),"海淀区  ")</f>
        <v>海淀区  </v>
      </c>
      <c r="E967" s="2" t="s">
        <v>65</v>
      </c>
      <c r="F967" s="2" t="s">
        <v>27</v>
      </c>
      <c r="G967" s="3">
        <v>10</v>
      </c>
      <c r="H967" s="3">
        <v>20</v>
      </c>
      <c r="I967" s="2" t="s">
        <v>3021</v>
      </c>
      <c r="J967" s="2" t="s">
        <v>1849</v>
      </c>
      <c r="K967" s="2" t="s">
        <v>47</v>
      </c>
      <c r="L967" s="2" t="s">
        <v>3587</v>
      </c>
      <c r="M967" s="2" t="s">
        <v>3588</v>
      </c>
      <c r="N967" s="2" t="s">
        <v>36</v>
      </c>
    </row>
    <row r="968" spans="1:14" ht="21.75" customHeight="1">
      <c r="A968" s="2" t="s">
        <v>778</v>
      </c>
      <c r="B968" s="2" t="s">
        <v>3589</v>
      </c>
      <c r="C968" s="2" t="str">
        <f t="shared" ca="1" si="0"/>
        <v>上海</v>
      </c>
      <c r="D968" s="2" t="str">
        <f t="shared" ca="1" si="119"/>
        <v>海淀区  </v>
      </c>
      <c r="E968" s="2" t="s">
        <v>65</v>
      </c>
      <c r="F968" s="2" t="s">
        <v>17</v>
      </c>
      <c r="G968" s="3">
        <v>10</v>
      </c>
      <c r="H968" s="3">
        <v>15</v>
      </c>
      <c r="I968" s="2" t="s">
        <v>3019</v>
      </c>
      <c r="J968" s="2" t="s">
        <v>3590</v>
      </c>
      <c r="K968" s="2" t="s">
        <v>1965</v>
      </c>
      <c r="L968" s="2" t="s">
        <v>3591</v>
      </c>
      <c r="M968" s="2" t="s">
        <v>21</v>
      </c>
      <c r="N968" s="2" t="s">
        <v>36</v>
      </c>
    </row>
    <row r="969" spans="1:14" ht="21.75" customHeight="1">
      <c r="A969" s="2" t="s">
        <v>108</v>
      </c>
      <c r="B969" s="2" t="s">
        <v>3592</v>
      </c>
      <c r="C969" s="2" t="str">
        <f t="shared" ca="1" si="0"/>
        <v>上海</v>
      </c>
      <c r="D969" s="2" t="str">
        <f t="shared" ca="1" si="119"/>
        <v>海淀区  </v>
      </c>
      <c r="E969" s="2" t="s">
        <v>65</v>
      </c>
      <c r="F969" s="2" t="s">
        <v>27</v>
      </c>
      <c r="G969" s="3">
        <v>10</v>
      </c>
      <c r="H969" s="3">
        <v>20</v>
      </c>
      <c r="I969" s="2" t="s">
        <v>3021</v>
      </c>
      <c r="J969" s="2" t="s">
        <v>40</v>
      </c>
      <c r="K969" s="2" t="s">
        <v>19</v>
      </c>
      <c r="L969" s="2" t="s">
        <v>1436</v>
      </c>
      <c r="M969" s="2" t="s">
        <v>3593</v>
      </c>
      <c r="N969" s="2" t="s">
        <v>23</v>
      </c>
    </row>
    <row r="970" spans="1:14" ht="21.75" customHeight="1">
      <c r="A970" s="2" t="s">
        <v>108</v>
      </c>
      <c r="B970" s="2" t="s">
        <v>3594</v>
      </c>
      <c r="C970" s="2" t="str">
        <f t="shared" ca="1" si="0"/>
        <v>上海</v>
      </c>
      <c r="D970" s="2" t="str">
        <f t="shared" ca="1" si="119"/>
        <v>海淀区  </v>
      </c>
      <c r="E970" s="2" t="s">
        <v>301</v>
      </c>
      <c r="F970" s="2" t="s">
        <v>27</v>
      </c>
      <c r="G970" s="3">
        <v>10</v>
      </c>
      <c r="H970" s="3">
        <v>15</v>
      </c>
      <c r="I970" s="2" t="s">
        <v>3019</v>
      </c>
      <c r="J970" s="2" t="s">
        <v>29</v>
      </c>
      <c r="K970" s="2" t="s">
        <v>1965</v>
      </c>
      <c r="L970" s="2" t="s">
        <v>3595</v>
      </c>
      <c r="M970" s="2" t="s">
        <v>3596</v>
      </c>
      <c r="N970" s="2" t="s">
        <v>42</v>
      </c>
    </row>
    <row r="971" spans="1:14" ht="21.75" customHeight="1">
      <c r="A971" s="2" t="s">
        <v>3597</v>
      </c>
      <c r="B971" s="2" t="s">
        <v>3598</v>
      </c>
      <c r="C971" s="2" t="str">
        <f t="shared" ca="1" si="0"/>
        <v>上海</v>
      </c>
      <c r="D971" s="2" t="str">
        <f t="shared" ca="1" si="119"/>
        <v>海淀区  </v>
      </c>
      <c r="E971" s="2" t="s">
        <v>3599</v>
      </c>
      <c r="F971" s="2" t="s">
        <v>27</v>
      </c>
      <c r="G971" s="3">
        <v>10</v>
      </c>
      <c r="H971" s="3">
        <v>15</v>
      </c>
      <c r="I971" s="2" t="s">
        <v>3019</v>
      </c>
      <c r="J971" s="2" t="s">
        <v>40</v>
      </c>
      <c r="K971" s="2" t="s">
        <v>47</v>
      </c>
      <c r="L971" s="2" t="s">
        <v>3600</v>
      </c>
      <c r="M971" s="2" t="s">
        <v>3601</v>
      </c>
      <c r="N971" s="2" t="s">
        <v>42</v>
      </c>
    </row>
    <row r="972" spans="1:14" ht="21.75" customHeight="1">
      <c r="A972" s="2" t="s">
        <v>75</v>
      </c>
      <c r="B972" s="2" t="s">
        <v>3602</v>
      </c>
      <c r="C972" s="2" t="str">
        <f t="shared" ca="1" si="0"/>
        <v>上海</v>
      </c>
      <c r="D972" s="2" t="str">
        <f t="shared" ca="1" si="119"/>
        <v>海淀区  </v>
      </c>
      <c r="E972" s="2" t="s">
        <v>960</v>
      </c>
      <c r="F972" s="2" t="s">
        <v>27</v>
      </c>
      <c r="G972" s="3">
        <v>10</v>
      </c>
      <c r="H972" s="3">
        <v>18</v>
      </c>
      <c r="I972" s="2" t="s">
        <v>3037</v>
      </c>
      <c r="J972" s="2" t="s">
        <v>296</v>
      </c>
      <c r="K972" s="2" t="s">
        <v>55</v>
      </c>
      <c r="L972" s="2" t="s">
        <v>21</v>
      </c>
      <c r="M972" s="2" t="s">
        <v>3603</v>
      </c>
      <c r="N972" s="2" t="s">
        <v>96</v>
      </c>
    </row>
    <row r="973" spans="1:14" ht="21.75" customHeight="1">
      <c r="A973" s="2" t="s">
        <v>108</v>
      </c>
      <c r="B973" s="2" t="s">
        <v>3604</v>
      </c>
      <c r="C973" s="2" t="str">
        <f t="shared" ca="1" si="0"/>
        <v>上海</v>
      </c>
      <c r="D973" s="2" t="str">
        <f t="shared" ca="1" si="119"/>
        <v>海淀区  </v>
      </c>
      <c r="E973" s="2" t="s">
        <v>940</v>
      </c>
      <c r="F973" s="2" t="s">
        <v>27</v>
      </c>
      <c r="G973" s="3">
        <v>10</v>
      </c>
      <c r="H973" s="3">
        <v>20</v>
      </c>
      <c r="I973" s="2" t="s">
        <v>3021</v>
      </c>
      <c r="J973" s="2" t="s">
        <v>2233</v>
      </c>
      <c r="K973" s="2" t="s">
        <v>55</v>
      </c>
      <c r="L973" s="2" t="s">
        <v>3605</v>
      </c>
      <c r="M973" s="2" t="s">
        <v>3606</v>
      </c>
      <c r="N973" s="2" t="s">
        <v>36</v>
      </c>
    </row>
    <row r="974" spans="1:14" ht="21.75" customHeight="1">
      <c r="A974" s="2" t="s">
        <v>1767</v>
      </c>
      <c r="B974" s="2" t="s">
        <v>3607</v>
      </c>
      <c r="C974" s="2" t="str">
        <f t="shared" ca="1" si="0"/>
        <v>上海</v>
      </c>
      <c r="D974" s="2" t="str">
        <f t="shared" ca="1" si="119"/>
        <v>海淀区  </v>
      </c>
      <c r="E974" s="2" t="s">
        <v>65</v>
      </c>
      <c r="F974" s="2" t="s">
        <v>27</v>
      </c>
      <c r="G974" s="3">
        <v>10</v>
      </c>
      <c r="H974" s="3">
        <v>19</v>
      </c>
      <c r="I974" s="2" t="s">
        <v>3404</v>
      </c>
      <c r="J974" s="2" t="s">
        <v>40</v>
      </c>
      <c r="K974" s="2" t="s">
        <v>1965</v>
      </c>
      <c r="L974" s="2" t="s">
        <v>3608</v>
      </c>
      <c r="M974" s="2" t="s">
        <v>3609</v>
      </c>
      <c r="N974" s="2" t="s">
        <v>36</v>
      </c>
    </row>
    <row r="975" spans="1:14" ht="21.75" customHeight="1">
      <c r="A975" s="2" t="s">
        <v>108</v>
      </c>
      <c r="B975" s="2" t="s">
        <v>3610</v>
      </c>
      <c r="C975" s="2" t="str">
        <f t="shared" ca="1" si="0"/>
        <v>上海</v>
      </c>
      <c r="D975" s="2" t="str">
        <f t="shared" ca="1" si="119"/>
        <v>海淀区  </v>
      </c>
      <c r="E975" s="2" t="s">
        <v>65</v>
      </c>
      <c r="F975" s="2" t="s">
        <v>17</v>
      </c>
      <c r="G975" s="3">
        <v>10</v>
      </c>
      <c r="H975" s="3">
        <v>15</v>
      </c>
      <c r="I975" s="2" t="s">
        <v>3019</v>
      </c>
      <c r="J975" s="2" t="s">
        <v>1593</v>
      </c>
      <c r="K975" s="2" t="s">
        <v>55</v>
      </c>
      <c r="L975" s="2" t="s">
        <v>3611</v>
      </c>
      <c r="M975" s="2" t="s">
        <v>3612</v>
      </c>
      <c r="N975" s="2" t="s">
        <v>36</v>
      </c>
    </row>
    <row r="976" spans="1:14" ht="21.75" customHeight="1">
      <c r="A976" s="2" t="s">
        <v>3613</v>
      </c>
      <c r="B976" s="2" t="s">
        <v>3614</v>
      </c>
      <c r="C976" s="2" t="str">
        <f t="shared" ca="1" si="0"/>
        <v>上海</v>
      </c>
      <c r="D976" s="2" t="str">
        <f t="shared" ca="1" si="119"/>
        <v>海淀区  </v>
      </c>
      <c r="E976" s="2" t="s">
        <v>301</v>
      </c>
      <c r="F976" s="2" t="s">
        <v>27</v>
      </c>
      <c r="G976" s="3">
        <v>10</v>
      </c>
      <c r="H976" s="3">
        <v>15</v>
      </c>
      <c r="I976" s="2" t="s">
        <v>3019</v>
      </c>
      <c r="J976" s="2" t="s">
        <v>535</v>
      </c>
      <c r="K976" s="2" t="s">
        <v>47</v>
      </c>
      <c r="L976" s="2" t="s">
        <v>3615</v>
      </c>
      <c r="M976" s="2" t="s">
        <v>3616</v>
      </c>
      <c r="N976" s="2" t="s">
        <v>96</v>
      </c>
    </row>
    <row r="977" spans="1:14" ht="21.75" customHeight="1">
      <c r="A977" s="2" t="s">
        <v>75</v>
      </c>
      <c r="B977" s="2" t="s">
        <v>3617</v>
      </c>
      <c r="C977" s="2" t="str">
        <f t="shared" ca="1" si="0"/>
        <v>上海</v>
      </c>
      <c r="D977" s="2" t="str">
        <f t="shared" ca="1" si="119"/>
        <v>海淀区  </v>
      </c>
      <c r="E977" s="2" t="s">
        <v>960</v>
      </c>
      <c r="F977" s="2" t="s">
        <v>17</v>
      </c>
      <c r="G977" s="3">
        <v>10</v>
      </c>
      <c r="H977" s="3">
        <v>15</v>
      </c>
      <c r="I977" s="2" t="s">
        <v>3019</v>
      </c>
      <c r="J977" s="2" t="s">
        <v>540</v>
      </c>
      <c r="K977" s="2" t="s">
        <v>55</v>
      </c>
      <c r="L977" s="2" t="s">
        <v>3618</v>
      </c>
      <c r="M977" s="2" t="s">
        <v>3619</v>
      </c>
      <c r="N977" s="2" t="s">
        <v>42</v>
      </c>
    </row>
    <row r="978" spans="1:14" ht="21.75" customHeight="1">
      <c r="A978" s="2" t="s">
        <v>108</v>
      </c>
      <c r="B978" s="2" t="s">
        <v>3620</v>
      </c>
      <c r="C978" s="2" t="str">
        <f t="shared" ca="1" si="0"/>
        <v>上海</v>
      </c>
      <c r="D978" s="2" t="str">
        <f t="shared" ca="1" si="119"/>
        <v>海淀区  </v>
      </c>
      <c r="E978" s="2" t="s">
        <v>167</v>
      </c>
      <c r="F978" s="2" t="s">
        <v>27</v>
      </c>
      <c r="G978" s="3">
        <v>10</v>
      </c>
      <c r="H978" s="3">
        <v>15</v>
      </c>
      <c r="I978" s="2" t="s">
        <v>3019</v>
      </c>
      <c r="J978" s="2" t="s">
        <v>480</v>
      </c>
      <c r="K978" s="2" t="s">
        <v>55</v>
      </c>
      <c r="L978" s="2" t="s">
        <v>21</v>
      </c>
      <c r="M978" s="2" t="s">
        <v>3621</v>
      </c>
      <c r="N978" s="2" t="s">
        <v>42</v>
      </c>
    </row>
    <row r="979" spans="1:14" ht="21.75" customHeight="1">
      <c r="A979" s="4" t="s">
        <v>3622</v>
      </c>
      <c r="B979" s="4" t="s">
        <v>3623</v>
      </c>
      <c r="C979" s="4" t="str">
        <f t="shared" ca="1" si="0"/>
        <v>上海</v>
      </c>
      <c r="D979" s="4" t="str">
        <f t="shared" ca="1" si="119"/>
        <v>海淀区  </v>
      </c>
      <c r="E979" s="4" t="s">
        <v>65</v>
      </c>
      <c r="F979" s="4" t="s">
        <v>27</v>
      </c>
      <c r="G979" s="5">
        <v>10</v>
      </c>
      <c r="H979" s="5">
        <v>15</v>
      </c>
      <c r="I979" s="4" t="s">
        <v>3019</v>
      </c>
      <c r="J979" s="4" t="s">
        <v>296</v>
      </c>
      <c r="K979" s="4" t="s">
        <v>55</v>
      </c>
      <c r="L979" s="4" t="s">
        <v>3624</v>
      </c>
      <c r="M979" s="4" t="s">
        <v>21</v>
      </c>
      <c r="N979" s="4" t="s">
        <v>96</v>
      </c>
    </row>
    <row r="980" spans="1:14" ht="21.75" customHeight="1">
      <c r="A980" s="2" t="s">
        <v>3625</v>
      </c>
      <c r="B980" s="2" t="s">
        <v>3626</v>
      </c>
      <c r="C980" s="2" t="str">
        <f t="shared" ca="1" si="0"/>
        <v>上海</v>
      </c>
      <c r="D980" s="2" t="s">
        <v>21</v>
      </c>
      <c r="E980" s="2" t="s">
        <v>306</v>
      </c>
      <c r="F980" s="2" t="s">
        <v>27</v>
      </c>
      <c r="G980" s="3">
        <v>10</v>
      </c>
      <c r="H980" s="3">
        <v>20</v>
      </c>
      <c r="I980" s="2" t="s">
        <v>3021</v>
      </c>
      <c r="J980" s="2" t="s">
        <v>78</v>
      </c>
      <c r="K980" s="2" t="s">
        <v>55</v>
      </c>
      <c r="L980" s="2" t="s">
        <v>3627</v>
      </c>
      <c r="M980" s="2" t="s">
        <v>3628</v>
      </c>
      <c r="N980" s="2" t="s">
        <v>1333</v>
      </c>
    </row>
    <row r="981" spans="1:14" ht="21.75" customHeight="1">
      <c r="A981" s="2" t="s">
        <v>3629</v>
      </c>
      <c r="B981" s="2" t="s">
        <v>3630</v>
      </c>
      <c r="C981" s="2" t="str">
        <f t="shared" ca="1" si="0"/>
        <v>上海</v>
      </c>
      <c r="D981" s="2" t="str">
        <f t="shared" ref="D981:D982" ca="1" si="120">IFERROR(__xludf.DUMMYFUNCTION("REGEXEXTRACT(E981,""-(\S+)"")"),"东城区  ")</f>
        <v>东城区  </v>
      </c>
      <c r="E981" s="2" t="s">
        <v>479</v>
      </c>
      <c r="F981" s="2" t="s">
        <v>27</v>
      </c>
      <c r="G981" s="3">
        <v>10</v>
      </c>
      <c r="H981" s="3">
        <v>15</v>
      </c>
      <c r="I981" s="2" t="s">
        <v>3019</v>
      </c>
      <c r="J981" s="2" t="s">
        <v>78</v>
      </c>
      <c r="K981" s="2" t="s">
        <v>67</v>
      </c>
      <c r="L981" s="2" t="s">
        <v>3631</v>
      </c>
      <c r="M981" s="2" t="s">
        <v>3632</v>
      </c>
      <c r="N981" s="2" t="s">
        <v>404</v>
      </c>
    </row>
    <row r="982" spans="1:14" ht="21.75" customHeight="1">
      <c r="A982" s="2" t="s">
        <v>3633</v>
      </c>
      <c r="B982" s="2" t="s">
        <v>3634</v>
      </c>
      <c r="C982" s="2" t="str">
        <f t="shared" ca="1" si="0"/>
        <v>上海</v>
      </c>
      <c r="D982" s="2" t="str">
        <f t="shared" ca="1" si="120"/>
        <v>东城区  </v>
      </c>
      <c r="E982" s="2" t="s">
        <v>65</v>
      </c>
      <c r="F982" s="2" t="s">
        <v>27</v>
      </c>
      <c r="G982" s="3">
        <v>10</v>
      </c>
      <c r="H982" s="3">
        <v>15</v>
      </c>
      <c r="I982" s="2" t="s">
        <v>3019</v>
      </c>
      <c r="J982" s="2" t="s">
        <v>40</v>
      </c>
      <c r="K982" s="2" t="s">
        <v>55</v>
      </c>
      <c r="L982" s="2" t="s">
        <v>3635</v>
      </c>
      <c r="M982" s="2" t="s">
        <v>3636</v>
      </c>
      <c r="N982" s="2" t="s">
        <v>36</v>
      </c>
    </row>
    <row r="983" spans="1:14" ht="21.75" customHeight="1">
      <c r="A983" s="2" t="s">
        <v>3637</v>
      </c>
      <c r="B983" s="2" t="s">
        <v>3638</v>
      </c>
      <c r="C983" s="2" t="str">
        <f t="shared" ca="1" si="0"/>
        <v>上海</v>
      </c>
      <c r="D983" s="2" t="s">
        <v>21</v>
      </c>
      <c r="E983" s="2" t="s">
        <v>306</v>
      </c>
      <c r="F983" s="2" t="s">
        <v>27</v>
      </c>
      <c r="G983" s="3">
        <v>10</v>
      </c>
      <c r="H983" s="3">
        <v>15</v>
      </c>
      <c r="I983" s="2" t="s">
        <v>3019</v>
      </c>
      <c r="J983" s="2" t="s">
        <v>40</v>
      </c>
      <c r="K983" s="2" t="s">
        <v>67</v>
      </c>
      <c r="L983" s="2" t="s">
        <v>3639</v>
      </c>
      <c r="M983" s="2" t="s">
        <v>3640</v>
      </c>
      <c r="N983" s="2" t="s">
        <v>23</v>
      </c>
    </row>
    <row r="984" spans="1:14" ht="21.75" customHeight="1">
      <c r="A984" s="2" t="s">
        <v>976</v>
      </c>
      <c r="B984" s="2" t="s">
        <v>3641</v>
      </c>
      <c r="C984" s="2" t="str">
        <f t="shared" ca="1" si="0"/>
        <v>上海</v>
      </c>
      <c r="D984" s="2" t="s">
        <v>21</v>
      </c>
      <c r="E984" s="2" t="s">
        <v>306</v>
      </c>
      <c r="F984" s="2" t="s">
        <v>27</v>
      </c>
      <c r="G984" s="3">
        <v>10</v>
      </c>
      <c r="H984" s="3">
        <v>20</v>
      </c>
      <c r="I984" s="2" t="s">
        <v>3021</v>
      </c>
      <c r="J984" s="2" t="s">
        <v>157</v>
      </c>
      <c r="K984" s="2" t="s">
        <v>55</v>
      </c>
      <c r="L984" s="2" t="s">
        <v>3642</v>
      </c>
      <c r="M984" s="2" t="s">
        <v>3643</v>
      </c>
      <c r="N984" s="2" t="s">
        <v>42</v>
      </c>
    </row>
    <row r="985" spans="1:14" ht="21.75" customHeight="1">
      <c r="A985" s="2" t="s">
        <v>3644</v>
      </c>
      <c r="B985" s="2" t="s">
        <v>3645</v>
      </c>
      <c r="C985" s="2" t="str">
        <f t="shared" ca="1" si="0"/>
        <v>上海</v>
      </c>
      <c r="D985" s="2" t="s">
        <v>21</v>
      </c>
      <c r="E985" s="2" t="s">
        <v>306</v>
      </c>
      <c r="F985" s="2" t="s">
        <v>27</v>
      </c>
      <c r="G985" s="3">
        <v>10</v>
      </c>
      <c r="H985" s="3">
        <v>15</v>
      </c>
      <c r="I985" s="2" t="s">
        <v>3019</v>
      </c>
      <c r="J985" s="2" t="s">
        <v>20</v>
      </c>
      <c r="K985" s="2" t="s">
        <v>55</v>
      </c>
      <c r="L985" s="2" t="s">
        <v>3646</v>
      </c>
      <c r="M985" s="2" t="s">
        <v>3647</v>
      </c>
      <c r="N985" s="2" t="s">
        <v>96</v>
      </c>
    </row>
    <row r="986" spans="1:14" ht="21.75" customHeight="1">
      <c r="A986" s="2" t="s">
        <v>108</v>
      </c>
      <c r="B986" s="2" t="s">
        <v>3648</v>
      </c>
      <c r="C986" s="2" t="str">
        <f t="shared" ca="1" si="0"/>
        <v>上海</v>
      </c>
      <c r="D986" s="2" t="str">
        <f t="shared" ref="D986:D989" ca="1" si="121">IFERROR(__xludf.DUMMYFUNCTION("REGEXEXTRACT(E986,""-(\S+)"")"),"西城区  ")</f>
        <v>西城区  </v>
      </c>
      <c r="E986" s="2" t="s">
        <v>960</v>
      </c>
      <c r="F986" s="2" t="s">
        <v>27</v>
      </c>
      <c r="G986" s="3">
        <v>10</v>
      </c>
      <c r="H986" s="3">
        <v>15</v>
      </c>
      <c r="I986" s="2" t="s">
        <v>3019</v>
      </c>
      <c r="J986" s="2" t="s">
        <v>3649</v>
      </c>
      <c r="K986" s="2" t="s">
        <v>55</v>
      </c>
      <c r="L986" s="2" t="s">
        <v>3650</v>
      </c>
      <c r="M986" s="2" t="s">
        <v>3651</v>
      </c>
      <c r="N986" s="2" t="s">
        <v>1333</v>
      </c>
    </row>
    <row r="987" spans="1:14" ht="21.75" customHeight="1">
      <c r="A987" s="2" t="s">
        <v>3652</v>
      </c>
      <c r="B987" s="2" t="s">
        <v>3653</v>
      </c>
      <c r="C987" s="2" t="str">
        <f t="shared" ca="1" si="0"/>
        <v>上海</v>
      </c>
      <c r="D987" s="2" t="str">
        <f t="shared" ca="1" si="121"/>
        <v>西城区  </v>
      </c>
      <c r="E987" s="2" t="s">
        <v>960</v>
      </c>
      <c r="F987" s="2" t="s">
        <v>27</v>
      </c>
      <c r="G987" s="3">
        <v>10</v>
      </c>
      <c r="H987" s="3">
        <v>15</v>
      </c>
      <c r="I987" s="2" t="s">
        <v>3019</v>
      </c>
      <c r="J987" s="2" t="s">
        <v>535</v>
      </c>
      <c r="K987" s="2" t="s">
        <v>47</v>
      </c>
      <c r="L987" s="2" t="s">
        <v>3654</v>
      </c>
      <c r="M987" s="2" t="s">
        <v>3655</v>
      </c>
      <c r="N987" s="2" t="s">
        <v>96</v>
      </c>
    </row>
    <row r="988" spans="1:14" ht="21.75" customHeight="1">
      <c r="A988" s="2" t="s">
        <v>1581</v>
      </c>
      <c r="B988" s="2" t="s">
        <v>3656</v>
      </c>
      <c r="C988" s="2" t="str">
        <f t="shared" ca="1" si="0"/>
        <v>上海</v>
      </c>
      <c r="D988" s="2" t="str">
        <f t="shared" ca="1" si="121"/>
        <v>西城区  </v>
      </c>
      <c r="E988" s="2" t="s">
        <v>65</v>
      </c>
      <c r="F988" s="2" t="s">
        <v>27</v>
      </c>
      <c r="G988" s="3">
        <v>10</v>
      </c>
      <c r="H988" s="3">
        <v>15</v>
      </c>
      <c r="I988" s="2" t="s">
        <v>3019</v>
      </c>
      <c r="J988" s="2" t="s">
        <v>214</v>
      </c>
      <c r="K988" s="2" t="s">
        <v>55</v>
      </c>
      <c r="L988" s="2" t="s">
        <v>21</v>
      </c>
      <c r="M988" s="2" t="s">
        <v>3657</v>
      </c>
      <c r="N988" s="2" t="s">
        <v>96</v>
      </c>
    </row>
    <row r="989" spans="1:14" ht="21.75" customHeight="1">
      <c r="A989" s="2" t="s">
        <v>3462</v>
      </c>
      <c r="B989" s="2" t="s">
        <v>3658</v>
      </c>
      <c r="C989" s="2" t="str">
        <f t="shared" ca="1" si="0"/>
        <v>上海</v>
      </c>
      <c r="D989" s="2" t="str">
        <f t="shared" ca="1" si="121"/>
        <v>西城区  </v>
      </c>
      <c r="E989" s="2" t="s">
        <v>470</v>
      </c>
      <c r="F989" s="2" t="s">
        <v>27</v>
      </c>
      <c r="G989" s="3">
        <v>10</v>
      </c>
      <c r="H989" s="3">
        <v>18</v>
      </c>
      <c r="I989" s="2" t="s">
        <v>3037</v>
      </c>
      <c r="J989" s="2" t="s">
        <v>1422</v>
      </c>
      <c r="K989" s="2" t="s">
        <v>19</v>
      </c>
      <c r="L989" s="2" t="s">
        <v>3659</v>
      </c>
      <c r="M989" s="2" t="s">
        <v>3660</v>
      </c>
      <c r="N989" s="2" t="s">
        <v>96</v>
      </c>
    </row>
    <row r="990" spans="1:14" ht="21.75" customHeight="1">
      <c r="A990" s="2" t="s">
        <v>385</v>
      </c>
      <c r="B990" s="2" t="s">
        <v>3661</v>
      </c>
      <c r="C990" s="2" t="str">
        <f t="shared" ca="1" si="0"/>
        <v>上海</v>
      </c>
      <c r="D990" s="2" t="s">
        <v>21</v>
      </c>
      <c r="E990" s="2" t="s">
        <v>306</v>
      </c>
      <c r="F990" s="2" t="s">
        <v>27</v>
      </c>
      <c r="G990" s="3">
        <v>10</v>
      </c>
      <c r="H990" s="3">
        <v>20</v>
      </c>
      <c r="I990" s="2" t="s">
        <v>3021</v>
      </c>
      <c r="J990" s="2" t="s">
        <v>157</v>
      </c>
      <c r="K990" s="2" t="s">
        <v>47</v>
      </c>
      <c r="L990" s="2" t="s">
        <v>3662</v>
      </c>
      <c r="M990" s="2" t="s">
        <v>3663</v>
      </c>
      <c r="N990" s="2" t="s">
        <v>42</v>
      </c>
    </row>
    <row r="991" spans="1:14" ht="21.75" customHeight="1">
      <c r="A991" s="2" t="s">
        <v>547</v>
      </c>
      <c r="B991" s="2" t="s">
        <v>3664</v>
      </c>
      <c r="C991" s="2" t="str">
        <f t="shared" ca="1" si="0"/>
        <v>上海</v>
      </c>
      <c r="D991" s="2" t="str">
        <f t="shared" ref="D991:D995" ca="1" si="122">IFERROR(__xludf.DUMMYFUNCTION("REGEXEXTRACT(E991,""-(\S+)"")"),"海淀区  ")</f>
        <v>海淀区  </v>
      </c>
      <c r="E991" s="2" t="s">
        <v>65</v>
      </c>
      <c r="F991" s="2" t="s">
        <v>27</v>
      </c>
      <c r="G991" s="3">
        <v>10</v>
      </c>
      <c r="H991" s="3">
        <v>15</v>
      </c>
      <c r="I991" s="2" t="s">
        <v>3019</v>
      </c>
      <c r="J991" s="2" t="s">
        <v>40</v>
      </c>
      <c r="K991" s="2" t="s">
        <v>47</v>
      </c>
      <c r="L991" s="2" t="s">
        <v>3665</v>
      </c>
      <c r="M991" s="2" t="s">
        <v>3666</v>
      </c>
      <c r="N991" s="2" t="s">
        <v>36</v>
      </c>
    </row>
    <row r="992" spans="1:14" ht="21.75" customHeight="1">
      <c r="A992" s="2" t="s">
        <v>3667</v>
      </c>
      <c r="B992" s="2" t="s">
        <v>3668</v>
      </c>
      <c r="C992" s="2" t="str">
        <f t="shared" ca="1" si="0"/>
        <v>上海</v>
      </c>
      <c r="D992" s="2" t="str">
        <f t="shared" ca="1" si="122"/>
        <v>海淀区  </v>
      </c>
      <c r="E992" s="2" t="s">
        <v>65</v>
      </c>
      <c r="F992" s="2" t="s">
        <v>27</v>
      </c>
      <c r="G992" s="3">
        <v>10</v>
      </c>
      <c r="H992" s="3">
        <v>15</v>
      </c>
      <c r="I992" s="2" t="s">
        <v>3019</v>
      </c>
      <c r="J992" s="2" t="s">
        <v>40</v>
      </c>
      <c r="K992" s="2" t="s">
        <v>55</v>
      </c>
      <c r="L992" s="2" t="s">
        <v>3669</v>
      </c>
      <c r="M992" s="2" t="s">
        <v>3670</v>
      </c>
      <c r="N992" s="2" t="s">
        <v>36</v>
      </c>
    </row>
    <row r="993" spans="1:14" ht="21.75" customHeight="1">
      <c r="A993" s="2" t="s">
        <v>1881</v>
      </c>
      <c r="B993" s="2" t="s">
        <v>3671</v>
      </c>
      <c r="C993" s="2" t="str">
        <f t="shared" ca="1" si="0"/>
        <v>上海</v>
      </c>
      <c r="D993" s="2" t="str">
        <f t="shared" ca="1" si="122"/>
        <v>海淀区  </v>
      </c>
      <c r="E993" s="2" t="s">
        <v>940</v>
      </c>
      <c r="F993" s="2" t="s">
        <v>27</v>
      </c>
      <c r="G993" s="3">
        <v>10</v>
      </c>
      <c r="H993" s="3">
        <v>20</v>
      </c>
      <c r="I993" s="2" t="s">
        <v>3021</v>
      </c>
      <c r="J993" s="2" t="s">
        <v>1278</v>
      </c>
      <c r="K993" s="2" t="s">
        <v>1965</v>
      </c>
      <c r="L993" s="2" t="s">
        <v>3672</v>
      </c>
      <c r="M993" s="2" t="s">
        <v>3673</v>
      </c>
      <c r="N993" s="2" t="s">
        <v>36</v>
      </c>
    </row>
    <row r="994" spans="1:14" ht="21.75" customHeight="1">
      <c r="A994" s="2" t="s">
        <v>3674</v>
      </c>
      <c r="B994" s="2" t="s">
        <v>3675</v>
      </c>
      <c r="C994" s="2" t="str">
        <f t="shared" ca="1" si="0"/>
        <v>上海</v>
      </c>
      <c r="D994" s="2" t="str">
        <f t="shared" ca="1" si="122"/>
        <v>海淀区  </v>
      </c>
      <c r="E994" s="2" t="s">
        <v>65</v>
      </c>
      <c r="F994" s="2" t="s">
        <v>27</v>
      </c>
      <c r="G994" s="3">
        <v>10</v>
      </c>
      <c r="H994" s="3">
        <v>15</v>
      </c>
      <c r="I994" s="2" t="s">
        <v>3019</v>
      </c>
      <c r="J994" s="2" t="s">
        <v>40</v>
      </c>
      <c r="K994" s="2" t="s">
        <v>55</v>
      </c>
      <c r="L994" s="2" t="s">
        <v>3676</v>
      </c>
      <c r="M994" s="2" t="s">
        <v>3677</v>
      </c>
      <c r="N994" s="2" t="s">
        <v>36</v>
      </c>
    </row>
    <row r="995" spans="1:14" ht="21.75" customHeight="1">
      <c r="A995" s="2" t="s">
        <v>385</v>
      </c>
      <c r="B995" s="2" t="s">
        <v>3678</v>
      </c>
      <c r="C995" s="2" t="str">
        <f t="shared" ca="1" si="0"/>
        <v>上海</v>
      </c>
      <c r="D995" s="2" t="str">
        <f t="shared" ca="1" si="122"/>
        <v>海淀区  </v>
      </c>
      <c r="E995" s="2" t="s">
        <v>301</v>
      </c>
      <c r="F995" s="2" t="s">
        <v>27</v>
      </c>
      <c r="G995" s="3">
        <v>10</v>
      </c>
      <c r="H995" s="3">
        <v>15</v>
      </c>
      <c r="I995" s="2" t="s">
        <v>3019</v>
      </c>
      <c r="J995" s="2" t="s">
        <v>451</v>
      </c>
      <c r="K995" s="2" t="s">
        <v>67</v>
      </c>
      <c r="L995" s="2" t="s">
        <v>3679</v>
      </c>
      <c r="M995" s="2" t="s">
        <v>3680</v>
      </c>
      <c r="N995" s="2" t="s">
        <v>23</v>
      </c>
    </row>
    <row r="996" spans="1:14" ht="21.75" customHeight="1">
      <c r="A996" s="2" t="s">
        <v>385</v>
      </c>
      <c r="B996" s="2" t="s">
        <v>3681</v>
      </c>
      <c r="C996" s="2" t="str">
        <f t="shared" ca="1" si="0"/>
        <v>上海</v>
      </c>
      <c r="D996" s="2" t="s">
        <v>21</v>
      </c>
      <c r="E996" s="2" t="s">
        <v>306</v>
      </c>
      <c r="F996" s="2" t="s">
        <v>17</v>
      </c>
      <c r="G996" s="3">
        <v>10</v>
      </c>
      <c r="H996" s="3">
        <v>15</v>
      </c>
      <c r="I996" s="2" t="s">
        <v>3019</v>
      </c>
      <c r="J996" s="2" t="s">
        <v>40</v>
      </c>
      <c r="K996" s="2" t="s">
        <v>47</v>
      </c>
      <c r="L996" s="2" t="s">
        <v>3682</v>
      </c>
      <c r="M996" s="2" t="s">
        <v>3683</v>
      </c>
      <c r="N996" s="2" t="s">
        <v>42</v>
      </c>
    </row>
    <row r="997" spans="1:14" ht="21.75" customHeight="1">
      <c r="A997" s="2" t="s">
        <v>3684</v>
      </c>
      <c r="B997" s="2" t="s">
        <v>3685</v>
      </c>
      <c r="C997" s="2" t="str">
        <f t="shared" ca="1" si="0"/>
        <v>上海</v>
      </c>
      <c r="D997" s="2" t="str">
        <f t="shared" ref="D997:D1001" ca="1" si="123">IFERROR(__xludf.DUMMYFUNCTION("REGEXEXTRACT(E997,""-(\S+)"")"),"海淀区  ")</f>
        <v>海淀区  </v>
      </c>
      <c r="E997" s="2" t="s">
        <v>65</v>
      </c>
      <c r="F997" s="2" t="s">
        <v>17</v>
      </c>
      <c r="G997" s="3">
        <v>10</v>
      </c>
      <c r="H997" s="3">
        <v>15</v>
      </c>
      <c r="I997" s="2" t="s">
        <v>3019</v>
      </c>
      <c r="J997" s="2" t="s">
        <v>105</v>
      </c>
      <c r="K997" s="2" t="s">
        <v>47</v>
      </c>
      <c r="L997" s="2" t="s">
        <v>1258</v>
      </c>
      <c r="M997" s="2" t="s">
        <v>3686</v>
      </c>
      <c r="N997" s="2" t="s">
        <v>36</v>
      </c>
    </row>
    <row r="998" spans="1:14" ht="21.75" customHeight="1">
      <c r="A998" s="2" t="s">
        <v>3687</v>
      </c>
      <c r="B998" s="2" t="s">
        <v>3688</v>
      </c>
      <c r="C998" s="2" t="str">
        <f t="shared" ca="1" si="0"/>
        <v>上海</v>
      </c>
      <c r="D998" s="2" t="str">
        <f t="shared" ca="1" si="123"/>
        <v>海淀区  </v>
      </c>
      <c r="E998" s="2" t="s">
        <v>301</v>
      </c>
      <c r="F998" s="2" t="s">
        <v>17</v>
      </c>
      <c r="G998" s="3">
        <v>10</v>
      </c>
      <c r="H998" s="3">
        <v>15</v>
      </c>
      <c r="I998" s="2" t="s">
        <v>3019</v>
      </c>
      <c r="J998" s="2" t="s">
        <v>593</v>
      </c>
      <c r="K998" s="2" t="s">
        <v>55</v>
      </c>
      <c r="L998" s="2" t="s">
        <v>3689</v>
      </c>
      <c r="M998" s="2" t="s">
        <v>3690</v>
      </c>
      <c r="N998" s="2" t="s">
        <v>36</v>
      </c>
    </row>
    <row r="999" spans="1:14" ht="21.75" customHeight="1">
      <c r="A999" s="2" t="s">
        <v>3691</v>
      </c>
      <c r="B999" s="2" t="s">
        <v>3692</v>
      </c>
      <c r="C999" s="2" t="str">
        <f t="shared" ca="1" si="0"/>
        <v>上海</v>
      </c>
      <c r="D999" s="2" t="str">
        <f t="shared" ca="1" si="123"/>
        <v>海淀区  </v>
      </c>
      <c r="E999" s="2" t="s">
        <v>301</v>
      </c>
      <c r="F999" s="2" t="s">
        <v>17</v>
      </c>
      <c r="G999" s="3">
        <v>10</v>
      </c>
      <c r="H999" s="3">
        <v>18</v>
      </c>
      <c r="I999" s="2" t="s">
        <v>3037</v>
      </c>
      <c r="J999" s="2" t="s">
        <v>3693</v>
      </c>
      <c r="K999" s="2" t="s">
        <v>55</v>
      </c>
      <c r="L999" s="2" t="s">
        <v>3694</v>
      </c>
      <c r="M999" s="2" t="s">
        <v>3695</v>
      </c>
      <c r="N999" s="2" t="s">
        <v>42</v>
      </c>
    </row>
    <row r="1000" spans="1:14" ht="21.75" customHeight="1">
      <c r="A1000" s="2" t="s">
        <v>3696</v>
      </c>
      <c r="B1000" s="2" t="s">
        <v>3697</v>
      </c>
      <c r="C1000" s="2" t="str">
        <f t="shared" ca="1" si="0"/>
        <v>上海</v>
      </c>
      <c r="D1000" s="2" t="str">
        <f t="shared" ca="1" si="123"/>
        <v>海淀区  </v>
      </c>
      <c r="E1000" s="2" t="s">
        <v>470</v>
      </c>
      <c r="F1000" s="2" t="s">
        <v>17</v>
      </c>
      <c r="G1000" s="3">
        <v>10</v>
      </c>
      <c r="H1000" s="3">
        <v>15</v>
      </c>
      <c r="I1000" s="2" t="s">
        <v>3019</v>
      </c>
      <c r="J1000" s="2" t="s">
        <v>20</v>
      </c>
      <c r="K1000" s="2" t="s">
        <v>55</v>
      </c>
      <c r="L1000" s="2" t="s">
        <v>3698</v>
      </c>
      <c r="M1000" s="2" t="s">
        <v>3699</v>
      </c>
      <c r="N1000" s="2" t="s">
        <v>36</v>
      </c>
    </row>
    <row r="1001" spans="1:14" ht="21.75" customHeight="1">
      <c r="A1001" s="2" t="s">
        <v>3700</v>
      </c>
      <c r="B1001" s="2" t="s">
        <v>3701</v>
      </c>
      <c r="C1001" s="2" t="str">
        <f t="shared" ca="1" si="0"/>
        <v>上海</v>
      </c>
      <c r="D1001" s="2" t="str">
        <f t="shared" ca="1" si="123"/>
        <v>海淀区  </v>
      </c>
      <c r="E1001" s="2" t="s">
        <v>301</v>
      </c>
      <c r="F1001" s="2" t="s">
        <v>27</v>
      </c>
      <c r="G1001" s="3">
        <v>10</v>
      </c>
      <c r="H1001" s="3">
        <v>16</v>
      </c>
      <c r="I1001" s="2" t="s">
        <v>3156</v>
      </c>
      <c r="J1001" s="2" t="s">
        <v>105</v>
      </c>
      <c r="K1001" s="2" t="s">
        <v>47</v>
      </c>
      <c r="L1001" s="2" t="s">
        <v>3702</v>
      </c>
      <c r="M1001" s="2" t="s">
        <v>3703</v>
      </c>
      <c r="N1001" s="2" t="s">
        <v>36</v>
      </c>
    </row>
    <row r="1002" spans="1:14" ht="21.75" customHeight="1">
      <c r="A1002" s="2" t="s">
        <v>769</v>
      </c>
      <c r="B1002" s="2" t="s">
        <v>3704</v>
      </c>
      <c r="C1002" s="2" t="str">
        <f t="shared" ca="1" si="0"/>
        <v>上海</v>
      </c>
      <c r="D1002" s="2" t="s">
        <v>21</v>
      </c>
      <c r="E1002" s="2" t="s">
        <v>306</v>
      </c>
      <c r="F1002" s="2" t="s">
        <v>27</v>
      </c>
      <c r="G1002" s="3">
        <v>10</v>
      </c>
      <c r="H1002" s="3">
        <v>15</v>
      </c>
      <c r="I1002" s="2" t="s">
        <v>3019</v>
      </c>
      <c r="J1002" s="2" t="s">
        <v>29</v>
      </c>
      <c r="K1002" s="2" t="s">
        <v>55</v>
      </c>
      <c r="L1002" s="2" t="s">
        <v>3705</v>
      </c>
      <c r="M1002" s="2" t="s">
        <v>3706</v>
      </c>
      <c r="N1002" s="2" t="s">
        <v>42</v>
      </c>
    </row>
    <row r="1003" spans="1:14" ht="21.75" customHeight="1">
      <c r="A1003" s="2" t="s">
        <v>1127</v>
      </c>
      <c r="B1003" s="2" t="s">
        <v>3707</v>
      </c>
      <c r="C1003" s="2" t="str">
        <f t="shared" ca="1" si="0"/>
        <v>上海</v>
      </c>
      <c r="D1003" s="2" t="str">
        <f ca="1">IFERROR(__xludf.DUMMYFUNCTION("REGEXEXTRACT(E1003,""-(\S+)"")"),"石景山区  ")</f>
        <v>石景山区  </v>
      </c>
      <c r="E1003" s="2" t="s">
        <v>470</v>
      </c>
      <c r="F1003" s="2" t="s">
        <v>27</v>
      </c>
      <c r="G1003" s="3">
        <v>10</v>
      </c>
      <c r="H1003" s="3">
        <v>15</v>
      </c>
      <c r="I1003" s="2" t="s">
        <v>3019</v>
      </c>
      <c r="J1003" s="2" t="s">
        <v>431</v>
      </c>
      <c r="K1003" s="2" t="s">
        <v>67</v>
      </c>
      <c r="L1003" s="2" t="s">
        <v>3708</v>
      </c>
      <c r="M1003" s="2" t="s">
        <v>3709</v>
      </c>
      <c r="N1003" s="2" t="s">
        <v>404</v>
      </c>
    </row>
    <row r="1004" spans="1:14" ht="21.75" customHeight="1">
      <c r="A1004" s="2" t="s">
        <v>3710</v>
      </c>
      <c r="B1004" s="2" t="s">
        <v>3711</v>
      </c>
      <c r="C1004" s="2" t="str">
        <f t="shared" ca="1" si="0"/>
        <v>上海</v>
      </c>
      <c r="D1004" s="2" t="s">
        <v>21</v>
      </c>
      <c r="E1004" s="2" t="s">
        <v>306</v>
      </c>
      <c r="F1004" s="2" t="s">
        <v>27</v>
      </c>
      <c r="G1004" s="3">
        <v>10</v>
      </c>
      <c r="H1004" s="3">
        <v>20</v>
      </c>
      <c r="I1004" s="2" t="s">
        <v>3021</v>
      </c>
      <c r="J1004" s="2" t="s">
        <v>20</v>
      </c>
      <c r="K1004" s="2" t="s">
        <v>55</v>
      </c>
      <c r="L1004" s="2" t="s">
        <v>3712</v>
      </c>
      <c r="M1004" s="2" t="s">
        <v>3713</v>
      </c>
      <c r="N1004" s="2" t="s">
        <v>42</v>
      </c>
    </row>
    <row r="1005" spans="1:14" ht="21.75" customHeight="1">
      <c r="A1005" s="2" t="s">
        <v>3714</v>
      </c>
      <c r="B1005" s="2" t="s">
        <v>3715</v>
      </c>
      <c r="C1005" s="2" t="str">
        <f t="shared" ca="1" si="0"/>
        <v>上海</v>
      </c>
      <c r="D1005" s="2" t="str">
        <f t="shared" ref="D1005:D1015" ca="1" si="124">IFERROR(__xludf.DUMMYFUNCTION("REGEXEXTRACT(E1005,""-(\S+)"")"),"丰台区  ")</f>
        <v>丰台区  </v>
      </c>
      <c r="E1005" s="2" t="s">
        <v>936</v>
      </c>
      <c r="F1005" s="2" t="s">
        <v>27</v>
      </c>
      <c r="G1005" s="3">
        <v>10</v>
      </c>
      <c r="H1005" s="3">
        <v>15</v>
      </c>
      <c r="I1005" s="2" t="s">
        <v>3019</v>
      </c>
      <c r="J1005" s="2" t="s">
        <v>2425</v>
      </c>
      <c r="K1005" s="2" t="s">
        <v>55</v>
      </c>
      <c r="L1005" s="2" t="s">
        <v>3716</v>
      </c>
      <c r="M1005" s="2" t="s">
        <v>3717</v>
      </c>
      <c r="N1005" s="2" t="s">
        <v>96</v>
      </c>
    </row>
    <row r="1006" spans="1:14" ht="21.75" customHeight="1">
      <c r="A1006" s="2" t="s">
        <v>3718</v>
      </c>
      <c r="B1006" s="2" t="s">
        <v>3719</v>
      </c>
      <c r="C1006" s="2" t="str">
        <f t="shared" ca="1" si="0"/>
        <v>上海</v>
      </c>
      <c r="D1006" s="2" t="str">
        <f t="shared" ca="1" si="124"/>
        <v>丰台区  </v>
      </c>
      <c r="E1006" s="2" t="s">
        <v>960</v>
      </c>
      <c r="F1006" s="2" t="s">
        <v>27</v>
      </c>
      <c r="G1006" s="3">
        <v>10</v>
      </c>
      <c r="H1006" s="3">
        <v>20</v>
      </c>
      <c r="I1006" s="2" t="s">
        <v>3021</v>
      </c>
      <c r="J1006" s="2" t="s">
        <v>1024</v>
      </c>
      <c r="K1006" s="2" t="s">
        <v>67</v>
      </c>
      <c r="L1006" s="2" t="s">
        <v>3720</v>
      </c>
      <c r="M1006" s="2" t="s">
        <v>3721</v>
      </c>
      <c r="N1006" s="2" t="s">
        <v>96</v>
      </c>
    </row>
    <row r="1007" spans="1:14" ht="21.75" customHeight="1">
      <c r="A1007" s="2" t="s">
        <v>3722</v>
      </c>
      <c r="B1007" s="2" t="s">
        <v>3723</v>
      </c>
      <c r="C1007" s="2" t="str">
        <f t="shared" ca="1" si="0"/>
        <v>上海</v>
      </c>
      <c r="D1007" s="2" t="str">
        <f t="shared" ca="1" si="124"/>
        <v>丰台区  </v>
      </c>
      <c r="E1007" s="2" t="s">
        <v>301</v>
      </c>
      <c r="F1007" s="2" t="s">
        <v>27</v>
      </c>
      <c r="G1007" s="3">
        <v>10</v>
      </c>
      <c r="H1007" s="3">
        <v>20</v>
      </c>
      <c r="I1007" s="2" t="s">
        <v>3021</v>
      </c>
      <c r="J1007" s="2" t="s">
        <v>1076</v>
      </c>
      <c r="K1007" s="2" t="s">
        <v>55</v>
      </c>
      <c r="L1007" s="2" t="s">
        <v>3724</v>
      </c>
      <c r="M1007" s="2" t="s">
        <v>3725</v>
      </c>
      <c r="N1007" s="2" t="s">
        <v>42</v>
      </c>
    </row>
    <row r="1008" spans="1:14" ht="21.75" customHeight="1">
      <c r="A1008" s="2" t="s">
        <v>3726</v>
      </c>
      <c r="B1008" s="2" t="s">
        <v>3727</v>
      </c>
      <c r="C1008" s="2" t="str">
        <f t="shared" ca="1" si="0"/>
        <v>上海</v>
      </c>
      <c r="D1008" s="2" t="str">
        <f t="shared" ca="1" si="124"/>
        <v>丰台区  </v>
      </c>
      <c r="E1008" s="2" t="s">
        <v>65</v>
      </c>
      <c r="F1008" s="2" t="s">
        <v>27</v>
      </c>
      <c r="G1008" s="3">
        <v>10</v>
      </c>
      <c r="H1008" s="3">
        <v>15</v>
      </c>
      <c r="I1008" s="2" t="s">
        <v>3019</v>
      </c>
      <c r="J1008" s="2" t="s">
        <v>3728</v>
      </c>
      <c r="K1008" s="2" t="s">
        <v>55</v>
      </c>
      <c r="L1008" s="2" t="s">
        <v>446</v>
      </c>
      <c r="M1008" s="2" t="s">
        <v>3729</v>
      </c>
      <c r="N1008" s="2" t="s">
        <v>36</v>
      </c>
    </row>
    <row r="1009" spans="1:14" ht="21.75" customHeight="1">
      <c r="A1009" s="2" t="s">
        <v>3730</v>
      </c>
      <c r="B1009" s="2" t="s">
        <v>3731</v>
      </c>
      <c r="C1009" s="2" t="str">
        <f t="shared" ca="1" si="0"/>
        <v>上海</v>
      </c>
      <c r="D1009" s="2" t="str">
        <f t="shared" ca="1" si="124"/>
        <v>丰台区  </v>
      </c>
      <c r="E1009" s="2" t="s">
        <v>301</v>
      </c>
      <c r="F1009" s="2" t="s">
        <v>27</v>
      </c>
      <c r="G1009" s="3">
        <v>10</v>
      </c>
      <c r="H1009" s="3">
        <v>15</v>
      </c>
      <c r="I1009" s="2" t="s">
        <v>3019</v>
      </c>
      <c r="J1009" s="2" t="s">
        <v>40</v>
      </c>
      <c r="K1009" s="2" t="s">
        <v>47</v>
      </c>
      <c r="L1009" s="2" t="s">
        <v>21</v>
      </c>
      <c r="M1009" s="2" t="s">
        <v>3732</v>
      </c>
      <c r="N1009" s="2" t="s">
        <v>23</v>
      </c>
    </row>
    <row r="1010" spans="1:14" ht="21.75" customHeight="1">
      <c r="A1010" s="2" t="s">
        <v>3733</v>
      </c>
      <c r="B1010" s="2" t="s">
        <v>3734</v>
      </c>
      <c r="C1010" s="2" t="str">
        <f t="shared" ca="1" si="0"/>
        <v>上海</v>
      </c>
      <c r="D1010" s="2" t="str">
        <f t="shared" ca="1" si="124"/>
        <v>丰台区  </v>
      </c>
      <c r="E1010" s="2" t="s">
        <v>479</v>
      </c>
      <c r="F1010" s="2" t="s">
        <v>27</v>
      </c>
      <c r="G1010" s="3">
        <v>10</v>
      </c>
      <c r="H1010" s="3">
        <v>25</v>
      </c>
      <c r="I1010" s="2" t="s">
        <v>3275</v>
      </c>
      <c r="J1010" s="2" t="s">
        <v>93</v>
      </c>
      <c r="K1010" s="2" t="s">
        <v>55</v>
      </c>
      <c r="L1010" s="2" t="s">
        <v>3735</v>
      </c>
      <c r="M1010" s="2" t="s">
        <v>3736</v>
      </c>
      <c r="N1010" s="2" t="s">
        <v>96</v>
      </c>
    </row>
    <row r="1011" spans="1:14" ht="21.75" customHeight="1">
      <c r="A1011" s="2" t="s">
        <v>3737</v>
      </c>
      <c r="B1011" s="2" t="s">
        <v>3738</v>
      </c>
      <c r="C1011" s="2" t="str">
        <f t="shared" ca="1" si="0"/>
        <v>上海</v>
      </c>
      <c r="D1011" s="2" t="str">
        <f t="shared" ca="1" si="124"/>
        <v>丰台区  </v>
      </c>
      <c r="E1011" s="2" t="s">
        <v>960</v>
      </c>
      <c r="F1011" s="2" t="s">
        <v>27</v>
      </c>
      <c r="G1011" s="3">
        <v>10</v>
      </c>
      <c r="H1011" s="3">
        <v>15</v>
      </c>
      <c r="I1011" s="2" t="s">
        <v>3019</v>
      </c>
      <c r="J1011" s="2" t="s">
        <v>40</v>
      </c>
      <c r="K1011" s="2" t="s">
        <v>55</v>
      </c>
      <c r="L1011" s="2" t="s">
        <v>3739</v>
      </c>
      <c r="M1011" s="2" t="s">
        <v>3740</v>
      </c>
      <c r="N1011" s="2" t="s">
        <v>23</v>
      </c>
    </row>
    <row r="1012" spans="1:14" ht="21.75" customHeight="1">
      <c r="A1012" s="2" t="s">
        <v>3741</v>
      </c>
      <c r="B1012" s="2" t="s">
        <v>3742</v>
      </c>
      <c r="C1012" s="2" t="str">
        <f t="shared" ca="1" si="0"/>
        <v>上海</v>
      </c>
      <c r="D1012" s="2" t="str">
        <f t="shared" ca="1" si="124"/>
        <v>丰台区  </v>
      </c>
      <c r="E1012" s="2" t="s">
        <v>65</v>
      </c>
      <c r="F1012" s="2" t="s">
        <v>27</v>
      </c>
      <c r="G1012" s="3">
        <v>10</v>
      </c>
      <c r="H1012" s="3">
        <v>20</v>
      </c>
      <c r="I1012" s="2" t="s">
        <v>3021</v>
      </c>
      <c r="J1012" s="2" t="s">
        <v>421</v>
      </c>
      <c r="K1012" s="2" t="s">
        <v>55</v>
      </c>
      <c r="L1012" s="2" t="s">
        <v>21</v>
      </c>
      <c r="M1012" s="2" t="s">
        <v>3743</v>
      </c>
      <c r="N1012" s="2" t="s">
        <v>42</v>
      </c>
    </row>
    <row r="1013" spans="1:14" ht="21.75" customHeight="1">
      <c r="A1013" s="4" t="s">
        <v>75</v>
      </c>
      <c r="B1013" s="4" t="s">
        <v>3744</v>
      </c>
      <c r="C1013" s="4" t="str">
        <f t="shared" ca="1" si="0"/>
        <v>上海</v>
      </c>
      <c r="D1013" s="4" t="str">
        <f t="shared" ca="1" si="124"/>
        <v>丰台区  </v>
      </c>
      <c r="E1013" s="4" t="s">
        <v>65</v>
      </c>
      <c r="F1013" s="4" t="s">
        <v>27</v>
      </c>
      <c r="G1013" s="5">
        <v>10</v>
      </c>
      <c r="H1013" s="5">
        <v>15</v>
      </c>
      <c r="I1013" s="4" t="s">
        <v>3019</v>
      </c>
      <c r="J1013" s="4" t="s">
        <v>1849</v>
      </c>
      <c r="K1013" s="4" t="s">
        <v>55</v>
      </c>
      <c r="L1013" s="4" t="s">
        <v>3745</v>
      </c>
      <c r="M1013" s="4" t="s">
        <v>21</v>
      </c>
      <c r="N1013" s="4" t="s">
        <v>42</v>
      </c>
    </row>
    <row r="1014" spans="1:14" ht="21.75" customHeight="1">
      <c r="A1014" s="2" t="s">
        <v>3746</v>
      </c>
      <c r="B1014" s="2" t="s">
        <v>3747</v>
      </c>
      <c r="C1014" s="2" t="str">
        <f t="shared" ca="1" si="0"/>
        <v>上海</v>
      </c>
      <c r="D1014" s="2" t="str">
        <f t="shared" ca="1" si="124"/>
        <v>丰台区  </v>
      </c>
      <c r="E1014" s="2" t="s">
        <v>65</v>
      </c>
      <c r="F1014" s="2" t="s">
        <v>27</v>
      </c>
      <c r="G1014" s="3">
        <v>10</v>
      </c>
      <c r="H1014" s="3">
        <v>15</v>
      </c>
      <c r="I1014" s="2" t="s">
        <v>3019</v>
      </c>
      <c r="J1014" s="2" t="s">
        <v>561</v>
      </c>
      <c r="K1014" s="2" t="s">
        <v>47</v>
      </c>
      <c r="L1014" s="2" t="s">
        <v>997</v>
      </c>
      <c r="M1014" s="2" t="s">
        <v>3748</v>
      </c>
      <c r="N1014" s="2" t="s">
        <v>36</v>
      </c>
    </row>
    <row r="1015" spans="1:14" ht="21.75" customHeight="1">
      <c r="A1015" s="2" t="s">
        <v>3749</v>
      </c>
      <c r="B1015" s="2" t="s">
        <v>3750</v>
      </c>
      <c r="C1015" s="2" t="str">
        <f t="shared" ca="1" si="0"/>
        <v>上海</v>
      </c>
      <c r="D1015" s="2" t="str">
        <f t="shared" ca="1" si="124"/>
        <v>丰台区  </v>
      </c>
      <c r="E1015" s="2" t="s">
        <v>301</v>
      </c>
      <c r="F1015" s="2" t="s">
        <v>27</v>
      </c>
      <c r="G1015" s="3">
        <v>10</v>
      </c>
      <c r="H1015" s="3">
        <v>15</v>
      </c>
      <c r="I1015" s="2" t="s">
        <v>3019</v>
      </c>
      <c r="J1015" s="2" t="s">
        <v>520</v>
      </c>
      <c r="K1015" s="2" t="s">
        <v>47</v>
      </c>
      <c r="L1015" s="2" t="s">
        <v>3751</v>
      </c>
      <c r="M1015" s="2" t="s">
        <v>21</v>
      </c>
      <c r="N1015" s="2" t="s">
        <v>404</v>
      </c>
    </row>
    <row r="1016" spans="1:14" ht="21.75" customHeight="1">
      <c r="A1016" s="2" t="s">
        <v>3752</v>
      </c>
      <c r="B1016" s="2" t="s">
        <v>3753</v>
      </c>
      <c r="C1016" s="2" t="str">
        <f t="shared" ca="1" si="0"/>
        <v>上海</v>
      </c>
      <c r="D1016" s="2" t="s">
        <v>21</v>
      </c>
      <c r="E1016" s="2" t="s">
        <v>306</v>
      </c>
      <c r="F1016" s="2" t="s">
        <v>17</v>
      </c>
      <c r="G1016" s="3">
        <v>10</v>
      </c>
      <c r="H1016" s="3">
        <v>15</v>
      </c>
      <c r="I1016" s="2" t="s">
        <v>3019</v>
      </c>
      <c r="J1016" s="2" t="s">
        <v>186</v>
      </c>
      <c r="K1016" s="2" t="s">
        <v>55</v>
      </c>
      <c r="L1016" s="2" t="s">
        <v>3754</v>
      </c>
      <c r="M1016" s="2" t="s">
        <v>3755</v>
      </c>
      <c r="N1016" s="2" t="s">
        <v>1333</v>
      </c>
    </row>
    <row r="1017" spans="1:14" ht="21.75" customHeight="1">
      <c r="A1017" s="2" t="s">
        <v>1110</v>
      </c>
      <c r="B1017" s="2" t="s">
        <v>3756</v>
      </c>
      <c r="C1017" s="2" t="str">
        <f t="shared" ca="1" si="0"/>
        <v>上海</v>
      </c>
      <c r="D1017" s="2" t="str">
        <f t="shared" ref="D1017:D1020" ca="1" si="125">IFERROR(__xludf.DUMMYFUNCTION("REGEXEXTRACT(E1017,""-(\S+)"")"),"朝阳区  ")</f>
        <v>朝阳区  </v>
      </c>
      <c r="E1017" s="2" t="s">
        <v>301</v>
      </c>
      <c r="F1017" s="2" t="s">
        <v>27</v>
      </c>
      <c r="G1017" s="3">
        <v>10</v>
      </c>
      <c r="H1017" s="3">
        <v>15</v>
      </c>
      <c r="I1017" s="2" t="s">
        <v>3019</v>
      </c>
      <c r="J1017" s="2" t="s">
        <v>1311</v>
      </c>
      <c r="K1017" s="2" t="s">
        <v>55</v>
      </c>
      <c r="L1017" s="2" t="s">
        <v>3757</v>
      </c>
      <c r="M1017" s="2" t="s">
        <v>3758</v>
      </c>
      <c r="N1017" s="2" t="s">
        <v>1333</v>
      </c>
    </row>
    <row r="1018" spans="1:14" ht="21.75" customHeight="1">
      <c r="A1018" s="2" t="s">
        <v>385</v>
      </c>
      <c r="B1018" s="2" t="s">
        <v>3759</v>
      </c>
      <c r="C1018" s="2" t="str">
        <f t="shared" ca="1" si="0"/>
        <v>上海</v>
      </c>
      <c r="D1018" s="2" t="str">
        <f t="shared" ca="1" si="125"/>
        <v>朝阳区  </v>
      </c>
      <c r="E1018" s="2" t="s">
        <v>470</v>
      </c>
      <c r="F1018" s="2" t="s">
        <v>27</v>
      </c>
      <c r="G1018" s="3">
        <v>10</v>
      </c>
      <c r="H1018" s="3">
        <v>15</v>
      </c>
      <c r="I1018" s="2" t="s">
        <v>3019</v>
      </c>
      <c r="J1018" s="2" t="s">
        <v>20</v>
      </c>
      <c r="K1018" s="2" t="s">
        <v>47</v>
      </c>
      <c r="L1018" s="2" t="s">
        <v>3760</v>
      </c>
      <c r="M1018" s="2" t="s">
        <v>3761</v>
      </c>
      <c r="N1018" s="2" t="s">
        <v>36</v>
      </c>
    </row>
    <row r="1019" spans="1:14" ht="21.75" customHeight="1">
      <c r="A1019" s="2" t="s">
        <v>3762</v>
      </c>
      <c r="B1019" s="2" t="s">
        <v>3763</v>
      </c>
      <c r="C1019" s="2" t="str">
        <f t="shared" ca="1" si="0"/>
        <v>上海</v>
      </c>
      <c r="D1019" s="2" t="str">
        <f t="shared" ca="1" si="125"/>
        <v>朝阳区  </v>
      </c>
      <c r="E1019" s="2" t="s">
        <v>33</v>
      </c>
      <c r="F1019" s="2" t="s">
        <v>17</v>
      </c>
      <c r="G1019" s="3">
        <v>10</v>
      </c>
      <c r="H1019" s="3">
        <v>12</v>
      </c>
      <c r="I1019" s="2" t="s">
        <v>3118</v>
      </c>
      <c r="J1019" s="2" t="s">
        <v>561</v>
      </c>
      <c r="K1019" s="2" t="s">
        <v>55</v>
      </c>
      <c r="L1019" s="2" t="s">
        <v>3764</v>
      </c>
      <c r="M1019" s="2" t="s">
        <v>3765</v>
      </c>
      <c r="N1019" s="2" t="s">
        <v>36</v>
      </c>
    </row>
    <row r="1020" spans="1:14" ht="21.75" customHeight="1">
      <c r="A1020" s="2" t="s">
        <v>3766</v>
      </c>
      <c r="B1020" s="2" t="s">
        <v>3767</v>
      </c>
      <c r="C1020" s="2" t="str">
        <f t="shared" ca="1" si="0"/>
        <v>上海</v>
      </c>
      <c r="D1020" s="2" t="str">
        <f t="shared" ca="1" si="125"/>
        <v>朝阳区  </v>
      </c>
      <c r="E1020" s="2" t="s">
        <v>26</v>
      </c>
      <c r="F1020" s="2" t="s">
        <v>27</v>
      </c>
      <c r="G1020" s="3">
        <v>10</v>
      </c>
      <c r="H1020" s="3">
        <v>15</v>
      </c>
      <c r="I1020" s="2" t="s">
        <v>3019</v>
      </c>
      <c r="J1020" s="2" t="s">
        <v>105</v>
      </c>
      <c r="K1020" s="2" t="s">
        <v>55</v>
      </c>
      <c r="L1020" s="2" t="s">
        <v>1412</v>
      </c>
      <c r="M1020" s="2" t="s">
        <v>3768</v>
      </c>
      <c r="N1020" s="2" t="s">
        <v>23</v>
      </c>
    </row>
    <row r="1021" spans="1:14" ht="21.75" customHeight="1">
      <c r="A1021" s="2" t="s">
        <v>314</v>
      </c>
      <c r="B1021" s="2" t="s">
        <v>3769</v>
      </c>
      <c r="C1021" s="2" t="str">
        <f t="shared" ca="1" si="0"/>
        <v>上海</v>
      </c>
      <c r="D1021" s="2" t="s">
        <v>21</v>
      </c>
      <c r="E1021" s="2" t="s">
        <v>77</v>
      </c>
      <c r="F1021" s="2" t="s">
        <v>17</v>
      </c>
      <c r="G1021" s="3">
        <v>10</v>
      </c>
      <c r="H1021" s="3">
        <v>15</v>
      </c>
      <c r="I1021" s="2" t="s">
        <v>3019</v>
      </c>
      <c r="J1021" s="2" t="s">
        <v>40</v>
      </c>
      <c r="K1021" s="2" t="s">
        <v>47</v>
      </c>
      <c r="L1021" s="2" t="s">
        <v>3770</v>
      </c>
      <c r="M1021" s="2" t="s">
        <v>3771</v>
      </c>
      <c r="N1021" s="2" t="s">
        <v>42</v>
      </c>
    </row>
    <row r="1022" spans="1:14" ht="21.75" customHeight="1">
      <c r="A1022" s="2" t="s">
        <v>314</v>
      </c>
      <c r="B1022" s="2" t="s">
        <v>3772</v>
      </c>
      <c r="C1022" s="2" t="str">
        <f t="shared" ca="1" si="0"/>
        <v>上海</v>
      </c>
      <c r="D1022" s="2" t="str">
        <f ca="1">IFERROR(__xludf.DUMMYFUNCTION("REGEXEXTRACT(E1022,""-(\S+)"")"),"天河区  ")</f>
        <v>天河区  </v>
      </c>
      <c r="E1022" s="2" t="s">
        <v>33</v>
      </c>
      <c r="F1022" s="2" t="s">
        <v>17</v>
      </c>
      <c r="G1022" s="3">
        <v>10</v>
      </c>
      <c r="H1022" s="3">
        <v>15</v>
      </c>
      <c r="I1022" s="2" t="s">
        <v>3019</v>
      </c>
      <c r="J1022" s="2" t="s">
        <v>40</v>
      </c>
      <c r="K1022" s="2" t="s">
        <v>47</v>
      </c>
      <c r="L1022" s="2" t="s">
        <v>21</v>
      </c>
      <c r="M1022" s="2" t="s">
        <v>3773</v>
      </c>
      <c r="N1022" s="2" t="s">
        <v>36</v>
      </c>
    </row>
    <row r="1023" spans="1:14" ht="21.75" customHeight="1">
      <c r="A1023" s="2" t="s">
        <v>314</v>
      </c>
      <c r="B1023" s="2" t="s">
        <v>3774</v>
      </c>
      <c r="C1023" s="2" t="str">
        <f t="shared" ca="1" si="0"/>
        <v>上海</v>
      </c>
      <c r="D1023" s="2" t="s">
        <v>21</v>
      </c>
      <c r="E1023" s="2" t="s">
        <v>77</v>
      </c>
      <c r="F1023" s="2" t="s">
        <v>27</v>
      </c>
      <c r="G1023" s="3">
        <v>10</v>
      </c>
      <c r="H1023" s="3">
        <v>15</v>
      </c>
      <c r="I1023" s="2" t="s">
        <v>3019</v>
      </c>
      <c r="J1023" s="2" t="s">
        <v>20</v>
      </c>
      <c r="K1023" s="2" t="s">
        <v>47</v>
      </c>
      <c r="L1023" s="2" t="s">
        <v>3775</v>
      </c>
      <c r="M1023" s="2" t="s">
        <v>21</v>
      </c>
      <c r="N1023" s="2" t="s">
        <v>404</v>
      </c>
    </row>
    <row r="1024" spans="1:14" ht="21.75" customHeight="1">
      <c r="A1024" s="2" t="s">
        <v>3776</v>
      </c>
      <c r="B1024" s="2" t="s">
        <v>3777</v>
      </c>
      <c r="C1024" s="2" t="str">
        <f t="shared" ca="1" si="0"/>
        <v>上海</v>
      </c>
      <c r="D1024" s="2" t="str">
        <f t="shared" ref="D1024:D1034" ca="1" si="126">IFERROR(__xludf.DUMMYFUNCTION("REGEXEXTRACT(E1024,""-(\S+)"")"),"天河区  ")</f>
        <v>天河区  </v>
      </c>
      <c r="E1024" s="2" t="s">
        <v>33</v>
      </c>
      <c r="F1024" s="2" t="s">
        <v>17</v>
      </c>
      <c r="G1024" s="3">
        <v>10</v>
      </c>
      <c r="H1024" s="3">
        <v>15</v>
      </c>
      <c r="I1024" s="2" t="s">
        <v>3019</v>
      </c>
      <c r="J1024" s="2" t="s">
        <v>296</v>
      </c>
      <c r="K1024" s="2" t="s">
        <v>55</v>
      </c>
      <c r="L1024" s="2" t="s">
        <v>3778</v>
      </c>
      <c r="M1024" s="2" t="s">
        <v>3779</v>
      </c>
      <c r="N1024" s="2" t="s">
        <v>36</v>
      </c>
    </row>
    <row r="1025" spans="1:14" ht="21.75" customHeight="1">
      <c r="A1025" s="2" t="s">
        <v>3780</v>
      </c>
      <c r="B1025" s="2" t="s">
        <v>3781</v>
      </c>
      <c r="C1025" s="2" t="str">
        <f t="shared" ca="1" si="0"/>
        <v>上海</v>
      </c>
      <c r="D1025" s="2" t="str">
        <f t="shared" ca="1" si="126"/>
        <v>天河区  </v>
      </c>
      <c r="E1025" s="2" t="s">
        <v>114</v>
      </c>
      <c r="F1025" s="2" t="s">
        <v>27</v>
      </c>
      <c r="G1025" s="6">
        <v>10</v>
      </c>
      <c r="H1025" s="6">
        <v>15</v>
      </c>
      <c r="I1025" s="7" t="s">
        <v>3782</v>
      </c>
      <c r="J1025" s="2" t="s">
        <v>40</v>
      </c>
      <c r="K1025" s="2" t="s">
        <v>1965</v>
      </c>
      <c r="L1025" s="2" t="s">
        <v>3783</v>
      </c>
      <c r="M1025" s="2" t="s">
        <v>3784</v>
      </c>
      <c r="N1025" s="2" t="s">
        <v>42</v>
      </c>
    </row>
    <row r="1026" spans="1:14" ht="21.75" customHeight="1">
      <c r="A1026" s="2" t="s">
        <v>314</v>
      </c>
      <c r="B1026" s="2" t="s">
        <v>3785</v>
      </c>
      <c r="C1026" s="2" t="str">
        <f t="shared" ca="1" si="0"/>
        <v>上海</v>
      </c>
      <c r="D1026" s="2" t="str">
        <f t="shared" ca="1" si="126"/>
        <v>天河区  </v>
      </c>
      <c r="E1026" s="2" t="s">
        <v>33</v>
      </c>
      <c r="F1026" s="2" t="s">
        <v>17</v>
      </c>
      <c r="G1026" s="3">
        <v>10</v>
      </c>
      <c r="H1026" s="3">
        <v>15</v>
      </c>
      <c r="I1026" s="2" t="s">
        <v>3019</v>
      </c>
      <c r="J1026" s="2" t="s">
        <v>214</v>
      </c>
      <c r="K1026" s="2" t="s">
        <v>55</v>
      </c>
      <c r="L1026" s="2" t="s">
        <v>3786</v>
      </c>
      <c r="M1026" s="2" t="s">
        <v>3787</v>
      </c>
      <c r="N1026" s="2" t="s">
        <v>42</v>
      </c>
    </row>
    <row r="1027" spans="1:14" ht="21.75" customHeight="1">
      <c r="A1027" s="2" t="s">
        <v>314</v>
      </c>
      <c r="B1027" s="2" t="s">
        <v>3788</v>
      </c>
      <c r="C1027" s="2" t="str">
        <f t="shared" ca="1" si="0"/>
        <v>上海</v>
      </c>
      <c r="D1027" s="2" t="str">
        <f t="shared" ca="1" si="126"/>
        <v>天河区  </v>
      </c>
      <c r="E1027" s="2" t="s">
        <v>33</v>
      </c>
      <c r="F1027" s="2" t="s">
        <v>27</v>
      </c>
      <c r="G1027" s="3">
        <v>10</v>
      </c>
      <c r="H1027" s="3">
        <v>15</v>
      </c>
      <c r="I1027" s="2" t="s">
        <v>3019</v>
      </c>
      <c r="J1027" s="2" t="s">
        <v>40</v>
      </c>
      <c r="K1027" s="2" t="s">
        <v>55</v>
      </c>
      <c r="L1027" s="2" t="s">
        <v>21</v>
      </c>
      <c r="M1027" s="2" t="s">
        <v>3789</v>
      </c>
      <c r="N1027" s="2" t="s">
        <v>36</v>
      </c>
    </row>
    <row r="1028" spans="1:14" ht="21.75" customHeight="1">
      <c r="A1028" s="2" t="s">
        <v>314</v>
      </c>
      <c r="B1028" s="2" t="s">
        <v>3790</v>
      </c>
      <c r="C1028" s="2" t="str">
        <f t="shared" ca="1" si="0"/>
        <v>上海</v>
      </c>
      <c r="D1028" s="2" t="str">
        <f t="shared" ca="1" si="126"/>
        <v>天河区  </v>
      </c>
      <c r="E1028" s="2" t="s">
        <v>578</v>
      </c>
      <c r="F1028" s="2" t="s">
        <v>27</v>
      </c>
      <c r="G1028" s="3">
        <v>10</v>
      </c>
      <c r="H1028" s="3">
        <v>15</v>
      </c>
      <c r="I1028" s="2" t="s">
        <v>3019</v>
      </c>
      <c r="J1028" s="2" t="s">
        <v>3791</v>
      </c>
      <c r="K1028" s="2" t="s">
        <v>55</v>
      </c>
      <c r="L1028" s="2" t="s">
        <v>21</v>
      </c>
      <c r="M1028" s="2" t="s">
        <v>3792</v>
      </c>
      <c r="N1028" s="2" t="s">
        <v>36</v>
      </c>
    </row>
    <row r="1029" spans="1:14" ht="21.75" customHeight="1">
      <c r="A1029" s="2" t="s">
        <v>3793</v>
      </c>
      <c r="B1029" s="2" t="s">
        <v>3794</v>
      </c>
      <c r="C1029" s="2" t="str">
        <f t="shared" ca="1" si="0"/>
        <v>上海</v>
      </c>
      <c r="D1029" s="2" t="str">
        <f t="shared" ca="1" si="126"/>
        <v>天河区  </v>
      </c>
      <c r="E1029" s="2" t="s">
        <v>124</v>
      </c>
      <c r="F1029" s="2" t="s">
        <v>17</v>
      </c>
      <c r="G1029" s="3">
        <v>10</v>
      </c>
      <c r="H1029" s="3">
        <v>15</v>
      </c>
      <c r="I1029" s="2" t="s">
        <v>3019</v>
      </c>
      <c r="J1029" s="2" t="s">
        <v>105</v>
      </c>
      <c r="K1029" s="2" t="s">
        <v>47</v>
      </c>
      <c r="L1029" s="2" t="s">
        <v>21</v>
      </c>
      <c r="M1029" s="2" t="s">
        <v>3795</v>
      </c>
      <c r="N1029" s="2" t="s">
        <v>21</v>
      </c>
    </row>
    <row r="1030" spans="1:14" ht="21.75" customHeight="1">
      <c r="A1030" s="2" t="s">
        <v>3796</v>
      </c>
      <c r="B1030" s="2" t="s">
        <v>3797</v>
      </c>
      <c r="C1030" s="2" t="str">
        <f t="shared" ca="1" si="0"/>
        <v>上海</v>
      </c>
      <c r="D1030" s="2" t="str">
        <f t="shared" ca="1" si="126"/>
        <v>天河区  </v>
      </c>
      <c r="E1030" s="2" t="s">
        <v>33</v>
      </c>
      <c r="F1030" s="2" t="s">
        <v>27</v>
      </c>
      <c r="G1030" s="3">
        <v>10</v>
      </c>
      <c r="H1030" s="3">
        <v>15</v>
      </c>
      <c r="I1030" s="2" t="s">
        <v>3019</v>
      </c>
      <c r="J1030" s="2" t="s">
        <v>89</v>
      </c>
      <c r="K1030" s="2" t="s">
        <v>55</v>
      </c>
      <c r="L1030" s="2" t="s">
        <v>3798</v>
      </c>
      <c r="M1030" s="2" t="s">
        <v>3799</v>
      </c>
      <c r="N1030" s="2" t="s">
        <v>42</v>
      </c>
    </row>
    <row r="1031" spans="1:14" ht="21.75" customHeight="1">
      <c r="A1031" s="2" t="s">
        <v>314</v>
      </c>
      <c r="B1031" s="2" t="s">
        <v>3800</v>
      </c>
      <c r="C1031" s="2" t="str">
        <f t="shared" ca="1" si="0"/>
        <v>上海</v>
      </c>
      <c r="D1031" s="2" t="str">
        <f t="shared" ca="1" si="126"/>
        <v>天河区  </v>
      </c>
      <c r="E1031" s="2" t="s">
        <v>33</v>
      </c>
      <c r="F1031" s="2" t="s">
        <v>17</v>
      </c>
      <c r="G1031" s="3">
        <v>10</v>
      </c>
      <c r="H1031" s="3">
        <v>20</v>
      </c>
      <c r="I1031" s="2" t="s">
        <v>3021</v>
      </c>
      <c r="J1031" s="2" t="s">
        <v>794</v>
      </c>
      <c r="K1031" s="2" t="s">
        <v>47</v>
      </c>
      <c r="L1031" s="2" t="s">
        <v>3801</v>
      </c>
      <c r="M1031" s="2" t="s">
        <v>3802</v>
      </c>
      <c r="N1031" s="2" t="s">
        <v>36</v>
      </c>
    </row>
    <row r="1032" spans="1:14" ht="21.75" customHeight="1">
      <c r="A1032" s="2" t="s">
        <v>314</v>
      </c>
      <c r="B1032" s="2" t="s">
        <v>3803</v>
      </c>
      <c r="C1032" s="2" t="str">
        <f t="shared" ca="1" si="0"/>
        <v>上海</v>
      </c>
      <c r="D1032" s="2" t="str">
        <f t="shared" ca="1" si="126"/>
        <v>天河区  </v>
      </c>
      <c r="E1032" s="2" t="s">
        <v>33</v>
      </c>
      <c r="F1032" s="2" t="s">
        <v>27</v>
      </c>
      <c r="G1032" s="3">
        <v>10</v>
      </c>
      <c r="H1032" s="3">
        <v>15</v>
      </c>
      <c r="I1032" s="2" t="s">
        <v>3019</v>
      </c>
      <c r="J1032" s="2" t="s">
        <v>157</v>
      </c>
      <c r="K1032" s="2" t="s">
        <v>67</v>
      </c>
      <c r="L1032" s="2" t="s">
        <v>3804</v>
      </c>
      <c r="M1032" s="2" t="s">
        <v>3805</v>
      </c>
      <c r="N1032" s="2" t="s">
        <v>308</v>
      </c>
    </row>
    <row r="1033" spans="1:14" ht="21.75" customHeight="1">
      <c r="A1033" s="2" t="s">
        <v>314</v>
      </c>
      <c r="B1033" s="2" t="s">
        <v>3806</v>
      </c>
      <c r="C1033" s="2" t="str">
        <f t="shared" ca="1" si="0"/>
        <v>上海</v>
      </c>
      <c r="D1033" s="2" t="str">
        <f t="shared" ca="1" si="126"/>
        <v>天河区  </v>
      </c>
      <c r="E1033" s="2" t="s">
        <v>33</v>
      </c>
      <c r="F1033" s="2" t="s">
        <v>17</v>
      </c>
      <c r="G1033" s="3">
        <v>10</v>
      </c>
      <c r="H1033" s="3">
        <v>15</v>
      </c>
      <c r="I1033" s="2" t="s">
        <v>3019</v>
      </c>
      <c r="J1033" s="2" t="s">
        <v>157</v>
      </c>
      <c r="K1033" s="2" t="s">
        <v>55</v>
      </c>
      <c r="L1033" s="2" t="s">
        <v>3807</v>
      </c>
      <c r="M1033" s="2" t="s">
        <v>3808</v>
      </c>
      <c r="N1033" s="2" t="s">
        <v>96</v>
      </c>
    </row>
    <row r="1034" spans="1:14" ht="21.75" customHeight="1">
      <c r="A1034" s="2" t="s">
        <v>3809</v>
      </c>
      <c r="B1034" s="2" t="s">
        <v>3810</v>
      </c>
      <c r="C1034" s="2" t="str">
        <f t="shared" ca="1" si="0"/>
        <v>上海</v>
      </c>
      <c r="D1034" s="2" t="str">
        <f t="shared" ca="1" si="126"/>
        <v>天河区  </v>
      </c>
      <c r="E1034" s="2" t="s">
        <v>114</v>
      </c>
      <c r="F1034" s="2" t="s">
        <v>236</v>
      </c>
      <c r="G1034" s="3">
        <v>10</v>
      </c>
      <c r="H1034" s="3">
        <v>30</v>
      </c>
      <c r="I1034" s="2" t="s">
        <v>3395</v>
      </c>
      <c r="J1034" s="2" t="s">
        <v>105</v>
      </c>
      <c r="K1034" s="2" t="s">
        <v>19</v>
      </c>
      <c r="L1034" s="2" t="s">
        <v>21</v>
      </c>
      <c r="M1034" s="2" t="s">
        <v>3811</v>
      </c>
      <c r="N1034" s="2" t="s">
        <v>36</v>
      </c>
    </row>
    <row r="1035" spans="1:14" ht="21.75" customHeight="1">
      <c r="A1035" s="2" t="s">
        <v>3812</v>
      </c>
      <c r="B1035" s="2" t="s">
        <v>3813</v>
      </c>
      <c r="C1035" s="2" t="str">
        <f t="shared" ca="1" si="0"/>
        <v>上海</v>
      </c>
      <c r="D1035" s="2" t="s">
        <v>21</v>
      </c>
      <c r="E1035" s="2" t="s">
        <v>77</v>
      </c>
      <c r="F1035" s="2" t="s">
        <v>17</v>
      </c>
      <c r="G1035" s="3">
        <v>10</v>
      </c>
      <c r="H1035" s="3">
        <v>13</v>
      </c>
      <c r="I1035" s="2" t="s">
        <v>3814</v>
      </c>
      <c r="J1035" s="2" t="s">
        <v>29</v>
      </c>
      <c r="K1035" s="2" t="s">
        <v>1965</v>
      </c>
      <c r="L1035" s="2" t="s">
        <v>3815</v>
      </c>
      <c r="M1035" s="2" t="s">
        <v>21</v>
      </c>
      <c r="N1035" s="2" t="s">
        <v>404</v>
      </c>
    </row>
    <row r="1036" spans="1:14" ht="21.75" customHeight="1">
      <c r="A1036" s="2" t="s">
        <v>385</v>
      </c>
      <c r="B1036" s="2" t="s">
        <v>3816</v>
      </c>
      <c r="C1036" s="2" t="str">
        <f t="shared" ca="1" si="0"/>
        <v>上海</v>
      </c>
      <c r="D1036" s="2" t="s">
        <v>21</v>
      </c>
      <c r="E1036" s="2" t="s">
        <v>77</v>
      </c>
      <c r="F1036" s="2" t="s">
        <v>27</v>
      </c>
      <c r="G1036" s="3">
        <v>10</v>
      </c>
      <c r="H1036" s="3">
        <v>15</v>
      </c>
      <c r="I1036" s="2" t="s">
        <v>3019</v>
      </c>
      <c r="J1036" s="2" t="s">
        <v>431</v>
      </c>
      <c r="K1036" s="2" t="s">
        <v>55</v>
      </c>
      <c r="L1036" s="2" t="s">
        <v>3817</v>
      </c>
      <c r="M1036" s="2" t="s">
        <v>3818</v>
      </c>
      <c r="N1036" s="2" t="s">
        <v>36</v>
      </c>
    </row>
    <row r="1037" spans="1:14" ht="21.75" customHeight="1">
      <c r="A1037" s="2" t="s">
        <v>3819</v>
      </c>
      <c r="B1037" s="2" t="s">
        <v>3820</v>
      </c>
      <c r="C1037" s="2" t="str">
        <f t="shared" ca="1" si="0"/>
        <v>上海</v>
      </c>
      <c r="D1037" s="2" t="str">
        <f t="shared" ref="D1037:D1038" ca="1" si="127">IFERROR(__xludf.DUMMYFUNCTION("REGEXEXTRACT(E1037,""-(\S+)"")"),"黄埔区  ")</f>
        <v>黄埔区  </v>
      </c>
      <c r="E1037" s="2" t="s">
        <v>39</v>
      </c>
      <c r="F1037" s="2" t="s">
        <v>27</v>
      </c>
      <c r="G1037" s="3">
        <v>10</v>
      </c>
      <c r="H1037" s="3">
        <v>30</v>
      </c>
      <c r="I1037" s="2" t="s">
        <v>3395</v>
      </c>
      <c r="J1037" s="2" t="s">
        <v>40</v>
      </c>
      <c r="K1037" s="2" t="s">
        <v>1965</v>
      </c>
      <c r="L1037" s="2" t="s">
        <v>3821</v>
      </c>
      <c r="M1037" s="2" t="s">
        <v>3822</v>
      </c>
      <c r="N1037" s="2" t="s">
        <v>42</v>
      </c>
    </row>
    <row r="1038" spans="1:14" ht="21.75" customHeight="1">
      <c r="A1038" s="2" t="s">
        <v>3462</v>
      </c>
      <c r="B1038" s="2" t="s">
        <v>3823</v>
      </c>
      <c r="C1038" s="2" t="str">
        <f t="shared" ca="1" si="0"/>
        <v>上海</v>
      </c>
      <c r="D1038" s="2" t="str">
        <f t="shared" ca="1" si="127"/>
        <v>黄埔区  </v>
      </c>
      <c r="E1038" s="2" t="s">
        <v>124</v>
      </c>
      <c r="F1038" s="2" t="s">
        <v>27</v>
      </c>
      <c r="G1038" s="3">
        <v>10</v>
      </c>
      <c r="H1038" s="3">
        <v>15</v>
      </c>
      <c r="I1038" s="2" t="s">
        <v>3019</v>
      </c>
      <c r="J1038" s="2" t="s">
        <v>20</v>
      </c>
      <c r="K1038" s="2" t="s">
        <v>1965</v>
      </c>
      <c r="L1038" s="2" t="s">
        <v>3824</v>
      </c>
      <c r="M1038" s="2" t="s">
        <v>3825</v>
      </c>
      <c r="N1038" s="2" t="s">
        <v>36</v>
      </c>
    </row>
    <row r="1039" spans="1:14" ht="21.75" customHeight="1">
      <c r="A1039" s="2" t="s">
        <v>3826</v>
      </c>
      <c r="B1039" s="2" t="s">
        <v>3827</v>
      </c>
      <c r="C1039" s="2" t="str">
        <f t="shared" ca="1" si="0"/>
        <v>上海</v>
      </c>
      <c r="D1039" s="2" t="s">
        <v>21</v>
      </c>
      <c r="E1039" s="2" t="s">
        <v>77</v>
      </c>
      <c r="F1039" s="2" t="s">
        <v>27</v>
      </c>
      <c r="G1039" s="3">
        <v>10</v>
      </c>
      <c r="H1039" s="3">
        <v>15</v>
      </c>
      <c r="I1039" s="2" t="s">
        <v>3019</v>
      </c>
      <c r="J1039" s="2" t="s">
        <v>78</v>
      </c>
      <c r="K1039" s="2" t="s">
        <v>67</v>
      </c>
      <c r="L1039" s="2" t="s">
        <v>3828</v>
      </c>
      <c r="M1039" s="2" t="s">
        <v>3829</v>
      </c>
      <c r="N1039" s="2" t="s">
        <v>42</v>
      </c>
    </row>
    <row r="1040" spans="1:14" ht="21.75" customHeight="1">
      <c r="A1040" s="2" t="s">
        <v>3830</v>
      </c>
      <c r="B1040" s="2" t="s">
        <v>3831</v>
      </c>
      <c r="C1040" s="2" t="str">
        <f t="shared" ca="1" si="0"/>
        <v>上海</v>
      </c>
      <c r="D1040" s="2" t="s">
        <v>21</v>
      </c>
      <c r="E1040" s="2" t="s">
        <v>77</v>
      </c>
      <c r="F1040" s="2" t="s">
        <v>17</v>
      </c>
      <c r="G1040" s="3">
        <v>10</v>
      </c>
      <c r="H1040" s="3">
        <v>20</v>
      </c>
      <c r="I1040" s="2" t="s">
        <v>3021</v>
      </c>
      <c r="J1040" s="2" t="s">
        <v>1558</v>
      </c>
      <c r="K1040" s="2" t="s">
        <v>55</v>
      </c>
      <c r="L1040" s="2" t="s">
        <v>3832</v>
      </c>
      <c r="M1040" s="2" t="s">
        <v>3833</v>
      </c>
      <c r="N1040" s="2" t="s">
        <v>36</v>
      </c>
    </row>
    <row r="1041" spans="1:14" ht="21.75" customHeight="1">
      <c r="A1041" s="2" t="s">
        <v>3834</v>
      </c>
      <c r="B1041" s="2" t="s">
        <v>3835</v>
      </c>
      <c r="C1041" s="2" t="str">
        <f t="shared" ca="1" si="0"/>
        <v>上海</v>
      </c>
      <c r="D1041" s="2" t="s">
        <v>21</v>
      </c>
      <c r="E1041" s="2" t="s">
        <v>77</v>
      </c>
      <c r="F1041" s="2" t="s">
        <v>17</v>
      </c>
      <c r="G1041" s="3">
        <v>10</v>
      </c>
      <c r="H1041" s="3">
        <v>15</v>
      </c>
      <c r="I1041" s="2" t="s">
        <v>3019</v>
      </c>
      <c r="J1041" s="2" t="s">
        <v>1728</v>
      </c>
      <c r="K1041" s="2" t="s">
        <v>55</v>
      </c>
      <c r="L1041" s="2" t="s">
        <v>3836</v>
      </c>
      <c r="M1041" s="2" t="s">
        <v>3837</v>
      </c>
      <c r="N1041" s="2" t="s">
        <v>36</v>
      </c>
    </row>
    <row r="1042" spans="1:14" ht="21.75" customHeight="1">
      <c r="A1042" s="2" t="s">
        <v>3838</v>
      </c>
      <c r="B1042" s="2" t="s">
        <v>3839</v>
      </c>
      <c r="C1042" s="2" t="str">
        <f t="shared" ca="1" si="0"/>
        <v>上海</v>
      </c>
      <c r="D1042" s="2" t="str">
        <f t="shared" ref="D1042:D1054" ca="1" si="128">IFERROR(__xludf.DUMMYFUNCTION("REGEXEXTRACT(E1042,""-(\S+)"")"),"天河区  ")</f>
        <v>天河区  </v>
      </c>
      <c r="E1042" s="2" t="s">
        <v>33</v>
      </c>
      <c r="F1042" s="2" t="s">
        <v>27</v>
      </c>
      <c r="G1042" s="3">
        <v>10</v>
      </c>
      <c r="H1042" s="3">
        <v>15</v>
      </c>
      <c r="I1042" s="2" t="s">
        <v>3019</v>
      </c>
      <c r="J1042" s="2" t="s">
        <v>781</v>
      </c>
      <c r="K1042" s="2" t="s">
        <v>55</v>
      </c>
      <c r="L1042" s="2" t="s">
        <v>3840</v>
      </c>
      <c r="M1042" s="2" t="s">
        <v>3841</v>
      </c>
      <c r="N1042" s="2" t="s">
        <v>42</v>
      </c>
    </row>
    <row r="1043" spans="1:14" ht="21.75" customHeight="1">
      <c r="A1043" s="2" t="s">
        <v>3842</v>
      </c>
      <c r="B1043" s="2" t="s">
        <v>3843</v>
      </c>
      <c r="C1043" s="2" t="str">
        <f t="shared" ca="1" si="0"/>
        <v>上海</v>
      </c>
      <c r="D1043" s="2" t="str">
        <f t="shared" ca="1" si="128"/>
        <v>天河区  </v>
      </c>
      <c r="E1043" s="2" t="s">
        <v>33</v>
      </c>
      <c r="F1043" s="2" t="s">
        <v>27</v>
      </c>
      <c r="G1043" s="3">
        <v>10</v>
      </c>
      <c r="H1043" s="3">
        <v>15</v>
      </c>
      <c r="I1043" s="2" t="s">
        <v>3019</v>
      </c>
      <c r="J1043" s="2" t="s">
        <v>724</v>
      </c>
      <c r="K1043" s="2" t="s">
        <v>55</v>
      </c>
      <c r="L1043" s="2" t="s">
        <v>870</v>
      </c>
      <c r="M1043" s="2" t="s">
        <v>3844</v>
      </c>
      <c r="N1043" s="2" t="s">
        <v>42</v>
      </c>
    </row>
    <row r="1044" spans="1:14" ht="21.75" customHeight="1">
      <c r="A1044" s="2" t="s">
        <v>3845</v>
      </c>
      <c r="B1044" s="2" t="s">
        <v>3846</v>
      </c>
      <c r="C1044" s="2" t="str">
        <f t="shared" ca="1" si="0"/>
        <v>上海</v>
      </c>
      <c r="D1044" s="2" t="str">
        <f t="shared" ca="1" si="128"/>
        <v>天河区  </v>
      </c>
      <c r="E1044" s="2" t="s">
        <v>39</v>
      </c>
      <c r="F1044" s="2" t="s">
        <v>17</v>
      </c>
      <c r="G1044" s="3">
        <v>10</v>
      </c>
      <c r="H1044" s="3">
        <v>20</v>
      </c>
      <c r="I1044" s="2" t="s">
        <v>3021</v>
      </c>
      <c r="J1044" s="2" t="s">
        <v>352</v>
      </c>
      <c r="K1044" s="2" t="s">
        <v>55</v>
      </c>
      <c r="L1044" s="2" t="s">
        <v>3847</v>
      </c>
      <c r="M1044" s="2" t="s">
        <v>3848</v>
      </c>
      <c r="N1044" s="2" t="s">
        <v>36</v>
      </c>
    </row>
    <row r="1045" spans="1:14" ht="21.75" customHeight="1">
      <c r="A1045" s="2" t="s">
        <v>3849</v>
      </c>
      <c r="B1045" s="2" t="s">
        <v>3850</v>
      </c>
      <c r="C1045" s="2" t="str">
        <f t="shared" ca="1" si="0"/>
        <v>上海</v>
      </c>
      <c r="D1045" s="2" t="str">
        <f t="shared" ca="1" si="128"/>
        <v>天河区  </v>
      </c>
      <c r="E1045" s="2" t="s">
        <v>33</v>
      </c>
      <c r="F1045" s="2" t="s">
        <v>17</v>
      </c>
      <c r="G1045" s="3">
        <v>10</v>
      </c>
      <c r="H1045" s="3">
        <v>12</v>
      </c>
      <c r="I1045" s="2" t="s">
        <v>3118</v>
      </c>
      <c r="J1045" s="2" t="s">
        <v>29</v>
      </c>
      <c r="K1045" s="2" t="s">
        <v>55</v>
      </c>
      <c r="L1045" s="2" t="s">
        <v>3851</v>
      </c>
      <c r="M1045" s="2" t="s">
        <v>3852</v>
      </c>
      <c r="N1045" s="2" t="s">
        <v>36</v>
      </c>
    </row>
    <row r="1046" spans="1:14" ht="21.75" customHeight="1">
      <c r="A1046" s="2" t="s">
        <v>165</v>
      </c>
      <c r="B1046" s="2" t="s">
        <v>3853</v>
      </c>
      <c r="C1046" s="2" t="str">
        <f t="shared" ca="1" si="0"/>
        <v>上海</v>
      </c>
      <c r="D1046" s="2" t="str">
        <f t="shared" ca="1" si="128"/>
        <v>天河区  </v>
      </c>
      <c r="E1046" s="2" t="s">
        <v>124</v>
      </c>
      <c r="F1046" s="2" t="s">
        <v>17</v>
      </c>
      <c r="G1046" s="3">
        <v>10</v>
      </c>
      <c r="H1046" s="3">
        <v>15</v>
      </c>
      <c r="I1046" s="2" t="s">
        <v>3019</v>
      </c>
      <c r="J1046" s="2" t="s">
        <v>1081</v>
      </c>
      <c r="K1046" s="2" t="s">
        <v>55</v>
      </c>
      <c r="L1046" s="2" t="s">
        <v>21</v>
      </c>
      <c r="M1046" s="2" t="s">
        <v>3854</v>
      </c>
      <c r="N1046" s="2" t="s">
        <v>23</v>
      </c>
    </row>
    <row r="1047" spans="1:14" ht="21.75" customHeight="1">
      <c r="A1047" s="2" t="s">
        <v>1588</v>
      </c>
      <c r="B1047" s="2" t="s">
        <v>3855</v>
      </c>
      <c r="C1047" s="2" t="str">
        <f t="shared" ca="1" si="0"/>
        <v>上海</v>
      </c>
      <c r="D1047" s="2" t="str">
        <f t="shared" ca="1" si="128"/>
        <v>天河区  </v>
      </c>
      <c r="E1047" s="2" t="s">
        <v>33</v>
      </c>
      <c r="F1047" s="2" t="s">
        <v>27</v>
      </c>
      <c r="G1047" s="3">
        <v>10</v>
      </c>
      <c r="H1047" s="3">
        <v>16</v>
      </c>
      <c r="I1047" s="2" t="s">
        <v>3156</v>
      </c>
      <c r="J1047" s="2" t="s">
        <v>78</v>
      </c>
      <c r="K1047" s="2" t="s">
        <v>1965</v>
      </c>
      <c r="L1047" s="2" t="s">
        <v>3856</v>
      </c>
      <c r="M1047" s="2" t="s">
        <v>3857</v>
      </c>
      <c r="N1047" s="2" t="s">
        <v>404</v>
      </c>
    </row>
    <row r="1048" spans="1:14" ht="21.75" customHeight="1">
      <c r="A1048" s="2" t="s">
        <v>108</v>
      </c>
      <c r="B1048" s="2" t="s">
        <v>3858</v>
      </c>
      <c r="C1048" s="2" t="str">
        <f t="shared" ca="1" si="0"/>
        <v>上海</v>
      </c>
      <c r="D1048" s="2" t="str">
        <f t="shared" ca="1" si="128"/>
        <v>天河区  </v>
      </c>
      <c r="E1048" s="2" t="s">
        <v>33</v>
      </c>
      <c r="F1048" s="2" t="s">
        <v>27</v>
      </c>
      <c r="G1048" s="3">
        <v>10</v>
      </c>
      <c r="H1048" s="3">
        <v>15</v>
      </c>
      <c r="I1048" s="2" t="s">
        <v>3019</v>
      </c>
      <c r="J1048" s="2" t="s">
        <v>105</v>
      </c>
      <c r="K1048" s="2" t="s">
        <v>55</v>
      </c>
      <c r="L1048" s="2" t="s">
        <v>3859</v>
      </c>
      <c r="M1048" s="2" t="s">
        <v>3860</v>
      </c>
      <c r="N1048" s="2" t="s">
        <v>36</v>
      </c>
    </row>
    <row r="1049" spans="1:14" ht="21.75" customHeight="1">
      <c r="A1049" s="2" t="s">
        <v>51</v>
      </c>
      <c r="B1049" s="2" t="s">
        <v>3861</v>
      </c>
      <c r="C1049" s="2" t="str">
        <f t="shared" ca="1" si="0"/>
        <v>上海</v>
      </c>
      <c r="D1049" s="2" t="str">
        <f t="shared" ca="1" si="128"/>
        <v>天河区  </v>
      </c>
      <c r="E1049" s="2" t="s">
        <v>114</v>
      </c>
      <c r="F1049" s="2" t="s">
        <v>17</v>
      </c>
      <c r="G1049" s="3">
        <v>10</v>
      </c>
      <c r="H1049" s="3">
        <v>15</v>
      </c>
      <c r="I1049" s="2" t="s">
        <v>3019</v>
      </c>
      <c r="J1049" s="2" t="s">
        <v>1778</v>
      </c>
      <c r="K1049" s="2" t="s">
        <v>19</v>
      </c>
      <c r="L1049" s="2" t="s">
        <v>3862</v>
      </c>
      <c r="M1049" s="2" t="s">
        <v>3863</v>
      </c>
      <c r="N1049" s="2" t="s">
        <v>36</v>
      </c>
    </row>
    <row r="1050" spans="1:14" ht="21.75" customHeight="1">
      <c r="A1050" s="2" t="s">
        <v>108</v>
      </c>
      <c r="B1050" s="2" t="s">
        <v>3864</v>
      </c>
      <c r="C1050" s="2" t="str">
        <f t="shared" ca="1" si="0"/>
        <v>上海</v>
      </c>
      <c r="D1050" s="2" t="str">
        <f t="shared" ca="1" si="128"/>
        <v>天河区  </v>
      </c>
      <c r="E1050" s="2" t="s">
        <v>33</v>
      </c>
      <c r="F1050" s="2" t="s">
        <v>27</v>
      </c>
      <c r="G1050" s="3">
        <v>10</v>
      </c>
      <c r="H1050" s="3">
        <v>20</v>
      </c>
      <c r="I1050" s="2" t="s">
        <v>3021</v>
      </c>
      <c r="J1050" s="2" t="s">
        <v>20</v>
      </c>
      <c r="K1050" s="2" t="s">
        <v>55</v>
      </c>
      <c r="L1050" s="2" t="s">
        <v>3865</v>
      </c>
      <c r="M1050" s="2" t="s">
        <v>3866</v>
      </c>
      <c r="N1050" s="2" t="s">
        <v>36</v>
      </c>
    </row>
    <row r="1051" spans="1:14" ht="21.75" customHeight="1">
      <c r="A1051" s="2" t="s">
        <v>1881</v>
      </c>
      <c r="B1051" s="2" t="s">
        <v>3867</v>
      </c>
      <c r="C1051" s="2" t="str">
        <f t="shared" ca="1" si="0"/>
        <v>上海</v>
      </c>
      <c r="D1051" s="2" t="str">
        <f t="shared" ca="1" si="128"/>
        <v>天河区  </v>
      </c>
      <c r="E1051" s="2" t="s">
        <v>124</v>
      </c>
      <c r="F1051" s="2" t="s">
        <v>17</v>
      </c>
      <c r="G1051" s="3">
        <v>10</v>
      </c>
      <c r="H1051" s="3">
        <v>12</v>
      </c>
      <c r="I1051" s="2" t="s">
        <v>3118</v>
      </c>
      <c r="J1051" s="2" t="s">
        <v>1649</v>
      </c>
      <c r="K1051" s="2" t="s">
        <v>55</v>
      </c>
      <c r="L1051" s="2" t="s">
        <v>3868</v>
      </c>
      <c r="M1051" s="2" t="s">
        <v>3869</v>
      </c>
      <c r="N1051" s="2" t="s">
        <v>42</v>
      </c>
    </row>
    <row r="1052" spans="1:14" ht="21.75" customHeight="1">
      <c r="A1052" s="2" t="s">
        <v>3870</v>
      </c>
      <c r="B1052" s="2" t="s">
        <v>3871</v>
      </c>
      <c r="C1052" s="2" t="str">
        <f t="shared" ca="1" si="0"/>
        <v>上海</v>
      </c>
      <c r="D1052" s="2" t="str">
        <f t="shared" ca="1" si="128"/>
        <v>天河区  </v>
      </c>
      <c r="E1052" s="2" t="s">
        <v>114</v>
      </c>
      <c r="F1052" s="2" t="s">
        <v>27</v>
      </c>
      <c r="G1052" s="3">
        <v>10</v>
      </c>
      <c r="H1052" s="3">
        <v>11</v>
      </c>
      <c r="I1052" s="2" t="s">
        <v>3872</v>
      </c>
      <c r="J1052" s="2" t="s">
        <v>20</v>
      </c>
      <c r="K1052" s="2" t="s">
        <v>47</v>
      </c>
      <c r="L1052" s="2" t="s">
        <v>3873</v>
      </c>
      <c r="M1052" s="2" t="s">
        <v>3874</v>
      </c>
      <c r="N1052" s="2" t="s">
        <v>36</v>
      </c>
    </row>
    <row r="1053" spans="1:14" ht="21.75" customHeight="1">
      <c r="A1053" s="2" t="s">
        <v>385</v>
      </c>
      <c r="B1053" s="2" t="s">
        <v>3875</v>
      </c>
      <c r="C1053" s="2" t="str">
        <f t="shared" ca="1" si="0"/>
        <v>上海</v>
      </c>
      <c r="D1053" s="2" t="str">
        <f t="shared" ca="1" si="128"/>
        <v>天河区  </v>
      </c>
      <c r="E1053" s="2" t="s">
        <v>33</v>
      </c>
      <c r="F1053" s="2" t="s">
        <v>17</v>
      </c>
      <c r="G1053" s="3">
        <v>10</v>
      </c>
      <c r="H1053" s="3">
        <v>15</v>
      </c>
      <c r="I1053" s="2" t="s">
        <v>3019</v>
      </c>
      <c r="J1053" s="2" t="s">
        <v>40</v>
      </c>
      <c r="K1053" s="2" t="s">
        <v>19</v>
      </c>
      <c r="L1053" s="2" t="s">
        <v>3876</v>
      </c>
      <c r="M1053" s="2" t="s">
        <v>3877</v>
      </c>
      <c r="N1053" s="2" t="s">
        <v>42</v>
      </c>
    </row>
    <row r="1054" spans="1:14" ht="21.75" customHeight="1">
      <c r="A1054" s="2" t="s">
        <v>385</v>
      </c>
      <c r="B1054" s="2" t="s">
        <v>3878</v>
      </c>
      <c r="C1054" s="2" t="str">
        <f t="shared" ca="1" si="0"/>
        <v>上海</v>
      </c>
      <c r="D1054" s="2" t="str">
        <f t="shared" ca="1" si="128"/>
        <v>天河区  </v>
      </c>
      <c r="E1054" s="2" t="s">
        <v>124</v>
      </c>
      <c r="F1054" s="2" t="s">
        <v>73</v>
      </c>
      <c r="G1054" s="3">
        <v>10</v>
      </c>
      <c r="H1054" s="3">
        <v>15</v>
      </c>
      <c r="I1054" s="2" t="s">
        <v>3019</v>
      </c>
      <c r="J1054" s="2" t="s">
        <v>1124</v>
      </c>
      <c r="K1054" s="2" t="s">
        <v>55</v>
      </c>
      <c r="L1054" s="2" t="s">
        <v>3879</v>
      </c>
      <c r="M1054" s="2" t="s">
        <v>3880</v>
      </c>
      <c r="N1054" s="2" t="s">
        <v>42</v>
      </c>
    </row>
    <row r="1055" spans="1:14" ht="21.75" customHeight="1">
      <c r="A1055" s="2" t="s">
        <v>385</v>
      </c>
      <c r="B1055" s="2" t="s">
        <v>3881</v>
      </c>
      <c r="C1055" s="2" t="str">
        <f t="shared" ca="1" si="0"/>
        <v>上海</v>
      </c>
      <c r="D1055" s="2" t="s">
        <v>21</v>
      </c>
      <c r="E1055" s="2" t="s">
        <v>77</v>
      </c>
      <c r="F1055" s="2" t="s">
        <v>17</v>
      </c>
      <c r="G1055" s="3">
        <v>10</v>
      </c>
      <c r="H1055" s="3">
        <v>15</v>
      </c>
      <c r="I1055" s="2" t="s">
        <v>3019</v>
      </c>
      <c r="J1055" s="2" t="s">
        <v>157</v>
      </c>
      <c r="K1055" s="2" t="s">
        <v>67</v>
      </c>
      <c r="L1055" s="2" t="s">
        <v>3882</v>
      </c>
      <c r="M1055" s="2" t="s">
        <v>3883</v>
      </c>
      <c r="N1055" s="2" t="s">
        <v>36</v>
      </c>
    </row>
    <row r="1056" spans="1:14" ht="21.75" customHeight="1">
      <c r="A1056" s="2" t="s">
        <v>3884</v>
      </c>
      <c r="B1056" s="2" t="s">
        <v>3885</v>
      </c>
      <c r="C1056" s="2" t="str">
        <f t="shared" ca="1" si="0"/>
        <v>上海</v>
      </c>
      <c r="D1056" s="2" t="str">
        <f t="shared" ref="D1056:D1059" ca="1" si="129">IFERROR(__xludf.DUMMYFUNCTION("REGEXEXTRACT(E1056,""-(\S+)"")"),"白云区  ")</f>
        <v>白云区  </v>
      </c>
      <c r="E1056" s="2" t="s">
        <v>99</v>
      </c>
      <c r="F1056" s="2" t="s">
        <v>17</v>
      </c>
      <c r="G1056" s="3">
        <v>10</v>
      </c>
      <c r="H1056" s="3">
        <v>18</v>
      </c>
      <c r="I1056" s="2" t="s">
        <v>3037</v>
      </c>
      <c r="J1056" s="2" t="s">
        <v>157</v>
      </c>
      <c r="K1056" s="2" t="s">
        <v>67</v>
      </c>
      <c r="L1056" s="2" t="s">
        <v>3886</v>
      </c>
      <c r="M1056" s="2" t="s">
        <v>3887</v>
      </c>
      <c r="N1056" s="2" t="s">
        <v>36</v>
      </c>
    </row>
    <row r="1057" spans="1:14" ht="21.75" customHeight="1">
      <c r="A1057" s="2" t="s">
        <v>3888</v>
      </c>
      <c r="B1057" s="2" t="s">
        <v>3889</v>
      </c>
      <c r="C1057" s="2" t="str">
        <f t="shared" ca="1" si="0"/>
        <v>上海</v>
      </c>
      <c r="D1057" s="2" t="str">
        <f t="shared" ca="1" si="129"/>
        <v>白云区  </v>
      </c>
      <c r="E1057" s="2" t="s">
        <v>26</v>
      </c>
      <c r="F1057" s="2" t="s">
        <v>27</v>
      </c>
      <c r="G1057" s="3">
        <v>10</v>
      </c>
      <c r="H1057" s="3">
        <v>30</v>
      </c>
      <c r="I1057" s="2" t="s">
        <v>3395</v>
      </c>
      <c r="J1057" s="2" t="s">
        <v>40</v>
      </c>
      <c r="K1057" s="2" t="s">
        <v>55</v>
      </c>
      <c r="L1057" s="2" t="s">
        <v>3890</v>
      </c>
      <c r="M1057" s="2" t="s">
        <v>3891</v>
      </c>
      <c r="N1057" s="2" t="s">
        <v>42</v>
      </c>
    </row>
    <row r="1058" spans="1:14" ht="21.75" customHeight="1">
      <c r="A1058" s="2" t="s">
        <v>3892</v>
      </c>
      <c r="B1058" s="2" t="s">
        <v>3893</v>
      </c>
      <c r="C1058" s="2" t="str">
        <f t="shared" ca="1" si="0"/>
        <v>上海</v>
      </c>
      <c r="D1058" s="2" t="str">
        <f t="shared" ca="1" si="129"/>
        <v>白云区  </v>
      </c>
      <c r="E1058" s="2" t="s">
        <v>33</v>
      </c>
      <c r="F1058" s="2" t="s">
        <v>27</v>
      </c>
      <c r="G1058" s="3">
        <v>10</v>
      </c>
      <c r="H1058" s="3">
        <v>18</v>
      </c>
      <c r="I1058" s="2" t="s">
        <v>3037</v>
      </c>
      <c r="J1058" s="2" t="s">
        <v>40</v>
      </c>
      <c r="K1058" s="2" t="s">
        <v>19</v>
      </c>
      <c r="L1058" s="2" t="s">
        <v>3894</v>
      </c>
      <c r="M1058" s="2" t="s">
        <v>3895</v>
      </c>
      <c r="N1058" s="2" t="s">
        <v>404</v>
      </c>
    </row>
    <row r="1059" spans="1:14" ht="21.75" customHeight="1">
      <c r="A1059" s="2" t="s">
        <v>3896</v>
      </c>
      <c r="B1059" s="2" t="s">
        <v>3897</v>
      </c>
      <c r="C1059" s="2" t="str">
        <f t="shared" ca="1" si="0"/>
        <v>上海</v>
      </c>
      <c r="D1059" s="2" t="str">
        <f t="shared" ca="1" si="129"/>
        <v>白云区  </v>
      </c>
      <c r="E1059" s="2" t="s">
        <v>26</v>
      </c>
      <c r="F1059" s="2" t="s">
        <v>27</v>
      </c>
      <c r="G1059" s="3">
        <v>10</v>
      </c>
      <c r="H1059" s="3">
        <v>15</v>
      </c>
      <c r="I1059" s="2" t="s">
        <v>3019</v>
      </c>
      <c r="J1059" s="2" t="s">
        <v>1081</v>
      </c>
      <c r="K1059" s="2" t="s">
        <v>67</v>
      </c>
      <c r="L1059" s="2" t="s">
        <v>1450</v>
      </c>
      <c r="M1059" s="2" t="s">
        <v>3898</v>
      </c>
      <c r="N1059" s="2" t="s">
        <v>36</v>
      </c>
    </row>
    <row r="1060" spans="1:14" ht="21.75" customHeight="1">
      <c r="A1060" s="2" t="s">
        <v>547</v>
      </c>
      <c r="B1060" s="2" t="s">
        <v>3899</v>
      </c>
      <c r="C1060" s="2" t="str">
        <f t="shared" ca="1" si="0"/>
        <v>上海</v>
      </c>
      <c r="D1060" s="2" t="s">
        <v>21</v>
      </c>
      <c r="E1060" s="2" t="s">
        <v>77</v>
      </c>
      <c r="F1060" s="2" t="s">
        <v>27</v>
      </c>
      <c r="G1060" s="3">
        <v>10</v>
      </c>
      <c r="H1060" s="3">
        <v>20</v>
      </c>
      <c r="I1060" s="2" t="s">
        <v>3021</v>
      </c>
      <c r="J1060" s="2" t="s">
        <v>40</v>
      </c>
      <c r="K1060" s="2" t="s">
        <v>47</v>
      </c>
      <c r="L1060" s="2" t="s">
        <v>3900</v>
      </c>
      <c r="M1060" s="2" t="s">
        <v>3901</v>
      </c>
      <c r="N1060" s="2" t="s">
        <v>42</v>
      </c>
    </row>
    <row r="1061" spans="1:14" ht="21.75" customHeight="1">
      <c r="A1061" s="2" t="s">
        <v>3902</v>
      </c>
      <c r="B1061" s="2" t="s">
        <v>3903</v>
      </c>
      <c r="C1061" s="2" t="str">
        <f t="shared" ca="1" si="0"/>
        <v>上海</v>
      </c>
      <c r="D1061" s="2" t="str">
        <f t="shared" ref="D1061:D1062" ca="1" si="130">IFERROR(__xludf.DUMMYFUNCTION("REGEXEXTRACT(E1061,""-(\S+)"")"),"天河区  ")</f>
        <v>天河区  </v>
      </c>
      <c r="E1061" s="2" t="s">
        <v>33</v>
      </c>
      <c r="F1061" s="2" t="s">
        <v>17</v>
      </c>
      <c r="G1061" s="3">
        <v>10</v>
      </c>
      <c r="H1061" s="3">
        <v>15</v>
      </c>
      <c r="I1061" s="2" t="s">
        <v>3019</v>
      </c>
      <c r="J1061" s="2" t="s">
        <v>214</v>
      </c>
      <c r="K1061" s="2" t="s">
        <v>55</v>
      </c>
      <c r="L1061" s="2" t="s">
        <v>21</v>
      </c>
      <c r="M1061" s="2" t="s">
        <v>3904</v>
      </c>
      <c r="N1061" s="2" t="s">
        <v>36</v>
      </c>
    </row>
    <row r="1062" spans="1:14" ht="21.75" customHeight="1">
      <c r="A1062" s="2" t="s">
        <v>3905</v>
      </c>
      <c r="B1062" s="2" t="s">
        <v>3906</v>
      </c>
      <c r="C1062" s="2" t="str">
        <f t="shared" ca="1" si="0"/>
        <v>上海</v>
      </c>
      <c r="D1062" s="2" t="str">
        <f t="shared" ca="1" si="130"/>
        <v>天河区  </v>
      </c>
      <c r="E1062" s="2" t="s">
        <v>26</v>
      </c>
      <c r="F1062" s="2" t="s">
        <v>27</v>
      </c>
      <c r="G1062" s="3">
        <v>10</v>
      </c>
      <c r="H1062" s="3">
        <v>15</v>
      </c>
      <c r="I1062" s="2" t="s">
        <v>3019</v>
      </c>
      <c r="J1062" s="2" t="s">
        <v>29</v>
      </c>
      <c r="K1062" s="2" t="s">
        <v>47</v>
      </c>
      <c r="L1062" s="2" t="s">
        <v>3907</v>
      </c>
      <c r="M1062" s="2" t="s">
        <v>3908</v>
      </c>
      <c r="N1062" s="2" t="s">
        <v>36</v>
      </c>
    </row>
    <row r="1063" spans="1:14" ht="21.75" customHeight="1">
      <c r="A1063" s="2" t="s">
        <v>75</v>
      </c>
      <c r="B1063" s="2" t="s">
        <v>3909</v>
      </c>
      <c r="C1063" s="2" t="str">
        <f t="shared" ca="1" si="0"/>
        <v>上海</v>
      </c>
      <c r="D1063" s="2" t="s">
        <v>21</v>
      </c>
      <c r="E1063" s="2" t="s">
        <v>77</v>
      </c>
      <c r="F1063" s="2" t="s">
        <v>27</v>
      </c>
      <c r="G1063" s="3">
        <v>10</v>
      </c>
      <c r="H1063" s="3">
        <v>20</v>
      </c>
      <c r="I1063" s="2" t="s">
        <v>3021</v>
      </c>
      <c r="J1063" s="2" t="s">
        <v>40</v>
      </c>
      <c r="K1063" s="2" t="s">
        <v>47</v>
      </c>
      <c r="L1063" s="2" t="s">
        <v>3910</v>
      </c>
      <c r="M1063" s="2" t="s">
        <v>3911</v>
      </c>
      <c r="N1063" s="2" t="s">
        <v>23</v>
      </c>
    </row>
    <row r="1064" spans="1:14" ht="21.75" customHeight="1">
      <c r="A1064" s="2" t="s">
        <v>385</v>
      </c>
      <c r="B1064" s="2" t="s">
        <v>3912</v>
      </c>
      <c r="C1064" s="2" t="str">
        <f t="shared" ca="1" si="0"/>
        <v>上海</v>
      </c>
      <c r="D1064" s="2" t="str">
        <f t="shared" ref="D1064:D1068" ca="1" si="131">IFERROR(__xludf.DUMMYFUNCTION("REGEXEXTRACT(E1064,""-(\S+)"")"),"海珠区  ")</f>
        <v>海珠区  </v>
      </c>
      <c r="E1064" s="2" t="s">
        <v>26</v>
      </c>
      <c r="F1064" s="2" t="s">
        <v>27</v>
      </c>
      <c r="G1064" s="3">
        <v>10</v>
      </c>
      <c r="H1064" s="3">
        <v>20</v>
      </c>
      <c r="I1064" s="2" t="s">
        <v>3021</v>
      </c>
      <c r="J1064" s="2" t="s">
        <v>781</v>
      </c>
      <c r="K1064" s="2" t="s">
        <v>55</v>
      </c>
      <c r="L1064" s="2" t="s">
        <v>3913</v>
      </c>
      <c r="M1064" s="2" t="s">
        <v>3914</v>
      </c>
      <c r="N1064" s="2" t="s">
        <v>36</v>
      </c>
    </row>
    <row r="1065" spans="1:14" ht="21.75" customHeight="1">
      <c r="A1065" s="2" t="s">
        <v>108</v>
      </c>
      <c r="B1065" s="2" t="s">
        <v>3915</v>
      </c>
      <c r="C1065" s="2" t="str">
        <f t="shared" ca="1" si="0"/>
        <v>上海</v>
      </c>
      <c r="D1065" s="2" t="str">
        <f t="shared" ca="1" si="131"/>
        <v>海珠区  </v>
      </c>
      <c r="E1065" s="2" t="s">
        <v>39</v>
      </c>
      <c r="F1065" s="2" t="s">
        <v>27</v>
      </c>
      <c r="G1065" s="3">
        <v>10</v>
      </c>
      <c r="H1065" s="3">
        <v>20</v>
      </c>
      <c r="I1065" s="2" t="s">
        <v>3021</v>
      </c>
      <c r="J1065" s="2" t="s">
        <v>40</v>
      </c>
      <c r="K1065" s="2" t="s">
        <v>55</v>
      </c>
      <c r="L1065" s="2" t="s">
        <v>21</v>
      </c>
      <c r="M1065" s="2" t="s">
        <v>3916</v>
      </c>
      <c r="N1065" s="2" t="s">
        <v>23</v>
      </c>
    </row>
    <row r="1066" spans="1:14" ht="21.75" customHeight="1">
      <c r="A1066" s="2" t="s">
        <v>385</v>
      </c>
      <c r="B1066" s="2" t="s">
        <v>3917</v>
      </c>
      <c r="C1066" s="2" t="str">
        <f t="shared" ca="1" si="0"/>
        <v>上海</v>
      </c>
      <c r="D1066" s="2" t="str">
        <f t="shared" ca="1" si="131"/>
        <v>海珠区  </v>
      </c>
      <c r="E1066" s="2" t="s">
        <v>114</v>
      </c>
      <c r="F1066" s="2" t="s">
        <v>17</v>
      </c>
      <c r="G1066" s="3">
        <v>10</v>
      </c>
      <c r="H1066" s="3">
        <v>16</v>
      </c>
      <c r="I1066" s="2" t="s">
        <v>3156</v>
      </c>
      <c r="J1066" s="2" t="s">
        <v>105</v>
      </c>
      <c r="K1066" s="2" t="s">
        <v>55</v>
      </c>
      <c r="L1066" s="2" t="s">
        <v>3918</v>
      </c>
      <c r="M1066" s="2" t="s">
        <v>3919</v>
      </c>
      <c r="N1066" s="2" t="s">
        <v>36</v>
      </c>
    </row>
    <row r="1067" spans="1:14" ht="21.75" customHeight="1">
      <c r="A1067" s="2" t="s">
        <v>3920</v>
      </c>
      <c r="B1067" s="2" t="s">
        <v>3921</v>
      </c>
      <c r="C1067" s="2" t="str">
        <f t="shared" ca="1" si="0"/>
        <v>上海</v>
      </c>
      <c r="D1067" s="2" t="str">
        <f t="shared" ca="1" si="131"/>
        <v>海珠区  </v>
      </c>
      <c r="E1067" s="2" t="s">
        <v>33</v>
      </c>
      <c r="F1067" s="2" t="s">
        <v>27</v>
      </c>
      <c r="G1067" s="3">
        <v>10</v>
      </c>
      <c r="H1067" s="3">
        <v>18</v>
      </c>
      <c r="I1067" s="2" t="s">
        <v>3037</v>
      </c>
      <c r="J1067" s="2" t="s">
        <v>157</v>
      </c>
      <c r="K1067" s="2" t="s">
        <v>1965</v>
      </c>
      <c r="L1067" s="2" t="s">
        <v>3922</v>
      </c>
      <c r="M1067" s="2" t="s">
        <v>3923</v>
      </c>
      <c r="N1067" s="2" t="s">
        <v>96</v>
      </c>
    </row>
    <row r="1068" spans="1:14" ht="21.75" customHeight="1">
      <c r="A1068" s="2" t="s">
        <v>3924</v>
      </c>
      <c r="B1068" s="2" t="s">
        <v>3925</v>
      </c>
      <c r="C1068" s="2" t="str">
        <f t="shared" ca="1" si="0"/>
        <v>上海</v>
      </c>
      <c r="D1068" s="2" t="str">
        <f t="shared" ca="1" si="131"/>
        <v>海珠区  </v>
      </c>
      <c r="E1068" s="2" t="s">
        <v>33</v>
      </c>
      <c r="F1068" s="2" t="s">
        <v>27</v>
      </c>
      <c r="G1068" s="3">
        <v>10</v>
      </c>
      <c r="H1068" s="3">
        <v>15</v>
      </c>
      <c r="I1068" s="2" t="s">
        <v>3019</v>
      </c>
      <c r="J1068" s="2" t="s">
        <v>29</v>
      </c>
      <c r="K1068" s="2" t="s">
        <v>47</v>
      </c>
      <c r="L1068" s="2" t="s">
        <v>3926</v>
      </c>
      <c r="M1068" s="2" t="s">
        <v>3927</v>
      </c>
      <c r="N1068" s="2" t="s">
        <v>42</v>
      </c>
    </row>
    <row r="1069" spans="1:14" ht="21.75" customHeight="1">
      <c r="A1069" s="2" t="s">
        <v>3928</v>
      </c>
      <c r="B1069" s="2" t="s">
        <v>3929</v>
      </c>
      <c r="C1069" s="2" t="str">
        <f t="shared" ca="1" si="0"/>
        <v>上海</v>
      </c>
      <c r="D1069" s="2" t="s">
        <v>21</v>
      </c>
      <c r="E1069" s="2" t="s">
        <v>77</v>
      </c>
      <c r="F1069" s="2" t="s">
        <v>17</v>
      </c>
      <c r="G1069" s="3">
        <v>10</v>
      </c>
      <c r="H1069" s="3">
        <v>15</v>
      </c>
      <c r="I1069" s="2" t="s">
        <v>3019</v>
      </c>
      <c r="J1069" s="2" t="s">
        <v>3930</v>
      </c>
      <c r="K1069" s="2" t="s">
        <v>55</v>
      </c>
      <c r="L1069" s="2" t="s">
        <v>3931</v>
      </c>
      <c r="M1069" s="2" t="s">
        <v>3932</v>
      </c>
      <c r="N1069" s="2" t="s">
        <v>36</v>
      </c>
    </row>
    <row r="1070" spans="1:14" ht="21.75" customHeight="1">
      <c r="A1070" s="2" t="s">
        <v>108</v>
      </c>
      <c r="B1070" s="2" t="s">
        <v>3933</v>
      </c>
      <c r="C1070" s="2" t="str">
        <f t="shared" ca="1" si="0"/>
        <v>上海</v>
      </c>
      <c r="D1070" s="2" t="str">
        <f t="shared" ref="D1070:D1072" ca="1" si="132">IFERROR(__xludf.DUMMYFUNCTION("REGEXEXTRACT(E1070,""-(\S+)"")"),"天河区  ")</f>
        <v>天河区  </v>
      </c>
      <c r="E1070" s="2" t="s">
        <v>33</v>
      </c>
      <c r="F1070" s="2" t="s">
        <v>17</v>
      </c>
      <c r="G1070" s="3">
        <v>10</v>
      </c>
      <c r="H1070" s="3">
        <v>15</v>
      </c>
      <c r="I1070" s="2" t="s">
        <v>3019</v>
      </c>
      <c r="J1070" s="2" t="s">
        <v>29</v>
      </c>
      <c r="K1070" s="2" t="s">
        <v>47</v>
      </c>
      <c r="L1070" s="2" t="s">
        <v>3934</v>
      </c>
      <c r="M1070" s="2" t="s">
        <v>3935</v>
      </c>
      <c r="N1070" s="2" t="s">
        <v>36</v>
      </c>
    </row>
    <row r="1071" spans="1:14" ht="21.75" customHeight="1">
      <c r="A1071" s="2" t="s">
        <v>108</v>
      </c>
      <c r="B1071" s="2" t="s">
        <v>3936</v>
      </c>
      <c r="C1071" s="2" t="str">
        <f t="shared" ca="1" si="0"/>
        <v>上海</v>
      </c>
      <c r="D1071" s="2" t="str">
        <f t="shared" ca="1" si="132"/>
        <v>天河区  </v>
      </c>
      <c r="E1071" s="2" t="s">
        <v>33</v>
      </c>
      <c r="F1071" s="2" t="s">
        <v>27</v>
      </c>
      <c r="G1071" s="3">
        <v>10</v>
      </c>
      <c r="H1071" s="3">
        <v>15</v>
      </c>
      <c r="I1071" s="2" t="s">
        <v>3019</v>
      </c>
      <c r="J1071" s="2" t="s">
        <v>3490</v>
      </c>
      <c r="K1071" s="2" t="s">
        <v>47</v>
      </c>
      <c r="L1071" s="2" t="s">
        <v>3937</v>
      </c>
      <c r="M1071" s="2" t="s">
        <v>3938</v>
      </c>
      <c r="N1071" s="2" t="s">
        <v>404</v>
      </c>
    </row>
    <row r="1072" spans="1:14" ht="21.75" customHeight="1">
      <c r="A1072" s="2" t="s">
        <v>2352</v>
      </c>
      <c r="B1072" s="2" t="s">
        <v>3939</v>
      </c>
      <c r="C1072" s="2" t="str">
        <f t="shared" ca="1" si="0"/>
        <v>上海</v>
      </c>
      <c r="D1072" s="2" t="str">
        <f t="shared" ca="1" si="132"/>
        <v>天河区  </v>
      </c>
      <c r="E1072" s="2" t="s">
        <v>33</v>
      </c>
      <c r="F1072" s="2" t="s">
        <v>27</v>
      </c>
      <c r="G1072" s="3">
        <v>10</v>
      </c>
      <c r="H1072" s="3">
        <v>15</v>
      </c>
      <c r="I1072" s="2" t="s">
        <v>3019</v>
      </c>
      <c r="J1072" s="2" t="s">
        <v>157</v>
      </c>
      <c r="K1072" s="2" t="s">
        <v>55</v>
      </c>
      <c r="L1072" s="2" t="s">
        <v>3940</v>
      </c>
      <c r="M1072" s="2" t="s">
        <v>3941</v>
      </c>
      <c r="N1072" s="2" t="s">
        <v>36</v>
      </c>
    </row>
    <row r="1073" spans="1:14" ht="21.75" customHeight="1">
      <c r="A1073" s="2" t="s">
        <v>3942</v>
      </c>
      <c r="B1073" s="2" t="s">
        <v>3943</v>
      </c>
      <c r="C1073" s="2" t="str">
        <f t="shared" ca="1" si="0"/>
        <v>上海</v>
      </c>
      <c r="D1073" s="2" t="s">
        <v>21</v>
      </c>
      <c r="E1073" s="2" t="s">
        <v>77</v>
      </c>
      <c r="F1073" s="2" t="s">
        <v>17</v>
      </c>
      <c r="G1073" s="3">
        <v>10</v>
      </c>
      <c r="H1073" s="3">
        <v>15</v>
      </c>
      <c r="I1073" s="2" t="s">
        <v>3019</v>
      </c>
      <c r="J1073" s="2" t="s">
        <v>620</v>
      </c>
      <c r="K1073" s="2" t="s">
        <v>55</v>
      </c>
      <c r="L1073" s="2" t="s">
        <v>3944</v>
      </c>
      <c r="M1073" s="2" t="s">
        <v>3945</v>
      </c>
      <c r="N1073" s="2" t="s">
        <v>36</v>
      </c>
    </row>
    <row r="1074" spans="1:14" ht="21.75" customHeight="1">
      <c r="A1074" s="2" t="s">
        <v>3613</v>
      </c>
      <c r="B1074" s="2" t="s">
        <v>3946</v>
      </c>
      <c r="C1074" s="2" t="str">
        <f t="shared" ca="1" si="0"/>
        <v>上海</v>
      </c>
      <c r="D1074" s="2" t="str">
        <f t="shared" ref="D1074:D1078" ca="1" si="133">IFERROR(__xludf.DUMMYFUNCTION("REGEXEXTRACT(E1074,""-(\S+)"")"),"越秀区  ")</f>
        <v>越秀区  </v>
      </c>
      <c r="E1074" s="2" t="s">
        <v>114</v>
      </c>
      <c r="F1074" s="2" t="s">
        <v>17</v>
      </c>
      <c r="G1074" s="3">
        <v>10</v>
      </c>
      <c r="H1074" s="3">
        <v>15</v>
      </c>
      <c r="I1074" s="2" t="s">
        <v>3019</v>
      </c>
      <c r="J1074" s="2" t="s">
        <v>20</v>
      </c>
      <c r="K1074" s="2" t="s">
        <v>55</v>
      </c>
      <c r="L1074" s="2" t="s">
        <v>3947</v>
      </c>
      <c r="M1074" s="2" t="s">
        <v>3948</v>
      </c>
      <c r="N1074" s="2" t="s">
        <v>42</v>
      </c>
    </row>
    <row r="1075" spans="1:14" ht="21.75" customHeight="1">
      <c r="A1075" s="2" t="s">
        <v>179</v>
      </c>
      <c r="B1075" s="2" t="s">
        <v>3949</v>
      </c>
      <c r="C1075" s="2" t="str">
        <f t="shared" ca="1" si="0"/>
        <v>上海</v>
      </c>
      <c r="D1075" s="2" t="str">
        <f t="shared" ca="1" si="133"/>
        <v>越秀区  </v>
      </c>
      <c r="E1075" s="2" t="s">
        <v>33</v>
      </c>
      <c r="F1075" s="2" t="s">
        <v>27</v>
      </c>
      <c r="G1075" s="3">
        <v>10</v>
      </c>
      <c r="H1075" s="3">
        <v>15</v>
      </c>
      <c r="I1075" s="2" t="s">
        <v>3019</v>
      </c>
      <c r="J1075" s="2" t="s">
        <v>352</v>
      </c>
      <c r="K1075" s="2" t="s">
        <v>55</v>
      </c>
      <c r="L1075" s="2" t="s">
        <v>855</v>
      </c>
      <c r="M1075" s="2" t="s">
        <v>3950</v>
      </c>
      <c r="N1075" s="2" t="s">
        <v>404</v>
      </c>
    </row>
    <row r="1076" spans="1:14" ht="21.75" customHeight="1">
      <c r="A1076" s="2" t="s">
        <v>3951</v>
      </c>
      <c r="B1076" s="2" t="s">
        <v>2594</v>
      </c>
      <c r="C1076" s="2" t="str">
        <f t="shared" ca="1" si="0"/>
        <v>上海</v>
      </c>
      <c r="D1076" s="2" t="str">
        <f t="shared" ca="1" si="133"/>
        <v>越秀区  </v>
      </c>
      <c r="E1076" s="2" t="s">
        <v>33</v>
      </c>
      <c r="F1076" s="2" t="s">
        <v>27</v>
      </c>
      <c r="G1076" s="3">
        <v>10</v>
      </c>
      <c r="H1076" s="3">
        <v>15</v>
      </c>
      <c r="I1076" s="2" t="s">
        <v>3019</v>
      </c>
      <c r="J1076" s="2" t="s">
        <v>557</v>
      </c>
      <c r="K1076" s="2" t="s">
        <v>47</v>
      </c>
      <c r="L1076" s="2" t="s">
        <v>2595</v>
      </c>
      <c r="M1076" s="2" t="s">
        <v>2596</v>
      </c>
      <c r="N1076" s="2" t="s">
        <v>36</v>
      </c>
    </row>
    <row r="1077" spans="1:14" ht="21.75" customHeight="1">
      <c r="A1077" s="2" t="s">
        <v>3952</v>
      </c>
      <c r="B1077" s="2" t="s">
        <v>3953</v>
      </c>
      <c r="C1077" s="2" t="str">
        <f t="shared" ca="1" si="0"/>
        <v>上海</v>
      </c>
      <c r="D1077" s="2" t="str">
        <f t="shared" ca="1" si="133"/>
        <v>越秀区  </v>
      </c>
      <c r="E1077" s="2" t="s">
        <v>26</v>
      </c>
      <c r="F1077" s="2" t="s">
        <v>27</v>
      </c>
      <c r="G1077" s="3">
        <v>10</v>
      </c>
      <c r="H1077" s="3">
        <v>20</v>
      </c>
      <c r="I1077" s="2" t="s">
        <v>3021</v>
      </c>
      <c r="J1077" s="2" t="s">
        <v>2748</v>
      </c>
      <c r="K1077" s="2" t="s">
        <v>55</v>
      </c>
      <c r="L1077" s="2" t="s">
        <v>3954</v>
      </c>
      <c r="M1077" s="2" t="s">
        <v>3955</v>
      </c>
      <c r="N1077" s="2" t="s">
        <v>42</v>
      </c>
    </row>
    <row r="1078" spans="1:14" ht="21.75" customHeight="1">
      <c r="A1078" s="2" t="s">
        <v>3462</v>
      </c>
      <c r="B1078" s="2" t="s">
        <v>3956</v>
      </c>
      <c r="C1078" s="2" t="str">
        <f t="shared" ca="1" si="0"/>
        <v>上海</v>
      </c>
      <c r="D1078" s="2" t="str">
        <f t="shared" ca="1" si="133"/>
        <v>越秀区  </v>
      </c>
      <c r="E1078" s="2" t="s">
        <v>33</v>
      </c>
      <c r="F1078" s="2" t="s">
        <v>27</v>
      </c>
      <c r="G1078" s="3">
        <v>10</v>
      </c>
      <c r="H1078" s="3">
        <v>15</v>
      </c>
      <c r="I1078" s="2" t="s">
        <v>3019</v>
      </c>
      <c r="J1078" s="2" t="s">
        <v>157</v>
      </c>
      <c r="K1078" s="2" t="s">
        <v>55</v>
      </c>
      <c r="L1078" s="2" t="s">
        <v>3957</v>
      </c>
      <c r="M1078" s="2" t="s">
        <v>21</v>
      </c>
      <c r="N1078" s="2" t="s">
        <v>36</v>
      </c>
    </row>
    <row r="1079" spans="1:14" ht="21.75" customHeight="1">
      <c r="A1079" s="2" t="s">
        <v>3958</v>
      </c>
      <c r="B1079" s="2" t="s">
        <v>3959</v>
      </c>
      <c r="C1079" s="2" t="str">
        <f t="shared" ca="1" si="0"/>
        <v>上海</v>
      </c>
      <c r="D1079" s="2" t="s">
        <v>21</v>
      </c>
      <c r="E1079" s="2" t="s">
        <v>77</v>
      </c>
      <c r="F1079" s="2" t="s">
        <v>17</v>
      </c>
      <c r="G1079" s="3">
        <v>10</v>
      </c>
      <c r="H1079" s="3">
        <v>15</v>
      </c>
      <c r="I1079" s="2" t="s">
        <v>3019</v>
      </c>
      <c r="J1079" s="2" t="s">
        <v>262</v>
      </c>
      <c r="K1079" s="2" t="s">
        <v>55</v>
      </c>
      <c r="L1079" s="2" t="s">
        <v>3960</v>
      </c>
      <c r="M1079" s="2" t="s">
        <v>3961</v>
      </c>
      <c r="N1079" s="2" t="s">
        <v>36</v>
      </c>
    </row>
    <row r="1080" spans="1:14" ht="21.75" customHeight="1">
      <c r="A1080" s="2" t="s">
        <v>2113</v>
      </c>
      <c r="B1080" s="2" t="s">
        <v>3962</v>
      </c>
      <c r="C1080" s="2" t="str">
        <f t="shared" ca="1" si="0"/>
        <v>上海</v>
      </c>
      <c r="D1080" s="2" t="s">
        <v>21</v>
      </c>
      <c r="E1080" s="2" t="s">
        <v>77</v>
      </c>
      <c r="F1080" s="2" t="s">
        <v>27</v>
      </c>
      <c r="G1080" s="3">
        <v>10</v>
      </c>
      <c r="H1080" s="3">
        <v>15</v>
      </c>
      <c r="I1080" s="2" t="s">
        <v>3019</v>
      </c>
      <c r="J1080" s="2" t="s">
        <v>40</v>
      </c>
      <c r="K1080" s="2" t="s">
        <v>67</v>
      </c>
      <c r="L1080" s="2" t="s">
        <v>3963</v>
      </c>
      <c r="M1080" s="2" t="s">
        <v>3964</v>
      </c>
      <c r="N1080" s="2" t="s">
        <v>36</v>
      </c>
    </row>
    <row r="1081" spans="1:14" ht="21.75" customHeight="1">
      <c r="A1081" s="2" t="s">
        <v>108</v>
      </c>
      <c r="B1081" s="2" t="s">
        <v>3965</v>
      </c>
      <c r="C1081" s="2" t="str">
        <f t="shared" ca="1" si="0"/>
        <v>上海</v>
      </c>
      <c r="D1081" s="2" t="str">
        <f t="shared" ref="D1081:D1094" ca="1" si="134">IFERROR(__xludf.DUMMYFUNCTION("REGEXEXTRACT(E1081,""-(\S+)"")"),"天河区  ")</f>
        <v>天河区  </v>
      </c>
      <c r="E1081" s="2" t="s">
        <v>33</v>
      </c>
      <c r="F1081" s="2" t="s">
        <v>27</v>
      </c>
      <c r="G1081" s="3">
        <v>10</v>
      </c>
      <c r="H1081" s="3">
        <v>20</v>
      </c>
      <c r="I1081" s="2" t="s">
        <v>3021</v>
      </c>
      <c r="J1081" s="2" t="s">
        <v>105</v>
      </c>
      <c r="K1081" s="2" t="s">
        <v>47</v>
      </c>
      <c r="L1081" s="2" t="s">
        <v>3966</v>
      </c>
      <c r="M1081" s="2" t="s">
        <v>3967</v>
      </c>
      <c r="N1081" s="2" t="s">
        <v>42</v>
      </c>
    </row>
    <row r="1082" spans="1:14" ht="21.75" customHeight="1">
      <c r="A1082" s="2" t="s">
        <v>3968</v>
      </c>
      <c r="B1082" s="2" t="s">
        <v>3969</v>
      </c>
      <c r="C1082" s="2" t="str">
        <f t="shared" ca="1" si="0"/>
        <v>上海</v>
      </c>
      <c r="D1082" s="2" t="str">
        <f t="shared" ca="1" si="134"/>
        <v>天河区  </v>
      </c>
      <c r="E1082" s="2" t="s">
        <v>26</v>
      </c>
      <c r="F1082" s="2" t="s">
        <v>17</v>
      </c>
      <c r="G1082" s="3">
        <v>10</v>
      </c>
      <c r="H1082" s="3">
        <v>15</v>
      </c>
      <c r="I1082" s="2" t="s">
        <v>3019</v>
      </c>
      <c r="J1082" s="2" t="s">
        <v>1024</v>
      </c>
      <c r="K1082" s="2" t="s">
        <v>55</v>
      </c>
      <c r="L1082" s="2" t="s">
        <v>3970</v>
      </c>
      <c r="M1082" s="2" t="s">
        <v>3971</v>
      </c>
      <c r="N1082" s="2" t="s">
        <v>36</v>
      </c>
    </row>
    <row r="1083" spans="1:14" ht="21.75" customHeight="1">
      <c r="A1083" s="2" t="s">
        <v>3972</v>
      </c>
      <c r="B1083" s="2" t="s">
        <v>3973</v>
      </c>
      <c r="C1083" s="2" t="str">
        <f t="shared" ca="1" si="0"/>
        <v>上海</v>
      </c>
      <c r="D1083" s="2" t="str">
        <f t="shared" ca="1" si="134"/>
        <v>天河区  </v>
      </c>
      <c r="E1083" s="2" t="s">
        <v>26</v>
      </c>
      <c r="F1083" s="2" t="s">
        <v>17</v>
      </c>
      <c r="G1083" s="3">
        <v>10</v>
      </c>
      <c r="H1083" s="3">
        <v>15</v>
      </c>
      <c r="I1083" s="2" t="s">
        <v>3019</v>
      </c>
      <c r="J1083" s="2" t="s">
        <v>29</v>
      </c>
      <c r="K1083" s="2" t="s">
        <v>55</v>
      </c>
      <c r="L1083" s="2" t="s">
        <v>3974</v>
      </c>
      <c r="M1083" s="2" t="s">
        <v>3975</v>
      </c>
      <c r="N1083" s="2" t="s">
        <v>42</v>
      </c>
    </row>
    <row r="1084" spans="1:14" ht="21.75" customHeight="1">
      <c r="A1084" s="2" t="s">
        <v>108</v>
      </c>
      <c r="B1084" s="2" t="s">
        <v>3976</v>
      </c>
      <c r="C1084" s="2" t="str">
        <f t="shared" ca="1" si="0"/>
        <v>上海</v>
      </c>
      <c r="D1084" s="2" t="str">
        <f t="shared" ca="1" si="134"/>
        <v>天河区  </v>
      </c>
      <c r="E1084" s="2" t="s">
        <v>33</v>
      </c>
      <c r="F1084" s="2" t="s">
        <v>27</v>
      </c>
      <c r="G1084" s="3">
        <v>10</v>
      </c>
      <c r="H1084" s="3">
        <v>12</v>
      </c>
      <c r="I1084" s="2" t="s">
        <v>3118</v>
      </c>
      <c r="J1084" s="2" t="s">
        <v>20</v>
      </c>
      <c r="K1084" s="2" t="s">
        <v>67</v>
      </c>
      <c r="L1084" s="2" t="s">
        <v>3977</v>
      </c>
      <c r="M1084" s="2" t="s">
        <v>3978</v>
      </c>
      <c r="N1084" s="2" t="s">
        <v>36</v>
      </c>
    </row>
    <row r="1085" spans="1:14" ht="21.75" customHeight="1">
      <c r="A1085" s="2" t="s">
        <v>3979</v>
      </c>
      <c r="B1085" s="2" t="s">
        <v>3980</v>
      </c>
      <c r="C1085" s="2" t="str">
        <f t="shared" ca="1" si="0"/>
        <v>上海</v>
      </c>
      <c r="D1085" s="2" t="str">
        <f t="shared" ca="1" si="134"/>
        <v>天河区  </v>
      </c>
      <c r="E1085" s="2" t="s">
        <v>33</v>
      </c>
      <c r="F1085" s="2" t="s">
        <v>27</v>
      </c>
      <c r="G1085" s="3">
        <v>10</v>
      </c>
      <c r="H1085" s="3">
        <v>20</v>
      </c>
      <c r="I1085" s="2" t="s">
        <v>3021</v>
      </c>
      <c r="J1085" s="2" t="s">
        <v>93</v>
      </c>
      <c r="K1085" s="2" t="s">
        <v>67</v>
      </c>
      <c r="L1085" s="2" t="s">
        <v>21</v>
      </c>
      <c r="M1085" s="2" t="s">
        <v>3981</v>
      </c>
      <c r="N1085" s="2" t="s">
        <v>96</v>
      </c>
    </row>
    <row r="1086" spans="1:14" ht="21.75" customHeight="1">
      <c r="A1086" s="2" t="s">
        <v>75</v>
      </c>
      <c r="B1086" s="2" t="s">
        <v>3982</v>
      </c>
      <c r="C1086" s="2" t="str">
        <f t="shared" ca="1" si="0"/>
        <v>上海</v>
      </c>
      <c r="D1086" s="2" t="str">
        <f t="shared" ca="1" si="134"/>
        <v>天河区  </v>
      </c>
      <c r="E1086" s="2" t="s">
        <v>33</v>
      </c>
      <c r="F1086" s="2" t="s">
        <v>27</v>
      </c>
      <c r="G1086" s="3">
        <v>10</v>
      </c>
      <c r="H1086" s="3">
        <v>15</v>
      </c>
      <c r="I1086" s="2" t="s">
        <v>3019</v>
      </c>
      <c r="J1086" s="2" t="s">
        <v>20</v>
      </c>
      <c r="K1086" s="2" t="s">
        <v>55</v>
      </c>
      <c r="L1086" s="2" t="s">
        <v>3983</v>
      </c>
      <c r="M1086" s="2" t="s">
        <v>3984</v>
      </c>
      <c r="N1086" s="2" t="s">
        <v>23</v>
      </c>
    </row>
    <row r="1087" spans="1:14" ht="21.75" customHeight="1">
      <c r="A1087" s="2" t="s">
        <v>1588</v>
      </c>
      <c r="B1087" s="2" t="s">
        <v>3985</v>
      </c>
      <c r="C1087" s="2" t="str">
        <f t="shared" ca="1" si="0"/>
        <v>上海</v>
      </c>
      <c r="D1087" s="2" t="str">
        <f t="shared" ca="1" si="134"/>
        <v>天河区  </v>
      </c>
      <c r="E1087" s="2" t="s">
        <v>39</v>
      </c>
      <c r="F1087" s="2" t="s">
        <v>27</v>
      </c>
      <c r="G1087" s="3">
        <v>10</v>
      </c>
      <c r="H1087" s="3">
        <v>18</v>
      </c>
      <c r="I1087" s="2" t="s">
        <v>3037</v>
      </c>
      <c r="J1087" s="2" t="s">
        <v>724</v>
      </c>
      <c r="K1087" s="2" t="s">
        <v>55</v>
      </c>
      <c r="L1087" s="2" t="s">
        <v>3986</v>
      </c>
      <c r="M1087" s="2" t="s">
        <v>3987</v>
      </c>
      <c r="N1087" s="2" t="s">
        <v>42</v>
      </c>
    </row>
    <row r="1088" spans="1:14" ht="21.75" customHeight="1">
      <c r="A1088" s="2" t="s">
        <v>533</v>
      </c>
      <c r="B1088" s="2" t="s">
        <v>3988</v>
      </c>
      <c r="C1088" s="2" t="str">
        <f t="shared" ca="1" si="0"/>
        <v>上海</v>
      </c>
      <c r="D1088" s="2" t="str">
        <f t="shared" ca="1" si="134"/>
        <v>天河区  </v>
      </c>
      <c r="E1088" s="2" t="s">
        <v>33</v>
      </c>
      <c r="F1088" s="2" t="s">
        <v>17</v>
      </c>
      <c r="G1088" s="3">
        <v>10</v>
      </c>
      <c r="H1088" s="3">
        <v>15</v>
      </c>
      <c r="I1088" s="2" t="s">
        <v>3019</v>
      </c>
      <c r="J1088" s="2" t="s">
        <v>3989</v>
      </c>
      <c r="K1088" s="2" t="s">
        <v>67</v>
      </c>
      <c r="L1088" s="2" t="s">
        <v>3990</v>
      </c>
      <c r="M1088" s="2" t="s">
        <v>3991</v>
      </c>
      <c r="N1088" s="2" t="s">
        <v>42</v>
      </c>
    </row>
    <row r="1089" spans="1:14" ht="21.75" customHeight="1">
      <c r="A1089" s="2" t="s">
        <v>108</v>
      </c>
      <c r="B1089" s="2" t="s">
        <v>3992</v>
      </c>
      <c r="C1089" s="2" t="str">
        <f t="shared" ca="1" si="0"/>
        <v>上海</v>
      </c>
      <c r="D1089" s="2" t="str">
        <f t="shared" ca="1" si="134"/>
        <v>天河区  </v>
      </c>
      <c r="E1089" s="2" t="s">
        <v>33</v>
      </c>
      <c r="F1089" s="2" t="s">
        <v>27</v>
      </c>
      <c r="G1089" s="3">
        <v>10</v>
      </c>
      <c r="H1089" s="3">
        <v>15</v>
      </c>
      <c r="I1089" s="2" t="s">
        <v>3019</v>
      </c>
      <c r="J1089" s="2" t="s">
        <v>40</v>
      </c>
      <c r="K1089" s="2" t="s">
        <v>47</v>
      </c>
      <c r="L1089" s="2" t="s">
        <v>21</v>
      </c>
      <c r="M1089" s="2" t="s">
        <v>3993</v>
      </c>
      <c r="N1089" s="2" t="s">
        <v>42</v>
      </c>
    </row>
    <row r="1090" spans="1:14" ht="21.75" customHeight="1">
      <c r="A1090" s="2" t="s">
        <v>3994</v>
      </c>
      <c r="B1090" s="2" t="s">
        <v>3995</v>
      </c>
      <c r="C1090" s="2" t="str">
        <f t="shared" ca="1" si="0"/>
        <v>上海</v>
      </c>
      <c r="D1090" s="2" t="str">
        <f t="shared" ca="1" si="134"/>
        <v>天河区  </v>
      </c>
      <c r="E1090" s="2" t="s">
        <v>99</v>
      </c>
      <c r="F1090" s="2" t="s">
        <v>73</v>
      </c>
      <c r="G1090" s="3">
        <v>10</v>
      </c>
      <c r="H1090" s="3">
        <v>15</v>
      </c>
      <c r="I1090" s="2" t="s">
        <v>3019</v>
      </c>
      <c r="J1090" s="2" t="s">
        <v>78</v>
      </c>
      <c r="K1090" s="2" t="s">
        <v>55</v>
      </c>
      <c r="L1090" s="2" t="s">
        <v>3996</v>
      </c>
      <c r="M1090" s="2" t="s">
        <v>3997</v>
      </c>
      <c r="N1090" s="2" t="s">
        <v>404</v>
      </c>
    </row>
    <row r="1091" spans="1:14" ht="21.75" customHeight="1">
      <c r="A1091" s="4" t="s">
        <v>1733</v>
      </c>
      <c r="B1091" s="4" t="s">
        <v>3998</v>
      </c>
      <c r="C1091" s="4" t="str">
        <f t="shared" ca="1" si="0"/>
        <v>上海</v>
      </c>
      <c r="D1091" s="4" t="str">
        <f t="shared" ca="1" si="134"/>
        <v>天河区  </v>
      </c>
      <c r="E1091" s="4" t="s">
        <v>33</v>
      </c>
      <c r="F1091" s="4" t="s">
        <v>27</v>
      </c>
      <c r="G1091" s="5">
        <v>10</v>
      </c>
      <c r="H1091" s="5">
        <v>15</v>
      </c>
      <c r="I1091" s="4" t="s">
        <v>3019</v>
      </c>
      <c r="J1091" s="4" t="s">
        <v>2425</v>
      </c>
      <c r="K1091" s="4" t="s">
        <v>1965</v>
      </c>
      <c r="L1091" s="4" t="s">
        <v>3999</v>
      </c>
      <c r="M1091" s="4" t="s">
        <v>21</v>
      </c>
      <c r="N1091" s="4" t="s">
        <v>36</v>
      </c>
    </row>
    <row r="1092" spans="1:14" ht="21.75" customHeight="1">
      <c r="A1092" s="2" t="s">
        <v>4000</v>
      </c>
      <c r="B1092" s="2" t="s">
        <v>4001</v>
      </c>
      <c r="C1092" s="2" t="str">
        <f t="shared" ca="1" si="0"/>
        <v>上海</v>
      </c>
      <c r="D1092" s="2" t="str">
        <f t="shared" ca="1" si="134"/>
        <v>天河区  </v>
      </c>
      <c r="E1092" s="2" t="s">
        <v>124</v>
      </c>
      <c r="F1092" s="2" t="s">
        <v>27</v>
      </c>
      <c r="G1092" s="3">
        <v>10</v>
      </c>
      <c r="H1092" s="3">
        <v>15</v>
      </c>
      <c r="I1092" s="2" t="s">
        <v>3019</v>
      </c>
      <c r="J1092" s="2" t="s">
        <v>1459</v>
      </c>
      <c r="K1092" s="2" t="s">
        <v>1965</v>
      </c>
      <c r="L1092" s="2" t="s">
        <v>4002</v>
      </c>
      <c r="M1092" s="2" t="s">
        <v>4003</v>
      </c>
      <c r="N1092" s="2" t="s">
        <v>23</v>
      </c>
    </row>
    <row r="1093" spans="1:14" ht="21.75" customHeight="1">
      <c r="A1093" s="2" t="s">
        <v>108</v>
      </c>
      <c r="B1093" s="2" t="s">
        <v>4004</v>
      </c>
      <c r="C1093" s="2" t="str">
        <f t="shared" ca="1" si="0"/>
        <v>上海</v>
      </c>
      <c r="D1093" s="2" t="str">
        <f t="shared" ca="1" si="134"/>
        <v>天河区  </v>
      </c>
      <c r="E1093" s="2" t="s">
        <v>26</v>
      </c>
      <c r="F1093" s="2" t="s">
        <v>27</v>
      </c>
      <c r="G1093" s="3">
        <v>10</v>
      </c>
      <c r="H1093" s="3">
        <v>20</v>
      </c>
      <c r="I1093" s="2" t="s">
        <v>3021</v>
      </c>
      <c r="J1093" s="2" t="s">
        <v>549</v>
      </c>
      <c r="K1093" s="2" t="s">
        <v>19</v>
      </c>
      <c r="L1093" s="2" t="s">
        <v>4005</v>
      </c>
      <c r="M1093" s="2" t="s">
        <v>4006</v>
      </c>
      <c r="N1093" s="2" t="s">
        <v>96</v>
      </c>
    </row>
    <row r="1094" spans="1:14" ht="21.75" customHeight="1">
      <c r="A1094" s="2" t="s">
        <v>75</v>
      </c>
      <c r="B1094" s="2" t="s">
        <v>4007</v>
      </c>
      <c r="C1094" s="2" t="str">
        <f t="shared" ca="1" si="0"/>
        <v>上海</v>
      </c>
      <c r="D1094" s="2" t="str">
        <f t="shared" ca="1" si="134"/>
        <v>天河区  </v>
      </c>
      <c r="E1094" s="2" t="s">
        <v>39</v>
      </c>
      <c r="F1094" s="2" t="s">
        <v>27</v>
      </c>
      <c r="G1094" s="3">
        <v>10</v>
      </c>
      <c r="H1094" s="3">
        <v>15</v>
      </c>
      <c r="I1094" s="2" t="s">
        <v>3019</v>
      </c>
      <c r="J1094" s="2" t="s">
        <v>40</v>
      </c>
      <c r="K1094" s="2" t="s">
        <v>55</v>
      </c>
      <c r="L1094" s="2" t="s">
        <v>4008</v>
      </c>
      <c r="M1094" s="2" t="s">
        <v>4009</v>
      </c>
      <c r="N1094" s="2" t="s">
        <v>42</v>
      </c>
    </row>
    <row r="1095" spans="1:14" ht="21.75" customHeight="1">
      <c r="A1095" s="2" t="s">
        <v>4010</v>
      </c>
      <c r="B1095" s="2" t="s">
        <v>4011</v>
      </c>
      <c r="C1095" s="2" t="str">
        <f t="shared" ca="1" si="0"/>
        <v>上海</v>
      </c>
      <c r="D1095" s="2" t="s">
        <v>21</v>
      </c>
      <c r="E1095" s="2" t="s">
        <v>77</v>
      </c>
      <c r="F1095" s="2" t="s">
        <v>27</v>
      </c>
      <c r="G1095" s="3">
        <v>10</v>
      </c>
      <c r="H1095" s="3">
        <v>16</v>
      </c>
      <c r="I1095" s="2" t="s">
        <v>3156</v>
      </c>
      <c r="J1095" s="2" t="s">
        <v>157</v>
      </c>
      <c r="K1095" s="2" t="s">
        <v>55</v>
      </c>
      <c r="L1095" s="2" t="s">
        <v>4012</v>
      </c>
      <c r="M1095" s="2" t="s">
        <v>4013</v>
      </c>
      <c r="N1095" s="2" t="s">
        <v>36</v>
      </c>
    </row>
    <row r="1096" spans="1:14" ht="21.75" customHeight="1">
      <c r="A1096" s="2" t="s">
        <v>4014</v>
      </c>
      <c r="B1096" s="2" t="s">
        <v>4015</v>
      </c>
      <c r="C1096" s="2" t="str">
        <f t="shared" ca="1" si="0"/>
        <v>上海</v>
      </c>
      <c r="D1096" s="2" t="str">
        <f t="shared" ref="D1096:D1098" ca="1" si="135">IFERROR(__xludf.DUMMYFUNCTION("REGEXEXTRACT(E1096,""-(\S+)"")"),"天河区  ")</f>
        <v>天河区  </v>
      </c>
      <c r="E1096" s="2" t="s">
        <v>33</v>
      </c>
      <c r="F1096" s="2" t="s">
        <v>27</v>
      </c>
      <c r="G1096" s="3">
        <v>10</v>
      </c>
      <c r="H1096" s="3">
        <v>20</v>
      </c>
      <c r="I1096" s="2" t="s">
        <v>3021</v>
      </c>
      <c r="J1096" s="2" t="s">
        <v>2269</v>
      </c>
      <c r="K1096" s="2" t="s">
        <v>55</v>
      </c>
      <c r="L1096" s="2" t="s">
        <v>4016</v>
      </c>
      <c r="M1096" s="2" t="s">
        <v>4017</v>
      </c>
      <c r="N1096" s="2" t="s">
        <v>36</v>
      </c>
    </row>
    <row r="1097" spans="1:14" ht="21.75" customHeight="1">
      <c r="A1097" s="2" t="s">
        <v>4018</v>
      </c>
      <c r="B1097" s="2" t="s">
        <v>4019</v>
      </c>
      <c r="C1097" s="2" t="str">
        <f t="shared" ca="1" si="0"/>
        <v>上海</v>
      </c>
      <c r="D1097" s="2" t="str">
        <f t="shared" ca="1" si="135"/>
        <v>天河区  </v>
      </c>
      <c r="E1097" s="2" t="s">
        <v>124</v>
      </c>
      <c r="F1097" s="2" t="s">
        <v>17</v>
      </c>
      <c r="G1097" s="3">
        <v>10</v>
      </c>
      <c r="H1097" s="3">
        <v>15</v>
      </c>
      <c r="I1097" s="2" t="s">
        <v>3019</v>
      </c>
      <c r="J1097" s="2" t="s">
        <v>105</v>
      </c>
      <c r="K1097" s="2" t="s">
        <v>55</v>
      </c>
      <c r="L1097" s="2" t="s">
        <v>4020</v>
      </c>
      <c r="M1097" s="2" t="s">
        <v>4021</v>
      </c>
      <c r="N1097" s="2" t="s">
        <v>36</v>
      </c>
    </row>
    <row r="1098" spans="1:14" ht="21.75" customHeight="1">
      <c r="A1098" s="2" t="s">
        <v>3826</v>
      </c>
      <c r="B1098" s="2" t="s">
        <v>4022</v>
      </c>
      <c r="C1098" s="2" t="str">
        <f t="shared" ca="1" si="0"/>
        <v>上海</v>
      </c>
      <c r="D1098" s="2" t="str">
        <f t="shared" ca="1" si="135"/>
        <v>天河区  </v>
      </c>
      <c r="E1098" s="2" t="s">
        <v>33</v>
      </c>
      <c r="F1098" s="2" t="s">
        <v>27</v>
      </c>
      <c r="G1098" s="3">
        <v>10</v>
      </c>
      <c r="H1098" s="3">
        <v>15</v>
      </c>
      <c r="I1098" s="2" t="s">
        <v>3019</v>
      </c>
      <c r="J1098" s="2" t="s">
        <v>262</v>
      </c>
      <c r="K1098" s="2" t="s">
        <v>55</v>
      </c>
      <c r="L1098" s="2" t="s">
        <v>4023</v>
      </c>
      <c r="M1098" s="2" t="s">
        <v>4024</v>
      </c>
      <c r="N1098" s="2" t="s">
        <v>42</v>
      </c>
    </row>
    <row r="1099" spans="1:14" ht="21.75" customHeight="1">
      <c r="A1099" s="2" t="s">
        <v>4025</v>
      </c>
      <c r="B1099" s="2" t="s">
        <v>4026</v>
      </c>
      <c r="C1099" s="2" t="str">
        <f t="shared" ca="1" si="0"/>
        <v>上海</v>
      </c>
      <c r="D1099" s="2" t="s">
        <v>21</v>
      </c>
      <c r="E1099" s="2" t="s">
        <v>77</v>
      </c>
      <c r="F1099" s="2" t="s">
        <v>17</v>
      </c>
      <c r="G1099" s="3">
        <v>10</v>
      </c>
      <c r="H1099" s="3">
        <v>15</v>
      </c>
      <c r="I1099" s="2" t="s">
        <v>3019</v>
      </c>
      <c r="J1099" s="2" t="s">
        <v>105</v>
      </c>
      <c r="K1099" s="2" t="s">
        <v>55</v>
      </c>
      <c r="L1099" s="2" t="s">
        <v>4027</v>
      </c>
      <c r="M1099" s="2" t="s">
        <v>4028</v>
      </c>
      <c r="N1099" s="2" t="s">
        <v>404</v>
      </c>
    </row>
    <row r="1100" spans="1:14" ht="21.75" customHeight="1">
      <c r="A1100" s="2" t="s">
        <v>1068</v>
      </c>
      <c r="B1100" s="2" t="s">
        <v>4029</v>
      </c>
      <c r="C1100" s="2" t="str">
        <f t="shared" ca="1" si="0"/>
        <v>上海</v>
      </c>
      <c r="D1100" s="2" t="str">
        <f t="shared" ref="D1100:D1108" ca="1" si="136">IFERROR(__xludf.DUMMYFUNCTION("REGEXEXTRACT(E1100,""-(\S+)"")"),"番禺区  ")</f>
        <v>番禺区  </v>
      </c>
      <c r="E1100" s="2" t="s">
        <v>124</v>
      </c>
      <c r="F1100" s="2" t="s">
        <v>27</v>
      </c>
      <c r="G1100" s="3">
        <v>10</v>
      </c>
      <c r="H1100" s="3">
        <v>20</v>
      </c>
      <c r="I1100" s="2" t="s">
        <v>3021</v>
      </c>
      <c r="J1100" s="2" t="s">
        <v>20</v>
      </c>
      <c r="K1100" s="2" t="s">
        <v>19</v>
      </c>
      <c r="L1100" s="2" t="s">
        <v>21</v>
      </c>
      <c r="M1100" s="2" t="s">
        <v>4030</v>
      </c>
      <c r="N1100" s="2" t="s">
        <v>42</v>
      </c>
    </row>
    <row r="1101" spans="1:14" ht="21.75" customHeight="1">
      <c r="A1101" s="2" t="s">
        <v>385</v>
      </c>
      <c r="B1101" s="2" t="s">
        <v>4031</v>
      </c>
      <c r="C1101" s="2" t="str">
        <f t="shared" ca="1" si="0"/>
        <v>上海</v>
      </c>
      <c r="D1101" s="2" t="str">
        <f t="shared" ca="1" si="136"/>
        <v>番禺区  </v>
      </c>
      <c r="E1101" s="2" t="s">
        <v>26</v>
      </c>
      <c r="F1101" s="2" t="s">
        <v>27</v>
      </c>
      <c r="G1101" s="3">
        <v>10</v>
      </c>
      <c r="H1101" s="3">
        <v>15</v>
      </c>
      <c r="I1101" s="2" t="s">
        <v>3019</v>
      </c>
      <c r="J1101" s="2" t="s">
        <v>105</v>
      </c>
      <c r="K1101" s="2" t="s">
        <v>47</v>
      </c>
      <c r="L1101" s="2" t="s">
        <v>4032</v>
      </c>
      <c r="M1101" s="2" t="s">
        <v>4033</v>
      </c>
      <c r="N1101" s="2" t="s">
        <v>42</v>
      </c>
    </row>
    <row r="1102" spans="1:14" ht="21.75" customHeight="1">
      <c r="A1102" s="2" t="s">
        <v>4034</v>
      </c>
      <c r="B1102" s="2" t="s">
        <v>4035</v>
      </c>
      <c r="C1102" s="2" t="str">
        <f t="shared" ca="1" si="0"/>
        <v>上海</v>
      </c>
      <c r="D1102" s="2" t="str">
        <f t="shared" ca="1" si="136"/>
        <v>番禺区  </v>
      </c>
      <c r="E1102" s="2" t="s">
        <v>33</v>
      </c>
      <c r="F1102" s="2" t="s">
        <v>17</v>
      </c>
      <c r="G1102" s="3">
        <v>10</v>
      </c>
      <c r="H1102" s="3">
        <v>15</v>
      </c>
      <c r="I1102" s="2" t="s">
        <v>3019</v>
      </c>
      <c r="J1102" s="2" t="s">
        <v>1020</v>
      </c>
      <c r="K1102" s="2" t="s">
        <v>47</v>
      </c>
      <c r="L1102" s="2" t="s">
        <v>21</v>
      </c>
      <c r="M1102" s="2" t="s">
        <v>4036</v>
      </c>
      <c r="N1102" s="2" t="s">
        <v>36</v>
      </c>
    </row>
    <row r="1103" spans="1:14" ht="21.75" customHeight="1">
      <c r="A1103" s="2" t="s">
        <v>4037</v>
      </c>
      <c r="B1103" s="2" t="s">
        <v>4038</v>
      </c>
      <c r="C1103" s="2" t="str">
        <f t="shared" ca="1" si="0"/>
        <v>上海</v>
      </c>
      <c r="D1103" s="2" t="str">
        <f t="shared" ca="1" si="136"/>
        <v>番禺区  </v>
      </c>
      <c r="E1103" s="2" t="s">
        <v>26</v>
      </c>
      <c r="F1103" s="2" t="s">
        <v>27</v>
      </c>
      <c r="G1103" s="3">
        <v>10</v>
      </c>
      <c r="H1103" s="3">
        <v>12</v>
      </c>
      <c r="I1103" s="2" t="s">
        <v>3118</v>
      </c>
      <c r="J1103" s="2" t="s">
        <v>471</v>
      </c>
      <c r="K1103" s="2" t="s">
        <v>47</v>
      </c>
      <c r="L1103" s="2" t="s">
        <v>4039</v>
      </c>
      <c r="M1103" s="2" t="s">
        <v>4040</v>
      </c>
      <c r="N1103" s="2" t="s">
        <v>36</v>
      </c>
    </row>
    <row r="1104" spans="1:14" ht="21.75" customHeight="1">
      <c r="A1104" s="2" t="s">
        <v>108</v>
      </c>
      <c r="B1104" s="2" t="s">
        <v>4041</v>
      </c>
      <c r="C1104" s="2" t="str">
        <f t="shared" ca="1" si="0"/>
        <v>上海</v>
      </c>
      <c r="D1104" s="2" t="str">
        <f t="shared" ca="1" si="136"/>
        <v>番禺区  </v>
      </c>
      <c r="E1104" s="2" t="s">
        <v>124</v>
      </c>
      <c r="F1104" s="2" t="s">
        <v>27</v>
      </c>
      <c r="G1104" s="3">
        <v>10</v>
      </c>
      <c r="H1104" s="3">
        <v>15</v>
      </c>
      <c r="I1104" s="2" t="s">
        <v>3019</v>
      </c>
      <c r="J1104" s="2" t="s">
        <v>3249</v>
      </c>
      <c r="K1104" s="2" t="s">
        <v>55</v>
      </c>
      <c r="L1104" s="2" t="s">
        <v>4042</v>
      </c>
      <c r="M1104" s="2" t="s">
        <v>4043</v>
      </c>
      <c r="N1104" s="2" t="s">
        <v>36</v>
      </c>
    </row>
    <row r="1105" spans="1:14" ht="21.75" customHeight="1">
      <c r="A1105" s="2" t="s">
        <v>868</v>
      </c>
      <c r="B1105" s="2" t="s">
        <v>4044</v>
      </c>
      <c r="C1105" s="2" t="str">
        <f t="shared" ca="1" si="0"/>
        <v>上海</v>
      </c>
      <c r="D1105" s="2" t="str">
        <f t="shared" ca="1" si="136"/>
        <v>番禺区  </v>
      </c>
      <c r="E1105" s="2" t="s">
        <v>33</v>
      </c>
      <c r="F1105" s="2" t="s">
        <v>17</v>
      </c>
      <c r="G1105" s="3">
        <v>10</v>
      </c>
      <c r="H1105" s="3">
        <v>15</v>
      </c>
      <c r="I1105" s="2" t="s">
        <v>3019</v>
      </c>
      <c r="J1105" s="2" t="s">
        <v>4045</v>
      </c>
      <c r="K1105" s="2" t="s">
        <v>47</v>
      </c>
      <c r="L1105" s="2" t="s">
        <v>21</v>
      </c>
      <c r="M1105" s="2" t="s">
        <v>4046</v>
      </c>
      <c r="N1105" s="2" t="s">
        <v>404</v>
      </c>
    </row>
    <row r="1106" spans="1:14" ht="21.75" customHeight="1">
      <c r="A1106" s="2" t="s">
        <v>51</v>
      </c>
      <c r="B1106" s="2" t="s">
        <v>4047</v>
      </c>
      <c r="C1106" s="2" t="str">
        <f t="shared" ca="1" si="0"/>
        <v>上海</v>
      </c>
      <c r="D1106" s="2" t="str">
        <f t="shared" ca="1" si="136"/>
        <v>番禺区  </v>
      </c>
      <c r="E1106" s="2" t="s">
        <v>33</v>
      </c>
      <c r="F1106" s="2" t="s">
        <v>17</v>
      </c>
      <c r="G1106" s="3">
        <v>10</v>
      </c>
      <c r="H1106" s="3">
        <v>15</v>
      </c>
      <c r="I1106" s="2" t="s">
        <v>3019</v>
      </c>
      <c r="J1106" s="2" t="s">
        <v>520</v>
      </c>
      <c r="K1106" s="2" t="s">
        <v>67</v>
      </c>
      <c r="L1106" s="2" t="s">
        <v>4048</v>
      </c>
      <c r="M1106" s="2" t="s">
        <v>4049</v>
      </c>
      <c r="N1106" s="2" t="s">
        <v>42</v>
      </c>
    </row>
    <row r="1107" spans="1:14" ht="21.75" customHeight="1">
      <c r="A1107" s="2" t="s">
        <v>385</v>
      </c>
      <c r="B1107" s="2" t="s">
        <v>4050</v>
      </c>
      <c r="C1107" s="2" t="str">
        <f t="shared" ca="1" si="0"/>
        <v>上海</v>
      </c>
      <c r="D1107" s="2" t="str">
        <f t="shared" ca="1" si="136"/>
        <v>番禺区  </v>
      </c>
      <c r="E1107" s="2" t="s">
        <v>33</v>
      </c>
      <c r="F1107" s="2" t="s">
        <v>27</v>
      </c>
      <c r="G1107" s="3">
        <v>10</v>
      </c>
      <c r="H1107" s="3">
        <v>15</v>
      </c>
      <c r="I1107" s="2" t="s">
        <v>3019</v>
      </c>
      <c r="J1107" s="2" t="s">
        <v>105</v>
      </c>
      <c r="K1107" s="2" t="s">
        <v>55</v>
      </c>
      <c r="L1107" s="2" t="s">
        <v>4051</v>
      </c>
      <c r="M1107" s="2" t="s">
        <v>4052</v>
      </c>
      <c r="N1107" s="2" t="s">
        <v>42</v>
      </c>
    </row>
    <row r="1108" spans="1:14" ht="21.75" customHeight="1">
      <c r="A1108" s="2" t="s">
        <v>385</v>
      </c>
      <c r="B1108" s="2" t="s">
        <v>4053</v>
      </c>
      <c r="C1108" s="2" t="str">
        <f t="shared" ca="1" si="0"/>
        <v>上海</v>
      </c>
      <c r="D1108" s="2" t="str">
        <f t="shared" ca="1" si="136"/>
        <v>番禺区  </v>
      </c>
      <c r="E1108" s="2" t="s">
        <v>124</v>
      </c>
      <c r="F1108" s="2" t="s">
        <v>27</v>
      </c>
      <c r="G1108" s="3">
        <v>10</v>
      </c>
      <c r="H1108" s="3">
        <v>15</v>
      </c>
      <c r="I1108" s="2" t="s">
        <v>3019</v>
      </c>
      <c r="J1108" s="2" t="s">
        <v>40</v>
      </c>
      <c r="K1108" s="2" t="s">
        <v>55</v>
      </c>
      <c r="L1108" s="2" t="s">
        <v>4054</v>
      </c>
      <c r="M1108" s="2" t="s">
        <v>4055</v>
      </c>
      <c r="N1108" s="2" t="s">
        <v>42</v>
      </c>
    </row>
    <row r="1109" spans="1:14" ht="21.75" customHeight="1">
      <c r="A1109" s="2" t="s">
        <v>108</v>
      </c>
      <c r="B1109" s="2" t="s">
        <v>4056</v>
      </c>
      <c r="C1109" s="2" t="str">
        <f t="shared" ca="1" si="0"/>
        <v>上海</v>
      </c>
      <c r="D1109" s="2" t="s">
        <v>21</v>
      </c>
      <c r="E1109" s="2" t="s">
        <v>77</v>
      </c>
      <c r="F1109" s="2" t="s">
        <v>17</v>
      </c>
      <c r="G1109" s="3">
        <v>10</v>
      </c>
      <c r="H1109" s="3">
        <v>15</v>
      </c>
      <c r="I1109" s="2" t="s">
        <v>3019</v>
      </c>
      <c r="J1109" s="2" t="s">
        <v>157</v>
      </c>
      <c r="K1109" s="2" t="s">
        <v>19</v>
      </c>
      <c r="L1109" s="2" t="s">
        <v>4057</v>
      </c>
      <c r="M1109" s="2" t="s">
        <v>4058</v>
      </c>
      <c r="N1109" s="2" t="s">
        <v>42</v>
      </c>
    </row>
    <row r="1110" spans="1:14" ht="21.75" customHeight="1">
      <c r="A1110" s="2" t="s">
        <v>108</v>
      </c>
      <c r="B1110" s="2" t="s">
        <v>4059</v>
      </c>
      <c r="C1110" s="2" t="str">
        <f t="shared" ca="1" si="0"/>
        <v>上海</v>
      </c>
      <c r="D1110" s="2" t="str">
        <f t="shared" ref="D1110:D1117" ca="1" si="137">IFERROR(__xludf.DUMMYFUNCTION("REGEXEXTRACT(E1110,""-(\S+)"")"),"越秀区  ")</f>
        <v>越秀区  </v>
      </c>
      <c r="E1110" s="2" t="s">
        <v>114</v>
      </c>
      <c r="F1110" s="2" t="s">
        <v>27</v>
      </c>
      <c r="G1110" s="3">
        <v>10</v>
      </c>
      <c r="H1110" s="3">
        <v>20</v>
      </c>
      <c r="I1110" s="2" t="s">
        <v>3021</v>
      </c>
      <c r="J1110" s="2" t="s">
        <v>105</v>
      </c>
      <c r="K1110" s="2" t="s">
        <v>55</v>
      </c>
      <c r="L1110" s="2" t="s">
        <v>21</v>
      </c>
      <c r="M1110" s="2" t="s">
        <v>4060</v>
      </c>
      <c r="N1110" s="2" t="s">
        <v>36</v>
      </c>
    </row>
    <row r="1111" spans="1:14" ht="21.75" customHeight="1">
      <c r="A1111" s="2" t="s">
        <v>385</v>
      </c>
      <c r="B1111" s="2" t="s">
        <v>4061</v>
      </c>
      <c r="C1111" s="2" t="str">
        <f t="shared" ca="1" si="0"/>
        <v>上海</v>
      </c>
      <c r="D1111" s="2" t="str">
        <f t="shared" ca="1" si="137"/>
        <v>越秀区  </v>
      </c>
      <c r="E1111" s="2" t="s">
        <v>33</v>
      </c>
      <c r="F1111" s="2" t="s">
        <v>27</v>
      </c>
      <c r="G1111" s="3">
        <v>10</v>
      </c>
      <c r="H1111" s="3">
        <v>15</v>
      </c>
      <c r="I1111" s="2" t="s">
        <v>3019</v>
      </c>
      <c r="J1111" s="2" t="s">
        <v>471</v>
      </c>
      <c r="K1111" s="2" t="s">
        <v>47</v>
      </c>
      <c r="L1111" s="2" t="s">
        <v>4062</v>
      </c>
      <c r="M1111" s="2" t="s">
        <v>4063</v>
      </c>
      <c r="N1111" s="2" t="s">
        <v>404</v>
      </c>
    </row>
    <row r="1112" spans="1:14" ht="21.75" customHeight="1">
      <c r="A1112" s="2" t="s">
        <v>75</v>
      </c>
      <c r="B1112" s="2" t="s">
        <v>4064</v>
      </c>
      <c r="C1112" s="2" t="str">
        <f t="shared" ca="1" si="0"/>
        <v>上海</v>
      </c>
      <c r="D1112" s="2" t="str">
        <f t="shared" ca="1" si="137"/>
        <v>越秀区  </v>
      </c>
      <c r="E1112" s="2" t="s">
        <v>26</v>
      </c>
      <c r="F1112" s="2" t="s">
        <v>27</v>
      </c>
      <c r="G1112" s="3">
        <v>10</v>
      </c>
      <c r="H1112" s="3">
        <v>15</v>
      </c>
      <c r="I1112" s="2" t="s">
        <v>3019</v>
      </c>
      <c r="J1112" s="2" t="s">
        <v>4065</v>
      </c>
      <c r="K1112" s="2" t="s">
        <v>55</v>
      </c>
      <c r="L1112" s="2" t="s">
        <v>4066</v>
      </c>
      <c r="M1112" s="2" t="s">
        <v>4067</v>
      </c>
      <c r="N1112" s="2" t="s">
        <v>96</v>
      </c>
    </row>
    <row r="1113" spans="1:14" ht="21.75" customHeight="1">
      <c r="A1113" s="2" t="s">
        <v>1881</v>
      </c>
      <c r="B1113" s="2" t="s">
        <v>4068</v>
      </c>
      <c r="C1113" s="2" t="str">
        <f t="shared" ca="1" si="0"/>
        <v>上海</v>
      </c>
      <c r="D1113" s="2" t="str">
        <f t="shared" ca="1" si="137"/>
        <v>越秀区  </v>
      </c>
      <c r="E1113" s="2" t="s">
        <v>99</v>
      </c>
      <c r="F1113" s="2" t="s">
        <v>17</v>
      </c>
      <c r="G1113" s="3">
        <v>10</v>
      </c>
      <c r="H1113" s="3">
        <v>20</v>
      </c>
      <c r="I1113" s="2" t="s">
        <v>3021</v>
      </c>
      <c r="J1113" s="2" t="s">
        <v>4069</v>
      </c>
      <c r="K1113" s="2" t="s">
        <v>1965</v>
      </c>
      <c r="L1113" s="2" t="s">
        <v>4070</v>
      </c>
      <c r="M1113" s="2" t="s">
        <v>4071</v>
      </c>
      <c r="N1113" s="2" t="s">
        <v>42</v>
      </c>
    </row>
    <row r="1114" spans="1:14" ht="21.75" customHeight="1">
      <c r="A1114" s="2" t="s">
        <v>1881</v>
      </c>
      <c r="B1114" s="2" t="s">
        <v>4072</v>
      </c>
      <c r="C1114" s="2" t="str">
        <f t="shared" ca="1" si="0"/>
        <v>上海</v>
      </c>
      <c r="D1114" s="2" t="str">
        <f t="shared" ca="1" si="137"/>
        <v>越秀区  </v>
      </c>
      <c r="E1114" s="2" t="s">
        <v>33</v>
      </c>
      <c r="F1114" s="2" t="s">
        <v>27</v>
      </c>
      <c r="G1114" s="3">
        <v>10</v>
      </c>
      <c r="H1114" s="3">
        <v>15</v>
      </c>
      <c r="I1114" s="2" t="s">
        <v>3019</v>
      </c>
      <c r="J1114" s="2" t="s">
        <v>105</v>
      </c>
      <c r="K1114" s="2" t="s">
        <v>55</v>
      </c>
      <c r="L1114" s="2" t="s">
        <v>4073</v>
      </c>
      <c r="M1114" s="2" t="s">
        <v>4074</v>
      </c>
      <c r="N1114" s="2" t="s">
        <v>42</v>
      </c>
    </row>
    <row r="1115" spans="1:14" ht="21.75" customHeight="1">
      <c r="A1115" s="2" t="s">
        <v>314</v>
      </c>
      <c r="B1115" s="2" t="s">
        <v>4075</v>
      </c>
      <c r="C1115" s="2" t="str">
        <f t="shared" ca="1" si="0"/>
        <v>上海</v>
      </c>
      <c r="D1115" s="2" t="str">
        <f t="shared" ca="1" si="137"/>
        <v>越秀区  </v>
      </c>
      <c r="E1115" s="2" t="s">
        <v>235</v>
      </c>
      <c r="F1115" s="2" t="s">
        <v>17</v>
      </c>
      <c r="G1115" s="3">
        <v>10</v>
      </c>
      <c r="H1115" s="3">
        <v>15</v>
      </c>
      <c r="I1115" s="2" t="s">
        <v>3019</v>
      </c>
      <c r="J1115" s="2" t="s">
        <v>40</v>
      </c>
      <c r="K1115" s="2" t="s">
        <v>19</v>
      </c>
      <c r="L1115" s="2" t="s">
        <v>1793</v>
      </c>
      <c r="M1115" s="2" t="s">
        <v>21</v>
      </c>
      <c r="N1115" s="2" t="s">
        <v>42</v>
      </c>
    </row>
    <row r="1116" spans="1:14" ht="21.75" customHeight="1">
      <c r="A1116" s="2" t="s">
        <v>314</v>
      </c>
      <c r="B1116" s="2" t="s">
        <v>3806</v>
      </c>
      <c r="C1116" s="2" t="str">
        <f t="shared" ca="1" si="0"/>
        <v>上海</v>
      </c>
      <c r="D1116" s="2" t="str">
        <f t="shared" ca="1" si="137"/>
        <v>越秀区  </v>
      </c>
      <c r="E1116" s="2" t="s">
        <v>235</v>
      </c>
      <c r="F1116" s="2" t="s">
        <v>17</v>
      </c>
      <c r="G1116" s="3">
        <v>10</v>
      </c>
      <c r="H1116" s="3">
        <v>15</v>
      </c>
      <c r="I1116" s="2" t="s">
        <v>3019</v>
      </c>
      <c r="J1116" s="2" t="s">
        <v>78</v>
      </c>
      <c r="K1116" s="2" t="s">
        <v>47</v>
      </c>
      <c r="L1116" s="2" t="s">
        <v>3102</v>
      </c>
      <c r="M1116" s="2" t="s">
        <v>4076</v>
      </c>
      <c r="N1116" s="2" t="s">
        <v>96</v>
      </c>
    </row>
    <row r="1117" spans="1:14" ht="21.75" customHeight="1">
      <c r="A1117" s="2" t="s">
        <v>314</v>
      </c>
      <c r="B1117" s="2" t="s">
        <v>4077</v>
      </c>
      <c r="C1117" s="2" t="str">
        <f t="shared" ca="1" si="0"/>
        <v>上海</v>
      </c>
      <c r="D1117" s="2" t="str">
        <f t="shared" ca="1" si="137"/>
        <v>越秀区  </v>
      </c>
      <c r="E1117" s="2" t="s">
        <v>224</v>
      </c>
      <c r="F1117" s="2" t="s">
        <v>17</v>
      </c>
      <c r="G1117" s="3">
        <v>10</v>
      </c>
      <c r="H1117" s="3">
        <v>20</v>
      </c>
      <c r="I1117" s="2" t="s">
        <v>3021</v>
      </c>
      <c r="J1117" s="2" t="s">
        <v>105</v>
      </c>
      <c r="K1117" s="2" t="s">
        <v>47</v>
      </c>
      <c r="L1117" s="2" t="s">
        <v>21</v>
      </c>
      <c r="M1117" s="2" t="s">
        <v>4078</v>
      </c>
      <c r="N1117" s="2" t="s">
        <v>23</v>
      </c>
    </row>
    <row r="1118" spans="1:14" ht="21.75" customHeight="1">
      <c r="A1118" s="2" t="s">
        <v>683</v>
      </c>
      <c r="B1118" s="2" t="s">
        <v>4079</v>
      </c>
      <c r="C1118" s="2" t="str">
        <f t="shared" ca="1" si="0"/>
        <v>上海</v>
      </c>
      <c r="D1118" s="2" t="s">
        <v>21</v>
      </c>
      <c r="E1118" s="2" t="s">
        <v>247</v>
      </c>
      <c r="F1118" s="2" t="s">
        <v>27</v>
      </c>
      <c r="G1118" s="3">
        <v>10</v>
      </c>
      <c r="H1118" s="3">
        <v>15</v>
      </c>
      <c r="I1118" s="2" t="s">
        <v>3019</v>
      </c>
      <c r="J1118" s="2" t="s">
        <v>724</v>
      </c>
      <c r="K1118" s="2" t="s">
        <v>55</v>
      </c>
      <c r="L1118" s="2" t="s">
        <v>4080</v>
      </c>
      <c r="M1118" s="2" t="s">
        <v>4081</v>
      </c>
      <c r="N1118" s="2" t="s">
        <v>404</v>
      </c>
    </row>
    <row r="1119" spans="1:14" ht="21.75" customHeight="1">
      <c r="A1119" s="2" t="s">
        <v>4082</v>
      </c>
      <c r="B1119" s="2" t="s">
        <v>4083</v>
      </c>
      <c r="C1119" s="2" t="str">
        <f t="shared" ca="1" si="0"/>
        <v>上海</v>
      </c>
      <c r="D1119" s="2" t="s">
        <v>21</v>
      </c>
      <c r="E1119" s="2" t="s">
        <v>247</v>
      </c>
      <c r="F1119" s="2" t="s">
        <v>27</v>
      </c>
      <c r="G1119" s="3">
        <v>10</v>
      </c>
      <c r="H1119" s="3">
        <v>15</v>
      </c>
      <c r="I1119" s="2" t="s">
        <v>3019</v>
      </c>
      <c r="J1119" s="2" t="s">
        <v>40</v>
      </c>
      <c r="K1119" s="2" t="s">
        <v>55</v>
      </c>
      <c r="L1119" s="2" t="s">
        <v>4084</v>
      </c>
      <c r="M1119" s="2" t="s">
        <v>4085</v>
      </c>
      <c r="N1119" s="2" t="s">
        <v>42</v>
      </c>
    </row>
    <row r="1120" spans="1:14" ht="21.75" customHeight="1">
      <c r="A1120" s="2" t="s">
        <v>4086</v>
      </c>
      <c r="B1120" s="2" t="s">
        <v>4087</v>
      </c>
      <c r="C1120" s="2" t="str">
        <f t="shared" ca="1" si="0"/>
        <v>上海</v>
      </c>
      <c r="D1120" s="2" t="str">
        <f t="shared" ref="D1120:D1127" ca="1" si="138">IFERROR(__xludf.DUMMYFUNCTION("REGEXEXTRACT(E1120,""-(\S+)"")"),"南山区  ")</f>
        <v>南山区  </v>
      </c>
      <c r="E1120" s="2" t="s">
        <v>224</v>
      </c>
      <c r="F1120" s="2" t="s">
        <v>17</v>
      </c>
      <c r="G1120" s="3">
        <v>10</v>
      </c>
      <c r="H1120" s="3">
        <v>15</v>
      </c>
      <c r="I1120" s="2" t="s">
        <v>3019</v>
      </c>
      <c r="J1120" s="2" t="s">
        <v>663</v>
      </c>
      <c r="K1120" s="2" t="s">
        <v>55</v>
      </c>
      <c r="L1120" s="2" t="s">
        <v>21</v>
      </c>
      <c r="M1120" s="2" t="s">
        <v>4088</v>
      </c>
      <c r="N1120" s="2" t="s">
        <v>36</v>
      </c>
    </row>
    <row r="1121" spans="1:14" ht="21.75" customHeight="1">
      <c r="A1121" s="2" t="s">
        <v>314</v>
      </c>
      <c r="B1121" s="2" t="s">
        <v>4089</v>
      </c>
      <c r="C1121" s="2" t="str">
        <f t="shared" ca="1" si="0"/>
        <v>上海</v>
      </c>
      <c r="D1121" s="2" t="str">
        <f t="shared" ca="1" si="138"/>
        <v>南山区  </v>
      </c>
      <c r="E1121" s="2" t="s">
        <v>242</v>
      </c>
      <c r="F1121" s="2" t="s">
        <v>27</v>
      </c>
      <c r="G1121" s="3">
        <v>10</v>
      </c>
      <c r="H1121" s="3">
        <v>15</v>
      </c>
      <c r="I1121" s="2" t="s">
        <v>3019</v>
      </c>
      <c r="J1121" s="2" t="s">
        <v>431</v>
      </c>
      <c r="K1121" s="2" t="s">
        <v>55</v>
      </c>
      <c r="L1121" s="2" t="s">
        <v>4090</v>
      </c>
      <c r="M1121" s="2" t="s">
        <v>4091</v>
      </c>
      <c r="N1121" s="2" t="s">
        <v>23</v>
      </c>
    </row>
    <row r="1122" spans="1:14" ht="21.75" customHeight="1">
      <c r="A1122" s="2" t="s">
        <v>1325</v>
      </c>
      <c r="B1122" s="2" t="s">
        <v>4092</v>
      </c>
      <c r="C1122" s="2" t="str">
        <f t="shared" ca="1" si="0"/>
        <v>上海</v>
      </c>
      <c r="D1122" s="2" t="str">
        <f t="shared" ca="1" si="138"/>
        <v>南山区  </v>
      </c>
      <c r="E1122" s="2" t="s">
        <v>235</v>
      </c>
      <c r="F1122" s="2" t="s">
        <v>27</v>
      </c>
      <c r="G1122" s="3">
        <v>10</v>
      </c>
      <c r="H1122" s="3">
        <v>15</v>
      </c>
      <c r="I1122" s="2" t="s">
        <v>3019</v>
      </c>
      <c r="J1122" s="2" t="s">
        <v>40</v>
      </c>
      <c r="K1122" s="2" t="s">
        <v>19</v>
      </c>
      <c r="L1122" s="2" t="s">
        <v>21</v>
      </c>
      <c r="M1122" s="2" t="s">
        <v>4093</v>
      </c>
      <c r="N1122" s="2" t="s">
        <v>23</v>
      </c>
    </row>
    <row r="1123" spans="1:14" ht="21.75" customHeight="1">
      <c r="A1123" s="2" t="s">
        <v>314</v>
      </c>
      <c r="B1123" s="2" t="s">
        <v>4094</v>
      </c>
      <c r="C1123" s="2" t="str">
        <f t="shared" ca="1" si="0"/>
        <v>上海</v>
      </c>
      <c r="D1123" s="2" t="str">
        <f t="shared" ca="1" si="138"/>
        <v>南山区  </v>
      </c>
      <c r="E1123" s="2" t="s">
        <v>224</v>
      </c>
      <c r="F1123" s="2" t="s">
        <v>17</v>
      </c>
      <c r="G1123" s="3">
        <v>10</v>
      </c>
      <c r="H1123" s="3">
        <v>25</v>
      </c>
      <c r="I1123" s="2" t="s">
        <v>3275</v>
      </c>
      <c r="J1123" s="2" t="s">
        <v>663</v>
      </c>
      <c r="K1123" s="2" t="s">
        <v>47</v>
      </c>
      <c r="L1123" s="2" t="s">
        <v>21</v>
      </c>
      <c r="M1123" s="2" t="s">
        <v>4095</v>
      </c>
      <c r="N1123" s="2" t="s">
        <v>36</v>
      </c>
    </row>
    <row r="1124" spans="1:14" ht="21.75" customHeight="1">
      <c r="A1124" s="2" t="s">
        <v>314</v>
      </c>
      <c r="B1124" s="2" t="s">
        <v>4096</v>
      </c>
      <c r="C1124" s="2" t="str">
        <f t="shared" ca="1" si="0"/>
        <v>上海</v>
      </c>
      <c r="D1124" s="2" t="str">
        <f t="shared" ca="1" si="138"/>
        <v>南山区  </v>
      </c>
      <c r="E1124" s="2" t="s">
        <v>224</v>
      </c>
      <c r="F1124" s="2" t="s">
        <v>27</v>
      </c>
      <c r="G1124" s="3">
        <v>10</v>
      </c>
      <c r="H1124" s="3">
        <v>15</v>
      </c>
      <c r="I1124" s="2" t="s">
        <v>3019</v>
      </c>
      <c r="J1124" s="2" t="s">
        <v>40</v>
      </c>
      <c r="K1124" s="2" t="s">
        <v>55</v>
      </c>
      <c r="L1124" s="2" t="s">
        <v>4097</v>
      </c>
      <c r="M1124" s="2" t="s">
        <v>4098</v>
      </c>
      <c r="N1124" s="2" t="s">
        <v>404</v>
      </c>
    </row>
    <row r="1125" spans="1:14" ht="21.75" customHeight="1">
      <c r="A1125" s="2" t="s">
        <v>314</v>
      </c>
      <c r="B1125" s="2" t="s">
        <v>4099</v>
      </c>
      <c r="C1125" s="2" t="str">
        <f t="shared" ca="1" si="0"/>
        <v>上海</v>
      </c>
      <c r="D1125" s="2" t="str">
        <f t="shared" ca="1" si="138"/>
        <v>南山区  </v>
      </c>
      <c r="E1125" s="2" t="s">
        <v>235</v>
      </c>
      <c r="F1125" s="2" t="s">
        <v>17</v>
      </c>
      <c r="G1125" s="3">
        <v>10</v>
      </c>
      <c r="H1125" s="3">
        <v>18</v>
      </c>
      <c r="I1125" s="2" t="s">
        <v>3037</v>
      </c>
      <c r="J1125" s="2" t="s">
        <v>29</v>
      </c>
      <c r="K1125" s="2" t="s">
        <v>55</v>
      </c>
      <c r="L1125" s="2" t="s">
        <v>4100</v>
      </c>
      <c r="M1125" s="2" t="s">
        <v>4101</v>
      </c>
      <c r="N1125" s="2" t="s">
        <v>404</v>
      </c>
    </row>
    <row r="1126" spans="1:14" ht="21.75" customHeight="1">
      <c r="A1126" s="2" t="s">
        <v>314</v>
      </c>
      <c r="B1126" s="2" t="s">
        <v>4102</v>
      </c>
      <c r="C1126" s="2" t="str">
        <f t="shared" ca="1" si="0"/>
        <v>上海</v>
      </c>
      <c r="D1126" s="2" t="str">
        <f t="shared" ca="1" si="138"/>
        <v>南山区  </v>
      </c>
      <c r="E1126" s="2" t="s">
        <v>224</v>
      </c>
      <c r="F1126" s="2" t="s">
        <v>17</v>
      </c>
      <c r="G1126" s="3">
        <v>10</v>
      </c>
      <c r="H1126" s="3">
        <v>15</v>
      </c>
      <c r="I1126" s="2" t="s">
        <v>3019</v>
      </c>
      <c r="J1126" s="2" t="s">
        <v>4103</v>
      </c>
      <c r="K1126" s="2" t="s">
        <v>1965</v>
      </c>
      <c r="L1126" s="2" t="s">
        <v>4104</v>
      </c>
      <c r="M1126" s="2" t="s">
        <v>4105</v>
      </c>
      <c r="N1126" s="2" t="s">
        <v>23</v>
      </c>
    </row>
    <row r="1127" spans="1:14" ht="21.75" customHeight="1">
      <c r="A1127" s="2" t="s">
        <v>314</v>
      </c>
      <c r="B1127" s="2" t="s">
        <v>4106</v>
      </c>
      <c r="C1127" s="2" t="str">
        <f t="shared" ca="1" si="0"/>
        <v>上海</v>
      </c>
      <c r="D1127" s="2" t="str">
        <f t="shared" ca="1" si="138"/>
        <v>南山区  </v>
      </c>
      <c r="E1127" s="2" t="s">
        <v>235</v>
      </c>
      <c r="F1127" s="2" t="s">
        <v>17</v>
      </c>
      <c r="G1127" s="3">
        <v>10</v>
      </c>
      <c r="H1127" s="3">
        <v>15</v>
      </c>
      <c r="I1127" s="2" t="s">
        <v>3019</v>
      </c>
      <c r="J1127" s="2" t="s">
        <v>78</v>
      </c>
      <c r="K1127" s="2" t="s">
        <v>47</v>
      </c>
      <c r="L1127" s="2" t="s">
        <v>21</v>
      </c>
      <c r="M1127" s="2" t="s">
        <v>4107</v>
      </c>
      <c r="N1127" s="2" t="s">
        <v>36</v>
      </c>
    </row>
    <row r="1128" spans="1:14" ht="21.75" customHeight="1">
      <c r="A1128" s="2" t="s">
        <v>4108</v>
      </c>
      <c r="B1128" s="2" t="s">
        <v>4106</v>
      </c>
      <c r="C1128" s="2" t="str">
        <f t="shared" ca="1" si="0"/>
        <v>上海</v>
      </c>
      <c r="D1128" s="2" t="s">
        <v>21</v>
      </c>
      <c r="E1128" s="2" t="s">
        <v>247</v>
      </c>
      <c r="F1128" s="2" t="s">
        <v>27</v>
      </c>
      <c r="G1128" s="3">
        <v>10</v>
      </c>
      <c r="H1128" s="3">
        <v>15</v>
      </c>
      <c r="I1128" s="2" t="s">
        <v>3019</v>
      </c>
      <c r="J1128" s="2" t="s">
        <v>40</v>
      </c>
      <c r="K1128" s="2" t="s">
        <v>67</v>
      </c>
      <c r="L1128" s="2" t="s">
        <v>21</v>
      </c>
      <c r="M1128" s="2" t="s">
        <v>21</v>
      </c>
      <c r="N1128" s="2" t="s">
        <v>42</v>
      </c>
    </row>
    <row r="1129" spans="1:14" ht="21.75" customHeight="1">
      <c r="A1129" s="2" t="s">
        <v>314</v>
      </c>
      <c r="B1129" s="2" t="s">
        <v>4109</v>
      </c>
      <c r="C1129" s="2" t="str">
        <f t="shared" ca="1" si="0"/>
        <v>上海</v>
      </c>
      <c r="D1129" s="2" t="str">
        <f t="shared" ref="D1129:D1133" ca="1" si="139">IFERROR(__xludf.DUMMYFUNCTION("REGEXEXTRACT(E1129,""-(\S+)"")"),"龙岗区  ")</f>
        <v>龙岗区  </v>
      </c>
      <c r="E1129" s="2" t="s">
        <v>242</v>
      </c>
      <c r="F1129" s="2" t="s">
        <v>27</v>
      </c>
      <c r="G1129" s="3">
        <v>10</v>
      </c>
      <c r="H1129" s="3">
        <v>15</v>
      </c>
      <c r="I1129" s="2" t="s">
        <v>3019</v>
      </c>
      <c r="J1129" s="2" t="s">
        <v>40</v>
      </c>
      <c r="K1129" s="2" t="s">
        <v>47</v>
      </c>
      <c r="L1129" s="2" t="s">
        <v>4110</v>
      </c>
      <c r="M1129" s="2" t="s">
        <v>4111</v>
      </c>
      <c r="N1129" s="2" t="s">
        <v>23</v>
      </c>
    </row>
    <row r="1130" spans="1:14" ht="21.75" customHeight="1">
      <c r="A1130" s="2" t="s">
        <v>314</v>
      </c>
      <c r="B1130" s="2" t="s">
        <v>4112</v>
      </c>
      <c r="C1130" s="2" t="str">
        <f t="shared" ca="1" si="0"/>
        <v>上海</v>
      </c>
      <c r="D1130" s="2" t="str">
        <f t="shared" ca="1" si="139"/>
        <v>龙岗区  </v>
      </c>
      <c r="E1130" s="2" t="s">
        <v>235</v>
      </c>
      <c r="F1130" s="2" t="s">
        <v>27</v>
      </c>
      <c r="G1130" s="3">
        <v>10</v>
      </c>
      <c r="H1130" s="3">
        <v>15</v>
      </c>
      <c r="I1130" s="2" t="s">
        <v>3019</v>
      </c>
      <c r="J1130" s="2" t="s">
        <v>1849</v>
      </c>
      <c r="K1130" s="2" t="s">
        <v>55</v>
      </c>
      <c r="L1130" s="2" t="s">
        <v>4113</v>
      </c>
      <c r="M1130" s="2" t="s">
        <v>4114</v>
      </c>
      <c r="N1130" s="2" t="s">
        <v>404</v>
      </c>
    </row>
    <row r="1131" spans="1:14" ht="21.75" customHeight="1">
      <c r="A1131" s="2" t="s">
        <v>314</v>
      </c>
      <c r="B1131" s="2" t="s">
        <v>4115</v>
      </c>
      <c r="C1131" s="2" t="str">
        <f t="shared" ca="1" si="0"/>
        <v>上海</v>
      </c>
      <c r="D1131" s="2" t="str">
        <f t="shared" ca="1" si="139"/>
        <v>龙岗区  </v>
      </c>
      <c r="E1131" s="2" t="s">
        <v>235</v>
      </c>
      <c r="F1131" s="2" t="s">
        <v>17</v>
      </c>
      <c r="G1131" s="3">
        <v>10</v>
      </c>
      <c r="H1131" s="3">
        <v>15</v>
      </c>
      <c r="I1131" s="2" t="s">
        <v>3019</v>
      </c>
      <c r="J1131" s="2" t="s">
        <v>157</v>
      </c>
      <c r="K1131" s="2" t="s">
        <v>55</v>
      </c>
      <c r="L1131" s="2" t="s">
        <v>4116</v>
      </c>
      <c r="M1131" s="2" t="s">
        <v>4117</v>
      </c>
      <c r="N1131" s="2" t="s">
        <v>36</v>
      </c>
    </row>
    <row r="1132" spans="1:14" ht="21.75" customHeight="1">
      <c r="A1132" s="2" t="s">
        <v>1581</v>
      </c>
      <c r="B1132" s="2" t="s">
        <v>4118</v>
      </c>
      <c r="C1132" s="2" t="str">
        <f t="shared" ca="1" si="0"/>
        <v>上海</v>
      </c>
      <c r="D1132" s="2" t="str">
        <f t="shared" ca="1" si="139"/>
        <v>龙岗区  </v>
      </c>
      <c r="E1132" s="2" t="s">
        <v>235</v>
      </c>
      <c r="F1132" s="2" t="s">
        <v>27</v>
      </c>
      <c r="G1132" s="3">
        <v>10</v>
      </c>
      <c r="H1132" s="3">
        <v>18</v>
      </c>
      <c r="I1132" s="2" t="s">
        <v>3037</v>
      </c>
      <c r="J1132" s="2" t="s">
        <v>40</v>
      </c>
      <c r="K1132" s="2" t="s">
        <v>55</v>
      </c>
      <c r="L1132" s="2" t="s">
        <v>4119</v>
      </c>
      <c r="M1132" s="2" t="s">
        <v>4120</v>
      </c>
      <c r="N1132" s="2" t="s">
        <v>42</v>
      </c>
    </row>
    <row r="1133" spans="1:14" ht="21.75" customHeight="1">
      <c r="A1133" s="2" t="s">
        <v>4121</v>
      </c>
      <c r="B1133" s="2" t="s">
        <v>4122</v>
      </c>
      <c r="C1133" s="2" t="str">
        <f t="shared" ca="1" si="0"/>
        <v>上海</v>
      </c>
      <c r="D1133" s="2" t="str">
        <f t="shared" ca="1" si="139"/>
        <v>龙岗区  </v>
      </c>
      <c r="E1133" s="2" t="s">
        <v>229</v>
      </c>
      <c r="F1133" s="2" t="s">
        <v>17</v>
      </c>
      <c r="G1133" s="3">
        <v>10</v>
      </c>
      <c r="H1133" s="3">
        <v>20</v>
      </c>
      <c r="I1133" s="2" t="s">
        <v>3021</v>
      </c>
      <c r="J1133" s="2" t="s">
        <v>40</v>
      </c>
      <c r="K1133" s="2" t="s">
        <v>55</v>
      </c>
      <c r="L1133" s="2" t="s">
        <v>4123</v>
      </c>
      <c r="M1133" s="2" t="s">
        <v>4124</v>
      </c>
      <c r="N1133" s="2" t="s">
        <v>36</v>
      </c>
    </row>
    <row r="1134" spans="1:14" ht="21.75" customHeight="1">
      <c r="A1134" s="2" t="s">
        <v>172</v>
      </c>
      <c r="B1134" s="2" t="s">
        <v>4125</v>
      </c>
      <c r="C1134" s="2" t="str">
        <f t="shared" ca="1" si="0"/>
        <v>上海</v>
      </c>
      <c r="D1134" s="2" t="s">
        <v>21</v>
      </c>
      <c r="E1134" s="2" t="s">
        <v>247</v>
      </c>
      <c r="F1134" s="2" t="s">
        <v>27</v>
      </c>
      <c r="G1134" s="3">
        <v>10</v>
      </c>
      <c r="H1134" s="3">
        <v>15</v>
      </c>
      <c r="I1134" s="2" t="s">
        <v>3019</v>
      </c>
      <c r="J1134" s="2" t="s">
        <v>851</v>
      </c>
      <c r="K1134" s="2" t="s">
        <v>55</v>
      </c>
      <c r="L1134" s="2" t="s">
        <v>4126</v>
      </c>
      <c r="M1134" s="2" t="s">
        <v>4127</v>
      </c>
      <c r="N1134" s="2" t="s">
        <v>42</v>
      </c>
    </row>
    <row r="1135" spans="1:14" ht="21.75" customHeight="1">
      <c r="A1135" s="2" t="s">
        <v>4128</v>
      </c>
      <c r="B1135" s="2" t="s">
        <v>4129</v>
      </c>
      <c r="C1135" s="2" t="str">
        <f t="shared" ca="1" si="0"/>
        <v>上海</v>
      </c>
      <c r="D1135" s="2" t="str">
        <f t="shared" ref="D1135:D1146" ca="1" si="140">IFERROR(__xludf.DUMMYFUNCTION("REGEXEXTRACT(E1135,""-(\S+)"")"),"福田区  ")</f>
        <v>福田区  </v>
      </c>
      <c r="E1135" s="2" t="s">
        <v>235</v>
      </c>
      <c r="F1135" s="2" t="s">
        <v>27</v>
      </c>
      <c r="G1135" s="3">
        <v>10</v>
      </c>
      <c r="H1135" s="3">
        <v>18</v>
      </c>
      <c r="I1135" s="2" t="s">
        <v>3037</v>
      </c>
      <c r="J1135" s="2" t="s">
        <v>68</v>
      </c>
      <c r="K1135" s="2" t="s">
        <v>55</v>
      </c>
      <c r="L1135" s="2" t="s">
        <v>432</v>
      </c>
      <c r="M1135" s="2" t="s">
        <v>4130</v>
      </c>
      <c r="N1135" s="2" t="s">
        <v>36</v>
      </c>
    </row>
    <row r="1136" spans="1:14" ht="21.75" customHeight="1">
      <c r="A1136" s="2" t="s">
        <v>108</v>
      </c>
      <c r="B1136" s="2" t="s">
        <v>4131</v>
      </c>
      <c r="C1136" s="2" t="str">
        <f t="shared" ca="1" si="0"/>
        <v>上海</v>
      </c>
      <c r="D1136" s="2" t="str">
        <f t="shared" ca="1" si="140"/>
        <v>福田区  </v>
      </c>
      <c r="E1136" s="2" t="s">
        <v>235</v>
      </c>
      <c r="F1136" s="2" t="s">
        <v>17</v>
      </c>
      <c r="G1136" s="3">
        <v>10</v>
      </c>
      <c r="H1136" s="3">
        <v>15</v>
      </c>
      <c r="I1136" s="2" t="s">
        <v>3019</v>
      </c>
      <c r="J1136" s="2" t="s">
        <v>105</v>
      </c>
      <c r="K1136" s="2" t="s">
        <v>55</v>
      </c>
      <c r="L1136" s="2" t="s">
        <v>263</v>
      </c>
      <c r="M1136" s="2" t="s">
        <v>4132</v>
      </c>
      <c r="N1136" s="2" t="s">
        <v>42</v>
      </c>
    </row>
    <row r="1137" spans="1:14" ht="21.75" customHeight="1">
      <c r="A1137" s="2" t="s">
        <v>108</v>
      </c>
      <c r="B1137" s="2" t="s">
        <v>4133</v>
      </c>
      <c r="C1137" s="2" t="str">
        <f t="shared" ca="1" si="0"/>
        <v>上海</v>
      </c>
      <c r="D1137" s="2" t="str">
        <f t="shared" ca="1" si="140"/>
        <v>福田区  </v>
      </c>
      <c r="E1137" s="2" t="s">
        <v>235</v>
      </c>
      <c r="F1137" s="2" t="s">
        <v>17</v>
      </c>
      <c r="G1137" s="3">
        <v>10</v>
      </c>
      <c r="H1137" s="3">
        <v>16</v>
      </c>
      <c r="I1137" s="2" t="s">
        <v>3156</v>
      </c>
      <c r="J1137" s="2" t="s">
        <v>40</v>
      </c>
      <c r="K1137" s="2" t="s">
        <v>55</v>
      </c>
      <c r="L1137" s="2" t="s">
        <v>21</v>
      </c>
      <c r="M1137" s="2" t="s">
        <v>4134</v>
      </c>
      <c r="N1137" s="2" t="s">
        <v>404</v>
      </c>
    </row>
    <row r="1138" spans="1:14" ht="21.75" customHeight="1">
      <c r="A1138" s="2" t="s">
        <v>4135</v>
      </c>
      <c r="B1138" s="2" t="s">
        <v>4136</v>
      </c>
      <c r="C1138" s="2" t="str">
        <f t="shared" ca="1" si="0"/>
        <v>上海</v>
      </c>
      <c r="D1138" s="2" t="str">
        <f t="shared" ca="1" si="140"/>
        <v>福田区  </v>
      </c>
      <c r="E1138" s="2" t="s">
        <v>45</v>
      </c>
      <c r="F1138" s="2" t="s">
        <v>17</v>
      </c>
      <c r="G1138" s="3">
        <v>10</v>
      </c>
      <c r="H1138" s="3">
        <v>20</v>
      </c>
      <c r="I1138" s="2" t="s">
        <v>3021</v>
      </c>
      <c r="J1138" s="2" t="s">
        <v>40</v>
      </c>
      <c r="K1138" s="2" t="s">
        <v>47</v>
      </c>
      <c r="L1138" s="2" t="s">
        <v>21</v>
      </c>
      <c r="M1138" s="2" t="s">
        <v>4137</v>
      </c>
      <c r="N1138" s="2" t="s">
        <v>42</v>
      </c>
    </row>
    <row r="1139" spans="1:14" ht="21.75" customHeight="1">
      <c r="A1139" s="2" t="s">
        <v>4138</v>
      </c>
      <c r="B1139" s="2" t="s">
        <v>4139</v>
      </c>
      <c r="C1139" s="2" t="str">
        <f t="shared" ca="1" si="0"/>
        <v>上海</v>
      </c>
      <c r="D1139" s="2" t="str">
        <f t="shared" ca="1" si="140"/>
        <v>福田区  </v>
      </c>
      <c r="E1139" s="2" t="s">
        <v>224</v>
      </c>
      <c r="F1139" s="2" t="s">
        <v>27</v>
      </c>
      <c r="G1139" s="3">
        <v>10</v>
      </c>
      <c r="H1139" s="3">
        <v>15</v>
      </c>
      <c r="I1139" s="2" t="s">
        <v>3019</v>
      </c>
      <c r="J1139" s="2" t="s">
        <v>78</v>
      </c>
      <c r="K1139" s="2" t="s">
        <v>55</v>
      </c>
      <c r="L1139" s="2" t="s">
        <v>21</v>
      </c>
      <c r="M1139" s="2" t="s">
        <v>4140</v>
      </c>
      <c r="N1139" s="2" t="s">
        <v>36</v>
      </c>
    </row>
    <row r="1140" spans="1:14" ht="21.75" customHeight="1">
      <c r="A1140" s="2" t="s">
        <v>51</v>
      </c>
      <c r="B1140" s="2" t="s">
        <v>4141</v>
      </c>
      <c r="C1140" s="2" t="str">
        <f t="shared" ca="1" si="0"/>
        <v>上海</v>
      </c>
      <c r="D1140" s="2" t="str">
        <f t="shared" ca="1" si="140"/>
        <v>福田区  </v>
      </c>
      <c r="E1140" s="2" t="s">
        <v>224</v>
      </c>
      <c r="F1140" s="2" t="s">
        <v>27</v>
      </c>
      <c r="G1140" s="3">
        <v>10</v>
      </c>
      <c r="H1140" s="3">
        <v>16</v>
      </c>
      <c r="I1140" s="2" t="s">
        <v>3156</v>
      </c>
      <c r="J1140" s="2" t="s">
        <v>40</v>
      </c>
      <c r="K1140" s="2" t="s">
        <v>55</v>
      </c>
      <c r="L1140" s="2" t="s">
        <v>4142</v>
      </c>
      <c r="M1140" s="2" t="s">
        <v>4143</v>
      </c>
      <c r="N1140" s="2" t="s">
        <v>42</v>
      </c>
    </row>
    <row r="1141" spans="1:14" ht="21.75" customHeight="1">
      <c r="A1141" s="2" t="s">
        <v>108</v>
      </c>
      <c r="B1141" s="2" t="s">
        <v>4144</v>
      </c>
      <c r="C1141" s="2" t="str">
        <f t="shared" ca="1" si="0"/>
        <v>上海</v>
      </c>
      <c r="D1141" s="2" t="str">
        <f t="shared" ca="1" si="140"/>
        <v>福田区  </v>
      </c>
      <c r="E1141" s="2" t="s">
        <v>229</v>
      </c>
      <c r="F1141" s="2" t="s">
        <v>17</v>
      </c>
      <c r="G1141" s="3">
        <v>10</v>
      </c>
      <c r="H1141" s="3">
        <v>15</v>
      </c>
      <c r="I1141" s="2" t="s">
        <v>3019</v>
      </c>
      <c r="J1141" s="2" t="s">
        <v>40</v>
      </c>
      <c r="K1141" s="2" t="s">
        <v>55</v>
      </c>
      <c r="L1141" s="2" t="s">
        <v>4145</v>
      </c>
      <c r="M1141" s="2" t="s">
        <v>4146</v>
      </c>
      <c r="N1141" s="2" t="s">
        <v>42</v>
      </c>
    </row>
    <row r="1142" spans="1:14" ht="21.75" customHeight="1">
      <c r="A1142" s="2" t="s">
        <v>179</v>
      </c>
      <c r="B1142" s="2" t="s">
        <v>4147</v>
      </c>
      <c r="C1142" s="2" t="str">
        <f t="shared" ca="1" si="0"/>
        <v>上海</v>
      </c>
      <c r="D1142" s="2" t="str">
        <f t="shared" ca="1" si="140"/>
        <v>福田区  </v>
      </c>
      <c r="E1142" s="2" t="s">
        <v>235</v>
      </c>
      <c r="F1142" s="2" t="s">
        <v>17</v>
      </c>
      <c r="G1142" s="3">
        <v>10</v>
      </c>
      <c r="H1142" s="3">
        <v>15</v>
      </c>
      <c r="I1142" s="2" t="s">
        <v>3019</v>
      </c>
      <c r="J1142" s="2" t="s">
        <v>505</v>
      </c>
      <c r="K1142" s="2" t="s">
        <v>55</v>
      </c>
      <c r="L1142" s="2" t="s">
        <v>4148</v>
      </c>
      <c r="M1142" s="2" t="s">
        <v>4149</v>
      </c>
      <c r="N1142" s="2" t="s">
        <v>96</v>
      </c>
    </row>
    <row r="1143" spans="1:14" ht="21.75" customHeight="1">
      <c r="A1143" s="2" t="s">
        <v>3551</v>
      </c>
      <c r="B1143" s="2" t="s">
        <v>4150</v>
      </c>
      <c r="C1143" s="2" t="str">
        <f t="shared" ca="1" si="0"/>
        <v>上海</v>
      </c>
      <c r="D1143" s="2" t="str">
        <f t="shared" ca="1" si="140"/>
        <v>福田区  </v>
      </c>
      <c r="E1143" s="2" t="s">
        <v>224</v>
      </c>
      <c r="F1143" s="2" t="s">
        <v>27</v>
      </c>
      <c r="G1143" s="3">
        <v>10</v>
      </c>
      <c r="H1143" s="3">
        <v>20</v>
      </c>
      <c r="I1143" s="2" t="s">
        <v>3021</v>
      </c>
      <c r="J1143" s="2" t="s">
        <v>78</v>
      </c>
      <c r="K1143" s="2" t="s">
        <v>55</v>
      </c>
      <c r="L1143" s="2" t="s">
        <v>4151</v>
      </c>
      <c r="M1143" s="2" t="s">
        <v>4152</v>
      </c>
      <c r="N1143" s="2" t="s">
        <v>23</v>
      </c>
    </row>
    <row r="1144" spans="1:14" ht="21.75" customHeight="1">
      <c r="A1144" s="2" t="s">
        <v>108</v>
      </c>
      <c r="B1144" s="2" t="s">
        <v>4153</v>
      </c>
      <c r="C1144" s="2" t="str">
        <f t="shared" ca="1" si="0"/>
        <v>上海</v>
      </c>
      <c r="D1144" s="2" t="str">
        <f t="shared" ca="1" si="140"/>
        <v>福田区  </v>
      </c>
      <c r="E1144" s="2" t="s">
        <v>229</v>
      </c>
      <c r="F1144" s="2" t="s">
        <v>27</v>
      </c>
      <c r="G1144" s="3">
        <v>10</v>
      </c>
      <c r="H1144" s="3">
        <v>15</v>
      </c>
      <c r="I1144" s="2" t="s">
        <v>3019</v>
      </c>
      <c r="J1144" s="2" t="s">
        <v>352</v>
      </c>
      <c r="K1144" s="2" t="s">
        <v>47</v>
      </c>
      <c r="L1144" s="2" t="s">
        <v>4154</v>
      </c>
      <c r="M1144" s="2" t="s">
        <v>4155</v>
      </c>
      <c r="N1144" s="2" t="s">
        <v>404</v>
      </c>
    </row>
    <row r="1145" spans="1:14" ht="21.75" customHeight="1">
      <c r="A1145" s="2" t="s">
        <v>4156</v>
      </c>
      <c r="B1145" s="2" t="s">
        <v>4157</v>
      </c>
      <c r="C1145" s="2" t="str">
        <f t="shared" ca="1" si="0"/>
        <v>上海</v>
      </c>
      <c r="D1145" s="2" t="str">
        <f t="shared" ca="1" si="140"/>
        <v>福田区  </v>
      </c>
      <c r="E1145" s="2" t="s">
        <v>235</v>
      </c>
      <c r="F1145" s="2" t="s">
        <v>27</v>
      </c>
      <c r="G1145" s="3">
        <v>10</v>
      </c>
      <c r="H1145" s="3">
        <v>18</v>
      </c>
      <c r="I1145" s="2" t="s">
        <v>3037</v>
      </c>
      <c r="J1145" s="2" t="s">
        <v>40</v>
      </c>
      <c r="K1145" s="2" t="s">
        <v>55</v>
      </c>
      <c r="L1145" s="2" t="s">
        <v>4158</v>
      </c>
      <c r="M1145" s="2" t="s">
        <v>4159</v>
      </c>
      <c r="N1145" s="2" t="s">
        <v>36</v>
      </c>
    </row>
    <row r="1146" spans="1:14" ht="21.75" customHeight="1">
      <c r="A1146" s="2" t="s">
        <v>4160</v>
      </c>
      <c r="B1146" s="2" t="s">
        <v>4161</v>
      </c>
      <c r="C1146" s="2" t="str">
        <f t="shared" ca="1" si="0"/>
        <v>上海</v>
      </c>
      <c r="D1146" s="2" t="str">
        <f t="shared" ca="1" si="140"/>
        <v>福田区  </v>
      </c>
      <c r="E1146" s="2" t="s">
        <v>45</v>
      </c>
      <c r="F1146" s="2" t="s">
        <v>17</v>
      </c>
      <c r="G1146" s="3">
        <v>10</v>
      </c>
      <c r="H1146" s="3">
        <v>18</v>
      </c>
      <c r="I1146" s="2" t="s">
        <v>3037</v>
      </c>
      <c r="J1146" s="2" t="s">
        <v>29</v>
      </c>
      <c r="K1146" s="2" t="s">
        <v>55</v>
      </c>
      <c r="L1146" s="2" t="s">
        <v>4162</v>
      </c>
      <c r="M1146" s="2" t="s">
        <v>4163</v>
      </c>
      <c r="N1146" s="2" t="s">
        <v>36</v>
      </c>
    </row>
    <row r="1147" spans="1:14" ht="21.75" customHeight="1">
      <c r="A1147" s="2" t="s">
        <v>75</v>
      </c>
      <c r="B1147" s="2" t="s">
        <v>4164</v>
      </c>
      <c r="C1147" s="2" t="str">
        <f t="shared" ca="1" si="0"/>
        <v>上海</v>
      </c>
      <c r="D1147" s="2" t="s">
        <v>21</v>
      </c>
      <c r="E1147" s="2" t="s">
        <v>247</v>
      </c>
      <c r="F1147" s="2" t="s">
        <v>17</v>
      </c>
      <c r="G1147" s="3">
        <v>10</v>
      </c>
      <c r="H1147" s="3">
        <v>20</v>
      </c>
      <c r="I1147" s="2" t="s">
        <v>3021</v>
      </c>
      <c r="J1147" s="2" t="s">
        <v>20</v>
      </c>
      <c r="K1147" s="2" t="s">
        <v>47</v>
      </c>
      <c r="L1147" s="2" t="s">
        <v>4165</v>
      </c>
      <c r="M1147" s="2" t="s">
        <v>4166</v>
      </c>
      <c r="N1147" s="2" t="s">
        <v>36</v>
      </c>
    </row>
    <row r="1148" spans="1:14" ht="21.75" customHeight="1">
      <c r="A1148" s="2" t="s">
        <v>769</v>
      </c>
      <c r="B1148" s="2" t="s">
        <v>4167</v>
      </c>
      <c r="C1148" s="2" t="str">
        <f t="shared" ca="1" si="0"/>
        <v>上海</v>
      </c>
      <c r="D1148" s="2" t="str">
        <f t="shared" ref="D1148:D1150" ca="1" si="141">IFERROR(__xludf.DUMMYFUNCTION("REGEXEXTRACT(E1148,""-(\S+)"")"),"南山区  ")</f>
        <v>南山区  </v>
      </c>
      <c r="E1148" s="2" t="s">
        <v>224</v>
      </c>
      <c r="F1148" s="2" t="s">
        <v>27</v>
      </c>
      <c r="G1148" s="3">
        <v>10</v>
      </c>
      <c r="H1148" s="3">
        <v>20</v>
      </c>
      <c r="I1148" s="2" t="s">
        <v>3021</v>
      </c>
      <c r="J1148" s="2" t="s">
        <v>352</v>
      </c>
      <c r="K1148" s="2" t="s">
        <v>55</v>
      </c>
      <c r="L1148" s="2" t="s">
        <v>4168</v>
      </c>
      <c r="M1148" s="2" t="s">
        <v>4169</v>
      </c>
      <c r="N1148" s="2" t="s">
        <v>308</v>
      </c>
    </row>
    <row r="1149" spans="1:14" ht="21.75" customHeight="1">
      <c r="A1149" s="2" t="s">
        <v>3892</v>
      </c>
      <c r="B1149" s="2" t="s">
        <v>4170</v>
      </c>
      <c r="C1149" s="2" t="str">
        <f t="shared" ca="1" si="0"/>
        <v>上海</v>
      </c>
      <c r="D1149" s="2" t="str">
        <f t="shared" ca="1" si="141"/>
        <v>南山区  </v>
      </c>
      <c r="E1149" s="2" t="s">
        <v>224</v>
      </c>
      <c r="F1149" s="2" t="s">
        <v>17</v>
      </c>
      <c r="G1149" s="3">
        <v>10</v>
      </c>
      <c r="H1149" s="3">
        <v>16</v>
      </c>
      <c r="I1149" s="2" t="s">
        <v>3156</v>
      </c>
      <c r="J1149" s="2" t="s">
        <v>78</v>
      </c>
      <c r="K1149" s="2" t="s">
        <v>55</v>
      </c>
      <c r="L1149" s="2" t="s">
        <v>4171</v>
      </c>
      <c r="M1149" s="2" t="s">
        <v>4172</v>
      </c>
      <c r="N1149" s="2" t="s">
        <v>42</v>
      </c>
    </row>
    <row r="1150" spans="1:14" ht="21.75" customHeight="1">
      <c r="A1150" s="2" t="s">
        <v>179</v>
      </c>
      <c r="B1150" s="2" t="s">
        <v>4173</v>
      </c>
      <c r="C1150" s="2" t="str">
        <f t="shared" ca="1" si="0"/>
        <v>上海</v>
      </c>
      <c r="D1150" s="2" t="str">
        <f t="shared" ca="1" si="141"/>
        <v>南山区  </v>
      </c>
      <c r="E1150" s="2" t="s">
        <v>235</v>
      </c>
      <c r="F1150" s="2" t="s">
        <v>27</v>
      </c>
      <c r="G1150" s="3">
        <v>10</v>
      </c>
      <c r="H1150" s="3">
        <v>20</v>
      </c>
      <c r="I1150" s="2" t="s">
        <v>3021</v>
      </c>
      <c r="J1150" s="2" t="s">
        <v>105</v>
      </c>
      <c r="K1150" s="2" t="s">
        <v>47</v>
      </c>
      <c r="L1150" s="2" t="s">
        <v>4174</v>
      </c>
      <c r="M1150" s="2" t="s">
        <v>4175</v>
      </c>
      <c r="N1150" s="2" t="s">
        <v>42</v>
      </c>
    </row>
    <row r="1151" spans="1:14" ht="21.75" customHeight="1">
      <c r="A1151" s="2" t="s">
        <v>4176</v>
      </c>
      <c r="B1151" s="2" t="s">
        <v>4177</v>
      </c>
      <c r="C1151" s="2" t="str">
        <f t="shared" ca="1" si="0"/>
        <v>上海</v>
      </c>
      <c r="D1151" s="2" t="s">
        <v>21</v>
      </c>
      <c r="E1151" s="2" t="s">
        <v>247</v>
      </c>
      <c r="F1151" s="2" t="s">
        <v>17</v>
      </c>
      <c r="G1151" s="3">
        <v>10</v>
      </c>
      <c r="H1151" s="3">
        <v>18</v>
      </c>
      <c r="I1151" s="2" t="s">
        <v>3037</v>
      </c>
      <c r="J1151" s="2" t="s">
        <v>105</v>
      </c>
      <c r="K1151" s="2" t="s">
        <v>19</v>
      </c>
      <c r="L1151" s="2" t="s">
        <v>4178</v>
      </c>
      <c r="M1151" s="2" t="s">
        <v>4179</v>
      </c>
      <c r="N1151" s="2" t="s">
        <v>42</v>
      </c>
    </row>
    <row r="1152" spans="1:14" ht="21.75" customHeight="1">
      <c r="A1152" s="2" t="s">
        <v>4180</v>
      </c>
      <c r="B1152" s="2" t="s">
        <v>4181</v>
      </c>
      <c r="C1152" s="2" t="str">
        <f t="shared" ca="1" si="0"/>
        <v>上海</v>
      </c>
      <c r="D1152" s="2" t="s">
        <v>21</v>
      </c>
      <c r="E1152" s="2" t="s">
        <v>247</v>
      </c>
      <c r="F1152" s="2" t="s">
        <v>17</v>
      </c>
      <c r="G1152" s="3">
        <v>10</v>
      </c>
      <c r="H1152" s="3">
        <v>20</v>
      </c>
      <c r="I1152" s="2" t="s">
        <v>3021</v>
      </c>
      <c r="J1152" s="2" t="s">
        <v>157</v>
      </c>
      <c r="K1152" s="2" t="s">
        <v>55</v>
      </c>
      <c r="L1152" s="2" t="s">
        <v>21</v>
      </c>
      <c r="M1152" s="2" t="s">
        <v>4182</v>
      </c>
      <c r="N1152" s="2" t="s">
        <v>1333</v>
      </c>
    </row>
    <row r="1153" spans="1:14" ht="21.75" customHeight="1">
      <c r="A1153" s="2" t="s">
        <v>108</v>
      </c>
      <c r="B1153" s="2" t="s">
        <v>4183</v>
      </c>
      <c r="C1153" s="2" t="str">
        <f t="shared" ca="1" si="0"/>
        <v>上海</v>
      </c>
      <c r="D1153" s="2" t="str">
        <f t="shared" ref="D1153:D1155" ca="1" si="142">IFERROR(__xludf.DUMMYFUNCTION("REGEXEXTRACT(E1153,""-(\S+)"")"),"南山区  ")</f>
        <v>南山区  </v>
      </c>
      <c r="E1153" s="2" t="s">
        <v>224</v>
      </c>
      <c r="F1153" s="2" t="s">
        <v>27</v>
      </c>
      <c r="G1153" s="3">
        <v>10</v>
      </c>
      <c r="H1153" s="3">
        <v>20</v>
      </c>
      <c r="I1153" s="2" t="s">
        <v>3021</v>
      </c>
      <c r="J1153" s="2" t="s">
        <v>29</v>
      </c>
      <c r="K1153" s="2" t="s">
        <v>55</v>
      </c>
      <c r="L1153" s="2" t="s">
        <v>21</v>
      </c>
      <c r="M1153" s="2" t="s">
        <v>4184</v>
      </c>
      <c r="N1153" s="2" t="s">
        <v>42</v>
      </c>
    </row>
    <row r="1154" spans="1:14" ht="21.75" customHeight="1">
      <c r="A1154" s="2" t="s">
        <v>4185</v>
      </c>
      <c r="B1154" s="2" t="s">
        <v>4186</v>
      </c>
      <c r="C1154" s="2" t="str">
        <f t="shared" ca="1" si="0"/>
        <v>上海</v>
      </c>
      <c r="D1154" s="2" t="str">
        <f t="shared" ca="1" si="142"/>
        <v>南山区  </v>
      </c>
      <c r="E1154" s="2" t="s">
        <v>224</v>
      </c>
      <c r="F1154" s="2" t="s">
        <v>17</v>
      </c>
      <c r="G1154" s="3">
        <v>10</v>
      </c>
      <c r="H1154" s="3">
        <v>20</v>
      </c>
      <c r="I1154" s="2" t="s">
        <v>3021</v>
      </c>
      <c r="J1154" s="2" t="s">
        <v>451</v>
      </c>
      <c r="K1154" s="2" t="s">
        <v>55</v>
      </c>
      <c r="L1154" s="2" t="s">
        <v>4187</v>
      </c>
      <c r="M1154" s="2" t="s">
        <v>4188</v>
      </c>
      <c r="N1154" s="2" t="s">
        <v>404</v>
      </c>
    </row>
    <row r="1155" spans="1:14" ht="21.75" customHeight="1">
      <c r="A1155" s="2" t="s">
        <v>4189</v>
      </c>
      <c r="B1155" s="2" t="s">
        <v>4190</v>
      </c>
      <c r="C1155" s="2" t="str">
        <f t="shared" ca="1" si="0"/>
        <v>上海</v>
      </c>
      <c r="D1155" s="2" t="str">
        <f t="shared" ca="1" si="142"/>
        <v>南山区  </v>
      </c>
      <c r="E1155" s="2" t="s">
        <v>235</v>
      </c>
      <c r="F1155" s="2" t="s">
        <v>27</v>
      </c>
      <c r="G1155" s="3">
        <v>10</v>
      </c>
      <c r="H1155" s="3">
        <v>15</v>
      </c>
      <c r="I1155" s="2" t="s">
        <v>3019</v>
      </c>
      <c r="J1155" s="2" t="s">
        <v>4191</v>
      </c>
      <c r="K1155" s="2" t="s">
        <v>47</v>
      </c>
      <c r="L1155" s="2" t="s">
        <v>4192</v>
      </c>
      <c r="M1155" s="2" t="s">
        <v>4193</v>
      </c>
      <c r="N1155" s="2" t="s">
        <v>404</v>
      </c>
    </row>
    <row r="1156" spans="1:14" ht="21.75" customHeight="1">
      <c r="A1156" s="2" t="s">
        <v>1068</v>
      </c>
      <c r="B1156" s="2" t="s">
        <v>4194</v>
      </c>
      <c r="C1156" s="2" t="str">
        <f t="shared" ca="1" si="0"/>
        <v>上海</v>
      </c>
      <c r="D1156" s="2" t="s">
        <v>21</v>
      </c>
      <c r="E1156" s="2" t="s">
        <v>247</v>
      </c>
      <c r="F1156" s="2" t="s">
        <v>27</v>
      </c>
      <c r="G1156" s="3">
        <v>10</v>
      </c>
      <c r="H1156" s="3">
        <v>16</v>
      </c>
      <c r="I1156" s="2" t="s">
        <v>3156</v>
      </c>
      <c r="J1156" s="2" t="s">
        <v>40</v>
      </c>
      <c r="K1156" s="2" t="s">
        <v>67</v>
      </c>
      <c r="L1156" s="2" t="s">
        <v>4195</v>
      </c>
      <c r="M1156" s="2" t="s">
        <v>4196</v>
      </c>
      <c r="N1156" s="2" t="s">
        <v>96</v>
      </c>
    </row>
    <row r="1157" spans="1:14" ht="21.75" customHeight="1">
      <c r="A1157" s="2" t="s">
        <v>4197</v>
      </c>
      <c r="B1157" s="2" t="s">
        <v>4198</v>
      </c>
      <c r="C1157" s="2" t="str">
        <f t="shared" ca="1" si="0"/>
        <v>上海</v>
      </c>
      <c r="D1157" s="2" t="str">
        <f ca="1">IFERROR(__xludf.DUMMYFUNCTION("REGEXEXTRACT(E1157,""-(\S+)"")"),"南山区  ")</f>
        <v>南山区  </v>
      </c>
      <c r="E1157" s="2" t="s">
        <v>224</v>
      </c>
      <c r="F1157" s="2" t="s">
        <v>27</v>
      </c>
      <c r="G1157" s="3">
        <v>10</v>
      </c>
      <c r="H1157" s="3">
        <v>15</v>
      </c>
      <c r="I1157" s="2" t="s">
        <v>3019</v>
      </c>
      <c r="J1157" s="2" t="s">
        <v>29</v>
      </c>
      <c r="K1157" s="2" t="s">
        <v>67</v>
      </c>
      <c r="L1157" s="2" t="s">
        <v>4199</v>
      </c>
      <c r="M1157" s="2" t="s">
        <v>4200</v>
      </c>
      <c r="N1157" s="2" t="s">
        <v>23</v>
      </c>
    </row>
    <row r="1158" spans="1:14" ht="21.75" customHeight="1">
      <c r="A1158" s="2" t="s">
        <v>385</v>
      </c>
      <c r="B1158" s="2" t="s">
        <v>4201</v>
      </c>
      <c r="C1158" s="2" t="str">
        <f t="shared" ca="1" si="0"/>
        <v>上海</v>
      </c>
      <c r="D1158" s="2" t="s">
        <v>21</v>
      </c>
      <c r="E1158" s="2" t="s">
        <v>247</v>
      </c>
      <c r="F1158" s="2" t="s">
        <v>27</v>
      </c>
      <c r="G1158" s="3">
        <v>10</v>
      </c>
      <c r="H1158" s="3">
        <v>15</v>
      </c>
      <c r="I1158" s="2" t="s">
        <v>3019</v>
      </c>
      <c r="J1158" s="2" t="s">
        <v>4202</v>
      </c>
      <c r="K1158" s="2" t="s">
        <v>55</v>
      </c>
      <c r="L1158" s="2" t="s">
        <v>4203</v>
      </c>
      <c r="M1158" s="2" t="s">
        <v>4204</v>
      </c>
      <c r="N1158" s="2" t="s">
        <v>36</v>
      </c>
    </row>
    <row r="1159" spans="1:14" ht="21.75" customHeight="1">
      <c r="A1159" s="2" t="s">
        <v>817</v>
      </c>
      <c r="B1159" s="2" t="s">
        <v>4205</v>
      </c>
      <c r="C1159" s="2" t="str">
        <f t="shared" ca="1" si="0"/>
        <v>上海</v>
      </c>
      <c r="D1159" s="2" t="s">
        <v>21</v>
      </c>
      <c r="E1159" s="2" t="s">
        <v>247</v>
      </c>
      <c r="F1159" s="2" t="s">
        <v>27</v>
      </c>
      <c r="G1159" s="3">
        <v>10</v>
      </c>
      <c r="H1159" s="3">
        <v>20</v>
      </c>
      <c r="I1159" s="2" t="s">
        <v>3021</v>
      </c>
      <c r="J1159" s="2" t="s">
        <v>105</v>
      </c>
      <c r="K1159" s="2" t="s">
        <v>55</v>
      </c>
      <c r="L1159" s="2" t="s">
        <v>2704</v>
      </c>
      <c r="M1159" s="2" t="s">
        <v>4206</v>
      </c>
      <c r="N1159" s="2" t="s">
        <v>21</v>
      </c>
    </row>
    <row r="1160" spans="1:14" ht="21.75" customHeight="1">
      <c r="A1160" s="2" t="s">
        <v>4207</v>
      </c>
      <c r="B1160" s="2" t="s">
        <v>4208</v>
      </c>
      <c r="C1160" s="2" t="str">
        <f t="shared" ca="1" si="0"/>
        <v>上海</v>
      </c>
      <c r="D1160" s="2" t="str">
        <f ca="1">IFERROR(__xludf.DUMMYFUNCTION("REGEXEXTRACT(E1160,""-(\S+)"")"),"南山区  ")</f>
        <v>南山区  </v>
      </c>
      <c r="E1160" s="2" t="s">
        <v>224</v>
      </c>
      <c r="F1160" s="2" t="s">
        <v>27</v>
      </c>
      <c r="G1160" s="3">
        <v>10</v>
      </c>
      <c r="H1160" s="3">
        <v>15</v>
      </c>
      <c r="I1160" s="2" t="s">
        <v>3019</v>
      </c>
      <c r="J1160" s="2" t="s">
        <v>157</v>
      </c>
      <c r="K1160" s="2" t="s">
        <v>55</v>
      </c>
      <c r="L1160" s="2" t="s">
        <v>4209</v>
      </c>
      <c r="M1160" s="2" t="s">
        <v>4210</v>
      </c>
      <c r="N1160" s="2" t="s">
        <v>96</v>
      </c>
    </row>
    <row r="1161" spans="1:14" ht="21.75" customHeight="1">
      <c r="A1161" s="2" t="s">
        <v>385</v>
      </c>
      <c r="B1161" s="2" t="s">
        <v>4211</v>
      </c>
      <c r="C1161" s="2" t="str">
        <f t="shared" ca="1" si="0"/>
        <v>上海</v>
      </c>
      <c r="D1161" s="2" t="s">
        <v>21</v>
      </c>
      <c r="E1161" s="2" t="s">
        <v>247</v>
      </c>
      <c r="F1161" s="2" t="s">
        <v>27</v>
      </c>
      <c r="G1161" s="3">
        <v>10</v>
      </c>
      <c r="H1161" s="3">
        <v>15</v>
      </c>
      <c r="I1161" s="2" t="s">
        <v>3019</v>
      </c>
      <c r="J1161" s="2" t="s">
        <v>78</v>
      </c>
      <c r="K1161" s="2" t="s">
        <v>19</v>
      </c>
      <c r="L1161" s="2" t="s">
        <v>4212</v>
      </c>
      <c r="M1161" s="2" t="s">
        <v>4213</v>
      </c>
      <c r="N1161" s="2" t="s">
        <v>36</v>
      </c>
    </row>
    <row r="1162" spans="1:14" ht="21.75" customHeight="1">
      <c r="A1162" s="2" t="s">
        <v>4214</v>
      </c>
      <c r="B1162" s="2" t="s">
        <v>4215</v>
      </c>
      <c r="C1162" s="2" t="str">
        <f t="shared" ca="1" si="0"/>
        <v>上海</v>
      </c>
      <c r="D1162" s="2" t="str">
        <f t="shared" ref="D1162:D1167" ca="1" si="143">IFERROR(__xludf.DUMMYFUNCTION("REGEXEXTRACT(E1162,""-(\S+)"")"),"福田区  ")</f>
        <v>福田区  </v>
      </c>
      <c r="E1162" s="2" t="s">
        <v>235</v>
      </c>
      <c r="F1162" s="2" t="s">
        <v>27</v>
      </c>
      <c r="G1162" s="3">
        <v>10</v>
      </c>
      <c r="H1162" s="3">
        <v>18</v>
      </c>
      <c r="I1162" s="2" t="s">
        <v>3037</v>
      </c>
      <c r="J1162" s="2" t="s">
        <v>105</v>
      </c>
      <c r="K1162" s="2" t="s">
        <v>47</v>
      </c>
      <c r="L1162" s="2" t="s">
        <v>731</v>
      </c>
      <c r="M1162" s="2" t="s">
        <v>4216</v>
      </c>
      <c r="N1162" s="2" t="s">
        <v>36</v>
      </c>
    </row>
    <row r="1163" spans="1:14" ht="21.75" customHeight="1">
      <c r="A1163" s="2" t="s">
        <v>51</v>
      </c>
      <c r="B1163" s="2" t="s">
        <v>4217</v>
      </c>
      <c r="C1163" s="2" t="str">
        <f t="shared" ca="1" si="0"/>
        <v>上海</v>
      </c>
      <c r="D1163" s="2" t="str">
        <f t="shared" ca="1" si="143"/>
        <v>福田区  </v>
      </c>
      <c r="E1163" s="2" t="s">
        <v>45</v>
      </c>
      <c r="F1163" s="2" t="s">
        <v>17</v>
      </c>
      <c r="G1163" s="3">
        <v>10</v>
      </c>
      <c r="H1163" s="3">
        <v>15</v>
      </c>
      <c r="I1163" s="2" t="s">
        <v>3019</v>
      </c>
      <c r="J1163" s="2" t="s">
        <v>29</v>
      </c>
      <c r="K1163" s="2" t="s">
        <v>55</v>
      </c>
      <c r="L1163" s="2" t="s">
        <v>4218</v>
      </c>
      <c r="M1163" s="2" t="s">
        <v>4219</v>
      </c>
      <c r="N1163" s="2" t="s">
        <v>36</v>
      </c>
    </row>
    <row r="1164" spans="1:14" ht="21.75" customHeight="1">
      <c r="A1164" s="2" t="s">
        <v>963</v>
      </c>
      <c r="B1164" s="2" t="s">
        <v>4220</v>
      </c>
      <c r="C1164" s="2" t="str">
        <f t="shared" ca="1" si="0"/>
        <v>上海</v>
      </c>
      <c r="D1164" s="2" t="str">
        <f t="shared" ca="1" si="143"/>
        <v>福田区  </v>
      </c>
      <c r="E1164" s="2" t="s">
        <v>45</v>
      </c>
      <c r="F1164" s="2" t="s">
        <v>17</v>
      </c>
      <c r="G1164" s="3">
        <v>10</v>
      </c>
      <c r="H1164" s="3">
        <v>15</v>
      </c>
      <c r="I1164" s="2" t="s">
        <v>3019</v>
      </c>
      <c r="J1164" s="2" t="s">
        <v>1076</v>
      </c>
      <c r="K1164" s="2" t="s">
        <v>47</v>
      </c>
      <c r="L1164" s="2" t="s">
        <v>4221</v>
      </c>
      <c r="M1164" s="2" t="s">
        <v>4222</v>
      </c>
      <c r="N1164" s="2" t="s">
        <v>36</v>
      </c>
    </row>
    <row r="1165" spans="1:14" ht="21.75" customHeight="1">
      <c r="A1165" s="2" t="s">
        <v>108</v>
      </c>
      <c r="B1165" s="2" t="s">
        <v>4223</v>
      </c>
      <c r="C1165" s="2" t="str">
        <f t="shared" ca="1" si="0"/>
        <v>上海</v>
      </c>
      <c r="D1165" s="2" t="str">
        <f t="shared" ca="1" si="143"/>
        <v>福田区  </v>
      </c>
      <c r="E1165" s="2" t="s">
        <v>45</v>
      </c>
      <c r="F1165" s="2" t="s">
        <v>27</v>
      </c>
      <c r="G1165" s="3">
        <v>10</v>
      </c>
      <c r="H1165" s="3">
        <v>15</v>
      </c>
      <c r="I1165" s="2" t="s">
        <v>3019</v>
      </c>
      <c r="J1165" s="2" t="s">
        <v>2773</v>
      </c>
      <c r="K1165" s="2" t="s">
        <v>55</v>
      </c>
      <c r="L1165" s="2" t="s">
        <v>3102</v>
      </c>
      <c r="M1165" s="2" t="s">
        <v>4224</v>
      </c>
      <c r="N1165" s="2" t="s">
        <v>23</v>
      </c>
    </row>
    <row r="1166" spans="1:14" ht="21.75" customHeight="1">
      <c r="A1166" s="2" t="s">
        <v>75</v>
      </c>
      <c r="B1166" s="2" t="s">
        <v>4225</v>
      </c>
      <c r="C1166" s="2" t="str">
        <f t="shared" ca="1" si="0"/>
        <v>上海</v>
      </c>
      <c r="D1166" s="2" t="str">
        <f t="shared" ca="1" si="143"/>
        <v>福田区  </v>
      </c>
      <c r="E1166" s="2" t="s">
        <v>224</v>
      </c>
      <c r="F1166" s="2" t="s">
        <v>17</v>
      </c>
      <c r="G1166" s="3">
        <v>10</v>
      </c>
      <c r="H1166" s="3">
        <v>15</v>
      </c>
      <c r="I1166" s="2" t="s">
        <v>3019</v>
      </c>
      <c r="J1166" s="2" t="s">
        <v>1081</v>
      </c>
      <c r="K1166" s="2" t="s">
        <v>55</v>
      </c>
      <c r="L1166" s="2" t="s">
        <v>4226</v>
      </c>
      <c r="M1166" s="2" t="s">
        <v>4227</v>
      </c>
      <c r="N1166" s="2" t="s">
        <v>36</v>
      </c>
    </row>
    <row r="1167" spans="1:14" ht="21.75" customHeight="1">
      <c r="A1167" s="2" t="s">
        <v>75</v>
      </c>
      <c r="B1167" s="2" t="s">
        <v>4228</v>
      </c>
      <c r="C1167" s="2" t="str">
        <f t="shared" ca="1" si="0"/>
        <v>上海</v>
      </c>
      <c r="D1167" s="2" t="str">
        <f t="shared" ca="1" si="143"/>
        <v>福田区  </v>
      </c>
      <c r="E1167" s="2" t="s">
        <v>224</v>
      </c>
      <c r="F1167" s="2" t="s">
        <v>27</v>
      </c>
      <c r="G1167" s="3">
        <v>10</v>
      </c>
      <c r="H1167" s="3">
        <v>15</v>
      </c>
      <c r="I1167" s="2" t="s">
        <v>3019</v>
      </c>
      <c r="J1167" s="2" t="s">
        <v>40</v>
      </c>
      <c r="K1167" s="2" t="s">
        <v>55</v>
      </c>
      <c r="L1167" s="2" t="s">
        <v>4229</v>
      </c>
      <c r="M1167" s="2" t="s">
        <v>4230</v>
      </c>
      <c r="N1167" s="2" t="s">
        <v>42</v>
      </c>
    </row>
    <row r="1168" spans="1:14" ht="21.75" customHeight="1">
      <c r="A1168" s="2" t="s">
        <v>75</v>
      </c>
      <c r="B1168" s="2" t="s">
        <v>4231</v>
      </c>
      <c r="C1168" s="2" t="str">
        <f t="shared" ca="1" si="0"/>
        <v>上海</v>
      </c>
      <c r="D1168" s="2" t="s">
        <v>21</v>
      </c>
      <c r="E1168" s="2" t="s">
        <v>247</v>
      </c>
      <c r="F1168" s="2" t="s">
        <v>27</v>
      </c>
      <c r="G1168" s="3">
        <v>10</v>
      </c>
      <c r="H1168" s="3">
        <v>15</v>
      </c>
      <c r="I1168" s="2" t="s">
        <v>3019</v>
      </c>
      <c r="J1168" s="2" t="s">
        <v>1159</v>
      </c>
      <c r="K1168" s="2" t="s">
        <v>55</v>
      </c>
      <c r="L1168" s="2" t="s">
        <v>4232</v>
      </c>
      <c r="M1168" s="2" t="s">
        <v>4230</v>
      </c>
      <c r="N1168" s="2" t="s">
        <v>36</v>
      </c>
    </row>
    <row r="1169" spans="1:14" ht="21.75" customHeight="1">
      <c r="A1169" s="2" t="s">
        <v>3892</v>
      </c>
      <c r="B1169" s="2" t="s">
        <v>4233</v>
      </c>
      <c r="C1169" s="2" t="str">
        <f t="shared" ca="1" si="0"/>
        <v>上海</v>
      </c>
      <c r="D1169" s="2" t="str">
        <f t="shared" ref="D1169:D1176" ca="1" si="144">IFERROR(__xludf.DUMMYFUNCTION("REGEXEXTRACT(E1169,""-(\S+)"")"),"南山区  ")</f>
        <v>南山区  </v>
      </c>
      <c r="E1169" s="2" t="s">
        <v>224</v>
      </c>
      <c r="F1169" s="2" t="s">
        <v>27</v>
      </c>
      <c r="G1169" s="3">
        <v>10</v>
      </c>
      <c r="H1169" s="3">
        <v>15</v>
      </c>
      <c r="I1169" s="2" t="s">
        <v>3019</v>
      </c>
      <c r="J1169" s="2" t="s">
        <v>40</v>
      </c>
      <c r="K1169" s="2" t="s">
        <v>47</v>
      </c>
      <c r="L1169" s="2" t="s">
        <v>4234</v>
      </c>
      <c r="M1169" s="2" t="s">
        <v>4235</v>
      </c>
      <c r="N1169" s="2" t="s">
        <v>36</v>
      </c>
    </row>
    <row r="1170" spans="1:14" ht="21.75" customHeight="1">
      <c r="A1170" s="2" t="s">
        <v>1588</v>
      </c>
      <c r="B1170" s="2" t="s">
        <v>4236</v>
      </c>
      <c r="C1170" s="2" t="str">
        <f t="shared" ca="1" si="0"/>
        <v>上海</v>
      </c>
      <c r="D1170" s="2" t="str">
        <f t="shared" ca="1" si="144"/>
        <v>南山区  </v>
      </c>
      <c r="E1170" s="2" t="s">
        <v>224</v>
      </c>
      <c r="F1170" s="2" t="s">
        <v>17</v>
      </c>
      <c r="G1170" s="3">
        <v>10</v>
      </c>
      <c r="H1170" s="3">
        <v>15</v>
      </c>
      <c r="I1170" s="2" t="s">
        <v>3019</v>
      </c>
      <c r="J1170" s="2" t="s">
        <v>2151</v>
      </c>
      <c r="K1170" s="2" t="s">
        <v>55</v>
      </c>
      <c r="L1170" s="2" t="s">
        <v>4237</v>
      </c>
      <c r="M1170" s="2" t="s">
        <v>4238</v>
      </c>
      <c r="N1170" s="2" t="s">
        <v>42</v>
      </c>
    </row>
    <row r="1171" spans="1:14" ht="21.75" customHeight="1">
      <c r="A1171" s="2" t="s">
        <v>108</v>
      </c>
      <c r="B1171" s="2" t="s">
        <v>4239</v>
      </c>
      <c r="C1171" s="2" t="str">
        <f t="shared" ca="1" si="0"/>
        <v>上海</v>
      </c>
      <c r="D1171" s="2" t="str">
        <f t="shared" ca="1" si="144"/>
        <v>南山区  </v>
      </c>
      <c r="E1171" s="2" t="s">
        <v>235</v>
      </c>
      <c r="F1171" s="2" t="s">
        <v>27</v>
      </c>
      <c r="G1171" s="3">
        <v>10</v>
      </c>
      <c r="H1171" s="3">
        <v>15</v>
      </c>
      <c r="I1171" s="2" t="s">
        <v>3019</v>
      </c>
      <c r="J1171" s="2" t="s">
        <v>4240</v>
      </c>
      <c r="K1171" s="2" t="s">
        <v>55</v>
      </c>
      <c r="L1171" s="2" t="s">
        <v>4241</v>
      </c>
      <c r="M1171" s="2" t="s">
        <v>4242</v>
      </c>
      <c r="N1171" s="2" t="s">
        <v>36</v>
      </c>
    </row>
    <row r="1172" spans="1:14" ht="21.75" customHeight="1">
      <c r="A1172" s="2" t="s">
        <v>108</v>
      </c>
      <c r="B1172" s="2" t="s">
        <v>4243</v>
      </c>
      <c r="C1172" s="2" t="str">
        <f t="shared" ca="1" si="0"/>
        <v>上海</v>
      </c>
      <c r="D1172" s="2" t="str">
        <f t="shared" ca="1" si="144"/>
        <v>南山区  </v>
      </c>
      <c r="E1172" s="2" t="s">
        <v>139</v>
      </c>
      <c r="F1172" s="2" t="s">
        <v>27</v>
      </c>
      <c r="G1172" s="3">
        <v>10</v>
      </c>
      <c r="H1172" s="3">
        <v>18</v>
      </c>
      <c r="I1172" s="2" t="s">
        <v>3037</v>
      </c>
      <c r="J1172" s="2" t="s">
        <v>4244</v>
      </c>
      <c r="K1172" s="2" t="s">
        <v>55</v>
      </c>
      <c r="L1172" s="2" t="s">
        <v>4245</v>
      </c>
      <c r="M1172" s="2" t="s">
        <v>4246</v>
      </c>
      <c r="N1172" s="2" t="s">
        <v>308</v>
      </c>
    </row>
    <row r="1173" spans="1:14" ht="21.75" customHeight="1">
      <c r="A1173" s="2" t="s">
        <v>108</v>
      </c>
      <c r="B1173" s="2" t="s">
        <v>4247</v>
      </c>
      <c r="C1173" s="2" t="str">
        <f t="shared" ca="1" si="0"/>
        <v>上海</v>
      </c>
      <c r="D1173" s="2" t="str">
        <f t="shared" ca="1" si="144"/>
        <v>南山区  </v>
      </c>
      <c r="E1173" s="2" t="s">
        <v>45</v>
      </c>
      <c r="F1173" s="2" t="s">
        <v>17</v>
      </c>
      <c r="G1173" s="3">
        <v>10</v>
      </c>
      <c r="H1173" s="3">
        <v>15</v>
      </c>
      <c r="I1173" s="2" t="s">
        <v>3019</v>
      </c>
      <c r="J1173" s="2" t="s">
        <v>40</v>
      </c>
      <c r="K1173" s="2" t="s">
        <v>55</v>
      </c>
      <c r="L1173" s="2" t="s">
        <v>4248</v>
      </c>
      <c r="M1173" s="2" t="s">
        <v>4249</v>
      </c>
      <c r="N1173" s="2" t="s">
        <v>23</v>
      </c>
    </row>
    <row r="1174" spans="1:14" ht="21.75" customHeight="1">
      <c r="A1174" s="2" t="s">
        <v>1907</v>
      </c>
      <c r="B1174" s="2" t="s">
        <v>4250</v>
      </c>
      <c r="C1174" s="2" t="str">
        <f t="shared" ca="1" si="0"/>
        <v>上海</v>
      </c>
      <c r="D1174" s="2" t="str">
        <f t="shared" ca="1" si="144"/>
        <v>南山区  </v>
      </c>
      <c r="E1174" s="2" t="s">
        <v>224</v>
      </c>
      <c r="F1174" s="2" t="s">
        <v>17</v>
      </c>
      <c r="G1174" s="3">
        <v>10</v>
      </c>
      <c r="H1174" s="3">
        <v>15</v>
      </c>
      <c r="I1174" s="2" t="s">
        <v>3019</v>
      </c>
      <c r="J1174" s="2" t="s">
        <v>786</v>
      </c>
      <c r="K1174" s="2" t="s">
        <v>55</v>
      </c>
      <c r="L1174" s="2" t="s">
        <v>21</v>
      </c>
      <c r="M1174" s="2" t="s">
        <v>4251</v>
      </c>
      <c r="N1174" s="2" t="s">
        <v>96</v>
      </c>
    </row>
    <row r="1175" spans="1:14" ht="21.75" customHeight="1">
      <c r="A1175" s="4" t="s">
        <v>4252</v>
      </c>
      <c r="B1175" s="4" t="s">
        <v>4253</v>
      </c>
      <c r="C1175" s="4" t="str">
        <f t="shared" ca="1" si="0"/>
        <v>上海</v>
      </c>
      <c r="D1175" s="4" t="str">
        <f t="shared" ca="1" si="144"/>
        <v>南山区  </v>
      </c>
      <c r="E1175" s="4" t="s">
        <v>235</v>
      </c>
      <c r="F1175" s="4" t="s">
        <v>27</v>
      </c>
      <c r="G1175" s="5">
        <v>10</v>
      </c>
      <c r="H1175" s="5">
        <v>25</v>
      </c>
      <c r="I1175" s="4" t="s">
        <v>3275</v>
      </c>
      <c r="J1175" s="4" t="s">
        <v>346</v>
      </c>
      <c r="K1175" s="4" t="s">
        <v>47</v>
      </c>
      <c r="L1175" s="4" t="s">
        <v>4254</v>
      </c>
      <c r="M1175" s="4" t="s">
        <v>4255</v>
      </c>
      <c r="N1175" s="4" t="s">
        <v>404</v>
      </c>
    </row>
    <row r="1176" spans="1:14" ht="21.75" customHeight="1">
      <c r="A1176" s="2" t="s">
        <v>385</v>
      </c>
      <c r="B1176" s="2" t="s">
        <v>4256</v>
      </c>
      <c r="C1176" s="2" t="str">
        <f t="shared" ca="1" si="0"/>
        <v>上海</v>
      </c>
      <c r="D1176" s="2" t="str">
        <f t="shared" ca="1" si="144"/>
        <v>南山区  </v>
      </c>
      <c r="E1176" s="2" t="s">
        <v>224</v>
      </c>
      <c r="F1176" s="2" t="s">
        <v>27</v>
      </c>
      <c r="G1176" s="3">
        <v>10</v>
      </c>
      <c r="H1176" s="3">
        <v>15</v>
      </c>
      <c r="I1176" s="2" t="s">
        <v>3019</v>
      </c>
      <c r="J1176" s="2" t="s">
        <v>4257</v>
      </c>
      <c r="K1176" s="2" t="s">
        <v>47</v>
      </c>
      <c r="L1176" s="2" t="s">
        <v>21</v>
      </c>
      <c r="M1176" s="2" t="s">
        <v>4258</v>
      </c>
      <c r="N1176" s="2" t="s">
        <v>42</v>
      </c>
    </row>
    <row r="1177" spans="1:14" ht="21.75" customHeight="1">
      <c r="A1177" s="4" t="s">
        <v>4259</v>
      </c>
      <c r="B1177" s="4" t="s">
        <v>4260</v>
      </c>
      <c r="C1177" s="4" t="str">
        <f t="shared" ca="1" si="0"/>
        <v>上海</v>
      </c>
      <c r="D1177" s="4" t="s">
        <v>21</v>
      </c>
      <c r="E1177" s="4" t="s">
        <v>247</v>
      </c>
      <c r="F1177" s="4" t="s">
        <v>27</v>
      </c>
      <c r="G1177" s="5">
        <v>10</v>
      </c>
      <c r="H1177" s="5">
        <v>15</v>
      </c>
      <c r="I1177" s="4" t="s">
        <v>3019</v>
      </c>
      <c r="J1177" s="4" t="s">
        <v>2604</v>
      </c>
      <c r="K1177" s="4" t="s">
        <v>55</v>
      </c>
      <c r="L1177" s="4" t="s">
        <v>4261</v>
      </c>
      <c r="M1177" s="4" t="s">
        <v>4262</v>
      </c>
      <c r="N1177" s="4" t="s">
        <v>36</v>
      </c>
    </row>
    <row r="1178" spans="1:14" ht="21.75" customHeight="1">
      <c r="A1178" s="2" t="s">
        <v>108</v>
      </c>
      <c r="B1178" s="2" t="s">
        <v>4263</v>
      </c>
      <c r="C1178" s="2" t="str">
        <f t="shared" ca="1" si="0"/>
        <v>上海</v>
      </c>
      <c r="D1178" s="2" t="s">
        <v>21</v>
      </c>
      <c r="E1178" s="2" t="s">
        <v>247</v>
      </c>
      <c r="F1178" s="2" t="s">
        <v>17</v>
      </c>
      <c r="G1178" s="3">
        <v>10</v>
      </c>
      <c r="H1178" s="3">
        <v>20</v>
      </c>
      <c r="I1178" s="2" t="s">
        <v>3021</v>
      </c>
      <c r="J1178" s="2" t="s">
        <v>346</v>
      </c>
      <c r="K1178" s="2" t="s">
        <v>47</v>
      </c>
      <c r="L1178" s="2" t="s">
        <v>4264</v>
      </c>
      <c r="M1178" s="2" t="s">
        <v>4265</v>
      </c>
      <c r="N1178" s="2" t="s">
        <v>36</v>
      </c>
    </row>
    <row r="1179" spans="1:14" ht="21.75" customHeight="1">
      <c r="A1179" s="2" t="s">
        <v>4266</v>
      </c>
      <c r="B1179" s="2" t="s">
        <v>4267</v>
      </c>
      <c r="C1179" s="2" t="str">
        <f t="shared" ca="1" si="0"/>
        <v>上海</v>
      </c>
      <c r="D1179" s="2" t="s">
        <v>21</v>
      </c>
      <c r="E1179" s="2" t="s">
        <v>247</v>
      </c>
      <c r="F1179" s="2" t="s">
        <v>27</v>
      </c>
      <c r="G1179" s="3">
        <v>10</v>
      </c>
      <c r="H1179" s="3">
        <v>20</v>
      </c>
      <c r="I1179" s="2" t="s">
        <v>3021</v>
      </c>
      <c r="J1179" s="2" t="s">
        <v>78</v>
      </c>
      <c r="K1179" s="2" t="s">
        <v>47</v>
      </c>
      <c r="L1179" s="2" t="s">
        <v>21</v>
      </c>
      <c r="M1179" s="2" t="s">
        <v>4268</v>
      </c>
      <c r="N1179" s="2" t="s">
        <v>96</v>
      </c>
    </row>
    <row r="1180" spans="1:14" ht="21.75" customHeight="1">
      <c r="A1180" s="2" t="s">
        <v>385</v>
      </c>
      <c r="B1180" s="2" t="s">
        <v>4269</v>
      </c>
      <c r="C1180" s="2" t="str">
        <f t="shared" ca="1" si="0"/>
        <v>上海</v>
      </c>
      <c r="D1180" s="2" t="s">
        <v>21</v>
      </c>
      <c r="E1180" s="2" t="s">
        <v>247</v>
      </c>
      <c r="F1180" s="2" t="s">
        <v>27</v>
      </c>
      <c r="G1180" s="3">
        <v>10</v>
      </c>
      <c r="H1180" s="3">
        <v>18</v>
      </c>
      <c r="I1180" s="2" t="s">
        <v>3037</v>
      </c>
      <c r="J1180" s="2" t="s">
        <v>1849</v>
      </c>
      <c r="K1180" s="2" t="s">
        <v>55</v>
      </c>
      <c r="L1180" s="2" t="s">
        <v>4270</v>
      </c>
      <c r="M1180" s="2" t="s">
        <v>4271</v>
      </c>
      <c r="N1180" s="2" t="s">
        <v>96</v>
      </c>
    </row>
    <row r="1181" spans="1:14" ht="21.75" customHeight="1">
      <c r="A1181" s="2" t="s">
        <v>4272</v>
      </c>
      <c r="B1181" s="2" t="s">
        <v>4273</v>
      </c>
      <c r="C1181" s="2" t="str">
        <f t="shared" ca="1" si="0"/>
        <v>上海</v>
      </c>
      <c r="D1181" s="2" t="str">
        <f t="shared" ref="D1181:D1182" ca="1" si="145">IFERROR(__xludf.DUMMYFUNCTION("REGEXEXTRACT(E1181,""-(\S+)"")"),"龙华新区  ")</f>
        <v>龙华新区  </v>
      </c>
      <c r="E1181" s="2" t="s">
        <v>229</v>
      </c>
      <c r="F1181" s="2" t="s">
        <v>27</v>
      </c>
      <c r="G1181" s="3">
        <v>10</v>
      </c>
      <c r="H1181" s="3">
        <v>15</v>
      </c>
      <c r="I1181" s="2" t="s">
        <v>3019</v>
      </c>
      <c r="J1181" s="2" t="s">
        <v>1081</v>
      </c>
      <c r="K1181" s="2" t="s">
        <v>1965</v>
      </c>
      <c r="L1181" s="2" t="s">
        <v>4274</v>
      </c>
      <c r="M1181" s="2" t="s">
        <v>4275</v>
      </c>
      <c r="N1181" s="2" t="s">
        <v>36</v>
      </c>
    </row>
    <row r="1182" spans="1:14" ht="21.75" customHeight="1">
      <c r="A1182" s="2" t="s">
        <v>4276</v>
      </c>
      <c r="B1182" s="2" t="s">
        <v>4277</v>
      </c>
      <c r="C1182" s="2" t="str">
        <f t="shared" ca="1" si="0"/>
        <v>上海</v>
      </c>
      <c r="D1182" s="2" t="str">
        <f t="shared" ca="1" si="145"/>
        <v>龙华新区  </v>
      </c>
      <c r="E1182" s="2" t="s">
        <v>224</v>
      </c>
      <c r="F1182" s="2" t="s">
        <v>27</v>
      </c>
      <c r="G1182" s="3">
        <v>10</v>
      </c>
      <c r="H1182" s="3">
        <v>20</v>
      </c>
      <c r="I1182" s="2" t="s">
        <v>3021</v>
      </c>
      <c r="J1182" s="2" t="s">
        <v>105</v>
      </c>
      <c r="K1182" s="2" t="s">
        <v>47</v>
      </c>
      <c r="L1182" s="2" t="s">
        <v>4278</v>
      </c>
      <c r="M1182" s="2" t="s">
        <v>4279</v>
      </c>
      <c r="N1182" s="2" t="s">
        <v>36</v>
      </c>
    </row>
    <row r="1183" spans="1:14" ht="21.75" customHeight="1">
      <c r="A1183" s="2" t="s">
        <v>4280</v>
      </c>
      <c r="B1183" s="2" t="s">
        <v>4281</v>
      </c>
      <c r="C1183" s="2" t="str">
        <f t="shared" ca="1" si="0"/>
        <v>上海</v>
      </c>
      <c r="D1183" s="2" t="s">
        <v>21</v>
      </c>
      <c r="E1183" s="2" t="s">
        <v>247</v>
      </c>
      <c r="F1183" s="2" t="s">
        <v>27</v>
      </c>
      <c r="G1183" s="3">
        <v>10</v>
      </c>
      <c r="H1183" s="3">
        <v>15</v>
      </c>
      <c r="I1183" s="2" t="s">
        <v>3019</v>
      </c>
      <c r="J1183" s="2" t="s">
        <v>209</v>
      </c>
      <c r="K1183" s="2" t="s">
        <v>55</v>
      </c>
      <c r="L1183" s="2" t="s">
        <v>4282</v>
      </c>
      <c r="M1183" s="2" t="s">
        <v>4283</v>
      </c>
      <c r="N1183" s="2" t="s">
        <v>404</v>
      </c>
    </row>
    <row r="1184" spans="1:14" ht="21.75" customHeight="1">
      <c r="A1184" s="2" t="s">
        <v>4284</v>
      </c>
      <c r="B1184" s="2" t="s">
        <v>4285</v>
      </c>
      <c r="C1184" s="2" t="str">
        <f t="shared" ca="1" si="0"/>
        <v>上海</v>
      </c>
      <c r="D1184" s="2" t="s">
        <v>21</v>
      </c>
      <c r="E1184" s="2" t="s">
        <v>247</v>
      </c>
      <c r="F1184" s="2" t="s">
        <v>17</v>
      </c>
      <c r="G1184" s="3">
        <v>10</v>
      </c>
      <c r="H1184" s="3">
        <v>25</v>
      </c>
      <c r="I1184" s="2" t="s">
        <v>3275</v>
      </c>
      <c r="J1184" s="2" t="s">
        <v>4286</v>
      </c>
      <c r="K1184" s="2" t="s">
        <v>55</v>
      </c>
      <c r="L1184" s="2" t="s">
        <v>4287</v>
      </c>
      <c r="M1184" s="2" t="s">
        <v>4288</v>
      </c>
      <c r="N1184" s="2" t="s">
        <v>42</v>
      </c>
    </row>
    <row r="1185" spans="1:14" ht="21.75" customHeight="1">
      <c r="A1185" s="2" t="s">
        <v>385</v>
      </c>
      <c r="B1185" s="2" t="s">
        <v>4289</v>
      </c>
      <c r="C1185" s="2" t="str">
        <f t="shared" ca="1" si="0"/>
        <v>上海</v>
      </c>
      <c r="D1185" s="2" t="str">
        <f t="shared" ref="D1185:D1186" ca="1" si="146">IFERROR(__xludf.DUMMYFUNCTION("REGEXEXTRACT(E1185,""-(\S+)"")"),"南山区  ")</f>
        <v>南山区  </v>
      </c>
      <c r="E1185" s="2" t="s">
        <v>224</v>
      </c>
      <c r="F1185" s="2" t="s">
        <v>17</v>
      </c>
      <c r="G1185" s="3">
        <v>10</v>
      </c>
      <c r="H1185" s="3">
        <v>17</v>
      </c>
      <c r="I1185" s="2" t="s">
        <v>3445</v>
      </c>
      <c r="J1185" s="2" t="s">
        <v>40</v>
      </c>
      <c r="K1185" s="2" t="s">
        <v>55</v>
      </c>
      <c r="L1185" s="2" t="s">
        <v>4290</v>
      </c>
      <c r="M1185" s="2" t="s">
        <v>4291</v>
      </c>
      <c r="N1185" s="2" t="s">
        <v>23</v>
      </c>
    </row>
    <row r="1186" spans="1:14" ht="21.75" customHeight="1">
      <c r="A1186" s="2" t="s">
        <v>4292</v>
      </c>
      <c r="B1186" s="2" t="s">
        <v>4293</v>
      </c>
      <c r="C1186" s="2" t="str">
        <f t="shared" ca="1" si="0"/>
        <v>上海</v>
      </c>
      <c r="D1186" s="2" t="str">
        <f t="shared" ca="1" si="146"/>
        <v>南山区  </v>
      </c>
      <c r="E1186" s="2" t="s">
        <v>235</v>
      </c>
      <c r="F1186" s="2" t="s">
        <v>27</v>
      </c>
      <c r="G1186" s="3">
        <v>10</v>
      </c>
      <c r="H1186" s="3">
        <v>20</v>
      </c>
      <c r="I1186" s="2" t="s">
        <v>3021</v>
      </c>
      <c r="J1186" s="2" t="s">
        <v>451</v>
      </c>
      <c r="K1186" s="2" t="s">
        <v>55</v>
      </c>
      <c r="L1186" s="2" t="s">
        <v>4294</v>
      </c>
      <c r="M1186" s="2" t="s">
        <v>4295</v>
      </c>
      <c r="N1186" s="2" t="s">
        <v>36</v>
      </c>
    </row>
    <row r="1187" spans="1:14" ht="21.75" customHeight="1">
      <c r="A1187" s="2" t="s">
        <v>4296</v>
      </c>
      <c r="B1187" s="2" t="s">
        <v>4297</v>
      </c>
      <c r="C1187" s="2" t="str">
        <f t="shared" ca="1" si="0"/>
        <v>上海</v>
      </c>
      <c r="D1187" s="2" t="s">
        <v>21</v>
      </c>
      <c r="E1187" s="2" t="s">
        <v>247</v>
      </c>
      <c r="F1187" s="2" t="s">
        <v>27</v>
      </c>
      <c r="G1187" s="3">
        <v>10</v>
      </c>
      <c r="H1187" s="3">
        <v>20</v>
      </c>
      <c r="I1187" s="2" t="s">
        <v>3021</v>
      </c>
      <c r="J1187" s="2" t="s">
        <v>40</v>
      </c>
      <c r="K1187" s="2" t="s">
        <v>47</v>
      </c>
      <c r="L1187" s="2" t="s">
        <v>21</v>
      </c>
      <c r="M1187" s="2" t="s">
        <v>4298</v>
      </c>
      <c r="N1187" s="2" t="s">
        <v>23</v>
      </c>
    </row>
    <row r="1188" spans="1:14" ht="21.75" customHeight="1">
      <c r="A1188" s="2" t="s">
        <v>108</v>
      </c>
      <c r="B1188" s="2" t="s">
        <v>4299</v>
      </c>
      <c r="C1188" s="2" t="str">
        <f t="shared" ca="1" si="0"/>
        <v>上海</v>
      </c>
      <c r="D1188" s="2" t="str">
        <f t="shared" ref="D1188:D1189" ca="1" si="147">IFERROR(__xludf.DUMMYFUNCTION("REGEXEXTRACT(E1188,""-(\S+)"")"),"宝安区  ")</f>
        <v>宝安区  </v>
      </c>
      <c r="E1188" s="2" t="s">
        <v>45</v>
      </c>
      <c r="F1188" s="2" t="s">
        <v>17</v>
      </c>
      <c r="G1188" s="3">
        <v>10</v>
      </c>
      <c r="H1188" s="3">
        <v>15</v>
      </c>
      <c r="I1188" s="2" t="s">
        <v>3019</v>
      </c>
      <c r="J1188" s="2" t="s">
        <v>4300</v>
      </c>
      <c r="K1188" s="2" t="s">
        <v>55</v>
      </c>
      <c r="L1188" s="2" t="s">
        <v>4301</v>
      </c>
      <c r="M1188" s="2" t="s">
        <v>4302</v>
      </c>
      <c r="N1188" s="2" t="s">
        <v>36</v>
      </c>
    </row>
    <row r="1189" spans="1:14" ht="21.75" customHeight="1">
      <c r="A1189" s="2" t="s">
        <v>179</v>
      </c>
      <c r="B1189" s="2" t="s">
        <v>4303</v>
      </c>
      <c r="C1189" s="2" t="str">
        <f t="shared" ca="1" si="0"/>
        <v>上海</v>
      </c>
      <c r="D1189" s="2" t="str">
        <f t="shared" ca="1" si="147"/>
        <v>宝安区  </v>
      </c>
      <c r="E1189" s="2" t="s">
        <v>235</v>
      </c>
      <c r="F1189" s="2" t="s">
        <v>27</v>
      </c>
      <c r="G1189" s="3">
        <v>10</v>
      </c>
      <c r="H1189" s="3">
        <v>14</v>
      </c>
      <c r="I1189" s="2" t="s">
        <v>4304</v>
      </c>
      <c r="J1189" s="2" t="s">
        <v>4305</v>
      </c>
      <c r="K1189" s="2" t="s">
        <v>55</v>
      </c>
      <c r="L1189" s="2" t="s">
        <v>4306</v>
      </c>
      <c r="M1189" s="2" t="s">
        <v>4307</v>
      </c>
      <c r="N1189" s="2" t="s">
        <v>36</v>
      </c>
    </row>
    <row r="1190" spans="1:14" ht="21.75" customHeight="1">
      <c r="A1190" s="2" t="s">
        <v>4308</v>
      </c>
      <c r="B1190" s="2" t="s">
        <v>4309</v>
      </c>
      <c r="C1190" s="2" t="str">
        <f t="shared" ca="1" si="0"/>
        <v>上海</v>
      </c>
      <c r="D1190" s="2" t="s">
        <v>21</v>
      </c>
      <c r="E1190" s="2" t="s">
        <v>247</v>
      </c>
      <c r="F1190" s="2" t="s">
        <v>27</v>
      </c>
      <c r="G1190" s="3">
        <v>10</v>
      </c>
      <c r="H1190" s="3">
        <v>20</v>
      </c>
      <c r="I1190" s="2" t="s">
        <v>3021</v>
      </c>
      <c r="J1190" s="2" t="s">
        <v>29</v>
      </c>
      <c r="K1190" s="2" t="s">
        <v>47</v>
      </c>
      <c r="L1190" s="2" t="s">
        <v>1473</v>
      </c>
      <c r="M1190" s="2" t="s">
        <v>4310</v>
      </c>
      <c r="N1190" s="2" t="s">
        <v>42</v>
      </c>
    </row>
    <row r="1191" spans="1:14" ht="21.75" customHeight="1">
      <c r="A1191" s="2" t="s">
        <v>51</v>
      </c>
      <c r="B1191" s="2" t="s">
        <v>4311</v>
      </c>
      <c r="C1191" s="2" t="str">
        <f t="shared" ca="1" si="0"/>
        <v>上海</v>
      </c>
      <c r="D1191" s="2" t="str">
        <f ca="1">IFERROR(__xludf.DUMMYFUNCTION("REGEXEXTRACT(E1191,""-(\S+)"")"),"南山区  ")</f>
        <v>南山区  </v>
      </c>
      <c r="E1191" s="2" t="s">
        <v>224</v>
      </c>
      <c r="F1191" s="2" t="s">
        <v>27</v>
      </c>
      <c r="G1191" s="3">
        <v>10</v>
      </c>
      <c r="H1191" s="3">
        <v>15</v>
      </c>
      <c r="I1191" s="2" t="s">
        <v>3019</v>
      </c>
      <c r="J1191" s="2" t="s">
        <v>520</v>
      </c>
      <c r="K1191" s="2" t="s">
        <v>1965</v>
      </c>
      <c r="L1191" s="2" t="s">
        <v>4312</v>
      </c>
      <c r="M1191" s="2" t="s">
        <v>4313</v>
      </c>
      <c r="N1191" s="2" t="s">
        <v>42</v>
      </c>
    </row>
    <row r="1192" spans="1:14" ht="21.75" customHeight="1">
      <c r="A1192" s="2" t="s">
        <v>4314</v>
      </c>
      <c r="B1192" s="2" t="s">
        <v>4315</v>
      </c>
      <c r="C1192" s="2" t="str">
        <f t="shared" ca="1" si="0"/>
        <v>上海</v>
      </c>
      <c r="D1192" s="2" t="s">
        <v>21</v>
      </c>
      <c r="E1192" s="2" t="s">
        <v>247</v>
      </c>
      <c r="F1192" s="2" t="s">
        <v>17</v>
      </c>
      <c r="G1192" s="3">
        <v>10</v>
      </c>
      <c r="H1192" s="3">
        <v>18</v>
      </c>
      <c r="I1192" s="2" t="s">
        <v>3037</v>
      </c>
      <c r="J1192" s="2" t="s">
        <v>352</v>
      </c>
      <c r="K1192" s="2" t="s">
        <v>19</v>
      </c>
      <c r="L1192" s="2" t="s">
        <v>4316</v>
      </c>
      <c r="M1192" s="2" t="s">
        <v>4317</v>
      </c>
      <c r="N1192" s="2" t="s">
        <v>36</v>
      </c>
    </row>
    <row r="1193" spans="1:14" ht="21.75" customHeight="1">
      <c r="A1193" s="2" t="s">
        <v>385</v>
      </c>
      <c r="B1193" s="2" t="s">
        <v>4318</v>
      </c>
      <c r="C1193" s="2" t="str">
        <f t="shared" ca="1" si="0"/>
        <v>上海</v>
      </c>
      <c r="D1193" s="2" t="str">
        <f ca="1">IFERROR(__xludf.DUMMYFUNCTION("REGEXEXTRACT(E1193,""-(\S+)"")"),"龙岗区  ")</f>
        <v>龙岗区  </v>
      </c>
      <c r="E1193" s="2" t="s">
        <v>242</v>
      </c>
      <c r="F1193" s="2" t="s">
        <v>27</v>
      </c>
      <c r="G1193" s="3">
        <v>10</v>
      </c>
      <c r="H1193" s="3">
        <v>15</v>
      </c>
      <c r="I1193" s="2" t="s">
        <v>3019</v>
      </c>
      <c r="J1193" s="2" t="s">
        <v>4319</v>
      </c>
      <c r="K1193" s="2" t="s">
        <v>47</v>
      </c>
      <c r="L1193" s="2" t="s">
        <v>4320</v>
      </c>
      <c r="M1193" s="2" t="s">
        <v>4321</v>
      </c>
      <c r="N1193" s="2" t="s">
        <v>36</v>
      </c>
    </row>
    <row r="1194" spans="1:14" ht="21.75" customHeight="1">
      <c r="A1194" s="2" t="s">
        <v>547</v>
      </c>
      <c r="B1194" s="2" t="s">
        <v>4322</v>
      </c>
      <c r="C1194" s="2" t="str">
        <f t="shared" ca="1" si="0"/>
        <v>上海</v>
      </c>
      <c r="D1194" s="2" t="s">
        <v>21</v>
      </c>
      <c r="E1194" s="2" t="s">
        <v>247</v>
      </c>
      <c r="F1194" s="2" t="s">
        <v>27</v>
      </c>
      <c r="G1194" s="3">
        <v>10</v>
      </c>
      <c r="H1194" s="3">
        <v>20</v>
      </c>
      <c r="I1194" s="2" t="s">
        <v>3021</v>
      </c>
      <c r="J1194" s="2" t="s">
        <v>4323</v>
      </c>
      <c r="K1194" s="2" t="s">
        <v>55</v>
      </c>
      <c r="L1194" s="2" t="s">
        <v>21</v>
      </c>
      <c r="M1194" s="2" t="s">
        <v>4324</v>
      </c>
      <c r="N1194" s="2" t="s">
        <v>36</v>
      </c>
    </row>
    <row r="1195" spans="1:14" ht="21.75" customHeight="1">
      <c r="A1195" s="2" t="s">
        <v>108</v>
      </c>
      <c r="B1195" s="2" t="s">
        <v>4325</v>
      </c>
      <c r="C1195" s="2" t="str">
        <f t="shared" ca="1" si="0"/>
        <v>上海</v>
      </c>
      <c r="D1195" s="2" t="str">
        <f t="shared" ref="D1195:D1203" ca="1" si="148">IFERROR(__xludf.DUMMYFUNCTION("REGEXEXTRACT(E1195,""-(\S+)"")"),"宝安区  ")</f>
        <v>宝安区  </v>
      </c>
      <c r="E1195" s="2" t="s">
        <v>45</v>
      </c>
      <c r="F1195" s="2" t="s">
        <v>27</v>
      </c>
      <c r="G1195" s="3">
        <v>10</v>
      </c>
      <c r="H1195" s="3">
        <v>15</v>
      </c>
      <c r="I1195" s="2" t="s">
        <v>3019</v>
      </c>
      <c r="J1195" s="2" t="s">
        <v>352</v>
      </c>
      <c r="K1195" s="2" t="s">
        <v>55</v>
      </c>
      <c r="L1195" s="2" t="s">
        <v>21</v>
      </c>
      <c r="M1195" s="2" t="s">
        <v>4326</v>
      </c>
      <c r="N1195" s="2" t="s">
        <v>36</v>
      </c>
    </row>
    <row r="1196" spans="1:14" ht="21.75" customHeight="1">
      <c r="A1196" s="2" t="s">
        <v>75</v>
      </c>
      <c r="B1196" s="2" t="s">
        <v>4327</v>
      </c>
      <c r="C1196" s="2" t="str">
        <f t="shared" ca="1" si="0"/>
        <v>上海</v>
      </c>
      <c r="D1196" s="2" t="str">
        <f t="shared" ca="1" si="148"/>
        <v>宝安区  </v>
      </c>
      <c r="E1196" s="2" t="s">
        <v>224</v>
      </c>
      <c r="F1196" s="2" t="s">
        <v>27</v>
      </c>
      <c r="G1196" s="3">
        <v>10</v>
      </c>
      <c r="H1196" s="3">
        <v>15</v>
      </c>
      <c r="I1196" s="2" t="s">
        <v>3019</v>
      </c>
      <c r="J1196" s="2" t="s">
        <v>505</v>
      </c>
      <c r="K1196" s="2" t="s">
        <v>55</v>
      </c>
      <c r="L1196" s="2" t="s">
        <v>4328</v>
      </c>
      <c r="M1196" s="2" t="s">
        <v>4329</v>
      </c>
      <c r="N1196" s="2" t="s">
        <v>404</v>
      </c>
    </row>
    <row r="1197" spans="1:14" ht="21.75" customHeight="1">
      <c r="A1197" s="2" t="s">
        <v>778</v>
      </c>
      <c r="B1197" s="2" t="s">
        <v>4330</v>
      </c>
      <c r="C1197" s="2" t="str">
        <f t="shared" ca="1" si="0"/>
        <v>上海</v>
      </c>
      <c r="D1197" s="2" t="str">
        <f t="shared" ca="1" si="148"/>
        <v>宝安区  </v>
      </c>
      <c r="E1197" s="2" t="s">
        <v>224</v>
      </c>
      <c r="F1197" s="2" t="s">
        <v>17</v>
      </c>
      <c r="G1197" s="3">
        <v>10</v>
      </c>
      <c r="H1197" s="3">
        <v>25</v>
      </c>
      <c r="I1197" s="2" t="s">
        <v>3275</v>
      </c>
      <c r="J1197" s="2" t="s">
        <v>4331</v>
      </c>
      <c r="K1197" s="2" t="s">
        <v>47</v>
      </c>
      <c r="L1197" s="2" t="s">
        <v>4332</v>
      </c>
      <c r="M1197" s="2" t="s">
        <v>4333</v>
      </c>
      <c r="N1197" s="2" t="s">
        <v>96</v>
      </c>
    </row>
    <row r="1198" spans="1:14" ht="21.75" customHeight="1">
      <c r="A1198" s="4" t="s">
        <v>51</v>
      </c>
      <c r="B1198" s="4" t="s">
        <v>4334</v>
      </c>
      <c r="C1198" s="4" t="str">
        <f t="shared" ca="1" si="0"/>
        <v>上海</v>
      </c>
      <c r="D1198" s="4" t="str">
        <f t="shared" ca="1" si="148"/>
        <v>宝安区  </v>
      </c>
      <c r="E1198" s="4" t="s">
        <v>229</v>
      </c>
      <c r="F1198" s="4" t="s">
        <v>27</v>
      </c>
      <c r="G1198" s="5">
        <v>10</v>
      </c>
      <c r="H1198" s="5">
        <v>20</v>
      </c>
      <c r="I1198" s="4" t="s">
        <v>3021</v>
      </c>
      <c r="J1198" s="4" t="s">
        <v>105</v>
      </c>
      <c r="K1198" s="4" t="s">
        <v>1965</v>
      </c>
      <c r="L1198" s="4" t="s">
        <v>4335</v>
      </c>
      <c r="M1198" s="4" t="s">
        <v>4336</v>
      </c>
      <c r="N1198" s="4" t="s">
        <v>36</v>
      </c>
    </row>
    <row r="1199" spans="1:14" ht="21.75" customHeight="1">
      <c r="A1199" s="4" t="s">
        <v>512</v>
      </c>
      <c r="B1199" s="4" t="s">
        <v>4337</v>
      </c>
      <c r="C1199" s="4" t="str">
        <f t="shared" ca="1" si="0"/>
        <v>上海</v>
      </c>
      <c r="D1199" s="4" t="str">
        <f t="shared" ca="1" si="148"/>
        <v>宝安区  </v>
      </c>
      <c r="E1199" s="4" t="s">
        <v>242</v>
      </c>
      <c r="F1199" s="4" t="s">
        <v>27</v>
      </c>
      <c r="G1199" s="5">
        <v>10</v>
      </c>
      <c r="H1199" s="5">
        <v>15</v>
      </c>
      <c r="I1199" s="4" t="s">
        <v>3019</v>
      </c>
      <c r="J1199" s="4" t="s">
        <v>4338</v>
      </c>
      <c r="K1199" s="4" t="s">
        <v>47</v>
      </c>
      <c r="L1199" s="4" t="s">
        <v>4339</v>
      </c>
      <c r="M1199" s="4" t="s">
        <v>4340</v>
      </c>
      <c r="N1199" s="4" t="s">
        <v>36</v>
      </c>
    </row>
    <row r="1200" spans="1:14" ht="21.75" customHeight="1">
      <c r="A1200" s="2" t="s">
        <v>4341</v>
      </c>
      <c r="B1200" s="2" t="s">
        <v>4342</v>
      </c>
      <c r="C1200" s="2" t="str">
        <f t="shared" ca="1" si="0"/>
        <v>上海</v>
      </c>
      <c r="D1200" s="2" t="str">
        <f t="shared" ca="1" si="148"/>
        <v>宝安区  </v>
      </c>
      <c r="E1200" s="2" t="s">
        <v>235</v>
      </c>
      <c r="F1200" s="2" t="s">
        <v>27</v>
      </c>
      <c r="G1200" s="3">
        <v>10</v>
      </c>
      <c r="H1200" s="3">
        <v>15</v>
      </c>
      <c r="I1200" s="2" t="s">
        <v>3019</v>
      </c>
      <c r="J1200" s="2" t="s">
        <v>230</v>
      </c>
      <c r="K1200" s="2" t="s">
        <v>47</v>
      </c>
      <c r="L1200" s="2" t="s">
        <v>4343</v>
      </c>
      <c r="M1200" s="2" t="s">
        <v>4344</v>
      </c>
      <c r="N1200" s="2" t="s">
        <v>42</v>
      </c>
    </row>
    <row r="1201" spans="1:14" ht="21.75" customHeight="1">
      <c r="A1201" s="2" t="s">
        <v>3718</v>
      </c>
      <c r="B1201" s="2" t="s">
        <v>4345</v>
      </c>
      <c r="C1201" s="2" t="str">
        <f t="shared" ca="1" si="0"/>
        <v>上海</v>
      </c>
      <c r="D1201" s="2" t="str">
        <f t="shared" ca="1" si="148"/>
        <v>宝安区  </v>
      </c>
      <c r="E1201" s="2" t="s">
        <v>235</v>
      </c>
      <c r="F1201" s="2" t="s">
        <v>27</v>
      </c>
      <c r="G1201" s="3">
        <v>10</v>
      </c>
      <c r="H1201" s="3">
        <v>15</v>
      </c>
      <c r="I1201" s="2" t="s">
        <v>3019</v>
      </c>
      <c r="J1201" s="2" t="s">
        <v>451</v>
      </c>
      <c r="K1201" s="2" t="s">
        <v>47</v>
      </c>
      <c r="L1201" s="2" t="s">
        <v>3698</v>
      </c>
      <c r="M1201" s="2" t="s">
        <v>4346</v>
      </c>
      <c r="N1201" s="2" t="s">
        <v>36</v>
      </c>
    </row>
    <row r="1202" spans="1:14" ht="21.75" customHeight="1">
      <c r="A1202" s="2" t="s">
        <v>4347</v>
      </c>
      <c r="B1202" s="2" t="s">
        <v>4348</v>
      </c>
      <c r="C1202" s="2" t="str">
        <f t="shared" ca="1" si="0"/>
        <v>上海</v>
      </c>
      <c r="D1202" s="2" t="str">
        <f t="shared" ca="1" si="148"/>
        <v>宝安区  </v>
      </c>
      <c r="E1202" s="2" t="s">
        <v>224</v>
      </c>
      <c r="F1202" s="2" t="s">
        <v>27</v>
      </c>
      <c r="G1202" s="3">
        <v>10</v>
      </c>
      <c r="H1202" s="3">
        <v>16</v>
      </c>
      <c r="I1202" s="2" t="s">
        <v>3156</v>
      </c>
      <c r="J1202" s="2" t="s">
        <v>1849</v>
      </c>
      <c r="K1202" s="2" t="s">
        <v>55</v>
      </c>
      <c r="L1202" s="2" t="s">
        <v>4349</v>
      </c>
      <c r="M1202" s="2" t="s">
        <v>4350</v>
      </c>
      <c r="N1202" s="2" t="s">
        <v>404</v>
      </c>
    </row>
    <row r="1203" spans="1:14" ht="21.75" customHeight="1">
      <c r="A1203" s="2" t="s">
        <v>385</v>
      </c>
      <c r="B1203" s="2" t="s">
        <v>4351</v>
      </c>
      <c r="C1203" s="2" t="str">
        <f t="shared" ca="1" si="0"/>
        <v>上海</v>
      </c>
      <c r="D1203" s="2" t="str">
        <f t="shared" ca="1" si="148"/>
        <v>宝安区  </v>
      </c>
      <c r="E1203" s="2" t="s">
        <v>224</v>
      </c>
      <c r="F1203" s="2" t="s">
        <v>17</v>
      </c>
      <c r="G1203" s="3">
        <v>10</v>
      </c>
      <c r="H1203" s="3">
        <v>21</v>
      </c>
      <c r="I1203" s="2" t="s">
        <v>4352</v>
      </c>
      <c r="J1203" s="2" t="s">
        <v>105</v>
      </c>
      <c r="K1203" s="2" t="s">
        <v>47</v>
      </c>
      <c r="L1203" s="2" t="s">
        <v>4353</v>
      </c>
      <c r="M1203" s="2" t="s">
        <v>4354</v>
      </c>
      <c r="N1203" s="2" t="s">
        <v>36</v>
      </c>
    </row>
    <row r="1204" spans="1:14" ht="21.75" customHeight="1">
      <c r="A1204" s="2" t="s">
        <v>385</v>
      </c>
      <c r="B1204" s="2" t="s">
        <v>4355</v>
      </c>
      <c r="C1204" s="2" t="str">
        <f t="shared" ca="1" si="0"/>
        <v>上海</v>
      </c>
      <c r="D1204" s="2" t="s">
        <v>21</v>
      </c>
      <c r="E1204" s="2" t="s">
        <v>247</v>
      </c>
      <c r="F1204" s="2" t="s">
        <v>27</v>
      </c>
      <c r="G1204" s="3">
        <v>10</v>
      </c>
      <c r="H1204" s="3">
        <v>20</v>
      </c>
      <c r="I1204" s="2" t="s">
        <v>3021</v>
      </c>
      <c r="J1204" s="2" t="s">
        <v>2425</v>
      </c>
      <c r="K1204" s="2" t="s">
        <v>55</v>
      </c>
      <c r="L1204" s="2" t="s">
        <v>4356</v>
      </c>
      <c r="M1204" s="2" t="s">
        <v>4357</v>
      </c>
      <c r="N1204" s="2" t="s">
        <v>96</v>
      </c>
    </row>
    <row r="1205" spans="1:14" ht="21.75" customHeight="1">
      <c r="A1205" s="2" t="s">
        <v>51</v>
      </c>
      <c r="B1205" s="2" t="s">
        <v>4358</v>
      </c>
      <c r="C1205" s="2" t="str">
        <f t="shared" ca="1" si="0"/>
        <v>上海</v>
      </c>
      <c r="D1205" s="2" t="str">
        <f t="shared" ref="D1205:D1221" ca="1" si="149">IFERROR(__xludf.DUMMYFUNCTION("REGEXEXTRACT(E1205,""-(\S+)"")"),"南山区  ")</f>
        <v>南山区  </v>
      </c>
      <c r="E1205" s="2" t="s">
        <v>224</v>
      </c>
      <c r="F1205" s="2" t="s">
        <v>17</v>
      </c>
      <c r="G1205" s="3">
        <v>10</v>
      </c>
      <c r="H1205" s="3">
        <v>15</v>
      </c>
      <c r="I1205" s="2" t="s">
        <v>3019</v>
      </c>
      <c r="J1205" s="2" t="s">
        <v>29</v>
      </c>
      <c r="K1205" s="2" t="s">
        <v>55</v>
      </c>
      <c r="L1205" s="2" t="s">
        <v>4359</v>
      </c>
      <c r="M1205" s="2" t="s">
        <v>4360</v>
      </c>
      <c r="N1205" s="2" t="s">
        <v>36</v>
      </c>
    </row>
    <row r="1206" spans="1:14" ht="21.75" customHeight="1">
      <c r="A1206" s="2" t="s">
        <v>4361</v>
      </c>
      <c r="B1206" s="2" t="s">
        <v>4362</v>
      </c>
      <c r="C1206" s="2" t="str">
        <f t="shared" ca="1" si="0"/>
        <v>上海</v>
      </c>
      <c r="D1206" s="2" t="str">
        <f t="shared" ca="1" si="149"/>
        <v>南山区  </v>
      </c>
      <c r="E1206" s="2" t="s">
        <v>224</v>
      </c>
      <c r="F1206" s="2" t="s">
        <v>27</v>
      </c>
      <c r="G1206" s="3">
        <v>10</v>
      </c>
      <c r="H1206" s="3">
        <v>20</v>
      </c>
      <c r="I1206" s="2" t="s">
        <v>3021</v>
      </c>
      <c r="J1206" s="2" t="s">
        <v>40</v>
      </c>
      <c r="K1206" s="2" t="s">
        <v>47</v>
      </c>
      <c r="L1206" s="2" t="s">
        <v>4363</v>
      </c>
      <c r="M1206" s="2" t="s">
        <v>4364</v>
      </c>
      <c r="N1206" s="2" t="s">
        <v>42</v>
      </c>
    </row>
    <row r="1207" spans="1:14" ht="21.75" customHeight="1">
      <c r="A1207" s="2" t="s">
        <v>4365</v>
      </c>
      <c r="B1207" s="2" t="s">
        <v>4366</v>
      </c>
      <c r="C1207" s="2" t="str">
        <f t="shared" ca="1" si="0"/>
        <v>上海</v>
      </c>
      <c r="D1207" s="2" t="str">
        <f t="shared" ca="1" si="149"/>
        <v>南山区  </v>
      </c>
      <c r="E1207" s="2" t="s">
        <v>224</v>
      </c>
      <c r="F1207" s="2" t="s">
        <v>17</v>
      </c>
      <c r="G1207" s="3">
        <v>10</v>
      </c>
      <c r="H1207" s="3">
        <v>15</v>
      </c>
      <c r="I1207" s="2" t="s">
        <v>3019</v>
      </c>
      <c r="J1207" s="2" t="s">
        <v>20</v>
      </c>
      <c r="K1207" s="2" t="s">
        <v>55</v>
      </c>
      <c r="L1207" s="2" t="s">
        <v>4367</v>
      </c>
      <c r="M1207" s="2" t="s">
        <v>4368</v>
      </c>
      <c r="N1207" s="2" t="s">
        <v>36</v>
      </c>
    </row>
    <row r="1208" spans="1:14" ht="21.75" customHeight="1">
      <c r="A1208" s="4" t="s">
        <v>4369</v>
      </c>
      <c r="B1208" s="4" t="s">
        <v>4370</v>
      </c>
      <c r="C1208" s="4" t="str">
        <f t="shared" ca="1" si="0"/>
        <v>上海</v>
      </c>
      <c r="D1208" s="4" t="str">
        <f t="shared" ca="1" si="149"/>
        <v>南山区  </v>
      </c>
      <c r="E1208" s="4" t="s">
        <v>45</v>
      </c>
      <c r="F1208" s="4" t="s">
        <v>27</v>
      </c>
      <c r="G1208" s="5">
        <v>10</v>
      </c>
      <c r="H1208" s="5">
        <v>15</v>
      </c>
      <c r="I1208" s="4" t="s">
        <v>3019</v>
      </c>
      <c r="J1208" s="4" t="s">
        <v>352</v>
      </c>
      <c r="K1208" s="4" t="s">
        <v>1965</v>
      </c>
      <c r="L1208" s="4" t="s">
        <v>4371</v>
      </c>
      <c r="M1208" s="4" t="s">
        <v>21</v>
      </c>
      <c r="N1208" s="4" t="s">
        <v>1333</v>
      </c>
    </row>
    <row r="1209" spans="1:14" ht="21.75" customHeight="1">
      <c r="A1209" s="2" t="s">
        <v>108</v>
      </c>
      <c r="B1209" s="2" t="s">
        <v>4372</v>
      </c>
      <c r="C1209" s="2" t="str">
        <f t="shared" ca="1" si="0"/>
        <v>上海</v>
      </c>
      <c r="D1209" s="2" t="str">
        <f t="shared" ca="1" si="149"/>
        <v>南山区  </v>
      </c>
      <c r="E1209" s="2" t="s">
        <v>139</v>
      </c>
      <c r="F1209" s="2" t="s">
        <v>27</v>
      </c>
      <c r="G1209" s="3">
        <v>10</v>
      </c>
      <c r="H1209" s="3">
        <v>15</v>
      </c>
      <c r="I1209" s="2" t="s">
        <v>3019</v>
      </c>
      <c r="J1209" s="2" t="s">
        <v>2773</v>
      </c>
      <c r="K1209" s="2" t="s">
        <v>55</v>
      </c>
      <c r="L1209" s="2" t="s">
        <v>263</v>
      </c>
      <c r="M1209" s="2" t="s">
        <v>4373</v>
      </c>
      <c r="N1209" s="2" t="s">
        <v>36</v>
      </c>
    </row>
    <row r="1210" spans="1:14" ht="21.75" customHeight="1">
      <c r="A1210" s="2" t="s">
        <v>385</v>
      </c>
      <c r="B1210" s="2" t="s">
        <v>4374</v>
      </c>
      <c r="C1210" s="2" t="str">
        <f t="shared" ca="1" si="0"/>
        <v>上海</v>
      </c>
      <c r="D1210" s="2" t="str">
        <f t="shared" ca="1" si="149"/>
        <v>南山区  </v>
      </c>
      <c r="E1210" s="2" t="s">
        <v>224</v>
      </c>
      <c r="F1210" s="2" t="s">
        <v>27</v>
      </c>
      <c r="G1210" s="3">
        <v>10</v>
      </c>
      <c r="H1210" s="3">
        <v>18</v>
      </c>
      <c r="I1210" s="2" t="s">
        <v>3037</v>
      </c>
      <c r="J1210" s="2" t="s">
        <v>4375</v>
      </c>
      <c r="K1210" s="2" t="s">
        <v>55</v>
      </c>
      <c r="L1210" s="2" t="s">
        <v>4376</v>
      </c>
      <c r="M1210" s="2" t="s">
        <v>4377</v>
      </c>
      <c r="N1210" s="2" t="s">
        <v>36</v>
      </c>
    </row>
    <row r="1211" spans="1:14" ht="21.75" customHeight="1">
      <c r="A1211" s="2" t="s">
        <v>4378</v>
      </c>
      <c r="B1211" s="2" t="s">
        <v>4379</v>
      </c>
      <c r="C1211" s="2" t="str">
        <f t="shared" ca="1" si="0"/>
        <v>上海</v>
      </c>
      <c r="D1211" s="2" t="str">
        <f t="shared" ca="1" si="149"/>
        <v>南山区  </v>
      </c>
      <c r="E1211" s="2" t="s">
        <v>235</v>
      </c>
      <c r="F1211" s="2" t="s">
        <v>17</v>
      </c>
      <c r="G1211" s="3">
        <v>10</v>
      </c>
      <c r="H1211" s="3">
        <v>15</v>
      </c>
      <c r="I1211" s="2" t="s">
        <v>3019</v>
      </c>
      <c r="J1211" s="2" t="s">
        <v>2604</v>
      </c>
      <c r="K1211" s="2" t="s">
        <v>47</v>
      </c>
      <c r="L1211" s="2" t="s">
        <v>4380</v>
      </c>
      <c r="M1211" s="2" t="s">
        <v>4381</v>
      </c>
      <c r="N1211" s="2" t="s">
        <v>42</v>
      </c>
    </row>
    <row r="1212" spans="1:14" ht="21.75" customHeight="1">
      <c r="A1212" s="2" t="s">
        <v>385</v>
      </c>
      <c r="B1212" s="2" t="s">
        <v>4382</v>
      </c>
      <c r="C1212" s="2" t="str">
        <f t="shared" ca="1" si="0"/>
        <v>上海</v>
      </c>
      <c r="D1212" s="2" t="str">
        <f t="shared" ca="1" si="149"/>
        <v>南山区  </v>
      </c>
      <c r="E1212" s="2" t="s">
        <v>224</v>
      </c>
      <c r="F1212" s="2" t="s">
        <v>17</v>
      </c>
      <c r="G1212" s="3">
        <v>10</v>
      </c>
      <c r="H1212" s="3">
        <v>18</v>
      </c>
      <c r="I1212" s="2" t="s">
        <v>3037</v>
      </c>
      <c r="J1212" s="2" t="s">
        <v>965</v>
      </c>
      <c r="K1212" s="2" t="s">
        <v>47</v>
      </c>
      <c r="L1212" s="2" t="s">
        <v>4383</v>
      </c>
      <c r="M1212" s="2" t="s">
        <v>4384</v>
      </c>
      <c r="N1212" s="2" t="s">
        <v>42</v>
      </c>
    </row>
    <row r="1213" spans="1:14" ht="21.75" customHeight="1">
      <c r="A1213" s="2" t="s">
        <v>4385</v>
      </c>
      <c r="B1213" s="2" t="s">
        <v>4386</v>
      </c>
      <c r="C1213" s="2" t="str">
        <f t="shared" ca="1" si="0"/>
        <v>上海</v>
      </c>
      <c r="D1213" s="2" t="str">
        <f t="shared" ca="1" si="149"/>
        <v>南山区  </v>
      </c>
      <c r="E1213" s="2" t="s">
        <v>45</v>
      </c>
      <c r="F1213" s="2" t="s">
        <v>17</v>
      </c>
      <c r="G1213" s="3">
        <v>10</v>
      </c>
      <c r="H1213" s="3">
        <v>15</v>
      </c>
      <c r="I1213" s="2" t="s">
        <v>3019</v>
      </c>
      <c r="J1213" s="2" t="s">
        <v>540</v>
      </c>
      <c r="K1213" s="2" t="s">
        <v>55</v>
      </c>
      <c r="L1213" s="2" t="s">
        <v>4387</v>
      </c>
      <c r="M1213" s="2" t="s">
        <v>4388</v>
      </c>
      <c r="N1213" s="2" t="s">
        <v>36</v>
      </c>
    </row>
    <row r="1214" spans="1:14" ht="21.75" customHeight="1">
      <c r="A1214" s="2" t="s">
        <v>108</v>
      </c>
      <c r="B1214" s="2" t="s">
        <v>4389</v>
      </c>
      <c r="C1214" s="2" t="str">
        <f t="shared" ca="1" si="0"/>
        <v>上海</v>
      </c>
      <c r="D1214" s="2" t="str">
        <f t="shared" ca="1" si="149"/>
        <v>南山区  </v>
      </c>
      <c r="E1214" s="2" t="s">
        <v>235</v>
      </c>
      <c r="F1214" s="2" t="s">
        <v>27</v>
      </c>
      <c r="G1214" s="3">
        <v>10</v>
      </c>
      <c r="H1214" s="3">
        <v>15</v>
      </c>
      <c r="I1214" s="2" t="s">
        <v>3019</v>
      </c>
      <c r="J1214" s="2" t="s">
        <v>20</v>
      </c>
      <c r="K1214" s="2" t="s">
        <v>47</v>
      </c>
      <c r="L1214" s="2" t="s">
        <v>4390</v>
      </c>
      <c r="M1214" s="2" t="s">
        <v>4391</v>
      </c>
      <c r="N1214" s="2" t="s">
        <v>42</v>
      </c>
    </row>
    <row r="1215" spans="1:14" ht="21.75" customHeight="1">
      <c r="A1215" s="2" t="s">
        <v>108</v>
      </c>
      <c r="B1215" s="2" t="s">
        <v>4392</v>
      </c>
      <c r="C1215" s="2" t="str">
        <f t="shared" ca="1" si="0"/>
        <v>上海</v>
      </c>
      <c r="D1215" s="2" t="str">
        <f t="shared" ca="1" si="149"/>
        <v>南山区  </v>
      </c>
      <c r="E1215" s="2" t="s">
        <v>224</v>
      </c>
      <c r="F1215" s="2" t="s">
        <v>27</v>
      </c>
      <c r="G1215" s="3">
        <v>10</v>
      </c>
      <c r="H1215" s="3">
        <v>15</v>
      </c>
      <c r="I1215" s="2" t="s">
        <v>3019</v>
      </c>
      <c r="J1215" s="2" t="s">
        <v>520</v>
      </c>
      <c r="K1215" s="2" t="s">
        <v>47</v>
      </c>
      <c r="L1215" s="2" t="s">
        <v>4393</v>
      </c>
      <c r="M1215" s="2" t="s">
        <v>4394</v>
      </c>
      <c r="N1215" s="2" t="s">
        <v>42</v>
      </c>
    </row>
    <row r="1216" spans="1:14" ht="21.75" customHeight="1">
      <c r="A1216" s="2" t="s">
        <v>4395</v>
      </c>
      <c r="B1216" s="2" t="s">
        <v>4396</v>
      </c>
      <c r="C1216" s="2" t="str">
        <f t="shared" ca="1" si="0"/>
        <v>上海</v>
      </c>
      <c r="D1216" s="2" t="str">
        <f t="shared" ca="1" si="149"/>
        <v>南山区  </v>
      </c>
      <c r="E1216" s="2" t="s">
        <v>224</v>
      </c>
      <c r="F1216" s="2" t="s">
        <v>27</v>
      </c>
      <c r="G1216" s="3">
        <v>10</v>
      </c>
      <c r="H1216" s="3">
        <v>16</v>
      </c>
      <c r="I1216" s="2" t="s">
        <v>3156</v>
      </c>
      <c r="J1216" s="2" t="s">
        <v>846</v>
      </c>
      <c r="K1216" s="2" t="s">
        <v>55</v>
      </c>
      <c r="L1216" s="2" t="s">
        <v>2054</v>
      </c>
      <c r="M1216" s="2" t="s">
        <v>4397</v>
      </c>
      <c r="N1216" s="2" t="s">
        <v>36</v>
      </c>
    </row>
    <row r="1217" spans="1:14" ht="21.75" customHeight="1">
      <c r="A1217" s="2" t="s">
        <v>4398</v>
      </c>
      <c r="B1217" s="2" t="s">
        <v>4399</v>
      </c>
      <c r="C1217" s="2" t="str">
        <f t="shared" ca="1" si="0"/>
        <v>上海</v>
      </c>
      <c r="D1217" s="2" t="str">
        <f t="shared" ca="1" si="149"/>
        <v>南山区  </v>
      </c>
      <c r="E1217" s="2" t="s">
        <v>224</v>
      </c>
      <c r="F1217" s="2" t="s">
        <v>27</v>
      </c>
      <c r="G1217" s="3">
        <v>10</v>
      </c>
      <c r="H1217" s="3">
        <v>18</v>
      </c>
      <c r="I1217" s="2" t="s">
        <v>3037</v>
      </c>
      <c r="J1217" s="2" t="s">
        <v>1849</v>
      </c>
      <c r="K1217" s="2" t="s">
        <v>47</v>
      </c>
      <c r="L1217" s="2" t="s">
        <v>4400</v>
      </c>
      <c r="M1217" s="2" t="s">
        <v>4401</v>
      </c>
      <c r="N1217" s="2" t="s">
        <v>1333</v>
      </c>
    </row>
    <row r="1218" spans="1:14" ht="21.75" customHeight="1">
      <c r="A1218" s="2" t="s">
        <v>108</v>
      </c>
      <c r="B1218" s="2" t="s">
        <v>4402</v>
      </c>
      <c r="C1218" s="2" t="str">
        <f t="shared" ca="1" si="0"/>
        <v>上海</v>
      </c>
      <c r="D1218" s="2" t="str">
        <f t="shared" ca="1" si="149"/>
        <v>南山区  </v>
      </c>
      <c r="E1218" s="2" t="s">
        <v>224</v>
      </c>
      <c r="F1218" s="2" t="s">
        <v>27</v>
      </c>
      <c r="G1218" s="3">
        <v>10</v>
      </c>
      <c r="H1218" s="3">
        <v>15</v>
      </c>
      <c r="I1218" s="2" t="s">
        <v>3019</v>
      </c>
      <c r="J1218" s="2" t="s">
        <v>40</v>
      </c>
      <c r="K1218" s="2" t="s">
        <v>19</v>
      </c>
      <c r="L1218" s="2" t="s">
        <v>4403</v>
      </c>
      <c r="M1218" s="2" t="s">
        <v>4404</v>
      </c>
      <c r="N1218" s="2" t="s">
        <v>42</v>
      </c>
    </row>
    <row r="1219" spans="1:14" ht="21.75" customHeight="1">
      <c r="A1219" s="2" t="s">
        <v>4405</v>
      </c>
      <c r="B1219" s="2" t="s">
        <v>4406</v>
      </c>
      <c r="C1219" s="2" t="str">
        <f t="shared" ca="1" si="0"/>
        <v>上海</v>
      </c>
      <c r="D1219" s="2" t="str">
        <f t="shared" ca="1" si="149"/>
        <v>南山区  </v>
      </c>
      <c r="E1219" s="2" t="s">
        <v>229</v>
      </c>
      <c r="F1219" s="2" t="s">
        <v>17</v>
      </c>
      <c r="G1219" s="3">
        <v>10</v>
      </c>
      <c r="H1219" s="3">
        <v>15</v>
      </c>
      <c r="I1219" s="2" t="s">
        <v>3019</v>
      </c>
      <c r="J1219" s="2" t="s">
        <v>3381</v>
      </c>
      <c r="K1219" s="2" t="s">
        <v>47</v>
      </c>
      <c r="L1219" s="2" t="s">
        <v>4407</v>
      </c>
      <c r="M1219" s="2" t="s">
        <v>4408</v>
      </c>
      <c r="N1219" s="2" t="s">
        <v>36</v>
      </c>
    </row>
    <row r="1220" spans="1:14" ht="21.75" customHeight="1">
      <c r="A1220" s="4" t="s">
        <v>4409</v>
      </c>
      <c r="B1220" s="4" t="s">
        <v>4410</v>
      </c>
      <c r="C1220" s="4" t="str">
        <f t="shared" ca="1" si="0"/>
        <v>上海</v>
      </c>
      <c r="D1220" s="4" t="str">
        <f t="shared" ca="1" si="149"/>
        <v>南山区  </v>
      </c>
      <c r="E1220" s="4" t="s">
        <v>224</v>
      </c>
      <c r="F1220" s="4" t="s">
        <v>17</v>
      </c>
      <c r="G1220" s="5">
        <v>10</v>
      </c>
      <c r="H1220" s="5">
        <v>14</v>
      </c>
      <c r="I1220" s="4" t="s">
        <v>4304</v>
      </c>
      <c r="J1220" s="4" t="s">
        <v>157</v>
      </c>
      <c r="K1220" s="4" t="s">
        <v>55</v>
      </c>
      <c r="L1220" s="4" t="s">
        <v>4411</v>
      </c>
      <c r="M1220" s="4" t="s">
        <v>21</v>
      </c>
      <c r="N1220" s="4" t="s">
        <v>36</v>
      </c>
    </row>
    <row r="1221" spans="1:14" ht="21.75" customHeight="1">
      <c r="A1221" s="2" t="s">
        <v>4412</v>
      </c>
      <c r="B1221" s="2" t="s">
        <v>4413</v>
      </c>
      <c r="C1221" s="2" t="str">
        <f t="shared" ca="1" si="0"/>
        <v>上海</v>
      </c>
      <c r="D1221" s="2" t="str">
        <f t="shared" ca="1" si="149"/>
        <v>南山区  </v>
      </c>
      <c r="E1221" s="2" t="s">
        <v>224</v>
      </c>
      <c r="F1221" s="2" t="s">
        <v>17</v>
      </c>
      <c r="G1221" s="3">
        <v>10</v>
      </c>
      <c r="H1221" s="3">
        <v>15</v>
      </c>
      <c r="I1221" s="2" t="s">
        <v>3019</v>
      </c>
      <c r="J1221" s="2" t="s">
        <v>29</v>
      </c>
      <c r="K1221" s="2" t="s">
        <v>55</v>
      </c>
      <c r="L1221" s="2" t="s">
        <v>456</v>
      </c>
      <c r="M1221" s="2" t="s">
        <v>4414</v>
      </c>
      <c r="N1221" s="2" t="s">
        <v>404</v>
      </c>
    </row>
    <row r="1222" spans="1:14" ht="21.75" customHeight="1">
      <c r="A1222" s="2" t="s">
        <v>4415</v>
      </c>
      <c r="B1222" s="2" t="s">
        <v>4416</v>
      </c>
      <c r="C1222" s="2" t="str">
        <f t="shared" ca="1" si="0"/>
        <v>上海</v>
      </c>
      <c r="D1222" s="2" t="s">
        <v>21</v>
      </c>
      <c r="E1222" s="2" t="s">
        <v>247</v>
      </c>
      <c r="F1222" s="2" t="s">
        <v>27</v>
      </c>
      <c r="G1222" s="3">
        <v>10</v>
      </c>
      <c r="H1222" s="3">
        <v>20</v>
      </c>
      <c r="I1222" s="2" t="s">
        <v>3021</v>
      </c>
      <c r="J1222" s="2" t="s">
        <v>4417</v>
      </c>
      <c r="K1222" s="2" t="s">
        <v>55</v>
      </c>
      <c r="L1222" s="2" t="s">
        <v>4418</v>
      </c>
      <c r="M1222" s="2" t="s">
        <v>4419</v>
      </c>
      <c r="N1222" s="2" t="s">
        <v>36</v>
      </c>
    </row>
    <row r="1223" spans="1:14" ht="21.75" customHeight="1">
      <c r="A1223" s="2" t="s">
        <v>963</v>
      </c>
      <c r="B1223" s="2" t="s">
        <v>4420</v>
      </c>
      <c r="C1223" s="2" t="str">
        <f t="shared" ca="1" si="0"/>
        <v>上海</v>
      </c>
      <c r="D1223" s="2" t="str">
        <f t="shared" ref="D1223:D1240" ca="1" si="150">IFERROR(__xludf.DUMMYFUNCTION("REGEXEXTRACT(E1223,""-(\S+)"")"),"龙岗区  ")</f>
        <v>龙岗区  </v>
      </c>
      <c r="E1223" s="2" t="s">
        <v>242</v>
      </c>
      <c r="F1223" s="2" t="s">
        <v>27</v>
      </c>
      <c r="G1223" s="3">
        <v>10</v>
      </c>
      <c r="H1223" s="3">
        <v>18</v>
      </c>
      <c r="I1223" s="2" t="s">
        <v>3037</v>
      </c>
      <c r="J1223" s="2" t="s">
        <v>786</v>
      </c>
      <c r="K1223" s="2" t="s">
        <v>19</v>
      </c>
      <c r="L1223" s="2" t="s">
        <v>4421</v>
      </c>
      <c r="M1223" s="2" t="s">
        <v>4422</v>
      </c>
      <c r="N1223" s="2" t="s">
        <v>42</v>
      </c>
    </row>
    <row r="1224" spans="1:14" ht="21.75" customHeight="1">
      <c r="A1224" s="2" t="s">
        <v>4423</v>
      </c>
      <c r="B1224" s="2" t="s">
        <v>4424</v>
      </c>
      <c r="C1224" s="2" t="str">
        <f t="shared" ca="1" si="0"/>
        <v>上海</v>
      </c>
      <c r="D1224" s="2" t="str">
        <f t="shared" ca="1" si="150"/>
        <v>龙岗区  </v>
      </c>
      <c r="E1224" s="2" t="s">
        <v>242</v>
      </c>
      <c r="F1224" s="2" t="s">
        <v>27</v>
      </c>
      <c r="G1224" s="3">
        <v>10</v>
      </c>
      <c r="H1224" s="3">
        <v>17</v>
      </c>
      <c r="I1224" s="2" t="s">
        <v>3445</v>
      </c>
      <c r="J1224" s="2" t="s">
        <v>352</v>
      </c>
      <c r="K1224" s="2" t="s">
        <v>47</v>
      </c>
      <c r="L1224" s="2" t="s">
        <v>4425</v>
      </c>
      <c r="M1224" s="2" t="s">
        <v>4426</v>
      </c>
      <c r="N1224" s="2" t="s">
        <v>96</v>
      </c>
    </row>
    <row r="1225" spans="1:14" ht="21.75" customHeight="1">
      <c r="A1225" s="2" t="s">
        <v>108</v>
      </c>
      <c r="B1225" s="2" t="s">
        <v>4427</v>
      </c>
      <c r="C1225" s="2" t="str">
        <f t="shared" ca="1" si="0"/>
        <v>上海</v>
      </c>
      <c r="D1225" s="2" t="str">
        <f t="shared" ca="1" si="150"/>
        <v>龙岗区  </v>
      </c>
      <c r="E1225" s="2" t="s">
        <v>224</v>
      </c>
      <c r="F1225" s="2" t="s">
        <v>27</v>
      </c>
      <c r="G1225" s="3">
        <v>10</v>
      </c>
      <c r="H1225" s="3">
        <v>20</v>
      </c>
      <c r="I1225" s="2" t="s">
        <v>3021</v>
      </c>
      <c r="J1225" s="2" t="s">
        <v>781</v>
      </c>
      <c r="K1225" s="2" t="s">
        <v>55</v>
      </c>
      <c r="L1225" s="2" t="s">
        <v>4428</v>
      </c>
      <c r="M1225" s="2" t="s">
        <v>4429</v>
      </c>
      <c r="N1225" s="2" t="s">
        <v>42</v>
      </c>
    </row>
    <row r="1226" spans="1:14" ht="21.75" customHeight="1">
      <c r="A1226" s="2" t="s">
        <v>419</v>
      </c>
      <c r="B1226" s="2" t="s">
        <v>4430</v>
      </c>
      <c r="C1226" s="2" t="str">
        <f t="shared" ca="1" si="0"/>
        <v>上海</v>
      </c>
      <c r="D1226" s="2" t="str">
        <f t="shared" ca="1" si="150"/>
        <v>龙岗区  </v>
      </c>
      <c r="E1226" s="2" t="s">
        <v>229</v>
      </c>
      <c r="F1226" s="2" t="s">
        <v>17</v>
      </c>
      <c r="G1226" s="3">
        <v>10</v>
      </c>
      <c r="H1226" s="3">
        <v>15</v>
      </c>
      <c r="I1226" s="2" t="s">
        <v>3019</v>
      </c>
      <c r="J1226" s="2" t="s">
        <v>1678</v>
      </c>
      <c r="K1226" s="2" t="s">
        <v>47</v>
      </c>
      <c r="L1226" s="2" t="s">
        <v>4431</v>
      </c>
      <c r="M1226" s="2" t="s">
        <v>4432</v>
      </c>
      <c r="N1226" s="2" t="s">
        <v>36</v>
      </c>
    </row>
    <row r="1227" spans="1:14" ht="21.75" customHeight="1">
      <c r="A1227" s="2" t="s">
        <v>385</v>
      </c>
      <c r="B1227" s="2" t="s">
        <v>4433</v>
      </c>
      <c r="C1227" s="2" t="str">
        <f t="shared" ca="1" si="0"/>
        <v>上海</v>
      </c>
      <c r="D1227" s="2" t="str">
        <f t="shared" ca="1" si="150"/>
        <v>龙岗区  </v>
      </c>
      <c r="E1227" s="2" t="s">
        <v>224</v>
      </c>
      <c r="F1227" s="2" t="s">
        <v>27</v>
      </c>
      <c r="G1227" s="3">
        <v>10</v>
      </c>
      <c r="H1227" s="3">
        <v>15</v>
      </c>
      <c r="I1227" s="2" t="s">
        <v>3019</v>
      </c>
      <c r="J1227" s="2" t="s">
        <v>1167</v>
      </c>
      <c r="K1227" s="2" t="s">
        <v>47</v>
      </c>
      <c r="L1227" s="2" t="s">
        <v>4349</v>
      </c>
      <c r="M1227" s="2" t="s">
        <v>4434</v>
      </c>
      <c r="N1227" s="2" t="s">
        <v>42</v>
      </c>
    </row>
    <row r="1228" spans="1:14" ht="21.75" customHeight="1">
      <c r="A1228" s="2" t="s">
        <v>108</v>
      </c>
      <c r="B1228" s="2" t="s">
        <v>4435</v>
      </c>
      <c r="C1228" s="2" t="str">
        <f t="shared" ca="1" si="0"/>
        <v>上海</v>
      </c>
      <c r="D1228" s="2" t="str">
        <f t="shared" ca="1" si="150"/>
        <v>龙岗区  </v>
      </c>
      <c r="E1228" s="2" t="s">
        <v>229</v>
      </c>
      <c r="F1228" s="2" t="s">
        <v>17</v>
      </c>
      <c r="G1228" s="3">
        <v>10</v>
      </c>
      <c r="H1228" s="3">
        <v>15</v>
      </c>
      <c r="I1228" s="2" t="s">
        <v>3019</v>
      </c>
      <c r="J1228" s="2" t="s">
        <v>29</v>
      </c>
      <c r="K1228" s="2" t="s">
        <v>55</v>
      </c>
      <c r="L1228" s="2" t="s">
        <v>4436</v>
      </c>
      <c r="M1228" s="2" t="s">
        <v>4437</v>
      </c>
      <c r="N1228" s="2" t="s">
        <v>36</v>
      </c>
    </row>
    <row r="1229" spans="1:14" ht="21.75" customHeight="1">
      <c r="A1229" s="2" t="s">
        <v>4438</v>
      </c>
      <c r="B1229" s="2" t="s">
        <v>4439</v>
      </c>
      <c r="C1229" s="2" t="str">
        <f t="shared" ca="1" si="0"/>
        <v>上海</v>
      </c>
      <c r="D1229" s="2" t="str">
        <f t="shared" ca="1" si="150"/>
        <v>龙岗区  </v>
      </c>
      <c r="E1229" s="2" t="s">
        <v>224</v>
      </c>
      <c r="F1229" s="2" t="s">
        <v>27</v>
      </c>
      <c r="G1229" s="3">
        <v>10</v>
      </c>
      <c r="H1229" s="3">
        <v>15</v>
      </c>
      <c r="I1229" s="2" t="s">
        <v>3019</v>
      </c>
      <c r="J1229" s="2" t="s">
        <v>157</v>
      </c>
      <c r="K1229" s="2" t="s">
        <v>55</v>
      </c>
      <c r="L1229" s="2" t="s">
        <v>4440</v>
      </c>
      <c r="M1229" s="2" t="s">
        <v>21</v>
      </c>
      <c r="N1229" s="2" t="s">
        <v>36</v>
      </c>
    </row>
    <row r="1230" spans="1:14" ht="21.75" customHeight="1">
      <c r="A1230" s="2" t="s">
        <v>385</v>
      </c>
      <c r="B1230" s="2" t="s">
        <v>4441</v>
      </c>
      <c r="C1230" s="2" t="str">
        <f t="shared" ca="1" si="0"/>
        <v>上海</v>
      </c>
      <c r="D1230" s="2" t="str">
        <f t="shared" ca="1" si="150"/>
        <v>龙岗区  </v>
      </c>
      <c r="E1230" s="2" t="s">
        <v>224</v>
      </c>
      <c r="F1230" s="2" t="s">
        <v>17</v>
      </c>
      <c r="G1230" s="3">
        <v>10</v>
      </c>
      <c r="H1230" s="3">
        <v>15</v>
      </c>
      <c r="I1230" s="2" t="s">
        <v>3019</v>
      </c>
      <c r="J1230" s="2" t="s">
        <v>1558</v>
      </c>
      <c r="K1230" s="2" t="s">
        <v>47</v>
      </c>
      <c r="L1230" s="2" t="s">
        <v>4442</v>
      </c>
      <c r="M1230" s="2" t="s">
        <v>4443</v>
      </c>
      <c r="N1230" s="2" t="s">
        <v>36</v>
      </c>
    </row>
    <row r="1231" spans="1:14" ht="21.75" customHeight="1">
      <c r="A1231" s="2" t="s">
        <v>1581</v>
      </c>
      <c r="B1231" s="2" t="s">
        <v>4444</v>
      </c>
      <c r="C1231" s="2" t="str">
        <f t="shared" ca="1" si="0"/>
        <v>上海</v>
      </c>
      <c r="D1231" s="2" t="str">
        <f t="shared" ca="1" si="150"/>
        <v>龙岗区  </v>
      </c>
      <c r="E1231" s="2" t="s">
        <v>242</v>
      </c>
      <c r="F1231" s="2" t="s">
        <v>17</v>
      </c>
      <c r="G1231" s="3">
        <v>10</v>
      </c>
      <c r="H1231" s="3">
        <v>12</v>
      </c>
      <c r="I1231" s="2" t="s">
        <v>3118</v>
      </c>
      <c r="J1231" s="2" t="s">
        <v>40</v>
      </c>
      <c r="K1231" s="2" t="s">
        <v>55</v>
      </c>
      <c r="L1231" s="2" t="s">
        <v>4445</v>
      </c>
      <c r="M1231" s="2" t="s">
        <v>4446</v>
      </c>
      <c r="N1231" s="2" t="s">
        <v>36</v>
      </c>
    </row>
    <row r="1232" spans="1:14" ht="21.75" customHeight="1">
      <c r="A1232" s="2" t="s">
        <v>4447</v>
      </c>
      <c r="B1232" s="2" t="s">
        <v>4448</v>
      </c>
      <c r="C1232" s="2" t="str">
        <f t="shared" ca="1" si="0"/>
        <v>上海</v>
      </c>
      <c r="D1232" s="2" t="str">
        <f t="shared" ca="1" si="150"/>
        <v>龙岗区  </v>
      </c>
      <c r="E1232" s="2" t="s">
        <v>224</v>
      </c>
      <c r="F1232" s="2" t="s">
        <v>17</v>
      </c>
      <c r="G1232" s="3">
        <v>10</v>
      </c>
      <c r="H1232" s="3">
        <v>25</v>
      </c>
      <c r="I1232" s="2" t="s">
        <v>3275</v>
      </c>
      <c r="J1232" s="2" t="s">
        <v>157</v>
      </c>
      <c r="K1232" s="2" t="s">
        <v>55</v>
      </c>
      <c r="L1232" s="2" t="s">
        <v>4449</v>
      </c>
      <c r="M1232" s="2" t="s">
        <v>4450</v>
      </c>
      <c r="N1232" s="2" t="s">
        <v>23</v>
      </c>
    </row>
    <row r="1233" spans="1:14" ht="21.75" customHeight="1">
      <c r="A1233" s="2" t="s">
        <v>4451</v>
      </c>
      <c r="B1233" s="2" t="s">
        <v>4452</v>
      </c>
      <c r="C1233" s="2" t="str">
        <f t="shared" ca="1" si="0"/>
        <v>上海</v>
      </c>
      <c r="D1233" s="2" t="str">
        <f t="shared" ca="1" si="150"/>
        <v>龙岗区  </v>
      </c>
      <c r="E1233" s="2" t="s">
        <v>229</v>
      </c>
      <c r="F1233" s="2" t="s">
        <v>27</v>
      </c>
      <c r="G1233" s="3">
        <v>10</v>
      </c>
      <c r="H1233" s="3">
        <v>15</v>
      </c>
      <c r="I1233" s="2" t="s">
        <v>3019</v>
      </c>
      <c r="J1233" s="2" t="s">
        <v>1076</v>
      </c>
      <c r="K1233" s="2" t="s">
        <v>55</v>
      </c>
      <c r="L1233" s="2" t="s">
        <v>4453</v>
      </c>
      <c r="M1233" s="2" t="s">
        <v>4454</v>
      </c>
      <c r="N1233" s="2" t="s">
        <v>23</v>
      </c>
    </row>
    <row r="1234" spans="1:14" ht="21.75" customHeight="1">
      <c r="A1234" s="2" t="s">
        <v>4455</v>
      </c>
      <c r="B1234" s="2" t="s">
        <v>4456</v>
      </c>
      <c r="C1234" s="2" t="str">
        <f t="shared" ca="1" si="0"/>
        <v>上海</v>
      </c>
      <c r="D1234" s="2" t="str">
        <f t="shared" ca="1" si="150"/>
        <v>龙岗区  </v>
      </c>
      <c r="E1234" s="2" t="s">
        <v>224</v>
      </c>
      <c r="F1234" s="2" t="s">
        <v>27</v>
      </c>
      <c r="G1234" s="3">
        <v>10</v>
      </c>
      <c r="H1234" s="3">
        <v>20</v>
      </c>
      <c r="I1234" s="2" t="s">
        <v>3021</v>
      </c>
      <c r="J1234" s="2" t="s">
        <v>797</v>
      </c>
      <c r="K1234" s="2" t="s">
        <v>1965</v>
      </c>
      <c r="L1234" s="2" t="s">
        <v>4457</v>
      </c>
      <c r="M1234" s="2" t="s">
        <v>4458</v>
      </c>
      <c r="N1234" s="2" t="s">
        <v>404</v>
      </c>
    </row>
    <row r="1235" spans="1:14" ht="21.75" customHeight="1">
      <c r="A1235" s="2" t="s">
        <v>4459</v>
      </c>
      <c r="B1235" s="2" t="s">
        <v>4460</v>
      </c>
      <c r="C1235" s="2" t="str">
        <f t="shared" ca="1" si="0"/>
        <v>上海</v>
      </c>
      <c r="D1235" s="2" t="str">
        <f t="shared" ca="1" si="150"/>
        <v>龙岗区  </v>
      </c>
      <c r="E1235" s="2" t="s">
        <v>460</v>
      </c>
      <c r="F1235" s="2" t="s">
        <v>17</v>
      </c>
      <c r="G1235" s="3">
        <v>11</v>
      </c>
      <c r="H1235" s="3">
        <v>14</v>
      </c>
      <c r="I1235" s="2" t="s">
        <v>4461</v>
      </c>
      <c r="J1235" s="2" t="s">
        <v>157</v>
      </c>
      <c r="K1235" s="2" t="s">
        <v>55</v>
      </c>
      <c r="L1235" s="2" t="s">
        <v>21</v>
      </c>
      <c r="M1235" s="2" t="s">
        <v>4462</v>
      </c>
      <c r="N1235" s="2" t="s">
        <v>36</v>
      </c>
    </row>
    <row r="1236" spans="1:14" ht="21.75" customHeight="1">
      <c r="A1236" s="2" t="s">
        <v>4463</v>
      </c>
      <c r="B1236" s="2" t="s">
        <v>4464</v>
      </c>
      <c r="C1236" s="2" t="str">
        <f t="shared" ca="1" si="0"/>
        <v>上海</v>
      </c>
      <c r="D1236" s="2" t="str">
        <f t="shared" ca="1" si="150"/>
        <v>龙岗区  </v>
      </c>
      <c r="E1236" s="2" t="s">
        <v>65</v>
      </c>
      <c r="F1236" s="2" t="s">
        <v>27</v>
      </c>
      <c r="G1236" s="3">
        <v>11</v>
      </c>
      <c r="H1236" s="3">
        <v>16</v>
      </c>
      <c r="I1236" s="2" t="s">
        <v>4465</v>
      </c>
      <c r="J1236" s="2" t="s">
        <v>40</v>
      </c>
      <c r="K1236" s="2" t="s">
        <v>55</v>
      </c>
      <c r="L1236" s="2" t="s">
        <v>4466</v>
      </c>
      <c r="M1236" s="2" t="s">
        <v>4467</v>
      </c>
      <c r="N1236" s="2" t="s">
        <v>23</v>
      </c>
    </row>
    <row r="1237" spans="1:14" ht="21.75" customHeight="1">
      <c r="A1237" s="2" t="s">
        <v>1881</v>
      </c>
      <c r="B1237" s="2" t="s">
        <v>4468</v>
      </c>
      <c r="C1237" s="2" t="str">
        <f t="shared" ca="1" si="0"/>
        <v>上海</v>
      </c>
      <c r="D1237" s="2" t="str">
        <f t="shared" ca="1" si="150"/>
        <v>龙岗区  </v>
      </c>
      <c r="E1237" s="2" t="s">
        <v>65</v>
      </c>
      <c r="F1237" s="2" t="s">
        <v>27</v>
      </c>
      <c r="G1237" s="3">
        <v>11</v>
      </c>
      <c r="H1237" s="3">
        <v>21</v>
      </c>
      <c r="I1237" s="2" t="s">
        <v>4469</v>
      </c>
      <c r="J1237" s="2" t="s">
        <v>40</v>
      </c>
      <c r="K1237" s="2" t="s">
        <v>47</v>
      </c>
      <c r="L1237" s="2" t="s">
        <v>4470</v>
      </c>
      <c r="M1237" s="2" t="s">
        <v>4471</v>
      </c>
      <c r="N1237" s="2" t="s">
        <v>96</v>
      </c>
    </row>
    <row r="1238" spans="1:14" ht="21.75" customHeight="1">
      <c r="A1238" s="2" t="s">
        <v>108</v>
      </c>
      <c r="B1238" s="2" t="s">
        <v>4472</v>
      </c>
      <c r="C1238" s="2" t="str">
        <f t="shared" ca="1" si="0"/>
        <v>上海</v>
      </c>
      <c r="D1238" s="2" t="str">
        <f t="shared" ca="1" si="150"/>
        <v>龙岗区  </v>
      </c>
      <c r="E1238" s="2" t="s">
        <v>124</v>
      </c>
      <c r="F1238" s="2" t="s">
        <v>27</v>
      </c>
      <c r="G1238" s="3">
        <v>11</v>
      </c>
      <c r="H1238" s="3">
        <v>16</v>
      </c>
      <c r="I1238" s="2" t="s">
        <v>4465</v>
      </c>
      <c r="J1238" s="2" t="s">
        <v>105</v>
      </c>
      <c r="K1238" s="2" t="s">
        <v>55</v>
      </c>
      <c r="L1238" s="2" t="s">
        <v>4473</v>
      </c>
      <c r="M1238" s="2" t="s">
        <v>4474</v>
      </c>
      <c r="N1238" s="2" t="s">
        <v>42</v>
      </c>
    </row>
    <row r="1239" spans="1:14" ht="21.75" customHeight="1">
      <c r="A1239" s="2" t="s">
        <v>1898</v>
      </c>
      <c r="B1239" s="2" t="s">
        <v>4475</v>
      </c>
      <c r="C1239" s="2" t="str">
        <f t="shared" ca="1" si="0"/>
        <v>上海</v>
      </c>
      <c r="D1239" s="2" t="str">
        <f t="shared" ca="1" si="150"/>
        <v>龙岗区  </v>
      </c>
      <c r="E1239" s="2" t="s">
        <v>39</v>
      </c>
      <c r="F1239" s="2" t="s">
        <v>17</v>
      </c>
      <c r="G1239" s="3">
        <v>11</v>
      </c>
      <c r="H1239" s="3">
        <v>16</v>
      </c>
      <c r="I1239" s="2" t="s">
        <v>4465</v>
      </c>
      <c r="J1239" s="2" t="s">
        <v>40</v>
      </c>
      <c r="K1239" s="2" t="s">
        <v>55</v>
      </c>
      <c r="L1239" s="2" t="s">
        <v>4476</v>
      </c>
      <c r="M1239" s="2" t="s">
        <v>4477</v>
      </c>
      <c r="N1239" s="2" t="s">
        <v>23</v>
      </c>
    </row>
    <row r="1240" spans="1:14" ht="21.75" customHeight="1">
      <c r="A1240" s="2" t="s">
        <v>4478</v>
      </c>
      <c r="B1240" s="2" t="s">
        <v>4479</v>
      </c>
      <c r="C1240" s="2" t="str">
        <f t="shared" ca="1" si="0"/>
        <v>上海</v>
      </c>
      <c r="D1240" s="2" t="str">
        <f t="shared" ca="1" si="150"/>
        <v>龙岗区  </v>
      </c>
      <c r="E1240" s="2" t="s">
        <v>33</v>
      </c>
      <c r="F1240" s="2" t="s">
        <v>17</v>
      </c>
      <c r="G1240" s="3">
        <v>11</v>
      </c>
      <c r="H1240" s="3">
        <v>15</v>
      </c>
      <c r="I1240" s="2" t="s">
        <v>4480</v>
      </c>
      <c r="J1240" s="2" t="s">
        <v>520</v>
      </c>
      <c r="K1240" s="2" t="s">
        <v>67</v>
      </c>
      <c r="L1240" s="2" t="s">
        <v>4481</v>
      </c>
      <c r="M1240" s="2" t="s">
        <v>4482</v>
      </c>
      <c r="N1240" s="2" t="s">
        <v>36</v>
      </c>
    </row>
    <row r="1241" spans="1:14" ht="21.75" customHeight="1">
      <c r="A1241" s="2" t="s">
        <v>108</v>
      </c>
      <c r="B1241" s="2" t="s">
        <v>4483</v>
      </c>
      <c r="C1241" s="2" t="str">
        <f t="shared" ca="1" si="0"/>
        <v>上海</v>
      </c>
      <c r="D1241" s="2" t="s">
        <v>21</v>
      </c>
      <c r="E1241" s="2" t="s">
        <v>77</v>
      </c>
      <c r="F1241" s="2" t="s">
        <v>17</v>
      </c>
      <c r="G1241" s="3">
        <v>11</v>
      </c>
      <c r="H1241" s="3">
        <v>16</v>
      </c>
      <c r="I1241" s="2" t="s">
        <v>4465</v>
      </c>
      <c r="J1241" s="2" t="s">
        <v>794</v>
      </c>
      <c r="K1241" s="2" t="s">
        <v>55</v>
      </c>
      <c r="L1241" s="2" t="s">
        <v>4484</v>
      </c>
      <c r="M1241" s="2" t="s">
        <v>4485</v>
      </c>
      <c r="N1241" s="2" t="s">
        <v>42</v>
      </c>
    </row>
    <row r="1242" spans="1:14" ht="21.75" customHeight="1">
      <c r="A1242" s="2" t="s">
        <v>1881</v>
      </c>
      <c r="B1242" s="2" t="s">
        <v>4486</v>
      </c>
      <c r="C1242" s="2" t="str">
        <f t="shared" ca="1" si="0"/>
        <v>上海</v>
      </c>
      <c r="D1242" s="2" t="str">
        <f t="shared" ref="D1242:D1272" ca="1" si="151">IFERROR(__xludf.DUMMYFUNCTION("REGEXEXTRACT(E1242,""-(\S+)"")"),"天河区  ")</f>
        <v>天河区  </v>
      </c>
      <c r="E1242" s="2" t="s">
        <v>33</v>
      </c>
      <c r="F1242" s="2" t="s">
        <v>17</v>
      </c>
      <c r="G1242" s="3">
        <v>11</v>
      </c>
      <c r="H1242" s="3">
        <v>15</v>
      </c>
      <c r="I1242" s="2" t="s">
        <v>4480</v>
      </c>
      <c r="J1242" s="2" t="s">
        <v>78</v>
      </c>
      <c r="K1242" s="2" t="s">
        <v>55</v>
      </c>
      <c r="L1242" s="2" t="s">
        <v>4487</v>
      </c>
      <c r="M1242" s="2" t="s">
        <v>4488</v>
      </c>
      <c r="N1242" s="2" t="s">
        <v>36</v>
      </c>
    </row>
    <row r="1243" spans="1:14" ht="21.75" customHeight="1">
      <c r="A1243" s="2" t="s">
        <v>75</v>
      </c>
      <c r="B1243" s="2" t="s">
        <v>4489</v>
      </c>
      <c r="C1243" s="2" t="str">
        <f t="shared" ca="1" si="0"/>
        <v>上海</v>
      </c>
      <c r="D1243" s="2" t="str">
        <f t="shared" ca="1" si="151"/>
        <v>天河区  </v>
      </c>
      <c r="E1243" s="2" t="s">
        <v>224</v>
      </c>
      <c r="F1243" s="2" t="s">
        <v>17</v>
      </c>
      <c r="G1243" s="3">
        <v>11</v>
      </c>
      <c r="H1243" s="3">
        <v>15</v>
      </c>
      <c r="I1243" s="2" t="s">
        <v>4480</v>
      </c>
      <c r="J1243" s="2" t="s">
        <v>40</v>
      </c>
      <c r="K1243" s="2" t="s">
        <v>47</v>
      </c>
      <c r="L1243" s="2" t="s">
        <v>21</v>
      </c>
      <c r="M1243" s="2" t="s">
        <v>4490</v>
      </c>
      <c r="N1243" s="2" t="s">
        <v>23</v>
      </c>
    </row>
    <row r="1244" spans="1:14" ht="21.75" customHeight="1">
      <c r="A1244" s="2" t="s">
        <v>385</v>
      </c>
      <c r="B1244" s="2" t="s">
        <v>4491</v>
      </c>
      <c r="C1244" s="2" t="str">
        <f t="shared" ca="1" si="0"/>
        <v>上海</v>
      </c>
      <c r="D1244" s="2" t="str">
        <f t="shared" ca="1" si="151"/>
        <v>天河区  </v>
      </c>
      <c r="E1244" s="2" t="s">
        <v>235</v>
      </c>
      <c r="F1244" s="2" t="s">
        <v>27</v>
      </c>
      <c r="G1244" s="3">
        <v>11</v>
      </c>
      <c r="H1244" s="3">
        <v>20</v>
      </c>
      <c r="I1244" s="2" t="s">
        <v>4492</v>
      </c>
      <c r="J1244" s="2" t="s">
        <v>685</v>
      </c>
      <c r="K1244" s="2" t="s">
        <v>47</v>
      </c>
      <c r="L1244" s="2" t="s">
        <v>4493</v>
      </c>
      <c r="M1244" s="2" t="s">
        <v>4494</v>
      </c>
      <c r="N1244" s="2" t="s">
        <v>36</v>
      </c>
    </row>
    <row r="1245" spans="1:14" ht="21.75" customHeight="1">
      <c r="A1245" s="2" t="s">
        <v>385</v>
      </c>
      <c r="B1245" s="2" t="s">
        <v>4495</v>
      </c>
      <c r="C1245" s="2" t="str">
        <f t="shared" ca="1" si="0"/>
        <v>上海</v>
      </c>
      <c r="D1245" s="2" t="str">
        <f t="shared" ca="1" si="151"/>
        <v>天河区  </v>
      </c>
      <c r="E1245" s="2" t="s">
        <v>235</v>
      </c>
      <c r="F1245" s="2" t="s">
        <v>17</v>
      </c>
      <c r="G1245" s="3">
        <v>11</v>
      </c>
      <c r="H1245" s="3">
        <v>20</v>
      </c>
      <c r="I1245" s="2" t="s">
        <v>4492</v>
      </c>
      <c r="J1245" s="2" t="s">
        <v>620</v>
      </c>
      <c r="K1245" s="2" t="s">
        <v>47</v>
      </c>
      <c r="L1245" s="2" t="s">
        <v>4496</v>
      </c>
      <c r="M1245" s="2" t="s">
        <v>4497</v>
      </c>
      <c r="N1245" s="2" t="s">
        <v>404</v>
      </c>
    </row>
    <row r="1246" spans="1:14" ht="21.75" customHeight="1">
      <c r="A1246" s="2" t="s">
        <v>4498</v>
      </c>
      <c r="B1246" s="2" t="s">
        <v>4499</v>
      </c>
      <c r="C1246" s="2" t="str">
        <f t="shared" ca="1" si="0"/>
        <v>上海</v>
      </c>
      <c r="D1246" s="2" t="str">
        <f t="shared" ca="1" si="151"/>
        <v>天河区  </v>
      </c>
      <c r="E1246" s="2" t="s">
        <v>295</v>
      </c>
      <c r="F1246" s="2" t="s">
        <v>27</v>
      </c>
      <c r="G1246" s="3">
        <v>12</v>
      </c>
      <c r="H1246" s="3">
        <v>20</v>
      </c>
      <c r="I1246" s="2" t="s">
        <v>4500</v>
      </c>
      <c r="J1246" s="2" t="s">
        <v>40</v>
      </c>
      <c r="K1246" s="2" t="s">
        <v>55</v>
      </c>
      <c r="L1246" s="2" t="s">
        <v>4501</v>
      </c>
      <c r="M1246" s="2" t="s">
        <v>4502</v>
      </c>
      <c r="N1246" s="2" t="s">
        <v>23</v>
      </c>
    </row>
    <row r="1247" spans="1:14" ht="21.75" customHeight="1">
      <c r="A1247" s="2" t="s">
        <v>4503</v>
      </c>
      <c r="B1247" s="2" t="s">
        <v>4504</v>
      </c>
      <c r="C1247" s="2" t="str">
        <f t="shared" ca="1" si="0"/>
        <v>上海</v>
      </c>
      <c r="D1247" s="2" t="str">
        <f t="shared" ca="1" si="151"/>
        <v>天河区  </v>
      </c>
      <c r="E1247" s="2" t="s">
        <v>291</v>
      </c>
      <c r="F1247" s="2" t="s">
        <v>17</v>
      </c>
      <c r="G1247" s="3">
        <v>12</v>
      </c>
      <c r="H1247" s="3">
        <v>20</v>
      </c>
      <c r="I1247" s="2" t="s">
        <v>4500</v>
      </c>
      <c r="J1247" s="2" t="s">
        <v>2076</v>
      </c>
      <c r="K1247" s="2" t="s">
        <v>55</v>
      </c>
      <c r="L1247" s="2" t="s">
        <v>4505</v>
      </c>
      <c r="M1247" s="2" t="s">
        <v>4506</v>
      </c>
      <c r="N1247" s="2" t="s">
        <v>42</v>
      </c>
    </row>
    <row r="1248" spans="1:14" ht="21.75" customHeight="1">
      <c r="A1248" s="2" t="s">
        <v>4507</v>
      </c>
      <c r="B1248" s="2" t="s">
        <v>4508</v>
      </c>
      <c r="C1248" s="2" t="str">
        <f t="shared" ca="1" si="0"/>
        <v>上海</v>
      </c>
      <c r="D1248" s="2" t="str">
        <f t="shared" ca="1" si="151"/>
        <v>天河区  </v>
      </c>
      <c r="E1248" s="2" t="s">
        <v>429</v>
      </c>
      <c r="F1248" s="2" t="s">
        <v>27</v>
      </c>
      <c r="G1248" s="3">
        <v>12</v>
      </c>
      <c r="H1248" s="3">
        <v>18</v>
      </c>
      <c r="I1248" s="2" t="s">
        <v>4509</v>
      </c>
      <c r="J1248" s="2" t="s">
        <v>29</v>
      </c>
      <c r="K1248" s="2" t="s">
        <v>19</v>
      </c>
      <c r="L1248" s="2" t="s">
        <v>4510</v>
      </c>
      <c r="M1248" s="2" t="s">
        <v>4511</v>
      </c>
      <c r="N1248" s="2" t="s">
        <v>42</v>
      </c>
    </row>
    <row r="1249" spans="1:14" ht="21.75" customHeight="1">
      <c r="A1249" s="2" t="s">
        <v>4512</v>
      </c>
      <c r="B1249" s="2" t="s">
        <v>4513</v>
      </c>
      <c r="C1249" s="2" t="str">
        <f t="shared" ca="1" si="0"/>
        <v>上海</v>
      </c>
      <c r="D1249" s="2" t="str">
        <f t="shared" ca="1" si="151"/>
        <v>天河区  </v>
      </c>
      <c r="E1249" s="2" t="s">
        <v>295</v>
      </c>
      <c r="F1249" s="2" t="s">
        <v>27</v>
      </c>
      <c r="G1249" s="3">
        <v>12</v>
      </c>
      <c r="H1249" s="3">
        <v>16</v>
      </c>
      <c r="I1249" s="2" t="s">
        <v>4514</v>
      </c>
      <c r="J1249" s="2" t="s">
        <v>40</v>
      </c>
      <c r="K1249" s="2" t="s">
        <v>55</v>
      </c>
      <c r="L1249" s="2" t="s">
        <v>4515</v>
      </c>
      <c r="M1249" s="2" t="s">
        <v>4516</v>
      </c>
      <c r="N1249" s="2" t="s">
        <v>96</v>
      </c>
    </row>
    <row r="1250" spans="1:14" ht="21.75" customHeight="1">
      <c r="A1250" s="2" t="s">
        <v>314</v>
      </c>
      <c r="B1250" s="2" t="s">
        <v>4517</v>
      </c>
      <c r="C1250" s="2" t="str">
        <f t="shared" ca="1" si="0"/>
        <v>上海</v>
      </c>
      <c r="D1250" s="2" t="str">
        <f t="shared" ca="1" si="151"/>
        <v>天河区  </v>
      </c>
      <c r="E1250" s="2" t="s">
        <v>295</v>
      </c>
      <c r="F1250" s="2" t="s">
        <v>27</v>
      </c>
      <c r="G1250" s="3">
        <v>12</v>
      </c>
      <c r="H1250" s="3">
        <v>20</v>
      </c>
      <c r="I1250" s="2" t="s">
        <v>4500</v>
      </c>
      <c r="J1250" s="2" t="s">
        <v>1849</v>
      </c>
      <c r="K1250" s="2" t="s">
        <v>19</v>
      </c>
      <c r="L1250" s="2" t="s">
        <v>21</v>
      </c>
      <c r="M1250" s="2" t="s">
        <v>4518</v>
      </c>
      <c r="N1250" s="2" t="s">
        <v>404</v>
      </c>
    </row>
    <row r="1251" spans="1:14" ht="21.75" customHeight="1">
      <c r="A1251" s="2" t="s">
        <v>385</v>
      </c>
      <c r="B1251" s="2" t="s">
        <v>4519</v>
      </c>
      <c r="C1251" s="2" t="str">
        <f t="shared" ca="1" si="0"/>
        <v>上海</v>
      </c>
      <c r="D1251" s="2" t="str">
        <f t="shared" ca="1" si="151"/>
        <v>天河区  </v>
      </c>
      <c r="E1251" s="2" t="s">
        <v>780</v>
      </c>
      <c r="F1251" s="2" t="s">
        <v>27</v>
      </c>
      <c r="G1251" s="3">
        <v>12</v>
      </c>
      <c r="H1251" s="3">
        <v>18</v>
      </c>
      <c r="I1251" s="2" t="s">
        <v>4509</v>
      </c>
      <c r="J1251" s="2" t="s">
        <v>4520</v>
      </c>
      <c r="K1251" s="2" t="s">
        <v>47</v>
      </c>
      <c r="L1251" s="2" t="s">
        <v>4521</v>
      </c>
      <c r="M1251" s="2" t="s">
        <v>4522</v>
      </c>
      <c r="N1251" s="2" t="s">
        <v>36</v>
      </c>
    </row>
    <row r="1252" spans="1:14" ht="21.75" customHeight="1">
      <c r="A1252" s="2" t="s">
        <v>2567</v>
      </c>
      <c r="B1252" s="2" t="s">
        <v>4523</v>
      </c>
      <c r="C1252" s="2" t="str">
        <f t="shared" ca="1" si="0"/>
        <v>上海</v>
      </c>
      <c r="D1252" s="2" t="str">
        <f t="shared" ca="1" si="151"/>
        <v>天河区  </v>
      </c>
      <c r="E1252" s="2" t="s">
        <v>279</v>
      </c>
      <c r="F1252" s="2" t="s">
        <v>27</v>
      </c>
      <c r="G1252" s="3">
        <v>12</v>
      </c>
      <c r="H1252" s="3">
        <v>19</v>
      </c>
      <c r="I1252" s="2" t="s">
        <v>4524</v>
      </c>
      <c r="J1252" s="2" t="s">
        <v>40</v>
      </c>
      <c r="K1252" s="2" t="s">
        <v>55</v>
      </c>
      <c r="L1252" s="2" t="s">
        <v>4525</v>
      </c>
      <c r="M1252" s="2" t="s">
        <v>4526</v>
      </c>
      <c r="N1252" s="2" t="s">
        <v>23</v>
      </c>
    </row>
    <row r="1253" spans="1:14" ht="21.75" customHeight="1">
      <c r="A1253" s="2" t="s">
        <v>1907</v>
      </c>
      <c r="B1253" s="2" t="s">
        <v>4527</v>
      </c>
      <c r="C1253" s="2" t="str">
        <f t="shared" ca="1" si="0"/>
        <v>上海</v>
      </c>
      <c r="D1253" s="2" t="str">
        <f t="shared" ca="1" si="151"/>
        <v>天河区  </v>
      </c>
      <c r="E1253" s="2" t="s">
        <v>463</v>
      </c>
      <c r="F1253" s="2" t="s">
        <v>27</v>
      </c>
      <c r="G1253" s="3">
        <v>12</v>
      </c>
      <c r="H1253" s="3">
        <v>24</v>
      </c>
      <c r="I1253" s="2" t="s">
        <v>4528</v>
      </c>
      <c r="J1253" s="2" t="s">
        <v>237</v>
      </c>
      <c r="K1253" s="2" t="s">
        <v>55</v>
      </c>
      <c r="L1253" s="2" t="s">
        <v>4529</v>
      </c>
      <c r="M1253" s="2" t="s">
        <v>4530</v>
      </c>
      <c r="N1253" s="2" t="s">
        <v>36</v>
      </c>
    </row>
    <row r="1254" spans="1:14" ht="21.75" customHeight="1">
      <c r="A1254" s="2" t="s">
        <v>4531</v>
      </c>
      <c r="B1254" s="2" t="s">
        <v>4532</v>
      </c>
      <c r="C1254" s="2" t="str">
        <f t="shared" ca="1" si="0"/>
        <v>上海</v>
      </c>
      <c r="D1254" s="2" t="str">
        <f t="shared" ca="1" si="151"/>
        <v>天河区  </v>
      </c>
      <c r="E1254" s="2" t="s">
        <v>463</v>
      </c>
      <c r="F1254" s="2" t="s">
        <v>27</v>
      </c>
      <c r="G1254" s="3">
        <v>12</v>
      </c>
      <c r="H1254" s="3">
        <v>15</v>
      </c>
      <c r="I1254" s="2" t="s">
        <v>4533</v>
      </c>
      <c r="J1254" s="2" t="s">
        <v>2512</v>
      </c>
      <c r="K1254" s="2" t="s">
        <v>47</v>
      </c>
      <c r="L1254" s="2" t="s">
        <v>21</v>
      </c>
      <c r="M1254" s="2" t="s">
        <v>4534</v>
      </c>
      <c r="N1254" s="2" t="s">
        <v>23</v>
      </c>
    </row>
    <row r="1255" spans="1:14" ht="21.75" customHeight="1">
      <c r="A1255" s="2" t="s">
        <v>4535</v>
      </c>
      <c r="B1255" s="2" t="s">
        <v>4536</v>
      </c>
      <c r="C1255" s="2" t="str">
        <f t="shared" ca="1" si="0"/>
        <v>上海</v>
      </c>
      <c r="D1255" s="2" t="str">
        <f t="shared" ca="1" si="151"/>
        <v>天河区  </v>
      </c>
      <c r="E1255" s="2" t="s">
        <v>272</v>
      </c>
      <c r="F1255" s="2" t="s">
        <v>27</v>
      </c>
      <c r="G1255" s="3">
        <v>12</v>
      </c>
      <c r="H1255" s="3">
        <v>18</v>
      </c>
      <c r="I1255" s="2" t="s">
        <v>4509</v>
      </c>
      <c r="J1255" s="2" t="s">
        <v>78</v>
      </c>
      <c r="K1255" s="2" t="s">
        <v>55</v>
      </c>
      <c r="L1255" s="2" t="s">
        <v>1001</v>
      </c>
      <c r="M1255" s="2" t="s">
        <v>4537</v>
      </c>
      <c r="N1255" s="2" t="s">
        <v>42</v>
      </c>
    </row>
    <row r="1256" spans="1:14" ht="21.75" customHeight="1">
      <c r="A1256" s="4" t="s">
        <v>75</v>
      </c>
      <c r="B1256" s="4" t="s">
        <v>4538</v>
      </c>
      <c r="C1256" s="4" t="str">
        <f t="shared" ca="1" si="0"/>
        <v>上海</v>
      </c>
      <c r="D1256" s="4" t="str">
        <f t="shared" ca="1" si="151"/>
        <v>天河区  </v>
      </c>
      <c r="E1256" s="4" t="s">
        <v>16</v>
      </c>
      <c r="F1256" s="4" t="s">
        <v>27</v>
      </c>
      <c r="G1256" s="5">
        <v>12</v>
      </c>
      <c r="H1256" s="5">
        <v>18</v>
      </c>
      <c r="I1256" s="4" t="s">
        <v>4509</v>
      </c>
      <c r="J1256" s="4" t="s">
        <v>186</v>
      </c>
      <c r="K1256" s="4" t="s">
        <v>55</v>
      </c>
      <c r="L1256" s="4" t="s">
        <v>4539</v>
      </c>
      <c r="M1256" s="4" t="s">
        <v>4540</v>
      </c>
      <c r="N1256" s="4" t="s">
        <v>96</v>
      </c>
    </row>
    <row r="1257" spans="1:14" ht="21.75" customHeight="1">
      <c r="A1257" s="2" t="s">
        <v>108</v>
      </c>
      <c r="B1257" s="2" t="s">
        <v>4541</v>
      </c>
      <c r="C1257" s="2" t="str">
        <f t="shared" ca="1" si="0"/>
        <v>上海</v>
      </c>
      <c r="D1257" s="2" t="str">
        <f t="shared" ca="1" si="151"/>
        <v>天河区  </v>
      </c>
      <c r="E1257" s="2" t="s">
        <v>272</v>
      </c>
      <c r="F1257" s="2" t="s">
        <v>27</v>
      </c>
      <c r="G1257" s="3">
        <v>12</v>
      </c>
      <c r="H1257" s="3">
        <v>25</v>
      </c>
      <c r="I1257" s="2" t="s">
        <v>4542</v>
      </c>
      <c r="J1257" s="2" t="s">
        <v>4543</v>
      </c>
      <c r="K1257" s="2" t="s">
        <v>55</v>
      </c>
      <c r="L1257" s="2" t="s">
        <v>21</v>
      </c>
      <c r="M1257" s="2" t="s">
        <v>4544</v>
      </c>
      <c r="N1257" s="2" t="s">
        <v>36</v>
      </c>
    </row>
    <row r="1258" spans="1:14" ht="21.75" customHeight="1">
      <c r="A1258" s="4" t="s">
        <v>4545</v>
      </c>
      <c r="B1258" s="4" t="s">
        <v>4546</v>
      </c>
      <c r="C1258" s="4" t="str">
        <f t="shared" ca="1" si="0"/>
        <v>上海</v>
      </c>
      <c r="D1258" s="4" t="str">
        <f t="shared" ca="1" si="151"/>
        <v>天河区  </v>
      </c>
      <c r="E1258" s="4" t="s">
        <v>53</v>
      </c>
      <c r="F1258" s="4" t="s">
        <v>27</v>
      </c>
      <c r="G1258" s="5">
        <v>12</v>
      </c>
      <c r="H1258" s="5">
        <v>20</v>
      </c>
      <c r="I1258" s="4" t="s">
        <v>4500</v>
      </c>
      <c r="J1258" s="4" t="s">
        <v>4547</v>
      </c>
      <c r="K1258" s="4" t="s">
        <v>67</v>
      </c>
      <c r="L1258" s="4" t="s">
        <v>4548</v>
      </c>
      <c r="M1258" s="4" t="s">
        <v>4549</v>
      </c>
      <c r="N1258" s="4" t="s">
        <v>36</v>
      </c>
    </row>
    <row r="1259" spans="1:14" ht="21.75" customHeight="1">
      <c r="A1259" s="2" t="s">
        <v>4550</v>
      </c>
      <c r="B1259" s="2" t="s">
        <v>4551</v>
      </c>
      <c r="C1259" s="2" t="str">
        <f t="shared" ca="1" si="0"/>
        <v>上海</v>
      </c>
      <c r="D1259" s="2" t="str">
        <f t="shared" ca="1" si="151"/>
        <v>天河区  </v>
      </c>
      <c r="E1259" s="2" t="s">
        <v>445</v>
      </c>
      <c r="F1259" s="2" t="s">
        <v>17</v>
      </c>
      <c r="G1259" s="3">
        <v>12</v>
      </c>
      <c r="H1259" s="3">
        <v>18</v>
      </c>
      <c r="I1259" s="2" t="s">
        <v>4509</v>
      </c>
      <c r="J1259" s="2" t="s">
        <v>78</v>
      </c>
      <c r="K1259" s="2" t="s">
        <v>1965</v>
      </c>
      <c r="L1259" s="2" t="s">
        <v>4552</v>
      </c>
      <c r="M1259" s="2" t="s">
        <v>4553</v>
      </c>
      <c r="N1259" s="2" t="s">
        <v>42</v>
      </c>
    </row>
    <row r="1260" spans="1:14" ht="21.75" customHeight="1">
      <c r="A1260" s="2" t="s">
        <v>4554</v>
      </c>
      <c r="B1260" s="2" t="s">
        <v>4555</v>
      </c>
      <c r="C1260" s="2" t="str">
        <f t="shared" ca="1" si="0"/>
        <v>上海</v>
      </c>
      <c r="D1260" s="2" t="str">
        <f t="shared" ca="1" si="151"/>
        <v>天河区  </v>
      </c>
      <c r="E1260" s="2" t="s">
        <v>272</v>
      </c>
      <c r="F1260" s="2" t="s">
        <v>17</v>
      </c>
      <c r="G1260" s="3">
        <v>12</v>
      </c>
      <c r="H1260" s="3">
        <v>18</v>
      </c>
      <c r="I1260" s="2" t="s">
        <v>4509</v>
      </c>
      <c r="J1260" s="2" t="s">
        <v>40</v>
      </c>
      <c r="K1260" s="2" t="s">
        <v>47</v>
      </c>
      <c r="L1260" s="2" t="s">
        <v>3907</v>
      </c>
      <c r="M1260" s="2" t="s">
        <v>1233</v>
      </c>
      <c r="N1260" s="2" t="s">
        <v>404</v>
      </c>
    </row>
    <row r="1261" spans="1:14" ht="21.75" customHeight="1">
      <c r="A1261" s="2" t="s">
        <v>4556</v>
      </c>
      <c r="B1261" s="2" t="s">
        <v>4557</v>
      </c>
      <c r="C1261" s="2" t="str">
        <f t="shared" ca="1" si="0"/>
        <v>上海</v>
      </c>
      <c r="D1261" s="2" t="str">
        <f t="shared" ca="1" si="151"/>
        <v>天河区  </v>
      </c>
      <c r="E1261" s="2" t="s">
        <v>272</v>
      </c>
      <c r="F1261" s="2" t="s">
        <v>27</v>
      </c>
      <c r="G1261" s="3">
        <v>12</v>
      </c>
      <c r="H1261" s="3">
        <v>15</v>
      </c>
      <c r="I1261" s="2" t="s">
        <v>4533</v>
      </c>
      <c r="J1261" s="2" t="s">
        <v>1517</v>
      </c>
      <c r="K1261" s="2" t="s">
        <v>55</v>
      </c>
      <c r="L1261" s="2" t="s">
        <v>4558</v>
      </c>
      <c r="M1261" s="2" t="s">
        <v>4559</v>
      </c>
      <c r="N1261" s="2" t="s">
        <v>42</v>
      </c>
    </row>
    <row r="1262" spans="1:14" ht="21.75" customHeight="1">
      <c r="A1262" s="2" t="s">
        <v>4560</v>
      </c>
      <c r="B1262" s="2" t="s">
        <v>4561</v>
      </c>
      <c r="C1262" s="2" t="str">
        <f t="shared" ca="1" si="0"/>
        <v>上海</v>
      </c>
      <c r="D1262" s="2" t="str">
        <f t="shared" ca="1" si="151"/>
        <v>天河区  </v>
      </c>
      <c r="E1262" s="2" t="s">
        <v>445</v>
      </c>
      <c r="F1262" s="2" t="s">
        <v>27</v>
      </c>
      <c r="G1262" s="3">
        <v>12</v>
      </c>
      <c r="H1262" s="3">
        <v>16</v>
      </c>
      <c r="I1262" s="2" t="s">
        <v>4514</v>
      </c>
      <c r="J1262" s="2" t="s">
        <v>505</v>
      </c>
      <c r="K1262" s="2" t="s">
        <v>1965</v>
      </c>
      <c r="L1262" s="2" t="s">
        <v>632</v>
      </c>
      <c r="M1262" s="2" t="s">
        <v>4562</v>
      </c>
      <c r="N1262" s="2" t="s">
        <v>42</v>
      </c>
    </row>
    <row r="1263" spans="1:14" ht="21.75" customHeight="1">
      <c r="A1263" s="2" t="s">
        <v>4563</v>
      </c>
      <c r="B1263" s="2" t="s">
        <v>4564</v>
      </c>
      <c r="C1263" s="2" t="str">
        <f t="shared" ca="1" si="0"/>
        <v>上海</v>
      </c>
      <c r="D1263" s="2" t="str">
        <f t="shared" ca="1" si="151"/>
        <v>天河区  </v>
      </c>
      <c r="E1263" s="2" t="s">
        <v>295</v>
      </c>
      <c r="F1263" s="2" t="s">
        <v>27</v>
      </c>
      <c r="G1263" s="3">
        <v>12</v>
      </c>
      <c r="H1263" s="3">
        <v>20</v>
      </c>
      <c r="I1263" s="2" t="s">
        <v>4500</v>
      </c>
      <c r="J1263" s="2" t="s">
        <v>4565</v>
      </c>
      <c r="K1263" s="2" t="s">
        <v>47</v>
      </c>
      <c r="L1263" s="2" t="s">
        <v>4566</v>
      </c>
      <c r="M1263" s="2" t="s">
        <v>4567</v>
      </c>
      <c r="N1263" s="2" t="s">
        <v>23</v>
      </c>
    </row>
    <row r="1264" spans="1:14" ht="21.75" customHeight="1">
      <c r="A1264" s="2" t="s">
        <v>75</v>
      </c>
      <c r="B1264" s="2" t="s">
        <v>4568</v>
      </c>
      <c r="C1264" s="2" t="str">
        <f t="shared" ca="1" si="0"/>
        <v>上海</v>
      </c>
      <c r="D1264" s="2" t="str">
        <f t="shared" ca="1" si="151"/>
        <v>天河区  </v>
      </c>
      <c r="E1264" s="2" t="s">
        <v>445</v>
      </c>
      <c r="F1264" s="2" t="s">
        <v>17</v>
      </c>
      <c r="G1264" s="3">
        <v>12</v>
      </c>
      <c r="H1264" s="3">
        <v>16</v>
      </c>
      <c r="I1264" s="2" t="s">
        <v>4514</v>
      </c>
      <c r="J1264" s="2" t="s">
        <v>20</v>
      </c>
      <c r="K1264" s="2" t="s">
        <v>55</v>
      </c>
      <c r="L1264" s="2" t="s">
        <v>4569</v>
      </c>
      <c r="M1264" s="2" t="s">
        <v>4570</v>
      </c>
      <c r="N1264" s="2" t="s">
        <v>96</v>
      </c>
    </row>
    <row r="1265" spans="1:14" ht="21.75" customHeight="1">
      <c r="A1265" s="4" t="s">
        <v>1881</v>
      </c>
      <c r="B1265" s="4" t="s">
        <v>4571</v>
      </c>
      <c r="C1265" s="4" t="str">
        <f t="shared" ca="1" si="0"/>
        <v>上海</v>
      </c>
      <c r="D1265" s="4" t="str">
        <f t="shared" ca="1" si="151"/>
        <v>天河区  </v>
      </c>
      <c r="E1265" s="4" t="s">
        <v>279</v>
      </c>
      <c r="F1265" s="4" t="s">
        <v>27</v>
      </c>
      <c r="G1265" s="5">
        <v>12</v>
      </c>
      <c r="H1265" s="5">
        <v>15</v>
      </c>
      <c r="I1265" s="4" t="s">
        <v>4533</v>
      </c>
      <c r="J1265" s="4" t="s">
        <v>40</v>
      </c>
      <c r="K1265" s="4" t="s">
        <v>55</v>
      </c>
      <c r="L1265" s="4" t="s">
        <v>4572</v>
      </c>
      <c r="M1265" s="4" t="s">
        <v>4573</v>
      </c>
      <c r="N1265" s="4" t="s">
        <v>23</v>
      </c>
    </row>
    <row r="1266" spans="1:14" ht="21.75" customHeight="1">
      <c r="A1266" s="2" t="s">
        <v>4574</v>
      </c>
      <c r="B1266" s="2" t="s">
        <v>4575</v>
      </c>
      <c r="C1266" s="2" t="str">
        <f t="shared" ca="1" si="0"/>
        <v>上海</v>
      </c>
      <c r="D1266" s="2" t="str">
        <f t="shared" ca="1" si="151"/>
        <v>天河区  </v>
      </c>
      <c r="E1266" s="2" t="s">
        <v>463</v>
      </c>
      <c r="F1266" s="2" t="s">
        <v>27</v>
      </c>
      <c r="G1266" s="3">
        <v>12</v>
      </c>
      <c r="H1266" s="3">
        <v>18</v>
      </c>
      <c r="I1266" s="2" t="s">
        <v>4509</v>
      </c>
      <c r="J1266" s="2" t="s">
        <v>29</v>
      </c>
      <c r="K1266" s="2" t="s">
        <v>1965</v>
      </c>
      <c r="L1266" s="2" t="s">
        <v>4576</v>
      </c>
      <c r="M1266" s="2" t="s">
        <v>4577</v>
      </c>
      <c r="N1266" s="2" t="s">
        <v>23</v>
      </c>
    </row>
    <row r="1267" spans="1:14" ht="21.75" customHeight="1">
      <c r="A1267" s="2" t="s">
        <v>4578</v>
      </c>
      <c r="B1267" s="2" t="s">
        <v>4579</v>
      </c>
      <c r="C1267" s="2" t="str">
        <f t="shared" ca="1" si="0"/>
        <v>上海</v>
      </c>
      <c r="D1267" s="2" t="str">
        <f t="shared" ca="1" si="151"/>
        <v>天河区  </v>
      </c>
      <c r="E1267" s="2" t="s">
        <v>460</v>
      </c>
      <c r="F1267" s="2" t="s">
        <v>27</v>
      </c>
      <c r="G1267" s="3">
        <v>12</v>
      </c>
      <c r="H1267" s="3">
        <v>18</v>
      </c>
      <c r="I1267" s="2" t="s">
        <v>4509</v>
      </c>
      <c r="J1267" s="2" t="s">
        <v>4580</v>
      </c>
      <c r="K1267" s="2" t="s">
        <v>55</v>
      </c>
      <c r="L1267" s="2" t="s">
        <v>4581</v>
      </c>
      <c r="M1267" s="2" t="s">
        <v>4582</v>
      </c>
      <c r="N1267" s="2" t="s">
        <v>36</v>
      </c>
    </row>
    <row r="1268" spans="1:14" ht="21.75" customHeight="1">
      <c r="A1268" s="2" t="s">
        <v>108</v>
      </c>
      <c r="B1268" s="2" t="s">
        <v>4583</v>
      </c>
      <c r="C1268" s="2" t="str">
        <f t="shared" ca="1" si="0"/>
        <v>上海</v>
      </c>
      <c r="D1268" s="2" t="str">
        <f t="shared" ca="1" si="151"/>
        <v>天河区  </v>
      </c>
      <c r="E1268" s="2" t="s">
        <v>717</v>
      </c>
      <c r="F1268" s="2" t="s">
        <v>27</v>
      </c>
      <c r="G1268" s="3">
        <v>12</v>
      </c>
      <c r="H1268" s="3">
        <v>18</v>
      </c>
      <c r="I1268" s="2" t="s">
        <v>4509</v>
      </c>
      <c r="J1268" s="2" t="s">
        <v>20</v>
      </c>
      <c r="K1268" s="2" t="s">
        <v>1965</v>
      </c>
      <c r="L1268" s="2" t="s">
        <v>4584</v>
      </c>
      <c r="M1268" s="2" t="s">
        <v>4585</v>
      </c>
      <c r="N1268" s="2" t="s">
        <v>23</v>
      </c>
    </row>
    <row r="1269" spans="1:14" ht="21.75" customHeight="1">
      <c r="A1269" s="2" t="s">
        <v>4586</v>
      </c>
      <c r="B1269" s="2" t="s">
        <v>4587</v>
      </c>
      <c r="C1269" s="2" t="str">
        <f t="shared" ca="1" si="0"/>
        <v>上海</v>
      </c>
      <c r="D1269" s="2" t="str">
        <f t="shared" ca="1" si="151"/>
        <v>天河区  </v>
      </c>
      <c r="E1269" s="2" t="s">
        <v>272</v>
      </c>
      <c r="F1269" s="2" t="s">
        <v>17</v>
      </c>
      <c r="G1269" s="3">
        <v>12</v>
      </c>
      <c r="H1269" s="3">
        <v>24</v>
      </c>
      <c r="I1269" s="2" t="s">
        <v>4528</v>
      </c>
      <c r="J1269" s="2" t="s">
        <v>311</v>
      </c>
      <c r="K1269" s="2" t="s">
        <v>55</v>
      </c>
      <c r="L1269" s="2" t="s">
        <v>4588</v>
      </c>
      <c r="M1269" s="2" t="s">
        <v>4589</v>
      </c>
      <c r="N1269" s="2" t="s">
        <v>42</v>
      </c>
    </row>
    <row r="1270" spans="1:14" ht="21.75" customHeight="1">
      <c r="A1270" s="2" t="s">
        <v>75</v>
      </c>
      <c r="B1270" s="2" t="s">
        <v>4590</v>
      </c>
      <c r="C1270" s="2" t="str">
        <f t="shared" ca="1" si="0"/>
        <v>上海</v>
      </c>
      <c r="D1270" s="2" t="str">
        <f t="shared" ca="1" si="151"/>
        <v>天河区  </v>
      </c>
      <c r="E1270" s="2" t="s">
        <v>717</v>
      </c>
      <c r="F1270" s="2" t="s">
        <v>17</v>
      </c>
      <c r="G1270" s="3">
        <v>12</v>
      </c>
      <c r="H1270" s="3">
        <v>15</v>
      </c>
      <c r="I1270" s="2" t="s">
        <v>4533</v>
      </c>
      <c r="J1270" s="2" t="s">
        <v>1558</v>
      </c>
      <c r="K1270" s="2" t="s">
        <v>55</v>
      </c>
      <c r="L1270" s="2" t="s">
        <v>4591</v>
      </c>
      <c r="M1270" s="2" t="s">
        <v>4592</v>
      </c>
      <c r="N1270" s="2" t="s">
        <v>23</v>
      </c>
    </row>
    <row r="1271" spans="1:14" ht="21.75" customHeight="1">
      <c r="A1271" s="2" t="s">
        <v>75</v>
      </c>
      <c r="B1271" s="2" t="s">
        <v>4593</v>
      </c>
      <c r="C1271" s="2" t="str">
        <f t="shared" ca="1" si="0"/>
        <v>上海</v>
      </c>
      <c r="D1271" s="2" t="str">
        <f t="shared" ca="1" si="151"/>
        <v>天河区  </v>
      </c>
      <c r="E1271" s="2" t="s">
        <v>780</v>
      </c>
      <c r="F1271" s="2" t="s">
        <v>27</v>
      </c>
      <c r="G1271" s="3">
        <v>12</v>
      </c>
      <c r="H1271" s="3">
        <v>22</v>
      </c>
      <c r="I1271" s="2" t="s">
        <v>4594</v>
      </c>
      <c r="J1271" s="2" t="s">
        <v>40</v>
      </c>
      <c r="K1271" s="2" t="s">
        <v>55</v>
      </c>
      <c r="L1271" s="2" t="s">
        <v>4595</v>
      </c>
      <c r="M1271" s="2" t="s">
        <v>4596</v>
      </c>
      <c r="N1271" s="2" t="s">
        <v>23</v>
      </c>
    </row>
    <row r="1272" spans="1:14" ht="21.75" customHeight="1">
      <c r="A1272" s="2" t="s">
        <v>108</v>
      </c>
      <c r="B1272" s="2" t="s">
        <v>4597</v>
      </c>
      <c r="C1272" s="2" t="str">
        <f t="shared" ca="1" si="0"/>
        <v>上海</v>
      </c>
      <c r="D1272" s="2" t="str">
        <f t="shared" ca="1" si="151"/>
        <v>天河区  </v>
      </c>
      <c r="E1272" s="2" t="s">
        <v>429</v>
      </c>
      <c r="F1272" s="2" t="s">
        <v>27</v>
      </c>
      <c r="G1272" s="3">
        <v>12</v>
      </c>
      <c r="H1272" s="3">
        <v>25</v>
      </c>
      <c r="I1272" s="2" t="s">
        <v>4542</v>
      </c>
      <c r="J1272" s="2" t="s">
        <v>1992</v>
      </c>
      <c r="K1272" s="2" t="s">
        <v>1965</v>
      </c>
      <c r="L1272" s="2" t="s">
        <v>21</v>
      </c>
      <c r="M1272" s="2" t="s">
        <v>4598</v>
      </c>
      <c r="N1272" s="2" t="s">
        <v>42</v>
      </c>
    </row>
    <row r="1273" spans="1:14" ht="21.75" customHeight="1">
      <c r="A1273" s="2" t="s">
        <v>4599</v>
      </c>
      <c r="B1273" s="2" t="s">
        <v>4600</v>
      </c>
      <c r="C1273" s="2" t="str">
        <f t="shared" ca="1" si="0"/>
        <v>上海</v>
      </c>
      <c r="D1273" s="2" t="s">
        <v>21</v>
      </c>
      <c r="E1273" s="2" t="s">
        <v>60</v>
      </c>
      <c r="F1273" s="2" t="s">
        <v>27</v>
      </c>
      <c r="G1273" s="3">
        <v>12</v>
      </c>
      <c r="H1273" s="3">
        <v>15</v>
      </c>
      <c r="I1273" s="2" t="s">
        <v>4533</v>
      </c>
      <c r="J1273" s="2" t="s">
        <v>29</v>
      </c>
      <c r="K1273" s="2" t="s">
        <v>55</v>
      </c>
      <c r="L1273" s="2" t="s">
        <v>263</v>
      </c>
      <c r="M1273" s="2" t="s">
        <v>4601</v>
      </c>
      <c r="N1273" s="2" t="s">
        <v>42</v>
      </c>
    </row>
    <row r="1274" spans="1:14" ht="21.75" customHeight="1">
      <c r="A1274" s="2" t="s">
        <v>75</v>
      </c>
      <c r="B1274" s="2" t="s">
        <v>4602</v>
      </c>
      <c r="C1274" s="2" t="str">
        <f t="shared" ca="1" si="0"/>
        <v>上海</v>
      </c>
      <c r="D1274" s="2" t="str">
        <f t="shared" ref="D1274:D1275" ca="1" si="152">IFERROR(__xludf.DUMMYFUNCTION("REGEXEXTRACT(E1274,""-(\S+)"")"),"长宁区  ")</f>
        <v>长宁区  </v>
      </c>
      <c r="E1274" s="2" t="s">
        <v>53</v>
      </c>
      <c r="F1274" s="2" t="s">
        <v>27</v>
      </c>
      <c r="G1274" s="3">
        <v>12</v>
      </c>
      <c r="H1274" s="3">
        <v>18</v>
      </c>
      <c r="I1274" s="2" t="s">
        <v>4509</v>
      </c>
      <c r="J1274" s="2" t="s">
        <v>40</v>
      </c>
      <c r="K1274" s="2" t="s">
        <v>55</v>
      </c>
      <c r="L1274" s="2" t="s">
        <v>4603</v>
      </c>
      <c r="M1274" s="2" t="s">
        <v>4604</v>
      </c>
      <c r="N1274" s="2" t="s">
        <v>42</v>
      </c>
    </row>
    <row r="1275" spans="1:14" ht="21.75" customHeight="1">
      <c r="A1275" s="2" t="s">
        <v>108</v>
      </c>
      <c r="B1275" s="2" t="s">
        <v>4605</v>
      </c>
      <c r="C1275" s="2" t="str">
        <f t="shared" ca="1" si="0"/>
        <v>上海</v>
      </c>
      <c r="D1275" s="2" t="str">
        <f t="shared" ca="1" si="152"/>
        <v>长宁区  </v>
      </c>
      <c r="E1275" s="2" t="s">
        <v>445</v>
      </c>
      <c r="F1275" s="2" t="s">
        <v>27</v>
      </c>
      <c r="G1275" s="3">
        <v>12</v>
      </c>
      <c r="H1275" s="3">
        <v>18</v>
      </c>
      <c r="I1275" s="2" t="s">
        <v>4509</v>
      </c>
      <c r="J1275" s="2" t="s">
        <v>20</v>
      </c>
      <c r="K1275" s="2" t="s">
        <v>47</v>
      </c>
      <c r="L1275" s="2" t="s">
        <v>4606</v>
      </c>
      <c r="M1275" s="2" t="s">
        <v>4607</v>
      </c>
      <c r="N1275" s="2" t="s">
        <v>36</v>
      </c>
    </row>
    <row r="1276" spans="1:14" ht="21.75" customHeight="1">
      <c r="A1276" s="2" t="s">
        <v>108</v>
      </c>
      <c r="B1276" s="2" t="s">
        <v>4608</v>
      </c>
      <c r="C1276" s="2" t="str">
        <f t="shared" ca="1" si="0"/>
        <v>上海</v>
      </c>
      <c r="D1276" s="2" t="s">
        <v>21</v>
      </c>
      <c r="E1276" s="2" t="s">
        <v>60</v>
      </c>
      <c r="F1276" s="2" t="s">
        <v>27</v>
      </c>
      <c r="G1276" s="3">
        <v>12</v>
      </c>
      <c r="H1276" s="3">
        <v>20</v>
      </c>
      <c r="I1276" s="2" t="s">
        <v>4500</v>
      </c>
      <c r="J1276" s="2" t="s">
        <v>2151</v>
      </c>
      <c r="K1276" s="2" t="s">
        <v>47</v>
      </c>
      <c r="L1276" s="2" t="s">
        <v>4609</v>
      </c>
      <c r="M1276" s="2" t="s">
        <v>4610</v>
      </c>
      <c r="N1276" s="2" t="s">
        <v>96</v>
      </c>
    </row>
    <row r="1277" spans="1:14" ht="21.75" customHeight="1">
      <c r="A1277" s="2" t="s">
        <v>4611</v>
      </c>
      <c r="B1277" s="2" t="s">
        <v>4612</v>
      </c>
      <c r="C1277" s="2" t="str">
        <f t="shared" ca="1" si="0"/>
        <v>上海</v>
      </c>
      <c r="D1277" s="2" t="str">
        <f t="shared" ref="D1277:D1285" ca="1" si="153">IFERROR(__xludf.DUMMYFUNCTION("REGEXEXTRACT(E1277,""-(\S+)"")"),"静安区  ")</f>
        <v>静安区  </v>
      </c>
      <c r="E1277" s="2" t="s">
        <v>291</v>
      </c>
      <c r="F1277" s="2" t="s">
        <v>27</v>
      </c>
      <c r="G1277" s="3">
        <v>12</v>
      </c>
      <c r="H1277" s="3">
        <v>16</v>
      </c>
      <c r="I1277" s="2" t="s">
        <v>4514</v>
      </c>
      <c r="J1277" s="2" t="s">
        <v>4613</v>
      </c>
      <c r="K1277" s="2" t="s">
        <v>47</v>
      </c>
      <c r="L1277" s="2" t="s">
        <v>4614</v>
      </c>
      <c r="M1277" s="2" t="s">
        <v>4615</v>
      </c>
      <c r="N1277" s="2" t="s">
        <v>36</v>
      </c>
    </row>
    <row r="1278" spans="1:14" ht="21.75" customHeight="1">
      <c r="A1278" s="2" t="s">
        <v>385</v>
      </c>
      <c r="B1278" s="2" t="s">
        <v>4616</v>
      </c>
      <c r="C1278" s="2" t="str">
        <f t="shared" ca="1" si="0"/>
        <v>上海</v>
      </c>
      <c r="D1278" s="2" t="str">
        <f t="shared" ca="1" si="153"/>
        <v>静安区  </v>
      </c>
      <c r="E1278" s="2" t="s">
        <v>295</v>
      </c>
      <c r="F1278" s="2" t="s">
        <v>17</v>
      </c>
      <c r="G1278" s="3">
        <v>12</v>
      </c>
      <c r="H1278" s="3">
        <v>18</v>
      </c>
      <c r="I1278" s="2" t="s">
        <v>4509</v>
      </c>
      <c r="J1278" s="2" t="s">
        <v>505</v>
      </c>
      <c r="K1278" s="2" t="s">
        <v>55</v>
      </c>
      <c r="L1278" s="2" t="s">
        <v>4617</v>
      </c>
      <c r="M1278" s="2" t="s">
        <v>4618</v>
      </c>
      <c r="N1278" s="2" t="s">
        <v>404</v>
      </c>
    </row>
    <row r="1279" spans="1:14" ht="21.75" customHeight="1">
      <c r="A1279" s="2" t="s">
        <v>683</v>
      </c>
      <c r="B1279" s="2" t="s">
        <v>4619</v>
      </c>
      <c r="C1279" s="2" t="str">
        <f t="shared" ca="1" si="0"/>
        <v>上海</v>
      </c>
      <c r="D1279" s="2" t="str">
        <f t="shared" ca="1" si="153"/>
        <v>静安区  </v>
      </c>
      <c r="E1279" s="2" t="s">
        <v>65</v>
      </c>
      <c r="F1279" s="2" t="s">
        <v>27</v>
      </c>
      <c r="G1279" s="3">
        <v>12</v>
      </c>
      <c r="H1279" s="3">
        <v>17</v>
      </c>
      <c r="I1279" s="2" t="s">
        <v>4620</v>
      </c>
      <c r="J1279" s="2" t="s">
        <v>157</v>
      </c>
      <c r="K1279" s="2" t="s">
        <v>55</v>
      </c>
      <c r="L1279" s="2" t="s">
        <v>4621</v>
      </c>
      <c r="M1279" s="2" t="s">
        <v>4622</v>
      </c>
      <c r="N1279" s="2" t="s">
        <v>42</v>
      </c>
    </row>
    <row r="1280" spans="1:14" ht="21.75" customHeight="1">
      <c r="A1280" s="2" t="s">
        <v>4623</v>
      </c>
      <c r="B1280" s="2" t="s">
        <v>4624</v>
      </c>
      <c r="C1280" s="2" t="str">
        <f t="shared" ca="1" si="0"/>
        <v>上海</v>
      </c>
      <c r="D1280" s="2" t="str">
        <f t="shared" ca="1" si="153"/>
        <v>静安区  </v>
      </c>
      <c r="E1280" s="2" t="s">
        <v>479</v>
      </c>
      <c r="F1280" s="2" t="s">
        <v>27</v>
      </c>
      <c r="G1280" s="3">
        <v>12</v>
      </c>
      <c r="H1280" s="3">
        <v>20</v>
      </c>
      <c r="I1280" s="2" t="s">
        <v>4500</v>
      </c>
      <c r="J1280" s="2" t="s">
        <v>4625</v>
      </c>
      <c r="K1280" s="2" t="s">
        <v>1965</v>
      </c>
      <c r="L1280" s="2" t="s">
        <v>4626</v>
      </c>
      <c r="M1280" s="2" t="s">
        <v>4627</v>
      </c>
      <c r="N1280" s="2" t="s">
        <v>36</v>
      </c>
    </row>
    <row r="1281" spans="1:14" ht="21.75" customHeight="1">
      <c r="A1281" s="2" t="s">
        <v>314</v>
      </c>
      <c r="B1281" s="2" t="s">
        <v>4628</v>
      </c>
      <c r="C1281" s="2" t="str">
        <f t="shared" ca="1" si="0"/>
        <v>上海</v>
      </c>
      <c r="D1281" s="2" t="str">
        <f t="shared" ca="1" si="153"/>
        <v>静安区  </v>
      </c>
      <c r="E1281" s="2" t="s">
        <v>479</v>
      </c>
      <c r="F1281" s="2" t="s">
        <v>17</v>
      </c>
      <c r="G1281" s="3">
        <v>12</v>
      </c>
      <c r="H1281" s="3">
        <v>20</v>
      </c>
      <c r="I1281" s="2" t="s">
        <v>4500</v>
      </c>
      <c r="J1281" s="2" t="s">
        <v>110</v>
      </c>
      <c r="K1281" s="2" t="s">
        <v>55</v>
      </c>
      <c r="L1281" s="2" t="s">
        <v>21</v>
      </c>
      <c r="M1281" s="2" t="s">
        <v>4629</v>
      </c>
      <c r="N1281" s="2" t="s">
        <v>36</v>
      </c>
    </row>
    <row r="1282" spans="1:14" ht="21.75" customHeight="1">
      <c r="A1282" s="2" t="s">
        <v>314</v>
      </c>
      <c r="B1282" s="2" t="s">
        <v>4630</v>
      </c>
      <c r="C1282" s="2" t="str">
        <f t="shared" ca="1" si="0"/>
        <v>上海</v>
      </c>
      <c r="D1282" s="2" t="str">
        <f t="shared" ca="1" si="153"/>
        <v>静安区  </v>
      </c>
      <c r="E1282" s="2" t="s">
        <v>301</v>
      </c>
      <c r="F1282" s="2" t="s">
        <v>17</v>
      </c>
      <c r="G1282" s="3">
        <v>12</v>
      </c>
      <c r="H1282" s="3">
        <v>25</v>
      </c>
      <c r="I1282" s="2" t="s">
        <v>4542</v>
      </c>
      <c r="J1282" s="2" t="s">
        <v>40</v>
      </c>
      <c r="K1282" s="2" t="s">
        <v>55</v>
      </c>
      <c r="L1282" s="2" t="s">
        <v>4631</v>
      </c>
      <c r="M1282" s="2" t="s">
        <v>4632</v>
      </c>
      <c r="N1282" s="2" t="s">
        <v>42</v>
      </c>
    </row>
    <row r="1283" spans="1:14" ht="21.75" customHeight="1">
      <c r="A1283" s="2" t="s">
        <v>314</v>
      </c>
      <c r="B1283" s="2" t="s">
        <v>4633</v>
      </c>
      <c r="C1283" s="2" t="str">
        <f t="shared" ca="1" si="0"/>
        <v>上海</v>
      </c>
      <c r="D1283" s="2" t="str">
        <f t="shared" ca="1" si="153"/>
        <v>静安区  </v>
      </c>
      <c r="E1283" s="2" t="s">
        <v>167</v>
      </c>
      <c r="F1283" s="2" t="s">
        <v>17</v>
      </c>
      <c r="G1283" s="3">
        <v>12</v>
      </c>
      <c r="H1283" s="3">
        <v>18</v>
      </c>
      <c r="I1283" s="2" t="s">
        <v>4509</v>
      </c>
      <c r="J1283" s="2" t="s">
        <v>4634</v>
      </c>
      <c r="K1283" s="2" t="s">
        <v>47</v>
      </c>
      <c r="L1283" s="2" t="s">
        <v>21</v>
      </c>
      <c r="M1283" s="2" t="s">
        <v>21</v>
      </c>
      <c r="N1283" s="2" t="s">
        <v>1333</v>
      </c>
    </row>
    <row r="1284" spans="1:14" ht="21.75" customHeight="1">
      <c r="A1284" s="2" t="s">
        <v>385</v>
      </c>
      <c r="B1284" s="2" t="s">
        <v>4635</v>
      </c>
      <c r="C1284" s="2" t="str">
        <f t="shared" ca="1" si="0"/>
        <v>上海</v>
      </c>
      <c r="D1284" s="2" t="str">
        <f t="shared" ca="1" si="153"/>
        <v>静安区  </v>
      </c>
      <c r="E1284" s="2" t="s">
        <v>2200</v>
      </c>
      <c r="F1284" s="2" t="s">
        <v>17</v>
      </c>
      <c r="G1284" s="3">
        <v>12</v>
      </c>
      <c r="H1284" s="3">
        <v>16</v>
      </c>
      <c r="I1284" s="2" t="s">
        <v>4514</v>
      </c>
      <c r="J1284" s="2" t="s">
        <v>2053</v>
      </c>
      <c r="K1284" s="2" t="s">
        <v>19</v>
      </c>
      <c r="L1284" s="2" t="s">
        <v>4636</v>
      </c>
      <c r="M1284" s="2" t="s">
        <v>4637</v>
      </c>
      <c r="N1284" s="2" t="s">
        <v>96</v>
      </c>
    </row>
    <row r="1285" spans="1:14" ht="21.75" customHeight="1">
      <c r="A1285" s="2" t="s">
        <v>4638</v>
      </c>
      <c r="B1285" s="2" t="s">
        <v>4639</v>
      </c>
      <c r="C1285" s="2" t="str">
        <f t="shared" ca="1" si="0"/>
        <v>上海</v>
      </c>
      <c r="D1285" s="2" t="str">
        <f t="shared" ca="1" si="153"/>
        <v>静安区  </v>
      </c>
      <c r="E1285" s="2" t="s">
        <v>65</v>
      </c>
      <c r="F1285" s="2" t="s">
        <v>27</v>
      </c>
      <c r="G1285" s="3">
        <v>12</v>
      </c>
      <c r="H1285" s="3">
        <v>18</v>
      </c>
      <c r="I1285" s="2" t="s">
        <v>4509</v>
      </c>
      <c r="J1285" s="2" t="s">
        <v>40</v>
      </c>
      <c r="K1285" s="2" t="s">
        <v>55</v>
      </c>
      <c r="L1285" s="2" t="s">
        <v>4640</v>
      </c>
      <c r="M1285" s="2" t="s">
        <v>4641</v>
      </c>
      <c r="N1285" s="2" t="s">
        <v>36</v>
      </c>
    </row>
    <row r="1286" spans="1:14" ht="21.75" customHeight="1">
      <c r="A1286" s="2" t="s">
        <v>4642</v>
      </c>
      <c r="B1286" s="2" t="s">
        <v>4643</v>
      </c>
      <c r="C1286" s="2" t="str">
        <f t="shared" ca="1" si="0"/>
        <v>上海</v>
      </c>
      <c r="D1286" s="2" t="s">
        <v>21</v>
      </c>
      <c r="E1286" s="2" t="s">
        <v>306</v>
      </c>
      <c r="F1286" s="2" t="s">
        <v>17</v>
      </c>
      <c r="G1286" s="3">
        <v>12</v>
      </c>
      <c r="H1286" s="3">
        <v>23</v>
      </c>
      <c r="I1286" s="2" t="s">
        <v>4644</v>
      </c>
      <c r="J1286" s="2" t="s">
        <v>20</v>
      </c>
      <c r="K1286" s="2" t="s">
        <v>1965</v>
      </c>
      <c r="L1286" s="2" t="s">
        <v>21</v>
      </c>
      <c r="M1286" s="2" t="s">
        <v>4645</v>
      </c>
      <c r="N1286" s="2" t="s">
        <v>1333</v>
      </c>
    </row>
    <row r="1287" spans="1:14" ht="21.75" customHeight="1">
      <c r="A1287" s="2" t="s">
        <v>1881</v>
      </c>
      <c r="B1287" s="2" t="s">
        <v>4646</v>
      </c>
      <c r="C1287" s="2" t="str">
        <f t="shared" ca="1" si="0"/>
        <v>上海</v>
      </c>
      <c r="D1287" s="2" t="s">
        <v>21</v>
      </c>
      <c r="E1287" s="2" t="s">
        <v>306</v>
      </c>
      <c r="F1287" s="2" t="s">
        <v>27</v>
      </c>
      <c r="G1287" s="3">
        <v>12</v>
      </c>
      <c r="H1287" s="3">
        <v>18</v>
      </c>
      <c r="I1287" s="2" t="s">
        <v>4509</v>
      </c>
      <c r="J1287" s="2" t="s">
        <v>40</v>
      </c>
      <c r="K1287" s="2" t="s">
        <v>1965</v>
      </c>
      <c r="L1287" s="2" t="s">
        <v>4647</v>
      </c>
      <c r="M1287" s="2" t="s">
        <v>4648</v>
      </c>
      <c r="N1287" s="2" t="s">
        <v>42</v>
      </c>
    </row>
    <row r="1288" spans="1:14" ht="21.75" customHeight="1">
      <c r="A1288" s="2" t="s">
        <v>4649</v>
      </c>
      <c r="B1288" s="2" t="s">
        <v>4650</v>
      </c>
      <c r="C1288" s="2" t="str">
        <f t="shared" ca="1" si="0"/>
        <v>上海</v>
      </c>
      <c r="D1288" s="2" t="str">
        <f t="shared" ref="D1288:D1290" ca="1" si="154">IFERROR(__xludf.DUMMYFUNCTION("REGEXEXTRACT(E1288,""-(\S+)"")"),"海淀区  ")</f>
        <v>海淀区  </v>
      </c>
      <c r="E1288" s="2" t="s">
        <v>65</v>
      </c>
      <c r="F1288" s="2" t="s">
        <v>17</v>
      </c>
      <c r="G1288" s="3">
        <v>12</v>
      </c>
      <c r="H1288" s="3">
        <v>18</v>
      </c>
      <c r="I1288" s="2" t="s">
        <v>4509</v>
      </c>
      <c r="J1288" s="2" t="s">
        <v>431</v>
      </c>
      <c r="K1288" s="2" t="s">
        <v>55</v>
      </c>
      <c r="L1288" s="2" t="s">
        <v>4651</v>
      </c>
      <c r="M1288" s="2" t="s">
        <v>4652</v>
      </c>
      <c r="N1288" s="2" t="s">
        <v>36</v>
      </c>
    </row>
    <row r="1289" spans="1:14" ht="21.75" customHeight="1">
      <c r="A1289" s="2" t="s">
        <v>1581</v>
      </c>
      <c r="B1289" s="2" t="s">
        <v>4653</v>
      </c>
      <c r="C1289" s="2" t="str">
        <f t="shared" ca="1" si="0"/>
        <v>上海</v>
      </c>
      <c r="D1289" s="2" t="str">
        <f t="shared" ca="1" si="154"/>
        <v>海淀区  </v>
      </c>
      <c r="E1289" s="2" t="s">
        <v>65</v>
      </c>
      <c r="F1289" s="2" t="s">
        <v>27</v>
      </c>
      <c r="G1289" s="3">
        <v>12</v>
      </c>
      <c r="H1289" s="3">
        <v>17</v>
      </c>
      <c r="I1289" s="2" t="s">
        <v>4620</v>
      </c>
      <c r="J1289" s="2" t="s">
        <v>2302</v>
      </c>
      <c r="K1289" s="2" t="s">
        <v>55</v>
      </c>
      <c r="L1289" s="2" t="s">
        <v>3698</v>
      </c>
      <c r="M1289" s="2" t="s">
        <v>4654</v>
      </c>
      <c r="N1289" s="2" t="s">
        <v>23</v>
      </c>
    </row>
    <row r="1290" spans="1:14" ht="21.75" customHeight="1">
      <c r="A1290" s="2" t="s">
        <v>4655</v>
      </c>
      <c r="B1290" s="2" t="s">
        <v>4656</v>
      </c>
      <c r="C1290" s="2" t="str">
        <f t="shared" ca="1" si="0"/>
        <v>上海</v>
      </c>
      <c r="D1290" s="2" t="str">
        <f t="shared" ca="1" si="154"/>
        <v>海淀区  </v>
      </c>
      <c r="E1290" s="2" t="s">
        <v>301</v>
      </c>
      <c r="F1290" s="2" t="s">
        <v>27</v>
      </c>
      <c r="G1290" s="3">
        <v>12</v>
      </c>
      <c r="H1290" s="3">
        <v>18</v>
      </c>
      <c r="I1290" s="2" t="s">
        <v>4509</v>
      </c>
      <c r="J1290" s="2" t="s">
        <v>105</v>
      </c>
      <c r="K1290" s="2" t="s">
        <v>1965</v>
      </c>
      <c r="L1290" s="2" t="s">
        <v>4657</v>
      </c>
      <c r="M1290" s="2" t="s">
        <v>4658</v>
      </c>
      <c r="N1290" s="2" t="s">
        <v>404</v>
      </c>
    </row>
    <row r="1291" spans="1:14" ht="21.75" customHeight="1">
      <c r="A1291" s="2" t="s">
        <v>385</v>
      </c>
      <c r="B1291" s="2" t="s">
        <v>4659</v>
      </c>
      <c r="C1291" s="2" t="str">
        <f t="shared" ca="1" si="0"/>
        <v>上海</v>
      </c>
      <c r="D1291" s="2" t="s">
        <v>21</v>
      </c>
      <c r="E1291" s="2" t="s">
        <v>306</v>
      </c>
      <c r="F1291" s="2" t="s">
        <v>27</v>
      </c>
      <c r="G1291" s="3">
        <v>12</v>
      </c>
      <c r="H1291" s="3">
        <v>15</v>
      </c>
      <c r="I1291" s="2" t="s">
        <v>4533</v>
      </c>
      <c r="J1291" s="2" t="s">
        <v>4660</v>
      </c>
      <c r="K1291" s="2" t="s">
        <v>19</v>
      </c>
      <c r="L1291" s="2" t="s">
        <v>21</v>
      </c>
      <c r="M1291" s="2" t="s">
        <v>4661</v>
      </c>
      <c r="N1291" s="2" t="s">
        <v>42</v>
      </c>
    </row>
    <row r="1292" spans="1:14" ht="21.75" customHeight="1">
      <c r="A1292" s="2" t="s">
        <v>4662</v>
      </c>
      <c r="B1292" s="2" t="s">
        <v>4663</v>
      </c>
      <c r="C1292" s="2" t="str">
        <f t="shared" ca="1" si="0"/>
        <v>上海</v>
      </c>
      <c r="D1292" s="2" t="str">
        <f t="shared" ref="D1292:D1293" ca="1" si="155">IFERROR(__xludf.DUMMYFUNCTION("REGEXEXTRACT(E1292,""-(\S+)"")"),"海淀区  ")</f>
        <v>海淀区  </v>
      </c>
      <c r="E1292" s="2" t="s">
        <v>65</v>
      </c>
      <c r="F1292" s="2" t="s">
        <v>27</v>
      </c>
      <c r="G1292" s="3">
        <v>12</v>
      </c>
      <c r="H1292" s="3">
        <v>18</v>
      </c>
      <c r="I1292" s="2" t="s">
        <v>4509</v>
      </c>
      <c r="J1292" s="2" t="s">
        <v>4664</v>
      </c>
      <c r="K1292" s="2" t="s">
        <v>55</v>
      </c>
      <c r="L1292" s="2" t="s">
        <v>21</v>
      </c>
      <c r="M1292" s="2" t="s">
        <v>4665</v>
      </c>
      <c r="N1292" s="2" t="s">
        <v>404</v>
      </c>
    </row>
    <row r="1293" spans="1:14" ht="21.75" customHeight="1">
      <c r="A1293" s="2" t="s">
        <v>108</v>
      </c>
      <c r="B1293" s="2" t="s">
        <v>4666</v>
      </c>
      <c r="C1293" s="2" t="str">
        <f t="shared" ca="1" si="0"/>
        <v>上海</v>
      </c>
      <c r="D1293" s="2" t="str">
        <f t="shared" ca="1" si="155"/>
        <v>海淀区  </v>
      </c>
      <c r="E1293" s="2" t="s">
        <v>65</v>
      </c>
      <c r="F1293" s="2" t="s">
        <v>27</v>
      </c>
      <c r="G1293" s="3">
        <v>12</v>
      </c>
      <c r="H1293" s="3">
        <v>18</v>
      </c>
      <c r="I1293" s="2" t="s">
        <v>4509</v>
      </c>
      <c r="J1293" s="2" t="s">
        <v>157</v>
      </c>
      <c r="K1293" s="2" t="s">
        <v>55</v>
      </c>
      <c r="L1293" s="2" t="s">
        <v>1583</v>
      </c>
      <c r="M1293" s="2" t="s">
        <v>4667</v>
      </c>
      <c r="N1293" s="2" t="s">
        <v>23</v>
      </c>
    </row>
    <row r="1294" spans="1:14" ht="21.75" customHeight="1">
      <c r="A1294" s="2" t="s">
        <v>108</v>
      </c>
      <c r="B1294" s="2" t="s">
        <v>4668</v>
      </c>
      <c r="C1294" s="2" t="str">
        <f t="shared" ca="1" si="0"/>
        <v>上海</v>
      </c>
      <c r="D1294" s="2" t="s">
        <v>21</v>
      </c>
      <c r="E1294" s="2" t="s">
        <v>306</v>
      </c>
      <c r="F1294" s="2" t="s">
        <v>27</v>
      </c>
      <c r="G1294" s="3">
        <v>12</v>
      </c>
      <c r="H1294" s="3">
        <v>18</v>
      </c>
      <c r="I1294" s="2" t="s">
        <v>4509</v>
      </c>
      <c r="J1294" s="2" t="s">
        <v>20</v>
      </c>
      <c r="K1294" s="2" t="s">
        <v>55</v>
      </c>
      <c r="L1294" s="2" t="s">
        <v>4669</v>
      </c>
      <c r="M1294" s="2" t="s">
        <v>4670</v>
      </c>
      <c r="N1294" s="2" t="s">
        <v>404</v>
      </c>
    </row>
    <row r="1295" spans="1:14" ht="21.75" customHeight="1">
      <c r="A1295" s="2" t="s">
        <v>4671</v>
      </c>
      <c r="B1295" s="2" t="s">
        <v>4672</v>
      </c>
      <c r="C1295" s="2" t="str">
        <f t="shared" ca="1" si="0"/>
        <v>上海</v>
      </c>
      <c r="D1295" s="2" t="str">
        <f t="shared" ref="D1295:D1296" ca="1" si="156">IFERROR(__xludf.DUMMYFUNCTION("REGEXEXTRACT(E1295,""-(\S+)"")"),"海淀区  ")</f>
        <v>海淀区  </v>
      </c>
      <c r="E1295" s="2" t="s">
        <v>65</v>
      </c>
      <c r="F1295" s="2" t="s">
        <v>27</v>
      </c>
      <c r="G1295" s="3">
        <v>12</v>
      </c>
      <c r="H1295" s="3">
        <v>16</v>
      </c>
      <c r="I1295" s="2" t="s">
        <v>4514</v>
      </c>
      <c r="J1295" s="2" t="s">
        <v>29</v>
      </c>
      <c r="K1295" s="2" t="s">
        <v>47</v>
      </c>
      <c r="L1295" s="2" t="s">
        <v>4673</v>
      </c>
      <c r="M1295" s="2" t="s">
        <v>4674</v>
      </c>
      <c r="N1295" s="2" t="s">
        <v>42</v>
      </c>
    </row>
    <row r="1296" spans="1:14" ht="21.75" customHeight="1">
      <c r="A1296" s="2" t="s">
        <v>108</v>
      </c>
      <c r="B1296" s="2" t="s">
        <v>4675</v>
      </c>
      <c r="C1296" s="2" t="str">
        <f t="shared" ca="1" si="0"/>
        <v>上海</v>
      </c>
      <c r="D1296" s="2" t="str">
        <f t="shared" ca="1" si="156"/>
        <v>海淀区  </v>
      </c>
      <c r="E1296" s="2" t="s">
        <v>470</v>
      </c>
      <c r="F1296" s="2" t="s">
        <v>27</v>
      </c>
      <c r="G1296" s="3">
        <v>12</v>
      </c>
      <c r="H1296" s="3">
        <v>18</v>
      </c>
      <c r="I1296" s="2" t="s">
        <v>4509</v>
      </c>
      <c r="J1296" s="2" t="s">
        <v>40</v>
      </c>
      <c r="K1296" s="2" t="s">
        <v>47</v>
      </c>
      <c r="L1296" s="2" t="s">
        <v>4676</v>
      </c>
      <c r="M1296" s="2" t="s">
        <v>4677</v>
      </c>
      <c r="N1296" s="2" t="s">
        <v>42</v>
      </c>
    </row>
    <row r="1297" spans="1:14" ht="21.75" customHeight="1">
      <c r="A1297" s="2" t="s">
        <v>4678</v>
      </c>
      <c r="B1297" s="2" t="s">
        <v>4679</v>
      </c>
      <c r="C1297" s="2" t="str">
        <f t="shared" ca="1" si="0"/>
        <v>上海</v>
      </c>
      <c r="D1297" s="2" t="s">
        <v>21</v>
      </c>
      <c r="E1297" s="2" t="s">
        <v>77</v>
      </c>
      <c r="F1297" s="2" t="s">
        <v>27</v>
      </c>
      <c r="G1297" s="3">
        <v>12</v>
      </c>
      <c r="H1297" s="3">
        <v>15</v>
      </c>
      <c r="I1297" s="2" t="s">
        <v>4533</v>
      </c>
      <c r="J1297" s="2" t="s">
        <v>29</v>
      </c>
      <c r="K1297" s="2" t="s">
        <v>55</v>
      </c>
      <c r="L1297" s="2" t="s">
        <v>4680</v>
      </c>
      <c r="M1297" s="2" t="s">
        <v>4681</v>
      </c>
      <c r="N1297" s="2" t="s">
        <v>36</v>
      </c>
    </row>
    <row r="1298" spans="1:14" ht="21.75" customHeight="1">
      <c r="A1298" s="2" t="s">
        <v>4682</v>
      </c>
      <c r="B1298" s="2" t="s">
        <v>4683</v>
      </c>
      <c r="C1298" s="2" t="str">
        <f t="shared" ca="1" si="0"/>
        <v>上海</v>
      </c>
      <c r="D1298" s="2" t="str">
        <f t="shared" ref="D1298:D1312" ca="1" si="157">IFERROR(__xludf.DUMMYFUNCTION("REGEXEXTRACT(E1298,""-(\S+)"")"),"黄埔区  ")</f>
        <v>黄埔区  </v>
      </c>
      <c r="E1298" s="2" t="s">
        <v>39</v>
      </c>
      <c r="F1298" s="2" t="s">
        <v>17</v>
      </c>
      <c r="G1298" s="3">
        <v>12</v>
      </c>
      <c r="H1298" s="3">
        <v>24</v>
      </c>
      <c r="I1298" s="2" t="s">
        <v>4528</v>
      </c>
      <c r="J1298" s="2" t="s">
        <v>4684</v>
      </c>
      <c r="K1298" s="2" t="s">
        <v>1965</v>
      </c>
      <c r="L1298" s="2" t="s">
        <v>4685</v>
      </c>
      <c r="M1298" s="2" t="s">
        <v>21</v>
      </c>
      <c r="N1298" s="2" t="s">
        <v>404</v>
      </c>
    </row>
    <row r="1299" spans="1:14" ht="21.75" customHeight="1">
      <c r="A1299" s="2" t="s">
        <v>3462</v>
      </c>
      <c r="B1299" s="2" t="s">
        <v>4686</v>
      </c>
      <c r="C1299" s="2" t="str">
        <f t="shared" ca="1" si="0"/>
        <v>上海</v>
      </c>
      <c r="D1299" s="2" t="str">
        <f t="shared" ca="1" si="157"/>
        <v>黄埔区  </v>
      </c>
      <c r="E1299" s="2" t="s">
        <v>114</v>
      </c>
      <c r="F1299" s="2" t="s">
        <v>27</v>
      </c>
      <c r="G1299" s="3">
        <v>12</v>
      </c>
      <c r="H1299" s="3">
        <v>18</v>
      </c>
      <c r="I1299" s="2" t="s">
        <v>4509</v>
      </c>
      <c r="J1299" s="2" t="s">
        <v>157</v>
      </c>
      <c r="K1299" s="2" t="s">
        <v>1965</v>
      </c>
      <c r="L1299" s="2" t="s">
        <v>4687</v>
      </c>
      <c r="M1299" s="2" t="s">
        <v>4688</v>
      </c>
      <c r="N1299" s="2" t="s">
        <v>42</v>
      </c>
    </row>
    <row r="1300" spans="1:14" ht="21.75" customHeight="1">
      <c r="A1300" s="2" t="s">
        <v>3462</v>
      </c>
      <c r="B1300" s="2" t="s">
        <v>4689</v>
      </c>
      <c r="C1300" s="2" t="str">
        <f t="shared" ca="1" si="0"/>
        <v>上海</v>
      </c>
      <c r="D1300" s="2" t="str">
        <f t="shared" ca="1" si="157"/>
        <v>黄埔区  </v>
      </c>
      <c r="E1300" s="2" t="s">
        <v>114</v>
      </c>
      <c r="F1300" s="2" t="s">
        <v>27</v>
      </c>
      <c r="G1300" s="3">
        <v>12</v>
      </c>
      <c r="H1300" s="3">
        <v>20</v>
      </c>
      <c r="I1300" s="2" t="s">
        <v>4500</v>
      </c>
      <c r="J1300" s="2" t="s">
        <v>786</v>
      </c>
      <c r="K1300" s="2" t="s">
        <v>1965</v>
      </c>
      <c r="L1300" s="2" t="s">
        <v>4690</v>
      </c>
      <c r="M1300" s="2" t="s">
        <v>4691</v>
      </c>
      <c r="N1300" s="2" t="s">
        <v>36</v>
      </c>
    </row>
    <row r="1301" spans="1:14" ht="21.75" customHeight="1">
      <c r="A1301" s="2" t="s">
        <v>4692</v>
      </c>
      <c r="B1301" s="2" t="s">
        <v>4693</v>
      </c>
      <c r="C1301" s="2" t="str">
        <f t="shared" ca="1" si="0"/>
        <v>上海</v>
      </c>
      <c r="D1301" s="2" t="str">
        <f t="shared" ca="1" si="157"/>
        <v>黄埔区  </v>
      </c>
      <c r="E1301" s="2" t="s">
        <v>33</v>
      </c>
      <c r="F1301" s="2" t="s">
        <v>27</v>
      </c>
      <c r="G1301" s="3">
        <v>12</v>
      </c>
      <c r="H1301" s="3">
        <v>25</v>
      </c>
      <c r="I1301" s="2" t="s">
        <v>4542</v>
      </c>
      <c r="J1301" s="2" t="s">
        <v>1807</v>
      </c>
      <c r="K1301" s="2" t="s">
        <v>55</v>
      </c>
      <c r="L1301" s="2" t="s">
        <v>4694</v>
      </c>
      <c r="M1301" s="2" t="s">
        <v>4695</v>
      </c>
      <c r="N1301" s="2" t="s">
        <v>36</v>
      </c>
    </row>
    <row r="1302" spans="1:14" ht="21.75" customHeight="1">
      <c r="A1302" s="2" t="s">
        <v>4696</v>
      </c>
      <c r="B1302" s="2" t="s">
        <v>4697</v>
      </c>
      <c r="C1302" s="2" t="str">
        <f t="shared" ca="1" si="0"/>
        <v>上海</v>
      </c>
      <c r="D1302" s="2" t="str">
        <f t="shared" ca="1" si="157"/>
        <v>黄埔区  </v>
      </c>
      <c r="E1302" s="2" t="s">
        <v>578</v>
      </c>
      <c r="F1302" s="2" t="s">
        <v>27</v>
      </c>
      <c r="G1302" s="3">
        <v>12</v>
      </c>
      <c r="H1302" s="3">
        <v>20</v>
      </c>
      <c r="I1302" s="2" t="s">
        <v>4500</v>
      </c>
      <c r="J1302" s="2" t="s">
        <v>40</v>
      </c>
      <c r="K1302" s="2" t="s">
        <v>19</v>
      </c>
      <c r="L1302" s="2" t="s">
        <v>4698</v>
      </c>
      <c r="M1302" s="2" t="s">
        <v>4699</v>
      </c>
      <c r="N1302" s="2" t="s">
        <v>42</v>
      </c>
    </row>
    <row r="1303" spans="1:14" ht="21.75" customHeight="1">
      <c r="A1303" s="2" t="s">
        <v>1881</v>
      </c>
      <c r="B1303" s="2" t="s">
        <v>4700</v>
      </c>
      <c r="C1303" s="2" t="str">
        <f t="shared" ca="1" si="0"/>
        <v>上海</v>
      </c>
      <c r="D1303" s="2" t="str">
        <f t="shared" ca="1" si="157"/>
        <v>黄埔区  </v>
      </c>
      <c r="E1303" s="2" t="s">
        <v>33</v>
      </c>
      <c r="F1303" s="2" t="s">
        <v>27</v>
      </c>
      <c r="G1303" s="3">
        <v>12</v>
      </c>
      <c r="H1303" s="3">
        <v>16</v>
      </c>
      <c r="I1303" s="2" t="s">
        <v>4514</v>
      </c>
      <c r="J1303" s="2" t="s">
        <v>781</v>
      </c>
      <c r="K1303" s="2" t="s">
        <v>55</v>
      </c>
      <c r="L1303" s="2" t="s">
        <v>4701</v>
      </c>
      <c r="M1303" s="2" t="s">
        <v>4702</v>
      </c>
      <c r="N1303" s="2" t="s">
        <v>36</v>
      </c>
    </row>
    <row r="1304" spans="1:14" ht="21.75" customHeight="1">
      <c r="A1304" s="2" t="s">
        <v>4703</v>
      </c>
      <c r="B1304" s="2" t="s">
        <v>4704</v>
      </c>
      <c r="C1304" s="2" t="str">
        <f t="shared" ca="1" si="0"/>
        <v>上海</v>
      </c>
      <c r="D1304" s="2" t="str">
        <f t="shared" ca="1" si="157"/>
        <v>黄埔区  </v>
      </c>
      <c r="E1304" s="2" t="s">
        <v>33</v>
      </c>
      <c r="F1304" s="2" t="s">
        <v>17</v>
      </c>
      <c r="G1304" s="3">
        <v>12</v>
      </c>
      <c r="H1304" s="3">
        <v>20</v>
      </c>
      <c r="I1304" s="2" t="s">
        <v>4500</v>
      </c>
      <c r="J1304" s="2" t="s">
        <v>965</v>
      </c>
      <c r="K1304" s="2" t="s">
        <v>55</v>
      </c>
      <c r="L1304" s="2" t="s">
        <v>4705</v>
      </c>
      <c r="M1304" s="2" t="s">
        <v>4706</v>
      </c>
      <c r="N1304" s="2" t="s">
        <v>36</v>
      </c>
    </row>
    <row r="1305" spans="1:14" ht="21.75" customHeight="1">
      <c r="A1305" s="2" t="s">
        <v>108</v>
      </c>
      <c r="B1305" s="2" t="s">
        <v>4707</v>
      </c>
      <c r="C1305" s="2" t="str">
        <f t="shared" ca="1" si="0"/>
        <v>上海</v>
      </c>
      <c r="D1305" s="2" t="str">
        <f t="shared" ca="1" si="157"/>
        <v>黄埔区  </v>
      </c>
      <c r="E1305" s="2" t="s">
        <v>33</v>
      </c>
      <c r="F1305" s="2" t="s">
        <v>27</v>
      </c>
      <c r="G1305" s="3">
        <v>12</v>
      </c>
      <c r="H1305" s="3">
        <v>20</v>
      </c>
      <c r="I1305" s="2" t="s">
        <v>4500</v>
      </c>
      <c r="J1305" s="2" t="s">
        <v>257</v>
      </c>
      <c r="K1305" s="2" t="s">
        <v>67</v>
      </c>
      <c r="L1305" s="2" t="s">
        <v>4708</v>
      </c>
      <c r="M1305" s="2" t="s">
        <v>4709</v>
      </c>
      <c r="N1305" s="2" t="s">
        <v>36</v>
      </c>
    </row>
    <row r="1306" spans="1:14" ht="21.75" customHeight="1">
      <c r="A1306" s="2" t="s">
        <v>4276</v>
      </c>
      <c r="B1306" s="2" t="s">
        <v>4710</v>
      </c>
      <c r="C1306" s="2" t="str">
        <f t="shared" ca="1" si="0"/>
        <v>上海</v>
      </c>
      <c r="D1306" s="2" t="str">
        <f t="shared" ca="1" si="157"/>
        <v>黄埔区  </v>
      </c>
      <c r="E1306" s="2" t="s">
        <v>33</v>
      </c>
      <c r="F1306" s="2" t="s">
        <v>27</v>
      </c>
      <c r="G1306" s="3">
        <v>12</v>
      </c>
      <c r="H1306" s="3">
        <v>18</v>
      </c>
      <c r="I1306" s="2" t="s">
        <v>4509</v>
      </c>
      <c r="J1306" s="2" t="s">
        <v>20</v>
      </c>
      <c r="K1306" s="2" t="s">
        <v>55</v>
      </c>
      <c r="L1306" s="2" t="s">
        <v>4711</v>
      </c>
      <c r="M1306" s="2" t="s">
        <v>4712</v>
      </c>
      <c r="N1306" s="2" t="s">
        <v>36</v>
      </c>
    </row>
    <row r="1307" spans="1:14" ht="21.75" customHeight="1">
      <c r="A1307" s="2" t="s">
        <v>4713</v>
      </c>
      <c r="B1307" s="2" t="s">
        <v>4714</v>
      </c>
      <c r="C1307" s="2" t="str">
        <f t="shared" ca="1" si="0"/>
        <v>上海</v>
      </c>
      <c r="D1307" s="2" t="str">
        <f t="shared" ca="1" si="157"/>
        <v>黄埔区  </v>
      </c>
      <c r="E1307" s="2" t="s">
        <v>39</v>
      </c>
      <c r="F1307" s="2" t="s">
        <v>17</v>
      </c>
      <c r="G1307" s="3">
        <v>12</v>
      </c>
      <c r="H1307" s="3">
        <v>15</v>
      </c>
      <c r="I1307" s="2" t="s">
        <v>4533</v>
      </c>
      <c r="J1307" s="2" t="s">
        <v>29</v>
      </c>
      <c r="K1307" s="2" t="s">
        <v>55</v>
      </c>
      <c r="L1307" s="2" t="s">
        <v>4715</v>
      </c>
      <c r="M1307" s="2" t="s">
        <v>4716</v>
      </c>
      <c r="N1307" s="2" t="s">
        <v>23</v>
      </c>
    </row>
    <row r="1308" spans="1:14" ht="21.75" customHeight="1">
      <c r="A1308" s="2" t="s">
        <v>1588</v>
      </c>
      <c r="B1308" s="2" t="s">
        <v>4717</v>
      </c>
      <c r="C1308" s="2" t="str">
        <f t="shared" ca="1" si="0"/>
        <v>上海</v>
      </c>
      <c r="D1308" s="2" t="str">
        <f t="shared" ca="1" si="157"/>
        <v>黄埔区  </v>
      </c>
      <c r="E1308" s="2" t="s">
        <v>26</v>
      </c>
      <c r="F1308" s="2" t="s">
        <v>17</v>
      </c>
      <c r="G1308" s="3">
        <v>12</v>
      </c>
      <c r="H1308" s="3">
        <v>18</v>
      </c>
      <c r="I1308" s="2" t="s">
        <v>4509</v>
      </c>
      <c r="J1308" s="2" t="s">
        <v>4718</v>
      </c>
      <c r="K1308" s="2" t="s">
        <v>1965</v>
      </c>
      <c r="L1308" s="2" t="s">
        <v>4719</v>
      </c>
      <c r="M1308" s="2" t="s">
        <v>4720</v>
      </c>
      <c r="N1308" s="2" t="s">
        <v>404</v>
      </c>
    </row>
    <row r="1309" spans="1:14" ht="21.75" customHeight="1">
      <c r="A1309" s="2" t="s">
        <v>4721</v>
      </c>
      <c r="B1309" s="2" t="s">
        <v>4722</v>
      </c>
      <c r="C1309" s="2" t="str">
        <f t="shared" ca="1" si="0"/>
        <v>上海</v>
      </c>
      <c r="D1309" s="2" t="str">
        <f t="shared" ca="1" si="157"/>
        <v>黄埔区  </v>
      </c>
      <c r="E1309" s="2" t="s">
        <v>33</v>
      </c>
      <c r="F1309" s="2" t="s">
        <v>17</v>
      </c>
      <c r="G1309" s="3">
        <v>12</v>
      </c>
      <c r="H1309" s="3">
        <v>17</v>
      </c>
      <c r="I1309" s="2" t="s">
        <v>4620</v>
      </c>
      <c r="J1309" s="2" t="s">
        <v>40</v>
      </c>
      <c r="K1309" s="2" t="s">
        <v>1965</v>
      </c>
      <c r="L1309" s="2" t="s">
        <v>4723</v>
      </c>
      <c r="M1309" s="2" t="s">
        <v>4724</v>
      </c>
      <c r="N1309" s="2" t="s">
        <v>36</v>
      </c>
    </row>
    <row r="1310" spans="1:14" ht="21.75" customHeight="1">
      <c r="A1310" s="4" t="s">
        <v>1881</v>
      </c>
      <c r="B1310" s="4" t="s">
        <v>4725</v>
      </c>
      <c r="C1310" s="4" t="str">
        <f t="shared" ca="1" si="0"/>
        <v>上海</v>
      </c>
      <c r="D1310" s="4" t="str">
        <f t="shared" ca="1" si="157"/>
        <v>黄埔区  </v>
      </c>
      <c r="E1310" s="4" t="s">
        <v>99</v>
      </c>
      <c r="F1310" s="4" t="s">
        <v>27</v>
      </c>
      <c r="G1310" s="5">
        <v>12</v>
      </c>
      <c r="H1310" s="5">
        <v>20</v>
      </c>
      <c r="I1310" s="4" t="s">
        <v>4500</v>
      </c>
      <c r="J1310" s="4" t="s">
        <v>505</v>
      </c>
      <c r="K1310" s="4" t="s">
        <v>47</v>
      </c>
      <c r="L1310" s="4" t="s">
        <v>4726</v>
      </c>
      <c r="M1310" s="4" t="s">
        <v>4727</v>
      </c>
      <c r="N1310" s="4" t="s">
        <v>96</v>
      </c>
    </row>
    <row r="1311" spans="1:14" ht="21.75" customHeight="1">
      <c r="A1311" s="2" t="s">
        <v>108</v>
      </c>
      <c r="B1311" s="2" t="s">
        <v>4728</v>
      </c>
      <c r="C1311" s="2" t="str">
        <f t="shared" ca="1" si="0"/>
        <v>上海</v>
      </c>
      <c r="D1311" s="2" t="str">
        <f t="shared" ca="1" si="157"/>
        <v>黄埔区  </v>
      </c>
      <c r="E1311" s="2" t="s">
        <v>33</v>
      </c>
      <c r="F1311" s="2" t="s">
        <v>27</v>
      </c>
      <c r="G1311" s="3">
        <v>12</v>
      </c>
      <c r="H1311" s="3">
        <v>16</v>
      </c>
      <c r="I1311" s="2" t="s">
        <v>4514</v>
      </c>
      <c r="J1311" s="2" t="s">
        <v>20</v>
      </c>
      <c r="K1311" s="2" t="s">
        <v>55</v>
      </c>
      <c r="L1311" s="2" t="s">
        <v>4729</v>
      </c>
      <c r="M1311" s="2" t="s">
        <v>4730</v>
      </c>
      <c r="N1311" s="2" t="s">
        <v>36</v>
      </c>
    </row>
    <row r="1312" spans="1:14" ht="21.75" customHeight="1">
      <c r="A1312" s="2" t="s">
        <v>385</v>
      </c>
      <c r="B1312" s="2" t="s">
        <v>4731</v>
      </c>
      <c r="C1312" s="2" t="str">
        <f t="shared" ca="1" si="0"/>
        <v>上海</v>
      </c>
      <c r="D1312" s="2" t="str">
        <f t="shared" ca="1" si="157"/>
        <v>黄埔区  </v>
      </c>
      <c r="E1312" s="2" t="s">
        <v>26</v>
      </c>
      <c r="F1312" s="2" t="s">
        <v>27</v>
      </c>
      <c r="G1312" s="3">
        <v>12</v>
      </c>
      <c r="H1312" s="3">
        <v>20</v>
      </c>
      <c r="I1312" s="2" t="s">
        <v>4500</v>
      </c>
      <c r="J1312" s="2" t="s">
        <v>157</v>
      </c>
      <c r="K1312" s="2" t="s">
        <v>55</v>
      </c>
      <c r="L1312" s="2" t="s">
        <v>21</v>
      </c>
      <c r="M1312" s="2" t="s">
        <v>4732</v>
      </c>
      <c r="N1312" s="2" t="s">
        <v>36</v>
      </c>
    </row>
    <row r="1313" spans="1:14" ht="21.75" customHeight="1">
      <c r="A1313" s="2" t="s">
        <v>4733</v>
      </c>
      <c r="B1313" s="2" t="s">
        <v>4734</v>
      </c>
      <c r="C1313" s="2" t="str">
        <f t="shared" ca="1" si="0"/>
        <v>上海</v>
      </c>
      <c r="D1313" s="2" t="s">
        <v>21</v>
      </c>
      <c r="E1313" s="2" t="s">
        <v>77</v>
      </c>
      <c r="F1313" s="2" t="s">
        <v>17</v>
      </c>
      <c r="G1313" s="3">
        <v>12</v>
      </c>
      <c r="H1313" s="3">
        <v>20</v>
      </c>
      <c r="I1313" s="2" t="s">
        <v>4500</v>
      </c>
      <c r="J1313" s="2" t="s">
        <v>471</v>
      </c>
      <c r="K1313" s="2" t="s">
        <v>55</v>
      </c>
      <c r="L1313" s="2" t="s">
        <v>4735</v>
      </c>
      <c r="M1313" s="2" t="s">
        <v>4736</v>
      </c>
      <c r="N1313" s="2" t="s">
        <v>36</v>
      </c>
    </row>
    <row r="1314" spans="1:14" ht="21.75" customHeight="1">
      <c r="A1314" s="2" t="s">
        <v>51</v>
      </c>
      <c r="B1314" s="2" t="s">
        <v>4737</v>
      </c>
      <c r="C1314" s="2" t="str">
        <f t="shared" ca="1" si="0"/>
        <v>上海</v>
      </c>
      <c r="D1314" s="2" t="str">
        <f t="shared" ref="D1314:D1318" ca="1" si="158">IFERROR(__xludf.DUMMYFUNCTION("REGEXEXTRACT(E1314,""-(\S+)"")"),"天河区  ")</f>
        <v>天河区  </v>
      </c>
      <c r="E1314" s="2" t="s">
        <v>33</v>
      </c>
      <c r="F1314" s="2" t="s">
        <v>17</v>
      </c>
      <c r="G1314" s="3">
        <v>12</v>
      </c>
      <c r="H1314" s="3">
        <v>15</v>
      </c>
      <c r="I1314" s="2" t="s">
        <v>4533</v>
      </c>
      <c r="J1314" s="2" t="s">
        <v>965</v>
      </c>
      <c r="K1314" s="2" t="s">
        <v>55</v>
      </c>
      <c r="L1314" s="2" t="s">
        <v>4738</v>
      </c>
      <c r="M1314" s="2" t="s">
        <v>4739</v>
      </c>
      <c r="N1314" s="2" t="s">
        <v>23</v>
      </c>
    </row>
    <row r="1315" spans="1:14" ht="21.75" customHeight="1">
      <c r="A1315" s="2" t="s">
        <v>4740</v>
      </c>
      <c r="B1315" s="2" t="s">
        <v>4741</v>
      </c>
      <c r="C1315" s="2" t="str">
        <f t="shared" ca="1" si="0"/>
        <v>上海</v>
      </c>
      <c r="D1315" s="2" t="str">
        <f t="shared" ca="1" si="158"/>
        <v>天河区  </v>
      </c>
      <c r="E1315" s="2" t="s">
        <v>33</v>
      </c>
      <c r="F1315" s="2" t="s">
        <v>17</v>
      </c>
      <c r="G1315" s="3">
        <v>12</v>
      </c>
      <c r="H1315" s="3">
        <v>18</v>
      </c>
      <c r="I1315" s="2" t="s">
        <v>4509</v>
      </c>
      <c r="J1315" s="2" t="s">
        <v>105</v>
      </c>
      <c r="K1315" s="2" t="s">
        <v>1965</v>
      </c>
      <c r="L1315" s="2" t="s">
        <v>4742</v>
      </c>
      <c r="M1315" s="2" t="s">
        <v>4743</v>
      </c>
      <c r="N1315" s="2" t="s">
        <v>42</v>
      </c>
    </row>
    <row r="1316" spans="1:14" ht="21.75" customHeight="1">
      <c r="A1316" s="2" t="s">
        <v>4744</v>
      </c>
      <c r="B1316" s="2" t="s">
        <v>4745</v>
      </c>
      <c r="C1316" s="2" t="str">
        <f t="shared" ca="1" si="0"/>
        <v>上海</v>
      </c>
      <c r="D1316" s="2" t="str">
        <f t="shared" ca="1" si="158"/>
        <v>天河区  </v>
      </c>
      <c r="E1316" s="2" t="s">
        <v>124</v>
      </c>
      <c r="F1316" s="2" t="s">
        <v>27</v>
      </c>
      <c r="G1316" s="3">
        <v>12</v>
      </c>
      <c r="H1316" s="3">
        <v>20</v>
      </c>
      <c r="I1316" s="2" t="s">
        <v>4500</v>
      </c>
      <c r="J1316" s="2" t="s">
        <v>2151</v>
      </c>
      <c r="K1316" s="2" t="s">
        <v>55</v>
      </c>
      <c r="L1316" s="2" t="s">
        <v>4746</v>
      </c>
      <c r="M1316" s="2" t="s">
        <v>4747</v>
      </c>
      <c r="N1316" s="2" t="s">
        <v>42</v>
      </c>
    </row>
    <row r="1317" spans="1:14" ht="21.75" customHeight="1">
      <c r="A1317" s="2" t="s">
        <v>108</v>
      </c>
      <c r="B1317" s="2" t="s">
        <v>4748</v>
      </c>
      <c r="C1317" s="2" t="str">
        <f t="shared" ca="1" si="0"/>
        <v>上海</v>
      </c>
      <c r="D1317" s="2" t="str">
        <f t="shared" ca="1" si="158"/>
        <v>天河区  </v>
      </c>
      <c r="E1317" s="2" t="s">
        <v>33</v>
      </c>
      <c r="F1317" s="2" t="s">
        <v>27</v>
      </c>
      <c r="G1317" s="3">
        <v>12</v>
      </c>
      <c r="H1317" s="3">
        <v>15</v>
      </c>
      <c r="I1317" s="2" t="s">
        <v>4533</v>
      </c>
      <c r="J1317" s="2" t="s">
        <v>4749</v>
      </c>
      <c r="K1317" s="2" t="s">
        <v>47</v>
      </c>
      <c r="L1317" s="2" t="s">
        <v>4750</v>
      </c>
      <c r="M1317" s="2" t="s">
        <v>4751</v>
      </c>
      <c r="N1317" s="2" t="s">
        <v>36</v>
      </c>
    </row>
    <row r="1318" spans="1:14" ht="21.75" customHeight="1">
      <c r="A1318" s="2" t="s">
        <v>108</v>
      </c>
      <c r="B1318" s="2" t="s">
        <v>4752</v>
      </c>
      <c r="C1318" s="2" t="str">
        <f t="shared" ca="1" si="0"/>
        <v>上海</v>
      </c>
      <c r="D1318" s="2" t="str">
        <f t="shared" ca="1" si="158"/>
        <v>天河区  </v>
      </c>
      <c r="E1318" s="2" t="s">
        <v>124</v>
      </c>
      <c r="F1318" s="2" t="s">
        <v>27</v>
      </c>
      <c r="G1318" s="3">
        <v>12</v>
      </c>
      <c r="H1318" s="3">
        <v>20</v>
      </c>
      <c r="I1318" s="2" t="s">
        <v>4500</v>
      </c>
      <c r="J1318" s="2" t="s">
        <v>40</v>
      </c>
      <c r="K1318" s="2" t="s">
        <v>55</v>
      </c>
      <c r="L1318" s="2" t="s">
        <v>4753</v>
      </c>
      <c r="M1318" s="2" t="s">
        <v>4754</v>
      </c>
      <c r="N1318" s="2" t="s">
        <v>404</v>
      </c>
    </row>
    <row r="1319" spans="1:14" ht="21.75" customHeight="1">
      <c r="A1319" s="2" t="s">
        <v>4755</v>
      </c>
      <c r="B1319" s="2" t="s">
        <v>4756</v>
      </c>
      <c r="C1319" s="2" t="str">
        <f t="shared" ca="1" si="0"/>
        <v>上海</v>
      </c>
      <c r="D1319" s="2" t="s">
        <v>21</v>
      </c>
      <c r="E1319" s="2" t="s">
        <v>77</v>
      </c>
      <c r="F1319" s="2" t="s">
        <v>17</v>
      </c>
      <c r="G1319" s="3">
        <v>12</v>
      </c>
      <c r="H1319" s="3">
        <v>18</v>
      </c>
      <c r="I1319" s="2" t="s">
        <v>4509</v>
      </c>
      <c r="J1319" s="2" t="s">
        <v>4757</v>
      </c>
      <c r="K1319" s="2" t="s">
        <v>55</v>
      </c>
      <c r="L1319" s="2" t="s">
        <v>4758</v>
      </c>
      <c r="M1319" s="2" t="s">
        <v>4759</v>
      </c>
      <c r="N1319" s="2" t="s">
        <v>308</v>
      </c>
    </row>
    <row r="1320" spans="1:14" ht="21.75" customHeight="1">
      <c r="A1320" s="2" t="s">
        <v>314</v>
      </c>
      <c r="B1320" s="2" t="s">
        <v>4096</v>
      </c>
      <c r="C1320" s="2" t="str">
        <f t="shared" ca="1" si="0"/>
        <v>上海</v>
      </c>
      <c r="D1320" s="2" t="str">
        <f t="shared" ref="D1320:D1332" ca="1" si="159">IFERROR(__xludf.DUMMYFUNCTION("REGEXEXTRACT(E1320,""-(\S+)"")"),"南山区  ")</f>
        <v>南山区  </v>
      </c>
      <c r="E1320" s="2" t="s">
        <v>224</v>
      </c>
      <c r="F1320" s="2" t="s">
        <v>17</v>
      </c>
      <c r="G1320" s="3">
        <v>12</v>
      </c>
      <c r="H1320" s="3">
        <v>16</v>
      </c>
      <c r="I1320" s="2" t="s">
        <v>4514</v>
      </c>
      <c r="J1320" s="2" t="s">
        <v>40</v>
      </c>
      <c r="K1320" s="2" t="s">
        <v>55</v>
      </c>
      <c r="L1320" s="2" t="s">
        <v>4760</v>
      </c>
      <c r="M1320" s="2" t="s">
        <v>4761</v>
      </c>
      <c r="N1320" s="2" t="s">
        <v>96</v>
      </c>
    </row>
    <row r="1321" spans="1:14" ht="21.75" customHeight="1">
      <c r="A1321" s="2" t="s">
        <v>314</v>
      </c>
      <c r="B1321" s="2" t="s">
        <v>4762</v>
      </c>
      <c r="C1321" s="2" t="str">
        <f t="shared" ca="1" si="0"/>
        <v>上海</v>
      </c>
      <c r="D1321" s="2" t="str">
        <f t="shared" ca="1" si="159"/>
        <v>南山区  </v>
      </c>
      <c r="E1321" s="2" t="s">
        <v>235</v>
      </c>
      <c r="F1321" s="2" t="s">
        <v>27</v>
      </c>
      <c r="G1321" s="3">
        <v>12</v>
      </c>
      <c r="H1321" s="3">
        <v>20</v>
      </c>
      <c r="I1321" s="2" t="s">
        <v>4500</v>
      </c>
      <c r="J1321" s="2" t="s">
        <v>29</v>
      </c>
      <c r="K1321" s="2" t="s">
        <v>19</v>
      </c>
      <c r="L1321" s="2" t="s">
        <v>4763</v>
      </c>
      <c r="M1321" s="2" t="s">
        <v>4764</v>
      </c>
      <c r="N1321" s="2" t="s">
        <v>42</v>
      </c>
    </row>
    <row r="1322" spans="1:14" ht="21.75" customHeight="1">
      <c r="A1322" s="2" t="s">
        <v>314</v>
      </c>
      <c r="B1322" s="2" t="s">
        <v>4765</v>
      </c>
      <c r="C1322" s="2" t="str">
        <f t="shared" ca="1" si="0"/>
        <v>上海</v>
      </c>
      <c r="D1322" s="2" t="str">
        <f t="shared" ca="1" si="159"/>
        <v>南山区  </v>
      </c>
      <c r="E1322" s="2" t="s">
        <v>235</v>
      </c>
      <c r="F1322" s="2" t="s">
        <v>17</v>
      </c>
      <c r="G1322" s="3">
        <v>12</v>
      </c>
      <c r="H1322" s="3">
        <v>17</v>
      </c>
      <c r="I1322" s="2" t="s">
        <v>4620</v>
      </c>
      <c r="J1322" s="2" t="s">
        <v>40</v>
      </c>
      <c r="K1322" s="2" t="s">
        <v>55</v>
      </c>
      <c r="L1322" s="2" t="s">
        <v>4766</v>
      </c>
      <c r="M1322" s="2" t="s">
        <v>4767</v>
      </c>
      <c r="N1322" s="2" t="s">
        <v>96</v>
      </c>
    </row>
    <row r="1323" spans="1:14" ht="21.75" customHeight="1">
      <c r="A1323" s="2" t="s">
        <v>314</v>
      </c>
      <c r="B1323" s="2" t="s">
        <v>4768</v>
      </c>
      <c r="C1323" s="2" t="str">
        <f t="shared" ca="1" si="0"/>
        <v>上海</v>
      </c>
      <c r="D1323" s="2" t="str">
        <f t="shared" ca="1" si="159"/>
        <v>南山区  </v>
      </c>
      <c r="E1323" s="2" t="s">
        <v>224</v>
      </c>
      <c r="F1323" s="2" t="s">
        <v>17</v>
      </c>
      <c r="G1323" s="3">
        <v>12</v>
      </c>
      <c r="H1323" s="3">
        <v>22</v>
      </c>
      <c r="I1323" s="2" t="s">
        <v>4594</v>
      </c>
      <c r="J1323" s="2" t="s">
        <v>157</v>
      </c>
      <c r="K1323" s="2" t="s">
        <v>19</v>
      </c>
      <c r="L1323" s="2" t="s">
        <v>4769</v>
      </c>
      <c r="M1323" s="2" t="s">
        <v>4770</v>
      </c>
      <c r="N1323" s="2" t="s">
        <v>404</v>
      </c>
    </row>
    <row r="1324" spans="1:14" ht="21.75" customHeight="1">
      <c r="A1324" s="2" t="s">
        <v>314</v>
      </c>
      <c r="B1324" s="2" t="s">
        <v>4771</v>
      </c>
      <c r="C1324" s="2" t="str">
        <f t="shared" ca="1" si="0"/>
        <v>上海</v>
      </c>
      <c r="D1324" s="2" t="str">
        <f t="shared" ca="1" si="159"/>
        <v>南山区  </v>
      </c>
      <c r="E1324" s="2" t="s">
        <v>235</v>
      </c>
      <c r="F1324" s="2" t="s">
        <v>17</v>
      </c>
      <c r="G1324" s="3">
        <v>12</v>
      </c>
      <c r="H1324" s="3">
        <v>18</v>
      </c>
      <c r="I1324" s="2" t="s">
        <v>4509</v>
      </c>
      <c r="J1324" s="2" t="s">
        <v>352</v>
      </c>
      <c r="K1324" s="2" t="s">
        <v>55</v>
      </c>
      <c r="L1324" s="2" t="s">
        <v>4772</v>
      </c>
      <c r="M1324" s="2" t="s">
        <v>4773</v>
      </c>
      <c r="N1324" s="2" t="s">
        <v>404</v>
      </c>
    </row>
    <row r="1325" spans="1:14" ht="21.75" customHeight="1">
      <c r="A1325" s="2" t="s">
        <v>666</v>
      </c>
      <c r="B1325" s="2" t="s">
        <v>4774</v>
      </c>
      <c r="C1325" s="2" t="str">
        <f t="shared" ca="1" si="0"/>
        <v>上海</v>
      </c>
      <c r="D1325" s="2" t="str">
        <f t="shared" ca="1" si="159"/>
        <v>南山区  </v>
      </c>
      <c r="E1325" s="2" t="s">
        <v>224</v>
      </c>
      <c r="F1325" s="2" t="s">
        <v>27</v>
      </c>
      <c r="G1325" s="3">
        <v>12</v>
      </c>
      <c r="H1325" s="3">
        <v>20</v>
      </c>
      <c r="I1325" s="2" t="s">
        <v>4500</v>
      </c>
      <c r="J1325" s="2" t="s">
        <v>40</v>
      </c>
      <c r="K1325" s="2" t="s">
        <v>67</v>
      </c>
      <c r="L1325" s="2" t="s">
        <v>4775</v>
      </c>
      <c r="M1325" s="2" t="s">
        <v>4776</v>
      </c>
      <c r="N1325" s="2" t="s">
        <v>23</v>
      </c>
    </row>
    <row r="1326" spans="1:14" ht="21.75" customHeight="1">
      <c r="A1326" s="2" t="s">
        <v>4777</v>
      </c>
      <c r="B1326" s="2" t="s">
        <v>4778</v>
      </c>
      <c r="C1326" s="2" t="str">
        <f t="shared" ca="1" si="0"/>
        <v>上海</v>
      </c>
      <c r="D1326" s="2" t="str">
        <f t="shared" ca="1" si="159"/>
        <v>南山区  </v>
      </c>
      <c r="E1326" s="2" t="s">
        <v>224</v>
      </c>
      <c r="F1326" s="2" t="s">
        <v>17</v>
      </c>
      <c r="G1326" s="3">
        <v>12</v>
      </c>
      <c r="H1326" s="3">
        <v>22</v>
      </c>
      <c r="I1326" s="2" t="s">
        <v>4594</v>
      </c>
      <c r="J1326" s="2" t="s">
        <v>40</v>
      </c>
      <c r="K1326" s="2" t="s">
        <v>3396</v>
      </c>
      <c r="L1326" s="2" t="s">
        <v>4779</v>
      </c>
      <c r="M1326" s="2" t="s">
        <v>4780</v>
      </c>
      <c r="N1326" s="2" t="s">
        <v>96</v>
      </c>
    </row>
    <row r="1327" spans="1:14" ht="21.75" customHeight="1">
      <c r="A1327" s="2" t="s">
        <v>385</v>
      </c>
      <c r="B1327" s="2" t="s">
        <v>4781</v>
      </c>
      <c r="C1327" s="2" t="str">
        <f t="shared" ca="1" si="0"/>
        <v>上海</v>
      </c>
      <c r="D1327" s="2" t="str">
        <f t="shared" ca="1" si="159"/>
        <v>南山区  </v>
      </c>
      <c r="E1327" s="2" t="s">
        <v>224</v>
      </c>
      <c r="F1327" s="2" t="s">
        <v>27</v>
      </c>
      <c r="G1327" s="3">
        <v>12</v>
      </c>
      <c r="H1327" s="3">
        <v>15</v>
      </c>
      <c r="I1327" s="2" t="s">
        <v>4533</v>
      </c>
      <c r="J1327" s="2" t="s">
        <v>29</v>
      </c>
      <c r="K1327" s="2" t="s">
        <v>55</v>
      </c>
      <c r="L1327" s="2" t="s">
        <v>4782</v>
      </c>
      <c r="M1327" s="2" t="s">
        <v>4783</v>
      </c>
      <c r="N1327" s="2" t="s">
        <v>42</v>
      </c>
    </row>
    <row r="1328" spans="1:14" ht="21.75" customHeight="1">
      <c r="A1328" s="2" t="s">
        <v>769</v>
      </c>
      <c r="B1328" s="2" t="s">
        <v>4784</v>
      </c>
      <c r="C1328" s="2" t="str">
        <f t="shared" ca="1" si="0"/>
        <v>上海</v>
      </c>
      <c r="D1328" s="2" t="str">
        <f t="shared" ca="1" si="159"/>
        <v>南山区  </v>
      </c>
      <c r="E1328" s="2" t="s">
        <v>242</v>
      </c>
      <c r="F1328" s="2" t="s">
        <v>17</v>
      </c>
      <c r="G1328" s="3">
        <v>12</v>
      </c>
      <c r="H1328" s="3">
        <v>20</v>
      </c>
      <c r="I1328" s="2" t="s">
        <v>4500</v>
      </c>
      <c r="J1328" s="2" t="s">
        <v>29</v>
      </c>
      <c r="K1328" s="2" t="s">
        <v>67</v>
      </c>
      <c r="L1328" s="2" t="s">
        <v>4785</v>
      </c>
      <c r="M1328" s="2" t="s">
        <v>4786</v>
      </c>
      <c r="N1328" s="2" t="s">
        <v>36</v>
      </c>
    </row>
    <row r="1329" spans="1:14" ht="21.75" customHeight="1">
      <c r="A1329" s="2" t="s">
        <v>4787</v>
      </c>
      <c r="B1329" s="2" t="s">
        <v>4788</v>
      </c>
      <c r="C1329" s="2" t="str">
        <f t="shared" ca="1" si="0"/>
        <v>上海</v>
      </c>
      <c r="D1329" s="2" t="str">
        <f t="shared" ca="1" si="159"/>
        <v>南山区  </v>
      </c>
      <c r="E1329" s="2" t="s">
        <v>45</v>
      </c>
      <c r="F1329" s="2" t="s">
        <v>27</v>
      </c>
      <c r="G1329" s="3">
        <v>12</v>
      </c>
      <c r="H1329" s="3">
        <v>25</v>
      </c>
      <c r="I1329" s="2" t="s">
        <v>4542</v>
      </c>
      <c r="J1329" s="2" t="s">
        <v>4789</v>
      </c>
      <c r="K1329" s="2" t="s">
        <v>67</v>
      </c>
      <c r="L1329" s="2" t="s">
        <v>4790</v>
      </c>
      <c r="M1329" s="2" t="s">
        <v>4791</v>
      </c>
      <c r="N1329" s="2" t="s">
        <v>36</v>
      </c>
    </row>
    <row r="1330" spans="1:14" ht="21.75" customHeight="1">
      <c r="A1330" s="2" t="s">
        <v>4792</v>
      </c>
      <c r="B1330" s="2" t="s">
        <v>4793</v>
      </c>
      <c r="C1330" s="2" t="str">
        <f t="shared" ca="1" si="0"/>
        <v>上海</v>
      </c>
      <c r="D1330" s="2" t="str">
        <f t="shared" ca="1" si="159"/>
        <v>南山区  </v>
      </c>
      <c r="E1330" s="2" t="s">
        <v>224</v>
      </c>
      <c r="F1330" s="2" t="s">
        <v>17</v>
      </c>
      <c r="G1330" s="3">
        <v>12</v>
      </c>
      <c r="H1330" s="3">
        <v>15</v>
      </c>
      <c r="I1330" s="2" t="s">
        <v>4533</v>
      </c>
      <c r="J1330" s="2" t="s">
        <v>257</v>
      </c>
      <c r="K1330" s="2" t="s">
        <v>55</v>
      </c>
      <c r="L1330" s="2" t="s">
        <v>4794</v>
      </c>
      <c r="M1330" s="2" t="s">
        <v>4795</v>
      </c>
      <c r="N1330" s="2" t="s">
        <v>23</v>
      </c>
    </row>
    <row r="1331" spans="1:14" ht="21.75" customHeight="1">
      <c r="A1331" s="2" t="s">
        <v>4796</v>
      </c>
      <c r="B1331" s="2" t="s">
        <v>4797</v>
      </c>
      <c r="C1331" s="2" t="str">
        <f t="shared" ca="1" si="0"/>
        <v>上海</v>
      </c>
      <c r="D1331" s="2" t="str">
        <f t="shared" ca="1" si="159"/>
        <v>南山区  </v>
      </c>
      <c r="E1331" s="2" t="s">
        <v>224</v>
      </c>
      <c r="F1331" s="2" t="s">
        <v>27</v>
      </c>
      <c r="G1331" s="3">
        <v>12</v>
      </c>
      <c r="H1331" s="3">
        <v>16</v>
      </c>
      <c r="I1331" s="2" t="s">
        <v>4514</v>
      </c>
      <c r="J1331" s="2" t="s">
        <v>451</v>
      </c>
      <c r="K1331" s="2" t="s">
        <v>55</v>
      </c>
      <c r="L1331" s="2" t="s">
        <v>4798</v>
      </c>
      <c r="M1331" s="2" t="s">
        <v>4799</v>
      </c>
      <c r="N1331" s="2" t="s">
        <v>42</v>
      </c>
    </row>
    <row r="1332" spans="1:14" ht="21.75" customHeight="1">
      <c r="A1332" s="2" t="s">
        <v>817</v>
      </c>
      <c r="B1332" s="2" t="s">
        <v>4800</v>
      </c>
      <c r="C1332" s="2" t="str">
        <f t="shared" ca="1" si="0"/>
        <v>上海</v>
      </c>
      <c r="D1332" s="2" t="str">
        <f t="shared" ca="1" si="159"/>
        <v>南山区  </v>
      </c>
      <c r="E1332" s="2" t="s">
        <v>235</v>
      </c>
      <c r="F1332" s="2" t="s">
        <v>17</v>
      </c>
      <c r="G1332" s="3">
        <v>12</v>
      </c>
      <c r="H1332" s="3">
        <v>22</v>
      </c>
      <c r="I1332" s="2" t="s">
        <v>4594</v>
      </c>
      <c r="J1332" s="2" t="s">
        <v>29</v>
      </c>
      <c r="K1332" s="2" t="s">
        <v>47</v>
      </c>
      <c r="L1332" s="2" t="s">
        <v>4801</v>
      </c>
      <c r="M1332" s="2" t="s">
        <v>4802</v>
      </c>
      <c r="N1332" s="2" t="s">
        <v>36</v>
      </c>
    </row>
    <row r="1333" spans="1:14" ht="21.75" customHeight="1">
      <c r="A1333" s="2" t="s">
        <v>108</v>
      </c>
      <c r="B1333" s="2" t="s">
        <v>4803</v>
      </c>
      <c r="C1333" s="2" t="str">
        <f t="shared" ca="1" si="0"/>
        <v>上海</v>
      </c>
      <c r="D1333" s="2" t="s">
        <v>21</v>
      </c>
      <c r="E1333" s="2" t="s">
        <v>247</v>
      </c>
      <c r="F1333" s="2" t="s">
        <v>27</v>
      </c>
      <c r="G1333" s="3">
        <v>12</v>
      </c>
      <c r="H1333" s="3">
        <v>15</v>
      </c>
      <c r="I1333" s="2" t="s">
        <v>4533</v>
      </c>
      <c r="J1333" s="2" t="s">
        <v>20</v>
      </c>
      <c r="K1333" s="2" t="s">
        <v>55</v>
      </c>
      <c r="L1333" s="2" t="s">
        <v>4804</v>
      </c>
      <c r="M1333" s="2" t="s">
        <v>4805</v>
      </c>
      <c r="N1333" s="2" t="s">
        <v>42</v>
      </c>
    </row>
    <row r="1334" spans="1:14" ht="21.75" customHeight="1">
      <c r="A1334" s="2" t="s">
        <v>4806</v>
      </c>
      <c r="B1334" s="2" t="s">
        <v>4807</v>
      </c>
      <c r="C1334" s="2" t="str">
        <f t="shared" ca="1" si="0"/>
        <v>上海</v>
      </c>
      <c r="D1334" s="2" t="str">
        <f t="shared" ref="D1334:D1352" ca="1" si="160">IFERROR(__xludf.DUMMYFUNCTION("REGEXEXTRACT(E1334,""-(\S+)"")"),"罗湖区  ")</f>
        <v>罗湖区  </v>
      </c>
      <c r="E1334" s="2" t="s">
        <v>139</v>
      </c>
      <c r="F1334" s="2" t="s">
        <v>17</v>
      </c>
      <c r="G1334" s="3">
        <v>12</v>
      </c>
      <c r="H1334" s="3">
        <v>18</v>
      </c>
      <c r="I1334" s="2" t="s">
        <v>4509</v>
      </c>
      <c r="J1334" s="2" t="s">
        <v>157</v>
      </c>
      <c r="K1334" s="2" t="s">
        <v>1965</v>
      </c>
      <c r="L1334" s="2" t="s">
        <v>4808</v>
      </c>
      <c r="M1334" s="2" t="s">
        <v>4809</v>
      </c>
      <c r="N1334" s="2" t="s">
        <v>36</v>
      </c>
    </row>
    <row r="1335" spans="1:14" ht="21.75" customHeight="1">
      <c r="A1335" s="2" t="s">
        <v>2962</v>
      </c>
      <c r="B1335" s="2" t="s">
        <v>4810</v>
      </c>
      <c r="C1335" s="2" t="str">
        <f t="shared" ca="1" si="0"/>
        <v>上海</v>
      </c>
      <c r="D1335" s="2" t="str">
        <f t="shared" ca="1" si="160"/>
        <v>罗湖区  </v>
      </c>
      <c r="E1335" s="2" t="s">
        <v>45</v>
      </c>
      <c r="F1335" s="2" t="s">
        <v>17</v>
      </c>
      <c r="G1335" s="3">
        <v>12</v>
      </c>
      <c r="H1335" s="3">
        <v>15</v>
      </c>
      <c r="I1335" s="2" t="s">
        <v>4533</v>
      </c>
      <c r="J1335" s="2" t="s">
        <v>520</v>
      </c>
      <c r="K1335" s="2" t="s">
        <v>55</v>
      </c>
      <c r="L1335" s="2" t="s">
        <v>4811</v>
      </c>
      <c r="M1335" s="2" t="s">
        <v>4812</v>
      </c>
      <c r="N1335" s="2" t="s">
        <v>36</v>
      </c>
    </row>
    <row r="1336" spans="1:14" ht="21.75" customHeight="1">
      <c r="A1336" s="2" t="s">
        <v>51</v>
      </c>
      <c r="B1336" s="2" t="s">
        <v>4813</v>
      </c>
      <c r="C1336" s="2" t="str">
        <f t="shared" ca="1" si="0"/>
        <v>上海</v>
      </c>
      <c r="D1336" s="2" t="str">
        <f t="shared" ca="1" si="160"/>
        <v>罗湖区  </v>
      </c>
      <c r="E1336" s="2" t="s">
        <v>235</v>
      </c>
      <c r="F1336" s="2" t="s">
        <v>27</v>
      </c>
      <c r="G1336" s="3">
        <v>12</v>
      </c>
      <c r="H1336" s="3">
        <v>18</v>
      </c>
      <c r="I1336" s="2" t="s">
        <v>4509</v>
      </c>
      <c r="J1336" s="2" t="s">
        <v>40</v>
      </c>
      <c r="K1336" s="2" t="s">
        <v>1965</v>
      </c>
      <c r="L1336" s="2" t="s">
        <v>4814</v>
      </c>
      <c r="M1336" s="2" t="s">
        <v>4815</v>
      </c>
      <c r="N1336" s="2" t="s">
        <v>36</v>
      </c>
    </row>
    <row r="1337" spans="1:14" ht="21.75" customHeight="1">
      <c r="A1337" s="2" t="s">
        <v>4816</v>
      </c>
      <c r="B1337" s="2" t="s">
        <v>4817</v>
      </c>
      <c r="C1337" s="2" t="str">
        <f t="shared" ca="1" si="0"/>
        <v>上海</v>
      </c>
      <c r="D1337" s="2" t="str">
        <f t="shared" ca="1" si="160"/>
        <v>罗湖区  </v>
      </c>
      <c r="E1337" s="2" t="s">
        <v>45</v>
      </c>
      <c r="F1337" s="2" t="s">
        <v>27</v>
      </c>
      <c r="G1337" s="3">
        <v>12</v>
      </c>
      <c r="H1337" s="3">
        <v>17</v>
      </c>
      <c r="I1337" s="2" t="s">
        <v>4620</v>
      </c>
      <c r="J1337" s="2" t="s">
        <v>4818</v>
      </c>
      <c r="K1337" s="2" t="s">
        <v>55</v>
      </c>
      <c r="L1337" s="2" t="s">
        <v>4819</v>
      </c>
      <c r="M1337" s="2" t="s">
        <v>4820</v>
      </c>
      <c r="N1337" s="2" t="s">
        <v>96</v>
      </c>
    </row>
    <row r="1338" spans="1:14" ht="21.75" customHeight="1">
      <c r="A1338" s="2" t="s">
        <v>4821</v>
      </c>
      <c r="B1338" s="2" t="s">
        <v>4822</v>
      </c>
      <c r="C1338" s="2" t="str">
        <f t="shared" ca="1" si="0"/>
        <v>上海</v>
      </c>
      <c r="D1338" s="2" t="str">
        <f t="shared" ca="1" si="160"/>
        <v>罗湖区  </v>
      </c>
      <c r="E1338" s="2" t="s">
        <v>224</v>
      </c>
      <c r="F1338" s="2" t="s">
        <v>27</v>
      </c>
      <c r="G1338" s="3">
        <v>12</v>
      </c>
      <c r="H1338" s="3">
        <v>25</v>
      </c>
      <c r="I1338" s="2" t="s">
        <v>4542</v>
      </c>
      <c r="J1338" s="2" t="s">
        <v>1547</v>
      </c>
      <c r="K1338" s="2" t="s">
        <v>55</v>
      </c>
      <c r="L1338" s="2" t="s">
        <v>4823</v>
      </c>
      <c r="M1338" s="2" t="s">
        <v>4824</v>
      </c>
      <c r="N1338" s="2" t="s">
        <v>96</v>
      </c>
    </row>
    <row r="1339" spans="1:14" ht="21.75" customHeight="1">
      <c r="A1339" s="2" t="s">
        <v>108</v>
      </c>
      <c r="B1339" s="2" t="s">
        <v>4825</v>
      </c>
      <c r="C1339" s="2" t="str">
        <f t="shared" ca="1" si="0"/>
        <v>上海</v>
      </c>
      <c r="D1339" s="2" t="str">
        <f t="shared" ca="1" si="160"/>
        <v>罗湖区  </v>
      </c>
      <c r="E1339" s="2" t="s">
        <v>45</v>
      </c>
      <c r="F1339" s="2" t="s">
        <v>27</v>
      </c>
      <c r="G1339" s="3">
        <v>12</v>
      </c>
      <c r="H1339" s="3">
        <v>18</v>
      </c>
      <c r="I1339" s="2" t="s">
        <v>4509</v>
      </c>
      <c r="J1339" s="2" t="s">
        <v>40</v>
      </c>
      <c r="K1339" s="2" t="s">
        <v>55</v>
      </c>
      <c r="L1339" s="2" t="s">
        <v>4826</v>
      </c>
      <c r="M1339" s="2" t="s">
        <v>4827</v>
      </c>
      <c r="N1339" s="2" t="s">
        <v>21</v>
      </c>
    </row>
    <row r="1340" spans="1:14" ht="21.75" customHeight="1">
      <c r="A1340" s="2" t="s">
        <v>4828</v>
      </c>
      <c r="B1340" s="2" t="s">
        <v>4829</v>
      </c>
      <c r="C1340" s="2" t="str">
        <f t="shared" ca="1" si="0"/>
        <v>上海</v>
      </c>
      <c r="D1340" s="2" t="str">
        <f t="shared" ca="1" si="160"/>
        <v>罗湖区  </v>
      </c>
      <c r="E1340" s="2" t="s">
        <v>139</v>
      </c>
      <c r="F1340" s="2" t="s">
        <v>17</v>
      </c>
      <c r="G1340" s="3">
        <v>12</v>
      </c>
      <c r="H1340" s="3">
        <v>15</v>
      </c>
      <c r="I1340" s="2" t="s">
        <v>4533</v>
      </c>
      <c r="J1340" s="2" t="s">
        <v>4830</v>
      </c>
      <c r="K1340" s="2" t="s">
        <v>55</v>
      </c>
      <c r="L1340" s="2" t="s">
        <v>21</v>
      </c>
      <c r="M1340" s="2" t="s">
        <v>4831</v>
      </c>
      <c r="N1340" s="2" t="s">
        <v>42</v>
      </c>
    </row>
    <row r="1341" spans="1:14" ht="21.75" customHeight="1">
      <c r="A1341" s="2" t="s">
        <v>385</v>
      </c>
      <c r="B1341" s="2" t="s">
        <v>4832</v>
      </c>
      <c r="C1341" s="2" t="str">
        <f t="shared" ca="1" si="0"/>
        <v>上海</v>
      </c>
      <c r="D1341" s="2" t="str">
        <f t="shared" ca="1" si="160"/>
        <v>罗湖区  </v>
      </c>
      <c r="E1341" s="2" t="s">
        <v>235</v>
      </c>
      <c r="F1341" s="2" t="s">
        <v>17</v>
      </c>
      <c r="G1341" s="3">
        <v>12</v>
      </c>
      <c r="H1341" s="3">
        <v>15</v>
      </c>
      <c r="I1341" s="2" t="s">
        <v>4533</v>
      </c>
      <c r="J1341" s="2" t="s">
        <v>781</v>
      </c>
      <c r="K1341" s="2" t="s">
        <v>55</v>
      </c>
      <c r="L1341" s="2" t="s">
        <v>4833</v>
      </c>
      <c r="M1341" s="2" t="s">
        <v>4834</v>
      </c>
      <c r="N1341" s="2" t="s">
        <v>36</v>
      </c>
    </row>
    <row r="1342" spans="1:14" ht="21.75" customHeight="1">
      <c r="A1342" s="2" t="s">
        <v>108</v>
      </c>
      <c r="B1342" s="2" t="s">
        <v>4835</v>
      </c>
      <c r="C1342" s="2" t="str">
        <f t="shared" ca="1" si="0"/>
        <v>上海</v>
      </c>
      <c r="D1342" s="2" t="str">
        <f t="shared" ca="1" si="160"/>
        <v>罗湖区  </v>
      </c>
      <c r="E1342" s="2" t="s">
        <v>224</v>
      </c>
      <c r="F1342" s="2" t="s">
        <v>17</v>
      </c>
      <c r="G1342" s="3">
        <v>12</v>
      </c>
      <c r="H1342" s="3">
        <v>20</v>
      </c>
      <c r="I1342" s="2" t="s">
        <v>4500</v>
      </c>
      <c r="J1342" s="2" t="s">
        <v>29</v>
      </c>
      <c r="K1342" s="2" t="s">
        <v>55</v>
      </c>
      <c r="L1342" s="2" t="s">
        <v>4836</v>
      </c>
      <c r="M1342" s="2" t="s">
        <v>4837</v>
      </c>
      <c r="N1342" s="2" t="s">
        <v>36</v>
      </c>
    </row>
    <row r="1343" spans="1:14" ht="21.75" customHeight="1">
      <c r="A1343" s="2" t="s">
        <v>385</v>
      </c>
      <c r="B1343" s="2" t="s">
        <v>4838</v>
      </c>
      <c r="C1343" s="2" t="str">
        <f t="shared" ca="1" si="0"/>
        <v>上海</v>
      </c>
      <c r="D1343" s="2" t="str">
        <f t="shared" ca="1" si="160"/>
        <v>罗湖区  </v>
      </c>
      <c r="E1343" s="2" t="s">
        <v>224</v>
      </c>
      <c r="F1343" s="2" t="s">
        <v>27</v>
      </c>
      <c r="G1343" s="3">
        <v>12</v>
      </c>
      <c r="H1343" s="3">
        <v>19</v>
      </c>
      <c r="I1343" s="2" t="s">
        <v>4524</v>
      </c>
      <c r="J1343" s="2" t="s">
        <v>20</v>
      </c>
      <c r="K1343" s="2" t="s">
        <v>55</v>
      </c>
      <c r="L1343" s="2" t="s">
        <v>4839</v>
      </c>
      <c r="M1343" s="2" t="s">
        <v>4840</v>
      </c>
      <c r="N1343" s="2" t="s">
        <v>42</v>
      </c>
    </row>
    <row r="1344" spans="1:14" ht="21.75" customHeight="1">
      <c r="A1344" s="2" t="s">
        <v>4841</v>
      </c>
      <c r="B1344" s="2" t="s">
        <v>4842</v>
      </c>
      <c r="C1344" s="2" t="str">
        <f t="shared" ca="1" si="0"/>
        <v>上海</v>
      </c>
      <c r="D1344" s="2" t="str">
        <f t="shared" ca="1" si="160"/>
        <v>罗湖区  </v>
      </c>
      <c r="E1344" s="2" t="s">
        <v>224</v>
      </c>
      <c r="F1344" s="2" t="s">
        <v>17</v>
      </c>
      <c r="G1344" s="3">
        <v>12</v>
      </c>
      <c r="H1344" s="3">
        <v>18</v>
      </c>
      <c r="I1344" s="2" t="s">
        <v>4509</v>
      </c>
      <c r="J1344" s="2" t="s">
        <v>465</v>
      </c>
      <c r="K1344" s="2" t="s">
        <v>47</v>
      </c>
      <c r="L1344" s="2" t="s">
        <v>4843</v>
      </c>
      <c r="M1344" s="2" t="s">
        <v>4844</v>
      </c>
      <c r="N1344" s="2" t="s">
        <v>23</v>
      </c>
    </row>
    <row r="1345" spans="1:14" ht="21.75" customHeight="1">
      <c r="A1345" s="2" t="s">
        <v>51</v>
      </c>
      <c r="B1345" s="2" t="s">
        <v>4845</v>
      </c>
      <c r="C1345" s="2" t="str">
        <f t="shared" ca="1" si="0"/>
        <v>上海</v>
      </c>
      <c r="D1345" s="2" t="str">
        <f t="shared" ca="1" si="160"/>
        <v>罗湖区  </v>
      </c>
      <c r="E1345" s="2" t="s">
        <v>235</v>
      </c>
      <c r="F1345" s="2" t="s">
        <v>17</v>
      </c>
      <c r="G1345" s="3">
        <v>12</v>
      </c>
      <c r="H1345" s="3">
        <v>20</v>
      </c>
      <c r="I1345" s="2" t="s">
        <v>4500</v>
      </c>
      <c r="J1345" s="2" t="s">
        <v>40</v>
      </c>
      <c r="K1345" s="2" t="s">
        <v>55</v>
      </c>
      <c r="L1345" s="2" t="s">
        <v>3507</v>
      </c>
      <c r="M1345" s="2" t="s">
        <v>4846</v>
      </c>
      <c r="N1345" s="2" t="s">
        <v>42</v>
      </c>
    </row>
    <row r="1346" spans="1:14" ht="21.75" customHeight="1">
      <c r="A1346" s="2" t="s">
        <v>4847</v>
      </c>
      <c r="B1346" s="2" t="s">
        <v>4848</v>
      </c>
      <c r="C1346" s="2" t="str">
        <f t="shared" ca="1" si="0"/>
        <v>上海</v>
      </c>
      <c r="D1346" s="2" t="str">
        <f t="shared" ca="1" si="160"/>
        <v>罗湖区  </v>
      </c>
      <c r="E1346" s="2" t="s">
        <v>224</v>
      </c>
      <c r="F1346" s="2" t="s">
        <v>17</v>
      </c>
      <c r="G1346" s="3">
        <v>12</v>
      </c>
      <c r="H1346" s="3">
        <v>18</v>
      </c>
      <c r="I1346" s="2" t="s">
        <v>4509</v>
      </c>
      <c r="J1346" s="2" t="s">
        <v>1849</v>
      </c>
      <c r="K1346" s="2" t="s">
        <v>1965</v>
      </c>
      <c r="L1346" s="2" t="s">
        <v>4849</v>
      </c>
      <c r="M1346" s="2" t="s">
        <v>4850</v>
      </c>
      <c r="N1346" s="2" t="s">
        <v>42</v>
      </c>
    </row>
    <row r="1347" spans="1:14" ht="21.75" customHeight="1">
      <c r="A1347" s="2" t="s">
        <v>4851</v>
      </c>
      <c r="B1347" s="2" t="s">
        <v>4852</v>
      </c>
      <c r="C1347" s="2" t="str">
        <f t="shared" ca="1" si="0"/>
        <v>上海</v>
      </c>
      <c r="D1347" s="2" t="str">
        <f t="shared" ca="1" si="160"/>
        <v>罗湖区  </v>
      </c>
      <c r="E1347" s="2" t="s">
        <v>224</v>
      </c>
      <c r="F1347" s="2" t="s">
        <v>27</v>
      </c>
      <c r="G1347" s="3">
        <v>12</v>
      </c>
      <c r="H1347" s="3">
        <v>20</v>
      </c>
      <c r="I1347" s="2" t="s">
        <v>4500</v>
      </c>
      <c r="J1347" s="2" t="s">
        <v>1547</v>
      </c>
      <c r="K1347" s="2" t="s">
        <v>55</v>
      </c>
      <c r="L1347" s="2" t="s">
        <v>4853</v>
      </c>
      <c r="M1347" s="2" t="s">
        <v>21</v>
      </c>
      <c r="N1347" s="2" t="s">
        <v>404</v>
      </c>
    </row>
    <row r="1348" spans="1:14" ht="21.75" customHeight="1">
      <c r="A1348" s="2" t="s">
        <v>4854</v>
      </c>
      <c r="B1348" s="2" t="s">
        <v>4855</v>
      </c>
      <c r="C1348" s="2" t="str">
        <f t="shared" ca="1" si="0"/>
        <v>上海</v>
      </c>
      <c r="D1348" s="2" t="str">
        <f t="shared" ca="1" si="160"/>
        <v>罗湖区  </v>
      </c>
      <c r="E1348" s="2" t="s">
        <v>235</v>
      </c>
      <c r="F1348" s="2" t="s">
        <v>17</v>
      </c>
      <c r="G1348" s="3">
        <v>12</v>
      </c>
      <c r="H1348" s="3">
        <v>20</v>
      </c>
      <c r="I1348" s="2" t="s">
        <v>4500</v>
      </c>
      <c r="J1348" s="2" t="s">
        <v>505</v>
      </c>
      <c r="K1348" s="2" t="s">
        <v>55</v>
      </c>
      <c r="L1348" s="2" t="s">
        <v>4856</v>
      </c>
      <c r="M1348" s="2" t="s">
        <v>4857</v>
      </c>
      <c r="N1348" s="2" t="s">
        <v>42</v>
      </c>
    </row>
    <row r="1349" spans="1:14" ht="21.75" customHeight="1">
      <c r="A1349" s="2" t="s">
        <v>108</v>
      </c>
      <c r="B1349" s="2" t="s">
        <v>4858</v>
      </c>
      <c r="C1349" s="2" t="str">
        <f t="shared" ca="1" si="0"/>
        <v>上海</v>
      </c>
      <c r="D1349" s="2" t="str">
        <f t="shared" ca="1" si="160"/>
        <v>罗湖区  </v>
      </c>
      <c r="E1349" s="2" t="s">
        <v>224</v>
      </c>
      <c r="F1349" s="2" t="s">
        <v>27</v>
      </c>
      <c r="G1349" s="3">
        <v>12</v>
      </c>
      <c r="H1349" s="3">
        <v>15</v>
      </c>
      <c r="I1349" s="2" t="s">
        <v>4533</v>
      </c>
      <c r="J1349" s="2" t="s">
        <v>724</v>
      </c>
      <c r="K1349" s="2" t="s">
        <v>55</v>
      </c>
      <c r="L1349" s="2" t="s">
        <v>21</v>
      </c>
      <c r="M1349" s="2" t="s">
        <v>4859</v>
      </c>
      <c r="N1349" s="2" t="s">
        <v>42</v>
      </c>
    </row>
    <row r="1350" spans="1:14" ht="21.75" customHeight="1">
      <c r="A1350" s="2" t="s">
        <v>4860</v>
      </c>
      <c r="B1350" s="2" t="s">
        <v>4861</v>
      </c>
      <c r="C1350" s="2" t="str">
        <f t="shared" ca="1" si="0"/>
        <v>上海</v>
      </c>
      <c r="D1350" s="2" t="str">
        <f t="shared" ca="1" si="160"/>
        <v>罗湖区  </v>
      </c>
      <c r="E1350" s="2" t="s">
        <v>235</v>
      </c>
      <c r="F1350" s="2" t="s">
        <v>27</v>
      </c>
      <c r="G1350" s="3">
        <v>12</v>
      </c>
      <c r="H1350" s="3">
        <v>20</v>
      </c>
      <c r="I1350" s="2" t="s">
        <v>4500</v>
      </c>
      <c r="J1350" s="2" t="s">
        <v>146</v>
      </c>
      <c r="K1350" s="2" t="s">
        <v>55</v>
      </c>
      <c r="L1350" s="2" t="s">
        <v>4862</v>
      </c>
      <c r="M1350" s="2" t="s">
        <v>4863</v>
      </c>
      <c r="N1350" s="2" t="s">
        <v>23</v>
      </c>
    </row>
    <row r="1351" spans="1:14" ht="21.75" customHeight="1">
      <c r="A1351" s="2" t="s">
        <v>4086</v>
      </c>
      <c r="B1351" s="2" t="s">
        <v>4864</v>
      </c>
      <c r="C1351" s="2" t="str">
        <f t="shared" ca="1" si="0"/>
        <v>上海</v>
      </c>
      <c r="D1351" s="2" t="str">
        <f t="shared" ca="1" si="160"/>
        <v>罗湖区  </v>
      </c>
      <c r="E1351" s="2" t="s">
        <v>429</v>
      </c>
      <c r="F1351" s="2" t="s">
        <v>27</v>
      </c>
      <c r="G1351" s="6">
        <v>13</v>
      </c>
      <c r="H1351" s="6">
        <v>17</v>
      </c>
      <c r="I1351" s="7" t="s">
        <v>4865</v>
      </c>
      <c r="J1351" s="2" t="s">
        <v>4866</v>
      </c>
      <c r="K1351" s="2" t="s">
        <v>67</v>
      </c>
      <c r="L1351" s="2" t="s">
        <v>4867</v>
      </c>
      <c r="M1351" s="2" t="s">
        <v>4868</v>
      </c>
      <c r="N1351" s="2" t="s">
        <v>36</v>
      </c>
    </row>
    <row r="1352" spans="1:14" ht="21.75" customHeight="1">
      <c r="A1352" s="2" t="s">
        <v>385</v>
      </c>
      <c r="B1352" s="2" t="s">
        <v>4869</v>
      </c>
      <c r="C1352" s="2" t="str">
        <f t="shared" ca="1" si="0"/>
        <v>上海</v>
      </c>
      <c r="D1352" s="2" t="str">
        <f t="shared" ca="1" si="160"/>
        <v>罗湖区  </v>
      </c>
      <c r="E1352" s="2" t="s">
        <v>16</v>
      </c>
      <c r="F1352" s="2" t="s">
        <v>27</v>
      </c>
      <c r="G1352" s="3">
        <v>13</v>
      </c>
      <c r="H1352" s="3">
        <v>18</v>
      </c>
      <c r="I1352" s="2" t="s">
        <v>4870</v>
      </c>
      <c r="J1352" s="2" t="s">
        <v>40</v>
      </c>
      <c r="K1352" s="2" t="s">
        <v>47</v>
      </c>
      <c r="L1352" s="2" t="s">
        <v>4871</v>
      </c>
      <c r="M1352" s="2" t="s">
        <v>4872</v>
      </c>
      <c r="N1352" s="2" t="s">
        <v>96</v>
      </c>
    </row>
    <row r="1353" spans="1:14" ht="21.75" customHeight="1">
      <c r="A1353" s="2" t="s">
        <v>4873</v>
      </c>
      <c r="B1353" s="2" t="s">
        <v>4874</v>
      </c>
      <c r="C1353" s="2" t="str">
        <f t="shared" ca="1" si="0"/>
        <v>上海</v>
      </c>
      <c r="D1353" s="2" t="s">
        <v>21</v>
      </c>
      <c r="E1353" s="2" t="s">
        <v>60</v>
      </c>
      <c r="F1353" s="2" t="s">
        <v>27</v>
      </c>
      <c r="G1353" s="3">
        <v>13</v>
      </c>
      <c r="H1353" s="3">
        <v>15</v>
      </c>
      <c r="I1353" s="2" t="s">
        <v>4875</v>
      </c>
      <c r="J1353" s="2" t="s">
        <v>40</v>
      </c>
      <c r="K1353" s="2" t="s">
        <v>67</v>
      </c>
      <c r="L1353" s="2" t="s">
        <v>4876</v>
      </c>
      <c r="M1353" s="2" t="s">
        <v>4877</v>
      </c>
      <c r="N1353" s="2" t="s">
        <v>1333</v>
      </c>
    </row>
    <row r="1354" spans="1:14" ht="21.75" customHeight="1">
      <c r="A1354" s="2" t="s">
        <v>1898</v>
      </c>
      <c r="B1354" s="2" t="s">
        <v>4878</v>
      </c>
      <c r="C1354" s="2" t="str">
        <f t="shared" ca="1" si="0"/>
        <v>上海</v>
      </c>
      <c r="D1354" s="2" t="s">
        <v>21</v>
      </c>
      <c r="E1354" s="2" t="s">
        <v>60</v>
      </c>
      <c r="F1354" s="2" t="s">
        <v>27</v>
      </c>
      <c r="G1354" s="6">
        <v>13</v>
      </c>
      <c r="H1354" s="6">
        <v>17</v>
      </c>
      <c r="I1354" s="7" t="s">
        <v>4865</v>
      </c>
      <c r="J1354" s="2" t="s">
        <v>40</v>
      </c>
      <c r="K1354" s="2" t="s">
        <v>47</v>
      </c>
      <c r="L1354" s="2" t="s">
        <v>4879</v>
      </c>
      <c r="M1354" s="2" t="s">
        <v>4880</v>
      </c>
      <c r="N1354" s="2" t="s">
        <v>36</v>
      </c>
    </row>
    <row r="1355" spans="1:14" ht="21.75" customHeight="1">
      <c r="A1355" s="2" t="s">
        <v>2962</v>
      </c>
      <c r="B1355" s="2" t="s">
        <v>4881</v>
      </c>
      <c r="C1355" s="2" t="str">
        <f t="shared" ca="1" si="0"/>
        <v>上海</v>
      </c>
      <c r="D1355" s="2" t="str">
        <f t="shared" ref="D1355:D1357" ca="1" si="161">IFERROR(__xludf.DUMMYFUNCTION("REGEXEXTRACT(E1355,""-(\S+)"")"),"静安区  ")</f>
        <v>静安区  </v>
      </c>
      <c r="E1355" s="2" t="s">
        <v>291</v>
      </c>
      <c r="F1355" s="2" t="s">
        <v>27</v>
      </c>
      <c r="G1355" s="3">
        <v>13</v>
      </c>
      <c r="H1355" s="3">
        <v>25</v>
      </c>
      <c r="I1355" s="2" t="s">
        <v>4882</v>
      </c>
      <c r="J1355" s="2" t="s">
        <v>346</v>
      </c>
      <c r="K1355" s="2" t="s">
        <v>1965</v>
      </c>
      <c r="L1355" s="2" t="s">
        <v>21</v>
      </c>
      <c r="M1355" s="2" t="s">
        <v>4883</v>
      </c>
      <c r="N1355" s="2" t="s">
        <v>23</v>
      </c>
    </row>
    <row r="1356" spans="1:14" ht="21.75" customHeight="1">
      <c r="A1356" s="2" t="s">
        <v>108</v>
      </c>
      <c r="B1356" s="2" t="s">
        <v>4884</v>
      </c>
      <c r="C1356" s="2" t="str">
        <f t="shared" ca="1" si="0"/>
        <v>上海</v>
      </c>
      <c r="D1356" s="2" t="str">
        <f t="shared" ca="1" si="161"/>
        <v>静安区  </v>
      </c>
      <c r="E1356" s="2" t="s">
        <v>780</v>
      </c>
      <c r="F1356" s="2" t="s">
        <v>27</v>
      </c>
      <c r="G1356" s="6">
        <v>13</v>
      </c>
      <c r="H1356" s="6">
        <v>17</v>
      </c>
      <c r="I1356" s="7" t="s">
        <v>4865</v>
      </c>
      <c r="J1356" s="2" t="s">
        <v>34</v>
      </c>
      <c r="K1356" s="2" t="s">
        <v>47</v>
      </c>
      <c r="L1356" s="2" t="s">
        <v>4885</v>
      </c>
      <c r="M1356" s="2" t="s">
        <v>4886</v>
      </c>
      <c r="N1356" s="2" t="s">
        <v>36</v>
      </c>
    </row>
    <row r="1357" spans="1:14" ht="21.75" customHeight="1">
      <c r="A1357" s="4" t="s">
        <v>3746</v>
      </c>
      <c r="B1357" s="4" t="s">
        <v>4887</v>
      </c>
      <c r="C1357" s="4" t="str">
        <f t="shared" ca="1" si="0"/>
        <v>上海</v>
      </c>
      <c r="D1357" s="4" t="str">
        <f t="shared" ca="1" si="161"/>
        <v>静安区  </v>
      </c>
      <c r="E1357" s="4" t="s">
        <v>463</v>
      </c>
      <c r="F1357" s="4" t="s">
        <v>17</v>
      </c>
      <c r="G1357" s="5">
        <v>13</v>
      </c>
      <c r="H1357" s="5">
        <v>20</v>
      </c>
      <c r="I1357" s="4" t="s">
        <v>4888</v>
      </c>
      <c r="J1357" s="4" t="s">
        <v>4889</v>
      </c>
      <c r="K1357" s="4" t="s">
        <v>1965</v>
      </c>
      <c r="L1357" s="4" t="s">
        <v>4890</v>
      </c>
      <c r="M1357" s="4" t="s">
        <v>21</v>
      </c>
      <c r="N1357" s="4" t="s">
        <v>36</v>
      </c>
    </row>
    <row r="1358" spans="1:14" ht="21.75" customHeight="1">
      <c r="A1358" s="2" t="s">
        <v>517</v>
      </c>
      <c r="B1358" s="2" t="s">
        <v>4891</v>
      </c>
      <c r="C1358" s="2" t="str">
        <f t="shared" ca="1" si="0"/>
        <v>上海</v>
      </c>
      <c r="D1358" s="2" t="s">
        <v>21</v>
      </c>
      <c r="E1358" s="2" t="s">
        <v>60</v>
      </c>
      <c r="F1358" s="2" t="s">
        <v>27</v>
      </c>
      <c r="G1358" s="6">
        <v>13</v>
      </c>
      <c r="H1358" s="6">
        <v>25</v>
      </c>
      <c r="I1358" s="7" t="s">
        <v>4892</v>
      </c>
      <c r="J1358" s="2" t="s">
        <v>2925</v>
      </c>
      <c r="K1358" s="2" t="s">
        <v>47</v>
      </c>
      <c r="L1358" s="2" t="s">
        <v>4893</v>
      </c>
      <c r="M1358" s="2" t="s">
        <v>4894</v>
      </c>
      <c r="N1358" s="2" t="s">
        <v>36</v>
      </c>
    </row>
    <row r="1359" spans="1:14" ht="21.75" customHeight="1">
      <c r="A1359" s="2" t="s">
        <v>4895</v>
      </c>
      <c r="B1359" s="2" t="s">
        <v>4896</v>
      </c>
      <c r="C1359" s="2" t="str">
        <f t="shared" ca="1" si="0"/>
        <v>上海</v>
      </c>
      <c r="D1359" s="2" t="s">
        <v>21</v>
      </c>
      <c r="E1359" s="2" t="s">
        <v>60</v>
      </c>
      <c r="F1359" s="2" t="s">
        <v>27</v>
      </c>
      <c r="G1359" s="6">
        <v>13</v>
      </c>
      <c r="H1359" s="6">
        <v>17</v>
      </c>
      <c r="I1359" s="7" t="s">
        <v>4865</v>
      </c>
      <c r="J1359" s="2" t="s">
        <v>965</v>
      </c>
      <c r="K1359" s="2" t="s">
        <v>47</v>
      </c>
      <c r="L1359" s="2" t="s">
        <v>21</v>
      </c>
      <c r="M1359" s="2" t="s">
        <v>4897</v>
      </c>
      <c r="N1359" s="2" t="s">
        <v>404</v>
      </c>
    </row>
    <row r="1360" spans="1:14" ht="21.75" customHeight="1">
      <c r="A1360" s="2" t="s">
        <v>4898</v>
      </c>
      <c r="B1360" s="2" t="s">
        <v>4899</v>
      </c>
      <c r="C1360" s="2" t="str">
        <f t="shared" ca="1" si="0"/>
        <v>上海</v>
      </c>
      <c r="D1360" s="2" t="str">
        <f t="shared" ref="D1360:D1361" ca="1" si="162">IFERROR(__xludf.DUMMYFUNCTION("REGEXEXTRACT(E1360,""-(\S+)"")"),"浦东新区  ")</f>
        <v>浦东新区  </v>
      </c>
      <c r="E1360" s="2" t="s">
        <v>295</v>
      </c>
      <c r="F1360" s="2" t="s">
        <v>17</v>
      </c>
      <c r="G1360" s="6">
        <v>13</v>
      </c>
      <c r="H1360" s="6">
        <v>17</v>
      </c>
      <c r="I1360" s="7" t="s">
        <v>4865</v>
      </c>
      <c r="J1360" s="2" t="s">
        <v>40</v>
      </c>
      <c r="K1360" s="2" t="s">
        <v>1965</v>
      </c>
      <c r="L1360" s="2" t="s">
        <v>4900</v>
      </c>
      <c r="M1360" s="2" t="s">
        <v>4901</v>
      </c>
      <c r="N1360" s="2" t="s">
        <v>36</v>
      </c>
    </row>
    <row r="1361" spans="1:14" ht="21.75" customHeight="1">
      <c r="A1361" s="2" t="s">
        <v>385</v>
      </c>
      <c r="B1361" s="2" t="s">
        <v>4902</v>
      </c>
      <c r="C1361" s="2" t="str">
        <f t="shared" ca="1" si="0"/>
        <v>上海</v>
      </c>
      <c r="D1361" s="2" t="str">
        <f t="shared" ca="1" si="162"/>
        <v>浦东新区  </v>
      </c>
      <c r="E1361" s="2" t="s">
        <v>445</v>
      </c>
      <c r="F1361" s="2" t="s">
        <v>27</v>
      </c>
      <c r="G1361" s="3">
        <v>13</v>
      </c>
      <c r="H1361" s="3">
        <v>18</v>
      </c>
      <c r="I1361" s="2" t="s">
        <v>4870</v>
      </c>
      <c r="J1361" s="2" t="s">
        <v>4903</v>
      </c>
      <c r="K1361" s="2" t="s">
        <v>55</v>
      </c>
      <c r="L1361" s="2" t="s">
        <v>263</v>
      </c>
      <c r="M1361" s="2" t="s">
        <v>4904</v>
      </c>
      <c r="N1361" s="2" t="s">
        <v>36</v>
      </c>
    </row>
    <row r="1362" spans="1:14" ht="21.75" customHeight="1">
      <c r="A1362" s="2" t="s">
        <v>4905</v>
      </c>
      <c r="B1362" s="2" t="s">
        <v>4906</v>
      </c>
      <c r="C1362" s="2" t="str">
        <f t="shared" ca="1" si="0"/>
        <v>上海</v>
      </c>
      <c r="D1362" s="2" t="s">
        <v>21</v>
      </c>
      <c r="E1362" s="2" t="s">
        <v>60</v>
      </c>
      <c r="F1362" s="2" t="s">
        <v>17</v>
      </c>
      <c r="G1362" s="3">
        <v>13</v>
      </c>
      <c r="H1362" s="3">
        <v>18</v>
      </c>
      <c r="I1362" s="2" t="s">
        <v>4870</v>
      </c>
      <c r="J1362" s="2" t="s">
        <v>3276</v>
      </c>
      <c r="K1362" s="2" t="s">
        <v>55</v>
      </c>
      <c r="L1362" s="2" t="s">
        <v>2642</v>
      </c>
      <c r="M1362" s="2" t="s">
        <v>4907</v>
      </c>
      <c r="N1362" s="2" t="s">
        <v>42</v>
      </c>
    </row>
    <row r="1363" spans="1:14" ht="21.75" customHeight="1">
      <c r="A1363" s="2" t="s">
        <v>2962</v>
      </c>
      <c r="B1363" s="2" t="s">
        <v>4908</v>
      </c>
      <c r="C1363" s="2" t="str">
        <f t="shared" ca="1" si="0"/>
        <v>上海</v>
      </c>
      <c r="D1363" s="2" t="str">
        <f t="shared" ref="D1363:D1364" ca="1" si="163">IFERROR(__xludf.DUMMYFUNCTION("REGEXEXTRACT(E1363,""-(\S+)"")"),"徐汇区  ")</f>
        <v>徐汇区  </v>
      </c>
      <c r="E1363" s="2" t="s">
        <v>272</v>
      </c>
      <c r="F1363" s="2" t="s">
        <v>27</v>
      </c>
      <c r="G1363" s="3">
        <v>13</v>
      </c>
      <c r="H1363" s="3">
        <v>18</v>
      </c>
      <c r="I1363" s="2" t="s">
        <v>4870</v>
      </c>
      <c r="J1363" s="2" t="s">
        <v>557</v>
      </c>
      <c r="K1363" s="2" t="s">
        <v>19</v>
      </c>
      <c r="L1363" s="2" t="s">
        <v>2869</v>
      </c>
      <c r="M1363" s="2" t="s">
        <v>4909</v>
      </c>
      <c r="N1363" s="2" t="s">
        <v>23</v>
      </c>
    </row>
    <row r="1364" spans="1:14" ht="21.75" customHeight="1">
      <c r="A1364" s="2" t="s">
        <v>165</v>
      </c>
      <c r="B1364" s="2" t="s">
        <v>4910</v>
      </c>
      <c r="C1364" s="2" t="str">
        <f t="shared" ca="1" si="0"/>
        <v>上海</v>
      </c>
      <c r="D1364" s="2" t="str">
        <f t="shared" ca="1" si="163"/>
        <v>徐汇区  </v>
      </c>
      <c r="E1364" s="2" t="s">
        <v>295</v>
      </c>
      <c r="F1364" s="2" t="s">
        <v>27</v>
      </c>
      <c r="G1364" s="6">
        <v>13</v>
      </c>
      <c r="H1364" s="6">
        <v>25</v>
      </c>
      <c r="I1364" s="7" t="s">
        <v>4892</v>
      </c>
      <c r="J1364" s="2" t="s">
        <v>4911</v>
      </c>
      <c r="K1364" s="2" t="s">
        <v>47</v>
      </c>
      <c r="L1364" s="2" t="s">
        <v>4912</v>
      </c>
      <c r="M1364" s="2" t="s">
        <v>4913</v>
      </c>
      <c r="N1364" s="2" t="s">
        <v>42</v>
      </c>
    </row>
    <row r="1365" spans="1:14" ht="21.75" customHeight="1">
      <c r="A1365" s="2" t="s">
        <v>4914</v>
      </c>
      <c r="B1365" s="2" t="s">
        <v>4915</v>
      </c>
      <c r="C1365" s="2" t="str">
        <f t="shared" ca="1" si="0"/>
        <v>上海</v>
      </c>
      <c r="D1365" s="2" t="s">
        <v>21</v>
      </c>
      <c r="E1365" s="2" t="s">
        <v>60</v>
      </c>
      <c r="F1365" s="2" t="s">
        <v>27</v>
      </c>
      <c r="G1365" s="6">
        <v>13</v>
      </c>
      <c r="H1365" s="6">
        <v>17</v>
      </c>
      <c r="I1365" s="7" t="s">
        <v>4865</v>
      </c>
      <c r="J1365" s="2" t="s">
        <v>1857</v>
      </c>
      <c r="K1365" s="2" t="s">
        <v>47</v>
      </c>
      <c r="L1365" s="2" t="s">
        <v>4916</v>
      </c>
      <c r="M1365" s="2" t="s">
        <v>4917</v>
      </c>
      <c r="N1365" s="2" t="s">
        <v>404</v>
      </c>
    </row>
    <row r="1366" spans="1:14" ht="21.75" customHeight="1">
      <c r="A1366" s="2" t="s">
        <v>108</v>
      </c>
      <c r="B1366" s="2" t="s">
        <v>4918</v>
      </c>
      <c r="C1366" s="2" t="str">
        <f t="shared" ca="1" si="0"/>
        <v>上海</v>
      </c>
      <c r="D1366" s="2" t="str">
        <f t="shared" ref="D1366:D1372" ca="1" si="164">IFERROR(__xludf.DUMMYFUNCTION("REGEXEXTRACT(E1366,""-(\S+)"")"),"嘉定区  ")</f>
        <v>嘉定区  </v>
      </c>
      <c r="E1366" s="2" t="s">
        <v>279</v>
      </c>
      <c r="F1366" s="2" t="s">
        <v>27</v>
      </c>
      <c r="G1366" s="3">
        <v>13</v>
      </c>
      <c r="H1366" s="3">
        <v>18</v>
      </c>
      <c r="I1366" s="2" t="s">
        <v>4870</v>
      </c>
      <c r="J1366" s="2" t="s">
        <v>157</v>
      </c>
      <c r="K1366" s="2" t="s">
        <v>1965</v>
      </c>
      <c r="L1366" s="2" t="s">
        <v>4919</v>
      </c>
      <c r="M1366" s="2" t="s">
        <v>4920</v>
      </c>
      <c r="N1366" s="2" t="s">
        <v>36</v>
      </c>
    </row>
    <row r="1367" spans="1:14" ht="21.75" customHeight="1">
      <c r="A1367" s="2" t="s">
        <v>4921</v>
      </c>
      <c r="B1367" s="2" t="s">
        <v>4922</v>
      </c>
      <c r="C1367" s="2" t="str">
        <f t="shared" ca="1" si="0"/>
        <v>上海</v>
      </c>
      <c r="D1367" s="2" t="str">
        <f t="shared" ca="1" si="164"/>
        <v>嘉定区  </v>
      </c>
      <c r="E1367" s="2" t="s">
        <v>445</v>
      </c>
      <c r="F1367" s="2" t="s">
        <v>27</v>
      </c>
      <c r="G1367" s="6">
        <v>13</v>
      </c>
      <c r="H1367" s="6">
        <v>17</v>
      </c>
      <c r="I1367" s="7" t="s">
        <v>4865</v>
      </c>
      <c r="J1367" s="2" t="s">
        <v>1081</v>
      </c>
      <c r="K1367" s="2" t="s">
        <v>55</v>
      </c>
      <c r="L1367" s="2" t="s">
        <v>4923</v>
      </c>
      <c r="M1367" s="2" t="s">
        <v>4924</v>
      </c>
      <c r="N1367" s="2" t="s">
        <v>96</v>
      </c>
    </row>
    <row r="1368" spans="1:14" ht="21.75" customHeight="1">
      <c r="A1368" s="2" t="s">
        <v>4925</v>
      </c>
      <c r="B1368" s="2" t="s">
        <v>4926</v>
      </c>
      <c r="C1368" s="2" t="str">
        <f t="shared" ca="1" si="0"/>
        <v>上海</v>
      </c>
      <c r="D1368" s="2" t="str">
        <f t="shared" ca="1" si="164"/>
        <v>嘉定区  </v>
      </c>
      <c r="E1368" s="2" t="s">
        <v>429</v>
      </c>
      <c r="F1368" s="2" t="s">
        <v>27</v>
      </c>
      <c r="G1368" s="6">
        <v>13</v>
      </c>
      <c r="H1368" s="6">
        <v>17</v>
      </c>
      <c r="I1368" s="7" t="s">
        <v>4865</v>
      </c>
      <c r="J1368" s="2" t="s">
        <v>4757</v>
      </c>
      <c r="K1368" s="2" t="s">
        <v>47</v>
      </c>
      <c r="L1368" s="2" t="s">
        <v>4927</v>
      </c>
      <c r="M1368" s="2" t="s">
        <v>3636</v>
      </c>
      <c r="N1368" s="2" t="s">
        <v>404</v>
      </c>
    </row>
    <row r="1369" spans="1:14" ht="21.75" customHeight="1">
      <c r="A1369" s="2" t="s">
        <v>108</v>
      </c>
      <c r="B1369" s="2" t="s">
        <v>4928</v>
      </c>
      <c r="C1369" s="2" t="str">
        <f t="shared" ca="1" si="0"/>
        <v>上海</v>
      </c>
      <c r="D1369" s="2" t="str">
        <f t="shared" ca="1" si="164"/>
        <v>嘉定区  </v>
      </c>
      <c r="E1369" s="2" t="s">
        <v>301</v>
      </c>
      <c r="F1369" s="2" t="s">
        <v>27</v>
      </c>
      <c r="G1369" s="3">
        <v>13</v>
      </c>
      <c r="H1369" s="3">
        <v>16</v>
      </c>
      <c r="I1369" s="2" t="s">
        <v>4929</v>
      </c>
      <c r="J1369" s="2" t="s">
        <v>157</v>
      </c>
      <c r="K1369" s="2" t="s">
        <v>55</v>
      </c>
      <c r="L1369" s="2" t="s">
        <v>21</v>
      </c>
      <c r="M1369" s="2" t="s">
        <v>4930</v>
      </c>
      <c r="N1369" s="2" t="s">
        <v>96</v>
      </c>
    </row>
    <row r="1370" spans="1:14" ht="21.75" customHeight="1">
      <c r="A1370" s="4" t="s">
        <v>4931</v>
      </c>
      <c r="B1370" s="4" t="s">
        <v>4932</v>
      </c>
      <c r="C1370" s="4" t="str">
        <f t="shared" ca="1" si="0"/>
        <v>上海</v>
      </c>
      <c r="D1370" s="4" t="str">
        <f t="shared" ca="1" si="164"/>
        <v>嘉定区  </v>
      </c>
      <c r="E1370" s="4" t="s">
        <v>65</v>
      </c>
      <c r="F1370" s="4" t="s">
        <v>27</v>
      </c>
      <c r="G1370" s="5">
        <v>13</v>
      </c>
      <c r="H1370" s="5">
        <v>25</v>
      </c>
      <c r="I1370" s="4" t="s">
        <v>4882</v>
      </c>
      <c r="J1370" s="4" t="s">
        <v>4933</v>
      </c>
      <c r="K1370" s="4" t="s">
        <v>55</v>
      </c>
      <c r="L1370" s="4" t="s">
        <v>4934</v>
      </c>
      <c r="M1370" s="4" t="s">
        <v>21</v>
      </c>
      <c r="N1370" s="4" t="s">
        <v>36</v>
      </c>
    </row>
    <row r="1371" spans="1:14" ht="21.75" customHeight="1">
      <c r="A1371" s="2" t="s">
        <v>4935</v>
      </c>
      <c r="B1371" s="2" t="s">
        <v>4936</v>
      </c>
      <c r="C1371" s="2" t="str">
        <f t="shared" ca="1" si="0"/>
        <v>上海</v>
      </c>
      <c r="D1371" s="2" t="str">
        <f t="shared" ca="1" si="164"/>
        <v>嘉定区  </v>
      </c>
      <c r="E1371" s="2" t="s">
        <v>65</v>
      </c>
      <c r="F1371" s="2" t="s">
        <v>27</v>
      </c>
      <c r="G1371" s="3">
        <v>13</v>
      </c>
      <c r="H1371" s="3">
        <v>20</v>
      </c>
      <c r="I1371" s="2" t="s">
        <v>4888</v>
      </c>
      <c r="J1371" s="2" t="s">
        <v>157</v>
      </c>
      <c r="K1371" s="2" t="s">
        <v>55</v>
      </c>
      <c r="L1371" s="2" t="s">
        <v>4937</v>
      </c>
      <c r="M1371" s="2" t="s">
        <v>4938</v>
      </c>
      <c r="N1371" s="2" t="s">
        <v>42</v>
      </c>
    </row>
    <row r="1372" spans="1:14" ht="21.75" customHeight="1">
      <c r="A1372" s="2" t="s">
        <v>385</v>
      </c>
      <c r="B1372" s="2" t="s">
        <v>4939</v>
      </c>
      <c r="C1372" s="2" t="str">
        <f t="shared" ca="1" si="0"/>
        <v>上海</v>
      </c>
      <c r="D1372" s="2" t="str">
        <f t="shared" ca="1" si="164"/>
        <v>嘉定区  </v>
      </c>
      <c r="E1372" s="2" t="s">
        <v>65</v>
      </c>
      <c r="F1372" s="2" t="s">
        <v>27</v>
      </c>
      <c r="G1372" s="6">
        <v>13</v>
      </c>
      <c r="H1372" s="6">
        <v>17</v>
      </c>
      <c r="I1372" s="7" t="s">
        <v>4865</v>
      </c>
      <c r="J1372" s="2" t="s">
        <v>557</v>
      </c>
      <c r="K1372" s="2" t="s">
        <v>47</v>
      </c>
      <c r="L1372" s="2" t="s">
        <v>303</v>
      </c>
      <c r="M1372" s="2" t="s">
        <v>21</v>
      </c>
      <c r="N1372" s="2" t="s">
        <v>36</v>
      </c>
    </row>
    <row r="1373" spans="1:14" ht="21.75" customHeight="1">
      <c r="A1373" s="2" t="s">
        <v>4940</v>
      </c>
      <c r="B1373" s="2" t="s">
        <v>4941</v>
      </c>
      <c r="C1373" s="2" t="str">
        <f t="shared" ca="1" si="0"/>
        <v>上海</v>
      </c>
      <c r="D1373" s="2" t="s">
        <v>21</v>
      </c>
      <c r="E1373" s="2" t="s">
        <v>77</v>
      </c>
      <c r="F1373" s="2" t="s">
        <v>27</v>
      </c>
      <c r="G1373" s="6">
        <v>13</v>
      </c>
      <c r="H1373" s="6">
        <v>21</v>
      </c>
      <c r="I1373" s="7" t="s">
        <v>4942</v>
      </c>
      <c r="J1373" s="2" t="s">
        <v>20</v>
      </c>
      <c r="K1373" s="2" t="s">
        <v>1965</v>
      </c>
      <c r="L1373" s="2" t="s">
        <v>4943</v>
      </c>
      <c r="M1373" s="2" t="s">
        <v>21</v>
      </c>
      <c r="N1373" s="2" t="s">
        <v>36</v>
      </c>
    </row>
    <row r="1374" spans="1:14" ht="21.75" customHeight="1">
      <c r="A1374" s="2" t="s">
        <v>4638</v>
      </c>
      <c r="B1374" s="2" t="s">
        <v>4944</v>
      </c>
      <c r="C1374" s="2" t="str">
        <f t="shared" ca="1" si="0"/>
        <v>上海</v>
      </c>
      <c r="D1374" s="2" t="str">
        <f t="shared" ref="D1374:D1377" ca="1" si="165">IFERROR(__xludf.DUMMYFUNCTION("REGEXEXTRACT(E1374,""-(\S+)"")"),"越秀区  ")</f>
        <v>越秀区  </v>
      </c>
      <c r="E1374" s="2" t="s">
        <v>114</v>
      </c>
      <c r="F1374" s="2" t="s">
        <v>27</v>
      </c>
      <c r="G1374" s="6">
        <v>13</v>
      </c>
      <c r="H1374" s="6">
        <v>17</v>
      </c>
      <c r="I1374" s="7" t="s">
        <v>4865</v>
      </c>
      <c r="J1374" s="2" t="s">
        <v>157</v>
      </c>
      <c r="K1374" s="2" t="s">
        <v>55</v>
      </c>
      <c r="L1374" s="2" t="s">
        <v>4945</v>
      </c>
      <c r="M1374" s="2" t="s">
        <v>4946</v>
      </c>
      <c r="N1374" s="2" t="s">
        <v>404</v>
      </c>
    </row>
    <row r="1375" spans="1:14" ht="21.75" customHeight="1">
      <c r="A1375" s="2" t="s">
        <v>385</v>
      </c>
      <c r="B1375" s="2" t="s">
        <v>4947</v>
      </c>
      <c r="C1375" s="2" t="str">
        <f t="shared" ca="1" si="0"/>
        <v>上海</v>
      </c>
      <c r="D1375" s="2" t="str">
        <f t="shared" ca="1" si="165"/>
        <v>越秀区  </v>
      </c>
      <c r="E1375" s="2" t="s">
        <v>104</v>
      </c>
      <c r="F1375" s="2" t="s">
        <v>17</v>
      </c>
      <c r="G1375" s="3">
        <v>13</v>
      </c>
      <c r="H1375" s="3">
        <v>20</v>
      </c>
      <c r="I1375" s="2" t="s">
        <v>4888</v>
      </c>
      <c r="J1375" s="2" t="s">
        <v>29</v>
      </c>
      <c r="K1375" s="2" t="s">
        <v>55</v>
      </c>
      <c r="L1375" s="2" t="s">
        <v>4948</v>
      </c>
      <c r="M1375" s="2" t="s">
        <v>4949</v>
      </c>
      <c r="N1375" s="2" t="s">
        <v>404</v>
      </c>
    </row>
    <row r="1376" spans="1:14" ht="21.75" customHeight="1">
      <c r="A1376" s="2" t="s">
        <v>4950</v>
      </c>
      <c r="B1376" s="2" t="s">
        <v>4951</v>
      </c>
      <c r="C1376" s="2" t="str">
        <f t="shared" ca="1" si="0"/>
        <v>上海</v>
      </c>
      <c r="D1376" s="2" t="str">
        <f t="shared" ca="1" si="165"/>
        <v>越秀区  </v>
      </c>
      <c r="E1376" s="2" t="s">
        <v>26</v>
      </c>
      <c r="F1376" s="2" t="s">
        <v>17</v>
      </c>
      <c r="G1376" s="3">
        <v>13</v>
      </c>
      <c r="H1376" s="3">
        <v>25</v>
      </c>
      <c r="I1376" s="2" t="s">
        <v>4882</v>
      </c>
      <c r="J1376" s="2" t="s">
        <v>40</v>
      </c>
      <c r="K1376" s="2" t="s">
        <v>55</v>
      </c>
      <c r="L1376" s="2" t="s">
        <v>4952</v>
      </c>
      <c r="M1376" s="2" t="s">
        <v>4953</v>
      </c>
      <c r="N1376" s="2" t="s">
        <v>23</v>
      </c>
    </row>
    <row r="1377" spans="1:14" ht="21.75" customHeight="1">
      <c r="A1377" s="2" t="s">
        <v>385</v>
      </c>
      <c r="B1377" s="2" t="s">
        <v>4954</v>
      </c>
      <c r="C1377" s="2" t="str">
        <f t="shared" ca="1" si="0"/>
        <v>上海</v>
      </c>
      <c r="D1377" s="2" t="str">
        <f t="shared" ca="1" si="165"/>
        <v>越秀区  </v>
      </c>
      <c r="E1377" s="2" t="s">
        <v>124</v>
      </c>
      <c r="F1377" s="2" t="s">
        <v>27</v>
      </c>
      <c r="G1377" s="3">
        <v>13</v>
      </c>
      <c r="H1377" s="3">
        <v>25</v>
      </c>
      <c r="I1377" s="2" t="s">
        <v>4882</v>
      </c>
      <c r="J1377" s="2" t="s">
        <v>3010</v>
      </c>
      <c r="K1377" s="2" t="s">
        <v>55</v>
      </c>
      <c r="L1377" s="2" t="s">
        <v>4955</v>
      </c>
      <c r="M1377" s="2" t="s">
        <v>4956</v>
      </c>
      <c r="N1377" s="2" t="s">
        <v>42</v>
      </c>
    </row>
    <row r="1378" spans="1:14" ht="21.75" customHeight="1">
      <c r="A1378" s="2" t="s">
        <v>385</v>
      </c>
      <c r="B1378" s="2" t="s">
        <v>4957</v>
      </c>
      <c r="C1378" s="2" t="str">
        <f t="shared" ca="1" si="0"/>
        <v>上海</v>
      </c>
      <c r="D1378" s="2" t="s">
        <v>21</v>
      </c>
      <c r="E1378" s="2" t="s">
        <v>77</v>
      </c>
      <c r="F1378" s="2" t="s">
        <v>27</v>
      </c>
      <c r="G1378" s="6">
        <v>13</v>
      </c>
      <c r="H1378" s="6">
        <v>17</v>
      </c>
      <c r="I1378" s="7" t="s">
        <v>4865</v>
      </c>
      <c r="J1378" s="2" t="s">
        <v>544</v>
      </c>
      <c r="K1378" s="2" t="s">
        <v>47</v>
      </c>
      <c r="L1378" s="2" t="s">
        <v>4958</v>
      </c>
      <c r="M1378" s="2" t="s">
        <v>4959</v>
      </c>
      <c r="N1378" s="2" t="s">
        <v>42</v>
      </c>
    </row>
    <row r="1379" spans="1:14" ht="21.75" customHeight="1">
      <c r="A1379" s="2" t="s">
        <v>385</v>
      </c>
      <c r="B1379" s="2" t="s">
        <v>4960</v>
      </c>
      <c r="C1379" s="2" t="str">
        <f t="shared" ca="1" si="0"/>
        <v>上海</v>
      </c>
      <c r="D1379" s="2" t="str">
        <f ca="1">IFERROR(__xludf.DUMMYFUNCTION("REGEXEXTRACT(E1379,""-(\S+)"")"),"天河区  ")</f>
        <v>天河区  </v>
      </c>
      <c r="E1379" s="2" t="s">
        <v>33</v>
      </c>
      <c r="F1379" s="2" t="s">
        <v>27</v>
      </c>
      <c r="G1379" s="3">
        <v>13</v>
      </c>
      <c r="H1379" s="3">
        <v>16</v>
      </c>
      <c r="I1379" s="2" t="s">
        <v>4929</v>
      </c>
      <c r="J1379" s="2" t="s">
        <v>1193</v>
      </c>
      <c r="K1379" s="2" t="s">
        <v>47</v>
      </c>
      <c r="L1379" s="2" t="s">
        <v>4510</v>
      </c>
      <c r="M1379" s="2" t="s">
        <v>4961</v>
      </c>
      <c r="N1379" s="2" t="s">
        <v>36</v>
      </c>
    </row>
    <row r="1380" spans="1:14" ht="21.75" customHeight="1">
      <c r="A1380" s="2" t="s">
        <v>314</v>
      </c>
      <c r="B1380" s="2" t="s">
        <v>4962</v>
      </c>
      <c r="C1380" s="2" t="str">
        <f t="shared" ca="1" si="0"/>
        <v>上海</v>
      </c>
      <c r="D1380" s="2" t="s">
        <v>21</v>
      </c>
      <c r="E1380" s="2" t="s">
        <v>247</v>
      </c>
      <c r="F1380" s="2" t="s">
        <v>27</v>
      </c>
      <c r="G1380" s="3">
        <v>13</v>
      </c>
      <c r="H1380" s="3">
        <v>18</v>
      </c>
      <c r="I1380" s="2" t="s">
        <v>4870</v>
      </c>
      <c r="J1380" s="2" t="s">
        <v>157</v>
      </c>
      <c r="K1380" s="2" t="s">
        <v>47</v>
      </c>
      <c r="L1380" s="2" t="s">
        <v>4963</v>
      </c>
      <c r="M1380" s="2" t="s">
        <v>4964</v>
      </c>
      <c r="N1380" s="2" t="s">
        <v>42</v>
      </c>
    </row>
    <row r="1381" spans="1:14" ht="21.75" customHeight="1">
      <c r="A1381" s="2" t="s">
        <v>4965</v>
      </c>
      <c r="B1381" s="2" t="s">
        <v>4966</v>
      </c>
      <c r="C1381" s="2" t="str">
        <f t="shared" ca="1" si="0"/>
        <v>上海</v>
      </c>
      <c r="D1381" s="2" t="str">
        <f t="shared" ref="D1381:D1384" ca="1" si="166">IFERROR(__xludf.DUMMYFUNCTION("REGEXEXTRACT(E1381,""-(\S+)"")"),"福田区  ")</f>
        <v>福田区  </v>
      </c>
      <c r="E1381" s="2" t="s">
        <v>235</v>
      </c>
      <c r="F1381" s="2" t="s">
        <v>17</v>
      </c>
      <c r="G1381" s="3">
        <v>13</v>
      </c>
      <c r="H1381" s="3">
        <v>25</v>
      </c>
      <c r="I1381" s="2" t="s">
        <v>4882</v>
      </c>
      <c r="J1381" s="2" t="s">
        <v>2773</v>
      </c>
      <c r="K1381" s="2" t="s">
        <v>47</v>
      </c>
      <c r="L1381" s="2" t="s">
        <v>4967</v>
      </c>
      <c r="M1381" s="2" t="s">
        <v>4968</v>
      </c>
      <c r="N1381" s="2" t="s">
        <v>42</v>
      </c>
    </row>
    <row r="1382" spans="1:14" ht="21.75" customHeight="1">
      <c r="A1382" s="2" t="s">
        <v>4969</v>
      </c>
      <c r="B1382" s="2" t="s">
        <v>4970</v>
      </c>
      <c r="C1382" s="2" t="str">
        <f t="shared" ca="1" si="0"/>
        <v>上海</v>
      </c>
      <c r="D1382" s="2" t="str">
        <f t="shared" ca="1" si="166"/>
        <v>福田区  </v>
      </c>
      <c r="E1382" s="2" t="s">
        <v>224</v>
      </c>
      <c r="F1382" s="2" t="s">
        <v>17</v>
      </c>
      <c r="G1382" s="3">
        <v>13</v>
      </c>
      <c r="H1382" s="3">
        <v>15</v>
      </c>
      <c r="I1382" s="2" t="s">
        <v>4875</v>
      </c>
      <c r="J1382" s="2" t="s">
        <v>40</v>
      </c>
      <c r="K1382" s="2" t="s">
        <v>55</v>
      </c>
      <c r="L1382" s="2" t="s">
        <v>21</v>
      </c>
      <c r="M1382" s="2" t="s">
        <v>4971</v>
      </c>
      <c r="N1382" s="2" t="s">
        <v>96</v>
      </c>
    </row>
    <row r="1383" spans="1:14" ht="21.75" customHeight="1">
      <c r="A1383" s="2" t="s">
        <v>108</v>
      </c>
      <c r="B1383" s="2" t="s">
        <v>4972</v>
      </c>
      <c r="C1383" s="2" t="str">
        <f t="shared" ca="1" si="0"/>
        <v>上海</v>
      </c>
      <c r="D1383" s="2" t="str">
        <f t="shared" ca="1" si="166"/>
        <v>福田区  </v>
      </c>
      <c r="E1383" s="2" t="s">
        <v>224</v>
      </c>
      <c r="F1383" s="2" t="s">
        <v>27</v>
      </c>
      <c r="G1383" s="3">
        <v>13</v>
      </c>
      <c r="H1383" s="3">
        <v>25</v>
      </c>
      <c r="I1383" s="2" t="s">
        <v>4882</v>
      </c>
      <c r="J1383" s="2" t="s">
        <v>20</v>
      </c>
      <c r="K1383" s="2" t="s">
        <v>55</v>
      </c>
      <c r="L1383" s="2" t="s">
        <v>4973</v>
      </c>
      <c r="M1383" s="2" t="s">
        <v>4974</v>
      </c>
      <c r="N1383" s="2" t="s">
        <v>36</v>
      </c>
    </row>
    <row r="1384" spans="1:14" ht="21.75" customHeight="1">
      <c r="A1384" s="2" t="s">
        <v>4975</v>
      </c>
      <c r="B1384" s="2" t="s">
        <v>4976</v>
      </c>
      <c r="C1384" s="2" t="str">
        <f t="shared" ca="1" si="0"/>
        <v>上海</v>
      </c>
      <c r="D1384" s="2" t="str">
        <f t="shared" ca="1" si="166"/>
        <v>福田区  </v>
      </c>
      <c r="E1384" s="2" t="s">
        <v>242</v>
      </c>
      <c r="F1384" s="2" t="s">
        <v>17</v>
      </c>
      <c r="G1384" s="3">
        <v>13</v>
      </c>
      <c r="H1384" s="3">
        <v>20</v>
      </c>
      <c r="I1384" s="2" t="s">
        <v>4888</v>
      </c>
      <c r="J1384" s="2" t="s">
        <v>40</v>
      </c>
      <c r="K1384" s="2" t="s">
        <v>55</v>
      </c>
      <c r="L1384" s="2" t="s">
        <v>4977</v>
      </c>
      <c r="M1384" s="2" t="s">
        <v>4978</v>
      </c>
      <c r="N1384" s="2" t="s">
        <v>42</v>
      </c>
    </row>
    <row r="1385" spans="1:14" ht="21.75" customHeight="1">
      <c r="A1385" s="2" t="s">
        <v>4979</v>
      </c>
      <c r="B1385" s="2" t="s">
        <v>4980</v>
      </c>
      <c r="C1385" s="2" t="str">
        <f t="shared" ca="1" si="0"/>
        <v>上海</v>
      </c>
      <c r="D1385" s="2" t="s">
        <v>21</v>
      </c>
      <c r="E1385" s="2" t="s">
        <v>247</v>
      </c>
      <c r="F1385" s="2" t="s">
        <v>27</v>
      </c>
      <c r="G1385" s="3">
        <v>13</v>
      </c>
      <c r="H1385" s="3">
        <v>25</v>
      </c>
      <c r="I1385" s="2" t="s">
        <v>4882</v>
      </c>
      <c r="J1385" s="2" t="s">
        <v>1024</v>
      </c>
      <c r="K1385" s="2" t="s">
        <v>55</v>
      </c>
      <c r="L1385" s="2" t="s">
        <v>4981</v>
      </c>
      <c r="M1385" s="2" t="s">
        <v>4982</v>
      </c>
      <c r="N1385" s="2" t="s">
        <v>404</v>
      </c>
    </row>
    <row r="1386" spans="1:14" ht="21.75" customHeight="1">
      <c r="A1386" s="2" t="s">
        <v>1588</v>
      </c>
      <c r="B1386" s="2" t="s">
        <v>4983</v>
      </c>
      <c r="C1386" s="2" t="str">
        <f t="shared" ca="1" si="0"/>
        <v>上海</v>
      </c>
      <c r="D1386" s="2" t="str">
        <f t="shared" ref="D1386:D1394" ca="1" si="167">IFERROR(__xludf.DUMMYFUNCTION("REGEXEXTRACT(E1386,""-(\S+)"")"),"龙华新区  ")</f>
        <v>龙华新区  </v>
      </c>
      <c r="E1386" s="2" t="s">
        <v>229</v>
      </c>
      <c r="F1386" s="2" t="s">
        <v>17</v>
      </c>
      <c r="G1386" s="3">
        <v>13</v>
      </c>
      <c r="H1386" s="3">
        <v>16</v>
      </c>
      <c r="I1386" s="2" t="s">
        <v>4929</v>
      </c>
      <c r="J1386" s="2" t="s">
        <v>410</v>
      </c>
      <c r="K1386" s="2" t="s">
        <v>1965</v>
      </c>
      <c r="L1386" s="2" t="s">
        <v>4984</v>
      </c>
      <c r="M1386" s="2" t="s">
        <v>21</v>
      </c>
      <c r="N1386" s="2" t="s">
        <v>36</v>
      </c>
    </row>
    <row r="1387" spans="1:14" ht="21.75" customHeight="1">
      <c r="A1387" s="2" t="s">
        <v>4985</v>
      </c>
      <c r="B1387" s="2" t="s">
        <v>4986</v>
      </c>
      <c r="C1387" s="2" t="str">
        <f t="shared" ca="1" si="0"/>
        <v>上海</v>
      </c>
      <c r="D1387" s="2" t="str">
        <f t="shared" ca="1" si="167"/>
        <v>龙华新区  </v>
      </c>
      <c r="E1387" s="2" t="s">
        <v>229</v>
      </c>
      <c r="F1387" s="2" t="s">
        <v>27</v>
      </c>
      <c r="G1387" s="3">
        <v>13</v>
      </c>
      <c r="H1387" s="3">
        <v>18</v>
      </c>
      <c r="I1387" s="2" t="s">
        <v>4870</v>
      </c>
      <c r="J1387" s="2" t="s">
        <v>451</v>
      </c>
      <c r="K1387" s="2" t="s">
        <v>55</v>
      </c>
      <c r="L1387" s="2" t="s">
        <v>4987</v>
      </c>
      <c r="M1387" s="2" t="s">
        <v>4988</v>
      </c>
      <c r="N1387" s="2" t="s">
        <v>36</v>
      </c>
    </row>
    <row r="1388" spans="1:14" ht="21.75" customHeight="1">
      <c r="A1388" s="2" t="s">
        <v>4989</v>
      </c>
      <c r="B1388" s="2" t="s">
        <v>4990</v>
      </c>
      <c r="C1388" s="2" t="str">
        <f t="shared" ca="1" si="0"/>
        <v>上海</v>
      </c>
      <c r="D1388" s="2" t="str">
        <f t="shared" ca="1" si="167"/>
        <v>龙华新区  </v>
      </c>
      <c r="E1388" s="2" t="s">
        <v>242</v>
      </c>
      <c r="F1388" s="2" t="s">
        <v>17</v>
      </c>
      <c r="G1388" s="3">
        <v>13</v>
      </c>
      <c r="H1388" s="3">
        <v>20</v>
      </c>
      <c r="I1388" s="2" t="s">
        <v>4888</v>
      </c>
      <c r="J1388" s="2" t="s">
        <v>262</v>
      </c>
      <c r="K1388" s="2" t="s">
        <v>1965</v>
      </c>
      <c r="L1388" s="2" t="s">
        <v>4991</v>
      </c>
      <c r="M1388" s="2" t="s">
        <v>4992</v>
      </c>
      <c r="N1388" s="2" t="s">
        <v>42</v>
      </c>
    </row>
    <row r="1389" spans="1:14" ht="21.75" customHeight="1">
      <c r="A1389" s="2" t="s">
        <v>3613</v>
      </c>
      <c r="B1389" s="2" t="s">
        <v>4993</v>
      </c>
      <c r="C1389" s="2" t="str">
        <f t="shared" ca="1" si="0"/>
        <v>上海</v>
      </c>
      <c r="D1389" s="2" t="str">
        <f t="shared" ca="1" si="167"/>
        <v>龙华新区  </v>
      </c>
      <c r="E1389" s="2" t="s">
        <v>242</v>
      </c>
      <c r="F1389" s="2" t="s">
        <v>27</v>
      </c>
      <c r="G1389" s="6">
        <v>13</v>
      </c>
      <c r="H1389" s="6">
        <v>17</v>
      </c>
      <c r="I1389" s="7" t="s">
        <v>4865</v>
      </c>
      <c r="J1389" s="2" t="s">
        <v>859</v>
      </c>
      <c r="K1389" s="2" t="s">
        <v>55</v>
      </c>
      <c r="L1389" s="2" t="s">
        <v>4994</v>
      </c>
      <c r="M1389" s="2" t="s">
        <v>4995</v>
      </c>
      <c r="N1389" s="2" t="s">
        <v>1333</v>
      </c>
    </row>
    <row r="1390" spans="1:14" ht="21.75" customHeight="1">
      <c r="A1390" s="2" t="s">
        <v>51</v>
      </c>
      <c r="B1390" s="2" t="s">
        <v>4996</v>
      </c>
      <c r="C1390" s="2" t="str">
        <f t="shared" ca="1" si="0"/>
        <v>上海</v>
      </c>
      <c r="D1390" s="2" t="str">
        <f t="shared" ca="1" si="167"/>
        <v>龙华新区  </v>
      </c>
      <c r="E1390" s="2" t="s">
        <v>224</v>
      </c>
      <c r="F1390" s="2" t="s">
        <v>17</v>
      </c>
      <c r="G1390" s="3">
        <v>13</v>
      </c>
      <c r="H1390" s="3">
        <v>15</v>
      </c>
      <c r="I1390" s="2" t="s">
        <v>4875</v>
      </c>
      <c r="J1390" s="2" t="s">
        <v>89</v>
      </c>
      <c r="K1390" s="2" t="s">
        <v>55</v>
      </c>
      <c r="L1390" s="2" t="s">
        <v>21</v>
      </c>
      <c r="M1390" s="2" t="s">
        <v>4997</v>
      </c>
      <c r="N1390" s="2" t="s">
        <v>23</v>
      </c>
    </row>
    <row r="1391" spans="1:14" ht="21.75" customHeight="1">
      <c r="A1391" s="2" t="s">
        <v>761</v>
      </c>
      <c r="B1391" s="2" t="s">
        <v>4998</v>
      </c>
      <c r="C1391" s="2" t="str">
        <f t="shared" ca="1" si="0"/>
        <v>上海</v>
      </c>
      <c r="D1391" s="2" t="str">
        <f t="shared" ca="1" si="167"/>
        <v>龙华新区  </v>
      </c>
      <c r="E1391" s="2" t="s">
        <v>272</v>
      </c>
      <c r="F1391" s="2" t="s">
        <v>27</v>
      </c>
      <c r="G1391" s="3">
        <v>14</v>
      </c>
      <c r="H1391" s="3">
        <v>20</v>
      </c>
      <c r="I1391" s="2" t="s">
        <v>4999</v>
      </c>
      <c r="J1391" s="2" t="s">
        <v>557</v>
      </c>
      <c r="K1391" s="2" t="s">
        <v>55</v>
      </c>
      <c r="L1391" s="2" t="s">
        <v>5000</v>
      </c>
      <c r="M1391" s="2" t="s">
        <v>5001</v>
      </c>
      <c r="N1391" s="2" t="s">
        <v>36</v>
      </c>
    </row>
    <row r="1392" spans="1:14" ht="21.75" customHeight="1">
      <c r="A1392" s="2" t="s">
        <v>769</v>
      </c>
      <c r="B1392" s="2" t="s">
        <v>5002</v>
      </c>
      <c r="C1392" s="2" t="str">
        <f t="shared" ca="1" si="0"/>
        <v>上海</v>
      </c>
      <c r="D1392" s="2" t="str">
        <f t="shared" ca="1" si="167"/>
        <v>龙华新区  </v>
      </c>
      <c r="E1392" s="2" t="s">
        <v>279</v>
      </c>
      <c r="F1392" s="2" t="s">
        <v>27</v>
      </c>
      <c r="G1392" s="3">
        <v>14</v>
      </c>
      <c r="H1392" s="3">
        <v>18</v>
      </c>
      <c r="I1392" s="2" t="s">
        <v>5003</v>
      </c>
      <c r="J1392" s="2" t="s">
        <v>105</v>
      </c>
      <c r="K1392" s="2" t="s">
        <v>1965</v>
      </c>
      <c r="L1392" s="2" t="s">
        <v>5004</v>
      </c>
      <c r="M1392" s="2" t="s">
        <v>5005</v>
      </c>
      <c r="N1392" s="2" t="s">
        <v>42</v>
      </c>
    </row>
    <row r="1393" spans="1:14" ht="21.75" customHeight="1">
      <c r="A1393" s="2" t="s">
        <v>5006</v>
      </c>
      <c r="B1393" s="2" t="s">
        <v>5007</v>
      </c>
      <c r="C1393" s="2" t="str">
        <f t="shared" ca="1" si="0"/>
        <v>上海</v>
      </c>
      <c r="D1393" s="2" t="str">
        <f t="shared" ca="1" si="167"/>
        <v>龙华新区  </v>
      </c>
      <c r="E1393" s="2" t="s">
        <v>463</v>
      </c>
      <c r="F1393" s="2" t="s">
        <v>27</v>
      </c>
      <c r="G1393" s="3">
        <v>14</v>
      </c>
      <c r="H1393" s="3">
        <v>28</v>
      </c>
      <c r="I1393" s="2" t="s">
        <v>5008</v>
      </c>
      <c r="J1393" s="2" t="s">
        <v>2560</v>
      </c>
      <c r="K1393" s="2" t="s">
        <v>1965</v>
      </c>
      <c r="L1393" s="2" t="s">
        <v>5009</v>
      </c>
      <c r="M1393" s="2" t="s">
        <v>5010</v>
      </c>
      <c r="N1393" s="2" t="s">
        <v>404</v>
      </c>
    </row>
    <row r="1394" spans="1:14" ht="21.75" customHeight="1">
      <c r="A1394" s="2" t="s">
        <v>108</v>
      </c>
      <c r="B1394" s="2" t="s">
        <v>5011</v>
      </c>
      <c r="C1394" s="2" t="str">
        <f t="shared" ca="1" si="0"/>
        <v>上海</v>
      </c>
      <c r="D1394" s="2" t="str">
        <f t="shared" ca="1" si="167"/>
        <v>龙华新区  </v>
      </c>
      <c r="E1394" s="2" t="s">
        <v>53</v>
      </c>
      <c r="F1394" s="2" t="s">
        <v>27</v>
      </c>
      <c r="G1394" s="3">
        <v>14</v>
      </c>
      <c r="H1394" s="3">
        <v>18</v>
      </c>
      <c r="I1394" s="2" t="s">
        <v>5003</v>
      </c>
      <c r="J1394" s="2" t="s">
        <v>311</v>
      </c>
      <c r="K1394" s="2" t="s">
        <v>47</v>
      </c>
      <c r="L1394" s="2" t="s">
        <v>5012</v>
      </c>
      <c r="M1394" s="2" t="s">
        <v>5013</v>
      </c>
      <c r="N1394" s="2" t="s">
        <v>42</v>
      </c>
    </row>
    <row r="1395" spans="1:14" ht="21.75" customHeight="1">
      <c r="A1395" s="2" t="s">
        <v>108</v>
      </c>
      <c r="B1395" s="2" t="s">
        <v>5014</v>
      </c>
      <c r="C1395" s="2" t="str">
        <f t="shared" ca="1" si="0"/>
        <v>上海</v>
      </c>
      <c r="D1395" s="2" t="s">
        <v>21</v>
      </c>
      <c r="E1395" s="2" t="s">
        <v>60</v>
      </c>
      <c r="F1395" s="2" t="s">
        <v>27</v>
      </c>
      <c r="G1395" s="3">
        <v>14</v>
      </c>
      <c r="H1395" s="3">
        <v>18</v>
      </c>
      <c r="I1395" s="2" t="s">
        <v>5003</v>
      </c>
      <c r="J1395" s="2" t="s">
        <v>311</v>
      </c>
      <c r="K1395" s="2" t="s">
        <v>47</v>
      </c>
      <c r="L1395" s="2" t="s">
        <v>5015</v>
      </c>
      <c r="M1395" s="2" t="s">
        <v>5016</v>
      </c>
      <c r="N1395" s="2" t="s">
        <v>42</v>
      </c>
    </row>
    <row r="1396" spans="1:14" ht="21.75" customHeight="1">
      <c r="A1396" s="2" t="s">
        <v>5017</v>
      </c>
      <c r="B1396" s="2" t="s">
        <v>5018</v>
      </c>
      <c r="C1396" s="2" t="str">
        <f t="shared" ca="1" si="0"/>
        <v>上海</v>
      </c>
      <c r="D1396" s="2" t="str">
        <f ca="1">IFERROR(__xludf.DUMMYFUNCTION("REGEXEXTRACT(E1396,""-(\S+)"")"),"徐汇区  ")</f>
        <v>徐汇区  </v>
      </c>
      <c r="E1396" s="2" t="s">
        <v>272</v>
      </c>
      <c r="F1396" s="2" t="s">
        <v>27</v>
      </c>
      <c r="G1396" s="3">
        <v>14</v>
      </c>
      <c r="H1396" s="3">
        <v>25</v>
      </c>
      <c r="I1396" s="2" t="s">
        <v>5019</v>
      </c>
      <c r="J1396" s="2" t="s">
        <v>1558</v>
      </c>
      <c r="K1396" s="2" t="s">
        <v>47</v>
      </c>
      <c r="L1396" s="2" t="s">
        <v>5020</v>
      </c>
      <c r="M1396" s="2" t="s">
        <v>5021</v>
      </c>
      <c r="N1396" s="2" t="s">
        <v>36</v>
      </c>
    </row>
    <row r="1397" spans="1:14" ht="21.75" customHeight="1">
      <c r="A1397" s="2" t="s">
        <v>5022</v>
      </c>
      <c r="B1397" s="2" t="s">
        <v>5023</v>
      </c>
      <c r="C1397" s="2" t="str">
        <f t="shared" ca="1" si="0"/>
        <v>上海</v>
      </c>
      <c r="D1397" s="2" t="s">
        <v>21</v>
      </c>
      <c r="E1397" s="2" t="s">
        <v>60</v>
      </c>
      <c r="F1397" s="2" t="s">
        <v>17</v>
      </c>
      <c r="G1397" s="3">
        <v>14</v>
      </c>
      <c r="H1397" s="3">
        <v>18</v>
      </c>
      <c r="I1397" s="2" t="s">
        <v>5003</v>
      </c>
      <c r="J1397" s="2" t="s">
        <v>859</v>
      </c>
      <c r="K1397" s="2" t="s">
        <v>55</v>
      </c>
      <c r="L1397" s="2" t="s">
        <v>5024</v>
      </c>
      <c r="M1397" s="2" t="s">
        <v>5025</v>
      </c>
      <c r="N1397" s="2" t="s">
        <v>1333</v>
      </c>
    </row>
    <row r="1398" spans="1:14" ht="21.75" customHeight="1">
      <c r="A1398" s="2" t="s">
        <v>1881</v>
      </c>
      <c r="B1398" s="2" t="s">
        <v>5026</v>
      </c>
      <c r="C1398" s="2" t="str">
        <f t="shared" ca="1" si="0"/>
        <v>上海</v>
      </c>
      <c r="D1398" s="2" t="s">
        <v>21</v>
      </c>
      <c r="E1398" s="2" t="s">
        <v>60</v>
      </c>
      <c r="F1398" s="2" t="s">
        <v>27</v>
      </c>
      <c r="G1398" s="3">
        <v>14</v>
      </c>
      <c r="H1398" s="3">
        <v>20</v>
      </c>
      <c r="I1398" s="2" t="s">
        <v>4999</v>
      </c>
      <c r="J1398" s="2" t="s">
        <v>105</v>
      </c>
      <c r="K1398" s="2" t="s">
        <v>1965</v>
      </c>
      <c r="L1398" s="2" t="s">
        <v>5027</v>
      </c>
      <c r="M1398" s="2" t="s">
        <v>5028</v>
      </c>
      <c r="N1398" s="2" t="s">
        <v>42</v>
      </c>
    </row>
    <row r="1399" spans="1:14" ht="21.75" customHeight="1">
      <c r="A1399" s="2" t="s">
        <v>1881</v>
      </c>
      <c r="B1399" s="2" t="s">
        <v>5029</v>
      </c>
      <c r="C1399" s="2" t="str">
        <f t="shared" ca="1" si="0"/>
        <v>上海</v>
      </c>
      <c r="D1399" s="2" t="str">
        <f t="shared" ref="D1399:D1406" ca="1" si="168">IFERROR(__xludf.DUMMYFUNCTION("REGEXEXTRACT(E1399,""-(\S+)"")"),"西城区  ")</f>
        <v>西城区  </v>
      </c>
      <c r="E1399" s="2" t="s">
        <v>960</v>
      </c>
      <c r="F1399" s="2" t="s">
        <v>27</v>
      </c>
      <c r="G1399" s="3">
        <v>14</v>
      </c>
      <c r="H1399" s="3">
        <v>28</v>
      </c>
      <c r="I1399" s="2" t="s">
        <v>5008</v>
      </c>
      <c r="J1399" s="2" t="s">
        <v>685</v>
      </c>
      <c r="K1399" s="2" t="s">
        <v>19</v>
      </c>
      <c r="L1399" s="2" t="s">
        <v>21</v>
      </c>
      <c r="M1399" s="2" t="s">
        <v>5030</v>
      </c>
      <c r="N1399" s="2" t="s">
        <v>96</v>
      </c>
    </row>
    <row r="1400" spans="1:14" ht="21.75" customHeight="1">
      <c r="A1400" s="2" t="s">
        <v>1881</v>
      </c>
      <c r="B1400" s="2" t="s">
        <v>5031</v>
      </c>
      <c r="C1400" s="2" t="str">
        <f t="shared" ca="1" si="0"/>
        <v>上海</v>
      </c>
      <c r="D1400" s="2" t="str">
        <f t="shared" ca="1" si="168"/>
        <v>西城区  </v>
      </c>
      <c r="E1400" s="2" t="s">
        <v>33</v>
      </c>
      <c r="F1400" s="2" t="s">
        <v>17</v>
      </c>
      <c r="G1400" s="3">
        <v>14</v>
      </c>
      <c r="H1400" s="3">
        <v>16</v>
      </c>
      <c r="I1400" s="2" t="s">
        <v>5032</v>
      </c>
      <c r="J1400" s="2" t="s">
        <v>20</v>
      </c>
      <c r="K1400" s="2" t="s">
        <v>1965</v>
      </c>
      <c r="L1400" s="2" t="s">
        <v>5033</v>
      </c>
      <c r="M1400" s="2" t="s">
        <v>5034</v>
      </c>
      <c r="N1400" s="2" t="s">
        <v>42</v>
      </c>
    </row>
    <row r="1401" spans="1:14" ht="21.75" customHeight="1">
      <c r="A1401" s="2" t="s">
        <v>108</v>
      </c>
      <c r="B1401" s="2" t="s">
        <v>5035</v>
      </c>
      <c r="C1401" s="2" t="str">
        <f t="shared" ca="1" si="0"/>
        <v>上海</v>
      </c>
      <c r="D1401" s="2" t="str">
        <f t="shared" ca="1" si="168"/>
        <v>西城区  </v>
      </c>
      <c r="E1401" s="2" t="s">
        <v>33</v>
      </c>
      <c r="F1401" s="2" t="s">
        <v>27</v>
      </c>
      <c r="G1401" s="3">
        <v>14</v>
      </c>
      <c r="H1401" s="3">
        <v>18</v>
      </c>
      <c r="I1401" s="2" t="s">
        <v>5003</v>
      </c>
      <c r="J1401" s="2" t="s">
        <v>40</v>
      </c>
      <c r="K1401" s="2" t="s">
        <v>1965</v>
      </c>
      <c r="L1401" s="2" t="s">
        <v>5036</v>
      </c>
      <c r="M1401" s="2" t="s">
        <v>21</v>
      </c>
      <c r="N1401" s="2" t="s">
        <v>36</v>
      </c>
    </row>
    <row r="1402" spans="1:14" ht="21.75" customHeight="1">
      <c r="A1402" s="2" t="s">
        <v>51</v>
      </c>
      <c r="B1402" s="2" t="s">
        <v>5037</v>
      </c>
      <c r="C1402" s="2" t="str">
        <f t="shared" ca="1" si="0"/>
        <v>上海</v>
      </c>
      <c r="D1402" s="2" t="str">
        <f t="shared" ca="1" si="168"/>
        <v>西城区  </v>
      </c>
      <c r="E1402" s="2" t="s">
        <v>26</v>
      </c>
      <c r="F1402" s="2" t="s">
        <v>27</v>
      </c>
      <c r="G1402" s="3">
        <v>14</v>
      </c>
      <c r="H1402" s="3">
        <v>20</v>
      </c>
      <c r="I1402" s="2" t="s">
        <v>4999</v>
      </c>
      <c r="J1402" s="2" t="s">
        <v>40</v>
      </c>
      <c r="K1402" s="2" t="s">
        <v>1965</v>
      </c>
      <c r="L1402" s="2" t="s">
        <v>5038</v>
      </c>
      <c r="M1402" s="2" t="s">
        <v>5039</v>
      </c>
      <c r="N1402" s="2" t="s">
        <v>36</v>
      </c>
    </row>
    <row r="1403" spans="1:14" ht="21.75" customHeight="1">
      <c r="A1403" s="2" t="s">
        <v>314</v>
      </c>
      <c r="B1403" s="2" t="s">
        <v>5040</v>
      </c>
      <c r="C1403" s="2" t="str">
        <f t="shared" ca="1" si="0"/>
        <v>上海</v>
      </c>
      <c r="D1403" s="2" t="str">
        <f t="shared" ca="1" si="168"/>
        <v>西城区  </v>
      </c>
      <c r="E1403" s="2" t="s">
        <v>224</v>
      </c>
      <c r="F1403" s="2" t="s">
        <v>17</v>
      </c>
      <c r="G1403" s="3">
        <v>14</v>
      </c>
      <c r="H1403" s="3">
        <v>18</v>
      </c>
      <c r="I1403" s="2" t="s">
        <v>5003</v>
      </c>
      <c r="J1403" s="2" t="s">
        <v>1849</v>
      </c>
      <c r="K1403" s="2" t="s">
        <v>47</v>
      </c>
      <c r="L1403" s="2" t="s">
        <v>21</v>
      </c>
      <c r="M1403" s="2" t="s">
        <v>5041</v>
      </c>
      <c r="N1403" s="2" t="s">
        <v>23</v>
      </c>
    </row>
    <row r="1404" spans="1:14" ht="21.75" customHeight="1">
      <c r="A1404" s="2" t="s">
        <v>5042</v>
      </c>
      <c r="B1404" s="2" t="s">
        <v>5043</v>
      </c>
      <c r="C1404" s="2" t="str">
        <f t="shared" ca="1" si="0"/>
        <v>上海</v>
      </c>
      <c r="D1404" s="2" t="str">
        <f t="shared" ca="1" si="168"/>
        <v>西城区  </v>
      </c>
      <c r="E1404" s="2" t="s">
        <v>45</v>
      </c>
      <c r="F1404" s="2" t="s">
        <v>17</v>
      </c>
      <c r="G1404" s="3">
        <v>14</v>
      </c>
      <c r="H1404" s="3">
        <v>18</v>
      </c>
      <c r="I1404" s="2" t="s">
        <v>5003</v>
      </c>
      <c r="J1404" s="2" t="s">
        <v>29</v>
      </c>
      <c r="K1404" s="2" t="s">
        <v>55</v>
      </c>
      <c r="L1404" s="2" t="s">
        <v>5044</v>
      </c>
      <c r="M1404" s="2" t="s">
        <v>5045</v>
      </c>
      <c r="N1404" s="2" t="s">
        <v>36</v>
      </c>
    </row>
    <row r="1405" spans="1:14" ht="21.75" customHeight="1">
      <c r="A1405" s="2" t="s">
        <v>5046</v>
      </c>
      <c r="B1405" s="2" t="s">
        <v>5047</v>
      </c>
      <c r="C1405" s="2" t="str">
        <f t="shared" ca="1" si="0"/>
        <v>上海</v>
      </c>
      <c r="D1405" s="2" t="str">
        <f t="shared" ca="1" si="168"/>
        <v>西城区  </v>
      </c>
      <c r="E1405" s="2" t="s">
        <v>224</v>
      </c>
      <c r="F1405" s="2" t="s">
        <v>27</v>
      </c>
      <c r="G1405" s="3">
        <v>14</v>
      </c>
      <c r="H1405" s="3">
        <v>16</v>
      </c>
      <c r="I1405" s="2" t="s">
        <v>5032</v>
      </c>
      <c r="J1405" s="2" t="s">
        <v>105</v>
      </c>
      <c r="K1405" s="2" t="s">
        <v>55</v>
      </c>
      <c r="L1405" s="2" t="s">
        <v>21</v>
      </c>
      <c r="M1405" s="2" t="s">
        <v>5048</v>
      </c>
      <c r="N1405" s="2" t="s">
        <v>42</v>
      </c>
    </row>
    <row r="1406" spans="1:14" ht="21.75" customHeight="1">
      <c r="A1406" s="2" t="s">
        <v>314</v>
      </c>
      <c r="B1406" s="2" t="s">
        <v>5049</v>
      </c>
      <c r="C1406" s="2" t="str">
        <f t="shared" ca="1" si="0"/>
        <v>上海</v>
      </c>
      <c r="D1406" s="2" t="str">
        <f t="shared" ca="1" si="168"/>
        <v>西城区  </v>
      </c>
      <c r="E1406" s="2" t="s">
        <v>272</v>
      </c>
      <c r="F1406" s="2" t="s">
        <v>27</v>
      </c>
      <c r="G1406" s="3">
        <v>15</v>
      </c>
      <c r="H1406" s="3">
        <v>25</v>
      </c>
      <c r="I1406" s="2" t="s">
        <v>5050</v>
      </c>
      <c r="J1406" s="2" t="s">
        <v>1558</v>
      </c>
      <c r="K1406" s="2" t="s">
        <v>55</v>
      </c>
      <c r="L1406" s="2" t="s">
        <v>5051</v>
      </c>
      <c r="M1406" s="2" t="s">
        <v>5052</v>
      </c>
      <c r="N1406" s="2" t="s">
        <v>36</v>
      </c>
    </row>
    <row r="1407" spans="1:14" ht="21.75" customHeight="1">
      <c r="A1407" s="2" t="s">
        <v>314</v>
      </c>
      <c r="B1407" s="2" t="s">
        <v>5053</v>
      </c>
      <c r="C1407" s="2" t="str">
        <f t="shared" ca="1" si="0"/>
        <v>上海</v>
      </c>
      <c r="D1407" s="2" t="s">
        <v>21</v>
      </c>
      <c r="E1407" s="2" t="s">
        <v>60</v>
      </c>
      <c r="F1407" s="2" t="s">
        <v>27</v>
      </c>
      <c r="G1407" s="3">
        <v>15</v>
      </c>
      <c r="H1407" s="3">
        <v>20</v>
      </c>
      <c r="I1407" s="2" t="s">
        <v>5054</v>
      </c>
      <c r="J1407" s="2" t="s">
        <v>157</v>
      </c>
      <c r="K1407" s="2" t="s">
        <v>55</v>
      </c>
      <c r="L1407" s="2" t="s">
        <v>5055</v>
      </c>
      <c r="M1407" s="2" t="s">
        <v>5056</v>
      </c>
      <c r="N1407" s="2" t="s">
        <v>404</v>
      </c>
    </row>
    <row r="1408" spans="1:14" ht="21.75" customHeight="1">
      <c r="A1408" s="2" t="s">
        <v>5057</v>
      </c>
      <c r="B1408" s="2" t="s">
        <v>5058</v>
      </c>
      <c r="C1408" s="2" t="str">
        <f t="shared" ca="1" si="0"/>
        <v>上海</v>
      </c>
      <c r="D1408" s="2" t="str">
        <f t="shared" ref="D1408:D1418" ca="1" si="169">IFERROR(__xludf.DUMMYFUNCTION("REGEXEXTRACT(E1408,""-(\S+)"")"),"浦东新区  ")</f>
        <v>浦东新区  </v>
      </c>
      <c r="E1408" s="2" t="s">
        <v>295</v>
      </c>
      <c r="F1408" s="2" t="s">
        <v>17</v>
      </c>
      <c r="G1408" s="3">
        <v>15</v>
      </c>
      <c r="H1408" s="3">
        <v>19</v>
      </c>
      <c r="I1408" s="2" t="s">
        <v>5059</v>
      </c>
      <c r="J1408" s="2" t="s">
        <v>1043</v>
      </c>
      <c r="K1408" s="2" t="s">
        <v>67</v>
      </c>
      <c r="L1408" s="2" t="s">
        <v>21</v>
      </c>
      <c r="M1408" s="2" t="s">
        <v>5060</v>
      </c>
      <c r="N1408" s="2" t="s">
        <v>308</v>
      </c>
    </row>
    <row r="1409" spans="1:14" ht="21.75" customHeight="1">
      <c r="A1409" s="2" t="s">
        <v>314</v>
      </c>
      <c r="B1409" s="2" t="s">
        <v>5061</v>
      </c>
      <c r="C1409" s="2" t="str">
        <f t="shared" ca="1" si="0"/>
        <v>上海</v>
      </c>
      <c r="D1409" s="2" t="str">
        <f t="shared" ca="1" si="169"/>
        <v>浦东新区  </v>
      </c>
      <c r="E1409" s="2" t="s">
        <v>285</v>
      </c>
      <c r="F1409" s="2" t="s">
        <v>27</v>
      </c>
      <c r="G1409" s="3">
        <v>15</v>
      </c>
      <c r="H1409" s="3">
        <v>25</v>
      </c>
      <c r="I1409" s="2" t="s">
        <v>5050</v>
      </c>
      <c r="J1409" s="2" t="s">
        <v>40</v>
      </c>
      <c r="K1409" s="2" t="s">
        <v>55</v>
      </c>
      <c r="L1409" s="2" t="s">
        <v>21</v>
      </c>
      <c r="M1409" s="2" t="s">
        <v>5062</v>
      </c>
      <c r="N1409" s="2" t="s">
        <v>23</v>
      </c>
    </row>
    <row r="1410" spans="1:14" ht="21.75" customHeight="1">
      <c r="A1410" s="2" t="s">
        <v>314</v>
      </c>
      <c r="B1410" s="2" t="s">
        <v>5063</v>
      </c>
      <c r="C1410" s="2" t="str">
        <f t="shared" ca="1" si="0"/>
        <v>上海</v>
      </c>
      <c r="D1410" s="2" t="str">
        <f t="shared" ca="1" si="169"/>
        <v>浦东新区  </v>
      </c>
      <c r="E1410" s="2" t="s">
        <v>445</v>
      </c>
      <c r="F1410" s="2" t="s">
        <v>27</v>
      </c>
      <c r="G1410" s="3">
        <v>15</v>
      </c>
      <c r="H1410" s="3">
        <v>25</v>
      </c>
      <c r="I1410" s="2" t="s">
        <v>5050</v>
      </c>
      <c r="J1410" s="2" t="s">
        <v>851</v>
      </c>
      <c r="K1410" s="2" t="s">
        <v>55</v>
      </c>
      <c r="L1410" s="2" t="s">
        <v>5064</v>
      </c>
      <c r="M1410" s="2" t="s">
        <v>5065</v>
      </c>
      <c r="N1410" s="2" t="s">
        <v>36</v>
      </c>
    </row>
    <row r="1411" spans="1:14" ht="21.75" customHeight="1">
      <c r="A1411" s="2" t="s">
        <v>314</v>
      </c>
      <c r="B1411" s="2" t="s">
        <v>5066</v>
      </c>
      <c r="C1411" s="2" t="str">
        <f t="shared" ca="1" si="0"/>
        <v>上海</v>
      </c>
      <c r="D1411" s="2" t="str">
        <f t="shared" ca="1" si="169"/>
        <v>浦东新区  </v>
      </c>
      <c r="E1411" s="2" t="s">
        <v>279</v>
      </c>
      <c r="F1411" s="2" t="s">
        <v>17</v>
      </c>
      <c r="G1411" s="3">
        <v>15</v>
      </c>
      <c r="H1411" s="3">
        <v>20</v>
      </c>
      <c r="I1411" s="2" t="s">
        <v>5054</v>
      </c>
      <c r="J1411" s="2" t="s">
        <v>40</v>
      </c>
      <c r="K1411" s="2" t="s">
        <v>47</v>
      </c>
      <c r="L1411" s="2" t="s">
        <v>21</v>
      </c>
      <c r="M1411" s="2" t="s">
        <v>5067</v>
      </c>
      <c r="N1411" s="2" t="s">
        <v>42</v>
      </c>
    </row>
    <row r="1412" spans="1:14" ht="21.75" customHeight="1">
      <c r="A1412" s="2" t="s">
        <v>5068</v>
      </c>
      <c r="B1412" s="2" t="s">
        <v>5069</v>
      </c>
      <c r="C1412" s="2" t="str">
        <f t="shared" ca="1" si="0"/>
        <v>上海</v>
      </c>
      <c r="D1412" s="2" t="str">
        <f t="shared" ca="1" si="169"/>
        <v>浦东新区  </v>
      </c>
      <c r="E1412" s="2" t="s">
        <v>463</v>
      </c>
      <c r="F1412" s="2" t="s">
        <v>17</v>
      </c>
      <c r="G1412" s="3">
        <v>15</v>
      </c>
      <c r="H1412" s="3">
        <v>20</v>
      </c>
      <c r="I1412" s="2" t="s">
        <v>5054</v>
      </c>
      <c r="J1412" s="2" t="s">
        <v>965</v>
      </c>
      <c r="K1412" s="2" t="s">
        <v>55</v>
      </c>
      <c r="L1412" s="2" t="s">
        <v>5070</v>
      </c>
      <c r="M1412" s="2" t="s">
        <v>5071</v>
      </c>
      <c r="N1412" s="2" t="s">
        <v>23</v>
      </c>
    </row>
    <row r="1413" spans="1:14" ht="21.75" customHeight="1">
      <c r="A1413" s="2" t="s">
        <v>314</v>
      </c>
      <c r="B1413" s="2" t="s">
        <v>3806</v>
      </c>
      <c r="C1413" s="2" t="str">
        <f t="shared" ca="1" si="0"/>
        <v>上海</v>
      </c>
      <c r="D1413" s="2" t="str">
        <f t="shared" ca="1" si="169"/>
        <v>浦东新区  </v>
      </c>
      <c r="E1413" s="2" t="s">
        <v>272</v>
      </c>
      <c r="F1413" s="2" t="s">
        <v>27</v>
      </c>
      <c r="G1413" s="3">
        <v>15</v>
      </c>
      <c r="H1413" s="3">
        <v>20</v>
      </c>
      <c r="I1413" s="2" t="s">
        <v>5054</v>
      </c>
      <c r="J1413" s="2" t="s">
        <v>78</v>
      </c>
      <c r="K1413" s="2" t="s">
        <v>55</v>
      </c>
      <c r="L1413" s="2" t="s">
        <v>5072</v>
      </c>
      <c r="M1413" s="2" t="s">
        <v>5073</v>
      </c>
      <c r="N1413" s="2" t="s">
        <v>96</v>
      </c>
    </row>
    <row r="1414" spans="1:14" ht="21.75" customHeight="1">
      <c r="A1414" s="2" t="s">
        <v>5074</v>
      </c>
      <c r="B1414" s="2" t="s">
        <v>5075</v>
      </c>
      <c r="C1414" s="2" t="str">
        <f t="shared" ca="1" si="0"/>
        <v>上海</v>
      </c>
      <c r="D1414" s="2" t="str">
        <f t="shared" ca="1" si="169"/>
        <v>浦东新区  </v>
      </c>
      <c r="E1414" s="2" t="s">
        <v>279</v>
      </c>
      <c r="F1414" s="2" t="s">
        <v>27</v>
      </c>
      <c r="G1414" s="3">
        <v>15</v>
      </c>
      <c r="H1414" s="3">
        <v>20</v>
      </c>
      <c r="I1414" s="2" t="s">
        <v>5054</v>
      </c>
      <c r="J1414" s="2" t="s">
        <v>2560</v>
      </c>
      <c r="K1414" s="2" t="s">
        <v>55</v>
      </c>
      <c r="L1414" s="2" t="s">
        <v>21</v>
      </c>
      <c r="M1414" s="2" t="s">
        <v>5076</v>
      </c>
      <c r="N1414" s="2" t="s">
        <v>96</v>
      </c>
    </row>
    <row r="1415" spans="1:14" ht="21.75" customHeight="1">
      <c r="A1415" s="2" t="s">
        <v>5077</v>
      </c>
      <c r="B1415" s="2" t="s">
        <v>5078</v>
      </c>
      <c r="C1415" s="2" t="str">
        <f t="shared" ca="1" si="0"/>
        <v>上海</v>
      </c>
      <c r="D1415" s="2" t="str">
        <f t="shared" ca="1" si="169"/>
        <v>浦东新区  </v>
      </c>
      <c r="E1415" s="2" t="s">
        <v>272</v>
      </c>
      <c r="F1415" s="2" t="s">
        <v>17</v>
      </c>
      <c r="G1415" s="3">
        <v>15</v>
      </c>
      <c r="H1415" s="3">
        <v>25</v>
      </c>
      <c r="I1415" s="2" t="s">
        <v>5050</v>
      </c>
      <c r="J1415" s="2" t="s">
        <v>1842</v>
      </c>
      <c r="K1415" s="2" t="s">
        <v>1965</v>
      </c>
      <c r="L1415" s="2" t="s">
        <v>5079</v>
      </c>
      <c r="M1415" s="2" t="s">
        <v>5080</v>
      </c>
      <c r="N1415" s="2" t="s">
        <v>23</v>
      </c>
    </row>
    <row r="1416" spans="1:14" ht="21.75" customHeight="1">
      <c r="A1416" s="2" t="s">
        <v>314</v>
      </c>
      <c r="B1416" s="2" t="s">
        <v>5081</v>
      </c>
      <c r="C1416" s="2" t="str">
        <f t="shared" ca="1" si="0"/>
        <v>上海</v>
      </c>
      <c r="D1416" s="2" t="str">
        <f t="shared" ca="1" si="169"/>
        <v>浦东新区  </v>
      </c>
      <c r="E1416" s="2" t="s">
        <v>279</v>
      </c>
      <c r="F1416" s="2" t="s">
        <v>27</v>
      </c>
      <c r="G1416" s="3">
        <v>15</v>
      </c>
      <c r="H1416" s="3">
        <v>25</v>
      </c>
      <c r="I1416" s="2" t="s">
        <v>5050</v>
      </c>
      <c r="J1416" s="2" t="s">
        <v>5082</v>
      </c>
      <c r="K1416" s="2" t="s">
        <v>1965</v>
      </c>
      <c r="L1416" s="2" t="s">
        <v>5083</v>
      </c>
      <c r="M1416" s="2" t="s">
        <v>5084</v>
      </c>
      <c r="N1416" s="2" t="s">
        <v>42</v>
      </c>
    </row>
    <row r="1417" spans="1:14" ht="21.75" customHeight="1">
      <c r="A1417" s="2" t="s">
        <v>1581</v>
      </c>
      <c r="B1417" s="2" t="s">
        <v>5085</v>
      </c>
      <c r="C1417" s="2" t="str">
        <f t="shared" ca="1" si="0"/>
        <v>上海</v>
      </c>
      <c r="D1417" s="2" t="str">
        <f t="shared" ca="1" si="169"/>
        <v>浦东新区  </v>
      </c>
      <c r="E1417" s="2" t="s">
        <v>272</v>
      </c>
      <c r="F1417" s="2" t="s">
        <v>17</v>
      </c>
      <c r="G1417" s="3">
        <v>15</v>
      </c>
      <c r="H1417" s="3">
        <v>20</v>
      </c>
      <c r="I1417" s="2" t="s">
        <v>5054</v>
      </c>
      <c r="J1417" s="2" t="s">
        <v>5086</v>
      </c>
      <c r="K1417" s="2" t="s">
        <v>55</v>
      </c>
      <c r="L1417" s="2" t="s">
        <v>5087</v>
      </c>
      <c r="M1417" s="2" t="s">
        <v>5088</v>
      </c>
      <c r="N1417" s="2" t="s">
        <v>36</v>
      </c>
    </row>
    <row r="1418" spans="1:14" ht="21.75" customHeight="1">
      <c r="A1418" s="2" t="s">
        <v>5089</v>
      </c>
      <c r="B1418" s="2" t="s">
        <v>5090</v>
      </c>
      <c r="C1418" s="2" t="str">
        <f t="shared" ca="1" si="0"/>
        <v>上海</v>
      </c>
      <c r="D1418" s="2" t="str">
        <f t="shared" ca="1" si="169"/>
        <v>浦东新区  </v>
      </c>
      <c r="E1418" s="2" t="s">
        <v>429</v>
      </c>
      <c r="F1418" s="2" t="s">
        <v>17</v>
      </c>
      <c r="G1418" s="3">
        <v>15</v>
      </c>
      <c r="H1418" s="3">
        <v>20</v>
      </c>
      <c r="I1418" s="2" t="s">
        <v>5054</v>
      </c>
      <c r="J1418" s="2" t="s">
        <v>40</v>
      </c>
      <c r="K1418" s="2" t="s">
        <v>55</v>
      </c>
      <c r="L1418" s="2" t="s">
        <v>5091</v>
      </c>
      <c r="M1418" s="2" t="s">
        <v>5092</v>
      </c>
      <c r="N1418" s="2" t="s">
        <v>36</v>
      </c>
    </row>
    <row r="1419" spans="1:14" ht="21.75" customHeight="1">
      <c r="A1419" s="2" t="s">
        <v>75</v>
      </c>
      <c r="B1419" s="2" t="s">
        <v>5093</v>
      </c>
      <c r="C1419" s="2" t="str">
        <f t="shared" ca="1" si="0"/>
        <v>上海</v>
      </c>
      <c r="D1419" s="2" t="s">
        <v>21</v>
      </c>
      <c r="E1419" s="2" t="s">
        <v>60</v>
      </c>
      <c r="F1419" s="2" t="s">
        <v>27</v>
      </c>
      <c r="G1419" s="3">
        <v>15</v>
      </c>
      <c r="H1419" s="3">
        <v>20</v>
      </c>
      <c r="I1419" s="2" t="s">
        <v>5054</v>
      </c>
      <c r="J1419" s="2" t="s">
        <v>1558</v>
      </c>
      <c r="K1419" s="2" t="s">
        <v>1965</v>
      </c>
      <c r="L1419" s="2" t="s">
        <v>5094</v>
      </c>
      <c r="M1419" s="2" t="s">
        <v>5095</v>
      </c>
      <c r="N1419" s="2" t="s">
        <v>404</v>
      </c>
    </row>
    <row r="1420" spans="1:14" ht="21.75" customHeight="1">
      <c r="A1420" s="2" t="s">
        <v>5096</v>
      </c>
      <c r="B1420" s="2" t="s">
        <v>5097</v>
      </c>
      <c r="C1420" s="2" t="str">
        <f t="shared" ca="1" si="0"/>
        <v>上海</v>
      </c>
      <c r="D1420" s="2" t="str">
        <f t="shared" ref="D1420:D1441" ca="1" si="170">IFERROR(__xludf.DUMMYFUNCTION("REGEXEXTRACT(E1420,""-(\S+)"")"),"黄浦区  ")</f>
        <v>黄浦区  </v>
      </c>
      <c r="E1420" s="2" t="s">
        <v>463</v>
      </c>
      <c r="F1420" s="2" t="s">
        <v>27</v>
      </c>
      <c r="G1420" s="3">
        <v>15</v>
      </c>
      <c r="H1420" s="3">
        <v>23</v>
      </c>
      <c r="I1420" s="2" t="s">
        <v>5098</v>
      </c>
      <c r="J1420" s="2" t="s">
        <v>4749</v>
      </c>
      <c r="K1420" s="2" t="s">
        <v>55</v>
      </c>
      <c r="L1420" s="2" t="s">
        <v>5099</v>
      </c>
      <c r="M1420" s="2" t="s">
        <v>5100</v>
      </c>
      <c r="N1420" s="2" t="s">
        <v>96</v>
      </c>
    </row>
    <row r="1421" spans="1:14" ht="21.75" customHeight="1">
      <c r="A1421" s="2" t="s">
        <v>108</v>
      </c>
      <c r="B1421" s="2" t="s">
        <v>5101</v>
      </c>
      <c r="C1421" s="2" t="str">
        <f t="shared" ca="1" si="0"/>
        <v>上海</v>
      </c>
      <c r="D1421" s="2" t="str">
        <f t="shared" ca="1" si="170"/>
        <v>黄浦区  </v>
      </c>
      <c r="E1421" s="2" t="s">
        <v>53</v>
      </c>
      <c r="F1421" s="2" t="s">
        <v>27</v>
      </c>
      <c r="G1421" s="3">
        <v>15</v>
      </c>
      <c r="H1421" s="3">
        <v>20</v>
      </c>
      <c r="I1421" s="2" t="s">
        <v>5054</v>
      </c>
      <c r="J1421" s="2" t="s">
        <v>214</v>
      </c>
      <c r="K1421" s="2" t="s">
        <v>55</v>
      </c>
      <c r="L1421" s="2" t="s">
        <v>5102</v>
      </c>
      <c r="M1421" s="2" t="s">
        <v>5103</v>
      </c>
      <c r="N1421" s="2" t="s">
        <v>404</v>
      </c>
    </row>
    <row r="1422" spans="1:14" ht="21.75" customHeight="1">
      <c r="A1422" s="2" t="s">
        <v>1881</v>
      </c>
      <c r="B1422" s="2" t="s">
        <v>5104</v>
      </c>
      <c r="C1422" s="2" t="str">
        <f t="shared" ca="1" si="0"/>
        <v>上海</v>
      </c>
      <c r="D1422" s="2" t="str">
        <f t="shared" ca="1" si="170"/>
        <v>黄浦区  </v>
      </c>
      <c r="E1422" s="2" t="s">
        <v>272</v>
      </c>
      <c r="F1422" s="2" t="s">
        <v>27</v>
      </c>
      <c r="G1422" s="3">
        <v>15</v>
      </c>
      <c r="H1422" s="3">
        <v>25</v>
      </c>
      <c r="I1422" s="2" t="s">
        <v>5050</v>
      </c>
      <c r="J1422" s="2" t="s">
        <v>2269</v>
      </c>
      <c r="K1422" s="2" t="s">
        <v>55</v>
      </c>
      <c r="L1422" s="2" t="s">
        <v>5105</v>
      </c>
      <c r="M1422" s="2" t="s">
        <v>5106</v>
      </c>
      <c r="N1422" s="2" t="s">
        <v>36</v>
      </c>
    </row>
    <row r="1423" spans="1:14" ht="21.75" customHeight="1">
      <c r="A1423" s="2" t="s">
        <v>5107</v>
      </c>
      <c r="B1423" s="2" t="s">
        <v>5108</v>
      </c>
      <c r="C1423" s="2" t="str">
        <f t="shared" ca="1" si="0"/>
        <v>上海</v>
      </c>
      <c r="D1423" s="2" t="str">
        <f t="shared" ca="1" si="170"/>
        <v>黄浦区  </v>
      </c>
      <c r="E1423" s="2" t="s">
        <v>295</v>
      </c>
      <c r="F1423" s="2" t="s">
        <v>27</v>
      </c>
      <c r="G1423" s="3">
        <v>15</v>
      </c>
      <c r="H1423" s="3">
        <v>20</v>
      </c>
      <c r="I1423" s="2" t="s">
        <v>5054</v>
      </c>
      <c r="J1423" s="2" t="s">
        <v>157</v>
      </c>
      <c r="K1423" s="2" t="s">
        <v>55</v>
      </c>
      <c r="L1423" s="2" t="s">
        <v>21</v>
      </c>
      <c r="M1423" s="2" t="s">
        <v>5109</v>
      </c>
      <c r="N1423" s="2" t="s">
        <v>42</v>
      </c>
    </row>
    <row r="1424" spans="1:14" ht="21.75" customHeight="1">
      <c r="A1424" s="2" t="s">
        <v>1511</v>
      </c>
      <c r="B1424" s="2" t="s">
        <v>5110</v>
      </c>
      <c r="C1424" s="2" t="str">
        <f t="shared" ca="1" si="0"/>
        <v>上海</v>
      </c>
      <c r="D1424" s="2" t="str">
        <f t="shared" ca="1" si="170"/>
        <v>黄浦区  </v>
      </c>
      <c r="E1424" s="2" t="s">
        <v>445</v>
      </c>
      <c r="F1424" s="2" t="s">
        <v>27</v>
      </c>
      <c r="G1424" s="3">
        <v>15</v>
      </c>
      <c r="H1424" s="3">
        <v>25</v>
      </c>
      <c r="I1424" s="2" t="s">
        <v>5050</v>
      </c>
      <c r="J1424" s="2" t="s">
        <v>5111</v>
      </c>
      <c r="K1424" s="2" t="s">
        <v>55</v>
      </c>
      <c r="L1424" s="2" t="s">
        <v>5112</v>
      </c>
      <c r="M1424" s="2" t="s">
        <v>5113</v>
      </c>
      <c r="N1424" s="2" t="s">
        <v>404</v>
      </c>
    </row>
    <row r="1425" spans="1:14" ht="21.75" customHeight="1">
      <c r="A1425" s="2" t="s">
        <v>5114</v>
      </c>
      <c r="B1425" s="2" t="s">
        <v>5115</v>
      </c>
      <c r="C1425" s="2" t="str">
        <f t="shared" ca="1" si="0"/>
        <v>上海</v>
      </c>
      <c r="D1425" s="2" t="str">
        <f t="shared" ca="1" si="170"/>
        <v>黄浦区  </v>
      </c>
      <c r="E1425" s="2" t="s">
        <v>291</v>
      </c>
      <c r="F1425" s="2" t="s">
        <v>17</v>
      </c>
      <c r="G1425" s="3">
        <v>15</v>
      </c>
      <c r="H1425" s="3">
        <v>20</v>
      </c>
      <c r="I1425" s="2" t="s">
        <v>5054</v>
      </c>
      <c r="J1425" s="2" t="s">
        <v>1214</v>
      </c>
      <c r="K1425" s="2" t="s">
        <v>3396</v>
      </c>
      <c r="L1425" s="2" t="s">
        <v>5116</v>
      </c>
      <c r="M1425" s="2" t="s">
        <v>5117</v>
      </c>
      <c r="N1425" s="2" t="s">
        <v>96</v>
      </c>
    </row>
    <row r="1426" spans="1:14" ht="21.75" customHeight="1">
      <c r="A1426" s="2" t="s">
        <v>3462</v>
      </c>
      <c r="B1426" s="2" t="s">
        <v>5118</v>
      </c>
      <c r="C1426" s="2" t="str">
        <f t="shared" ca="1" si="0"/>
        <v>上海</v>
      </c>
      <c r="D1426" s="2" t="str">
        <f t="shared" ca="1" si="170"/>
        <v>黄浦区  </v>
      </c>
      <c r="E1426" s="2" t="s">
        <v>445</v>
      </c>
      <c r="F1426" s="2" t="s">
        <v>27</v>
      </c>
      <c r="G1426" s="3">
        <v>15</v>
      </c>
      <c r="H1426" s="3">
        <v>30</v>
      </c>
      <c r="I1426" s="2" t="s">
        <v>5119</v>
      </c>
      <c r="J1426" s="2" t="s">
        <v>40</v>
      </c>
      <c r="K1426" s="2" t="s">
        <v>1965</v>
      </c>
      <c r="L1426" s="2" t="s">
        <v>5120</v>
      </c>
      <c r="M1426" s="2" t="s">
        <v>5121</v>
      </c>
      <c r="N1426" s="2" t="s">
        <v>23</v>
      </c>
    </row>
    <row r="1427" spans="1:14" ht="21.75" customHeight="1">
      <c r="A1427" s="2" t="s">
        <v>547</v>
      </c>
      <c r="B1427" s="2" t="s">
        <v>5122</v>
      </c>
      <c r="C1427" s="2" t="str">
        <f t="shared" ca="1" si="0"/>
        <v>上海</v>
      </c>
      <c r="D1427" s="2" t="str">
        <f t="shared" ca="1" si="170"/>
        <v>黄浦区  </v>
      </c>
      <c r="E1427" s="2" t="s">
        <v>463</v>
      </c>
      <c r="F1427" s="2" t="s">
        <v>17</v>
      </c>
      <c r="G1427" s="3">
        <v>15</v>
      </c>
      <c r="H1427" s="3">
        <v>20</v>
      </c>
      <c r="I1427" s="2" t="s">
        <v>5054</v>
      </c>
      <c r="J1427" s="2" t="s">
        <v>346</v>
      </c>
      <c r="K1427" s="2" t="s">
        <v>55</v>
      </c>
      <c r="L1427" s="2" t="s">
        <v>5123</v>
      </c>
      <c r="M1427" s="2" t="s">
        <v>5124</v>
      </c>
      <c r="N1427" s="2" t="s">
        <v>36</v>
      </c>
    </row>
    <row r="1428" spans="1:14" ht="21.75" customHeight="1">
      <c r="A1428" s="2" t="s">
        <v>5125</v>
      </c>
      <c r="B1428" s="2" t="s">
        <v>5126</v>
      </c>
      <c r="C1428" s="2" t="str">
        <f t="shared" ca="1" si="0"/>
        <v>上海</v>
      </c>
      <c r="D1428" s="2" t="str">
        <f t="shared" ca="1" si="170"/>
        <v>黄浦区  </v>
      </c>
      <c r="E1428" s="2" t="s">
        <v>780</v>
      </c>
      <c r="F1428" s="2" t="s">
        <v>27</v>
      </c>
      <c r="G1428" s="3">
        <v>15</v>
      </c>
      <c r="H1428" s="3">
        <v>20</v>
      </c>
      <c r="I1428" s="2" t="s">
        <v>5054</v>
      </c>
      <c r="J1428" s="2" t="s">
        <v>2425</v>
      </c>
      <c r="K1428" s="2" t="s">
        <v>47</v>
      </c>
      <c r="L1428" s="2" t="s">
        <v>5127</v>
      </c>
      <c r="M1428" s="2" t="s">
        <v>5128</v>
      </c>
      <c r="N1428" s="2" t="s">
        <v>23</v>
      </c>
    </row>
    <row r="1429" spans="1:14" ht="21.75" customHeight="1">
      <c r="A1429" s="2" t="s">
        <v>385</v>
      </c>
      <c r="B1429" s="2" t="s">
        <v>5129</v>
      </c>
      <c r="C1429" s="2" t="str">
        <f t="shared" ca="1" si="0"/>
        <v>上海</v>
      </c>
      <c r="D1429" s="2" t="str">
        <f t="shared" ca="1" si="170"/>
        <v>黄浦区  </v>
      </c>
      <c r="E1429" s="2" t="s">
        <v>53</v>
      </c>
      <c r="F1429" s="2" t="s">
        <v>27</v>
      </c>
      <c r="G1429" s="3">
        <v>15</v>
      </c>
      <c r="H1429" s="3">
        <v>20</v>
      </c>
      <c r="I1429" s="2" t="s">
        <v>5054</v>
      </c>
      <c r="J1429" s="2" t="s">
        <v>140</v>
      </c>
      <c r="K1429" s="2" t="s">
        <v>47</v>
      </c>
      <c r="L1429" s="2" t="s">
        <v>5130</v>
      </c>
      <c r="M1429" s="2" t="s">
        <v>5131</v>
      </c>
      <c r="N1429" s="2" t="s">
        <v>404</v>
      </c>
    </row>
    <row r="1430" spans="1:14" ht="21.75" customHeight="1">
      <c r="A1430" s="2" t="s">
        <v>5132</v>
      </c>
      <c r="B1430" s="2" t="s">
        <v>5133</v>
      </c>
      <c r="C1430" s="2" t="str">
        <f t="shared" ca="1" si="0"/>
        <v>上海</v>
      </c>
      <c r="D1430" s="2" t="str">
        <f t="shared" ca="1" si="170"/>
        <v>黄浦区  </v>
      </c>
      <c r="E1430" s="2" t="s">
        <v>463</v>
      </c>
      <c r="F1430" s="2" t="s">
        <v>17</v>
      </c>
      <c r="G1430" s="3">
        <v>15</v>
      </c>
      <c r="H1430" s="3">
        <v>20</v>
      </c>
      <c r="I1430" s="2" t="s">
        <v>5054</v>
      </c>
      <c r="J1430" s="2" t="s">
        <v>5134</v>
      </c>
      <c r="K1430" s="2" t="s">
        <v>1965</v>
      </c>
      <c r="L1430" s="2" t="s">
        <v>21</v>
      </c>
      <c r="M1430" s="2" t="s">
        <v>5135</v>
      </c>
      <c r="N1430" s="2" t="s">
        <v>36</v>
      </c>
    </row>
    <row r="1431" spans="1:14" ht="21.75" customHeight="1">
      <c r="A1431" s="2" t="s">
        <v>5136</v>
      </c>
      <c r="B1431" s="2" t="s">
        <v>5137</v>
      </c>
      <c r="C1431" s="2" t="str">
        <f t="shared" ca="1" si="0"/>
        <v>上海</v>
      </c>
      <c r="D1431" s="2" t="str">
        <f t="shared" ca="1" si="170"/>
        <v>黄浦区  </v>
      </c>
      <c r="E1431" s="2" t="s">
        <v>272</v>
      </c>
      <c r="F1431" s="2" t="s">
        <v>27</v>
      </c>
      <c r="G1431" s="3">
        <v>15</v>
      </c>
      <c r="H1431" s="3">
        <v>20</v>
      </c>
      <c r="I1431" s="2" t="s">
        <v>5054</v>
      </c>
      <c r="J1431" s="2" t="s">
        <v>40</v>
      </c>
      <c r="K1431" s="2" t="s">
        <v>55</v>
      </c>
      <c r="L1431" s="2" t="s">
        <v>5138</v>
      </c>
      <c r="M1431" s="2" t="s">
        <v>5139</v>
      </c>
      <c r="N1431" s="2" t="s">
        <v>21</v>
      </c>
    </row>
    <row r="1432" spans="1:14" ht="21.75" customHeight="1">
      <c r="A1432" s="2" t="s">
        <v>5140</v>
      </c>
      <c r="B1432" s="2" t="s">
        <v>5141</v>
      </c>
      <c r="C1432" s="2" t="str">
        <f t="shared" ca="1" si="0"/>
        <v>上海</v>
      </c>
      <c r="D1432" s="2" t="str">
        <f t="shared" ca="1" si="170"/>
        <v>黄浦区  </v>
      </c>
      <c r="E1432" s="2" t="s">
        <v>295</v>
      </c>
      <c r="F1432" s="2" t="s">
        <v>27</v>
      </c>
      <c r="G1432" s="3">
        <v>15</v>
      </c>
      <c r="H1432" s="3">
        <v>25</v>
      </c>
      <c r="I1432" s="2" t="s">
        <v>5050</v>
      </c>
      <c r="J1432" s="2" t="s">
        <v>5142</v>
      </c>
      <c r="K1432" s="2" t="s">
        <v>1965</v>
      </c>
      <c r="L1432" s="2" t="s">
        <v>5143</v>
      </c>
      <c r="M1432" s="2" t="s">
        <v>5144</v>
      </c>
      <c r="N1432" s="2" t="s">
        <v>36</v>
      </c>
    </row>
    <row r="1433" spans="1:14" ht="21.75" customHeight="1">
      <c r="A1433" s="2" t="s">
        <v>108</v>
      </c>
      <c r="B1433" s="2" t="s">
        <v>5145</v>
      </c>
      <c r="C1433" s="2" t="str">
        <f t="shared" ca="1" si="0"/>
        <v>上海</v>
      </c>
      <c r="D1433" s="2" t="str">
        <f t="shared" ca="1" si="170"/>
        <v>黄浦区  </v>
      </c>
      <c r="E1433" s="2" t="s">
        <v>272</v>
      </c>
      <c r="F1433" s="2" t="s">
        <v>27</v>
      </c>
      <c r="G1433" s="3">
        <v>15</v>
      </c>
      <c r="H1433" s="3">
        <v>20</v>
      </c>
      <c r="I1433" s="2" t="s">
        <v>5054</v>
      </c>
      <c r="J1433" s="2" t="s">
        <v>1558</v>
      </c>
      <c r="K1433" s="2" t="s">
        <v>55</v>
      </c>
      <c r="L1433" s="2" t="s">
        <v>3851</v>
      </c>
      <c r="M1433" s="2" t="s">
        <v>5146</v>
      </c>
      <c r="N1433" s="2" t="s">
        <v>404</v>
      </c>
    </row>
    <row r="1434" spans="1:14" ht="21.75" customHeight="1">
      <c r="A1434" s="2" t="s">
        <v>179</v>
      </c>
      <c r="B1434" s="2" t="s">
        <v>5147</v>
      </c>
      <c r="C1434" s="2" t="str">
        <f t="shared" ca="1" si="0"/>
        <v>上海</v>
      </c>
      <c r="D1434" s="2" t="str">
        <f t="shared" ca="1" si="170"/>
        <v>黄浦区  </v>
      </c>
      <c r="E1434" s="2" t="s">
        <v>717</v>
      </c>
      <c r="F1434" s="2" t="s">
        <v>27</v>
      </c>
      <c r="G1434" s="3">
        <v>15</v>
      </c>
      <c r="H1434" s="3">
        <v>20</v>
      </c>
      <c r="I1434" s="2" t="s">
        <v>5054</v>
      </c>
      <c r="J1434" s="2" t="s">
        <v>3249</v>
      </c>
      <c r="K1434" s="2" t="s">
        <v>55</v>
      </c>
      <c r="L1434" s="2" t="s">
        <v>1979</v>
      </c>
      <c r="M1434" s="2" t="s">
        <v>5148</v>
      </c>
      <c r="N1434" s="2" t="s">
        <v>23</v>
      </c>
    </row>
    <row r="1435" spans="1:14" ht="21.75" customHeight="1">
      <c r="A1435" s="2" t="s">
        <v>108</v>
      </c>
      <c r="B1435" s="2" t="s">
        <v>5149</v>
      </c>
      <c r="C1435" s="2" t="str">
        <f t="shared" ca="1" si="0"/>
        <v>上海</v>
      </c>
      <c r="D1435" s="2" t="str">
        <f t="shared" ca="1" si="170"/>
        <v>黄浦区  </v>
      </c>
      <c r="E1435" s="2" t="s">
        <v>285</v>
      </c>
      <c r="F1435" s="2" t="s">
        <v>27</v>
      </c>
      <c r="G1435" s="3">
        <v>15</v>
      </c>
      <c r="H1435" s="3">
        <v>20</v>
      </c>
      <c r="I1435" s="2" t="s">
        <v>5054</v>
      </c>
      <c r="J1435" s="2" t="s">
        <v>20</v>
      </c>
      <c r="K1435" s="2" t="s">
        <v>55</v>
      </c>
      <c r="L1435" s="2" t="s">
        <v>696</v>
      </c>
      <c r="M1435" s="2" t="s">
        <v>5150</v>
      </c>
      <c r="N1435" s="2" t="s">
        <v>36</v>
      </c>
    </row>
    <row r="1436" spans="1:14" ht="21.75" customHeight="1">
      <c r="A1436" s="2" t="s">
        <v>385</v>
      </c>
      <c r="B1436" s="2" t="s">
        <v>5151</v>
      </c>
      <c r="C1436" s="2" t="str">
        <f t="shared" ca="1" si="0"/>
        <v>上海</v>
      </c>
      <c r="D1436" s="2" t="str">
        <f t="shared" ca="1" si="170"/>
        <v>黄浦区  </v>
      </c>
      <c r="E1436" s="2" t="s">
        <v>272</v>
      </c>
      <c r="F1436" s="2" t="s">
        <v>27</v>
      </c>
      <c r="G1436" s="3">
        <v>15</v>
      </c>
      <c r="H1436" s="3">
        <v>20</v>
      </c>
      <c r="I1436" s="2" t="s">
        <v>5054</v>
      </c>
      <c r="J1436" s="2" t="s">
        <v>105</v>
      </c>
      <c r="K1436" s="2" t="s">
        <v>55</v>
      </c>
      <c r="L1436" s="2" t="s">
        <v>2174</v>
      </c>
      <c r="M1436" s="2" t="s">
        <v>5152</v>
      </c>
      <c r="N1436" s="2" t="s">
        <v>42</v>
      </c>
    </row>
    <row r="1437" spans="1:14" ht="21.75" customHeight="1">
      <c r="A1437" s="2" t="s">
        <v>517</v>
      </c>
      <c r="B1437" s="2" t="s">
        <v>5153</v>
      </c>
      <c r="C1437" s="2" t="str">
        <f t="shared" ca="1" si="0"/>
        <v>上海</v>
      </c>
      <c r="D1437" s="2" t="str">
        <f t="shared" ca="1" si="170"/>
        <v>黄浦区  </v>
      </c>
      <c r="E1437" s="2" t="s">
        <v>295</v>
      </c>
      <c r="F1437" s="2" t="s">
        <v>17</v>
      </c>
      <c r="G1437" s="3">
        <v>15</v>
      </c>
      <c r="H1437" s="3">
        <v>18</v>
      </c>
      <c r="I1437" s="2" t="s">
        <v>5154</v>
      </c>
      <c r="J1437" s="2" t="s">
        <v>29</v>
      </c>
      <c r="K1437" s="2" t="s">
        <v>55</v>
      </c>
      <c r="L1437" s="2" t="s">
        <v>21</v>
      </c>
      <c r="M1437" s="2" t="s">
        <v>1918</v>
      </c>
      <c r="N1437" s="2" t="s">
        <v>42</v>
      </c>
    </row>
    <row r="1438" spans="1:14" ht="21.75" customHeight="1">
      <c r="A1438" s="4" t="s">
        <v>5155</v>
      </c>
      <c r="B1438" s="4" t="s">
        <v>5156</v>
      </c>
      <c r="C1438" s="4" t="str">
        <f t="shared" ca="1" si="0"/>
        <v>上海</v>
      </c>
      <c r="D1438" s="4" t="str">
        <f t="shared" ca="1" si="170"/>
        <v>黄浦区  </v>
      </c>
      <c r="E1438" s="4" t="s">
        <v>445</v>
      </c>
      <c r="F1438" s="4" t="s">
        <v>27</v>
      </c>
      <c r="G1438" s="5">
        <v>15</v>
      </c>
      <c r="H1438" s="5">
        <v>20</v>
      </c>
      <c r="I1438" s="4" t="s">
        <v>5054</v>
      </c>
      <c r="J1438" s="4" t="s">
        <v>620</v>
      </c>
      <c r="K1438" s="4" t="s">
        <v>55</v>
      </c>
      <c r="L1438" s="4" t="s">
        <v>263</v>
      </c>
      <c r="M1438" s="4" t="s">
        <v>5157</v>
      </c>
      <c r="N1438" s="4" t="s">
        <v>36</v>
      </c>
    </row>
    <row r="1439" spans="1:14" ht="21.75" customHeight="1">
      <c r="A1439" s="2" t="s">
        <v>5158</v>
      </c>
      <c r="B1439" s="2" t="s">
        <v>5159</v>
      </c>
      <c r="C1439" s="2" t="str">
        <f t="shared" ca="1" si="0"/>
        <v>上海</v>
      </c>
      <c r="D1439" s="2" t="str">
        <f t="shared" ca="1" si="170"/>
        <v>黄浦区  </v>
      </c>
      <c r="E1439" s="2" t="s">
        <v>272</v>
      </c>
      <c r="F1439" s="2" t="s">
        <v>27</v>
      </c>
      <c r="G1439" s="3">
        <v>15</v>
      </c>
      <c r="H1439" s="3">
        <v>24</v>
      </c>
      <c r="I1439" s="2" t="s">
        <v>5160</v>
      </c>
      <c r="J1439" s="2" t="s">
        <v>1578</v>
      </c>
      <c r="K1439" s="2" t="s">
        <v>55</v>
      </c>
      <c r="L1439" s="2" t="s">
        <v>5161</v>
      </c>
      <c r="M1439" s="2" t="s">
        <v>5162</v>
      </c>
      <c r="N1439" s="2" t="s">
        <v>96</v>
      </c>
    </row>
    <row r="1440" spans="1:14" ht="21.75" customHeight="1">
      <c r="A1440" s="2" t="s">
        <v>108</v>
      </c>
      <c r="B1440" s="2" t="s">
        <v>5163</v>
      </c>
      <c r="C1440" s="2" t="str">
        <f t="shared" ca="1" si="0"/>
        <v>上海</v>
      </c>
      <c r="D1440" s="2" t="str">
        <f t="shared" ca="1" si="170"/>
        <v>黄浦区  </v>
      </c>
      <c r="E1440" s="2" t="s">
        <v>291</v>
      </c>
      <c r="F1440" s="2" t="s">
        <v>27</v>
      </c>
      <c r="G1440" s="3">
        <v>15</v>
      </c>
      <c r="H1440" s="3">
        <v>25</v>
      </c>
      <c r="I1440" s="2" t="s">
        <v>5050</v>
      </c>
      <c r="J1440" s="2" t="s">
        <v>2228</v>
      </c>
      <c r="K1440" s="2" t="s">
        <v>1965</v>
      </c>
      <c r="L1440" s="2" t="s">
        <v>5164</v>
      </c>
      <c r="M1440" s="2" t="s">
        <v>5165</v>
      </c>
      <c r="N1440" s="2" t="s">
        <v>36</v>
      </c>
    </row>
    <row r="1441" spans="1:14" ht="21.75" customHeight="1">
      <c r="A1441" s="2" t="s">
        <v>5166</v>
      </c>
      <c r="B1441" s="2" t="s">
        <v>5167</v>
      </c>
      <c r="C1441" s="2" t="str">
        <f t="shared" ca="1" si="0"/>
        <v>上海</v>
      </c>
      <c r="D1441" s="2" t="str">
        <f t="shared" ca="1" si="170"/>
        <v>黄浦区  </v>
      </c>
      <c r="E1441" s="2" t="s">
        <v>717</v>
      </c>
      <c r="F1441" s="2" t="s">
        <v>17</v>
      </c>
      <c r="G1441" s="3">
        <v>15</v>
      </c>
      <c r="H1441" s="3">
        <v>25</v>
      </c>
      <c r="I1441" s="2" t="s">
        <v>5050</v>
      </c>
      <c r="J1441" s="2" t="s">
        <v>105</v>
      </c>
      <c r="K1441" s="2" t="s">
        <v>1965</v>
      </c>
      <c r="L1441" s="2" t="s">
        <v>5168</v>
      </c>
      <c r="M1441" s="2" t="s">
        <v>5169</v>
      </c>
      <c r="N1441" s="2" t="s">
        <v>42</v>
      </c>
    </row>
    <row r="1442" spans="1:14" ht="21.75" customHeight="1">
      <c r="A1442" s="2" t="s">
        <v>5170</v>
      </c>
      <c r="B1442" s="2" t="s">
        <v>5171</v>
      </c>
      <c r="C1442" s="2" t="str">
        <f t="shared" ca="1" si="0"/>
        <v>上海</v>
      </c>
      <c r="D1442" s="2" t="s">
        <v>21</v>
      </c>
      <c r="E1442" s="2" t="s">
        <v>60</v>
      </c>
      <c r="F1442" s="2" t="s">
        <v>27</v>
      </c>
      <c r="G1442" s="3">
        <v>15</v>
      </c>
      <c r="H1442" s="3">
        <v>30</v>
      </c>
      <c r="I1442" s="2" t="s">
        <v>5119</v>
      </c>
      <c r="J1442" s="2" t="s">
        <v>105</v>
      </c>
      <c r="K1442" s="2" t="s">
        <v>1965</v>
      </c>
      <c r="L1442" s="2" t="s">
        <v>5172</v>
      </c>
      <c r="M1442" s="2" t="s">
        <v>5173</v>
      </c>
      <c r="N1442" s="2" t="s">
        <v>404</v>
      </c>
    </row>
    <row r="1443" spans="1:14" ht="21.75" customHeight="1">
      <c r="A1443" s="2" t="s">
        <v>5174</v>
      </c>
      <c r="B1443" s="2" t="s">
        <v>5175</v>
      </c>
      <c r="C1443" s="2" t="str">
        <f t="shared" ca="1" si="0"/>
        <v>上海</v>
      </c>
      <c r="D1443" s="2" t="str">
        <f t="shared" ref="D1443:D1444" ca="1" si="171">IFERROR(__xludf.DUMMYFUNCTION("REGEXEXTRACT(E1443,""-(\S+)"")"),"黄浦区  ")</f>
        <v>黄浦区  </v>
      </c>
      <c r="E1443" s="2" t="s">
        <v>463</v>
      </c>
      <c r="F1443" s="2" t="s">
        <v>27</v>
      </c>
      <c r="G1443" s="3">
        <v>15</v>
      </c>
      <c r="H1443" s="3">
        <v>20</v>
      </c>
      <c r="I1443" s="2" t="s">
        <v>5054</v>
      </c>
      <c r="J1443" s="2" t="s">
        <v>5176</v>
      </c>
      <c r="K1443" s="2" t="s">
        <v>19</v>
      </c>
      <c r="L1443" s="2" t="s">
        <v>5177</v>
      </c>
      <c r="M1443" s="2" t="s">
        <v>5178</v>
      </c>
      <c r="N1443" s="2" t="s">
        <v>36</v>
      </c>
    </row>
    <row r="1444" spans="1:14" ht="21.75" customHeight="1">
      <c r="A1444" s="2" t="s">
        <v>517</v>
      </c>
      <c r="B1444" s="2" t="s">
        <v>5179</v>
      </c>
      <c r="C1444" s="2" t="str">
        <f t="shared" ca="1" si="0"/>
        <v>上海</v>
      </c>
      <c r="D1444" s="2" t="str">
        <f t="shared" ca="1" si="171"/>
        <v>黄浦区  </v>
      </c>
      <c r="E1444" s="2" t="s">
        <v>295</v>
      </c>
      <c r="F1444" s="2" t="s">
        <v>17</v>
      </c>
      <c r="G1444" s="3">
        <v>15</v>
      </c>
      <c r="H1444" s="3">
        <v>18</v>
      </c>
      <c r="I1444" s="2" t="s">
        <v>5154</v>
      </c>
      <c r="J1444" s="2" t="s">
        <v>369</v>
      </c>
      <c r="K1444" s="2" t="s">
        <v>55</v>
      </c>
      <c r="L1444" s="2" t="s">
        <v>21</v>
      </c>
      <c r="M1444" s="2" t="s">
        <v>1918</v>
      </c>
      <c r="N1444" s="2" t="s">
        <v>42</v>
      </c>
    </row>
    <row r="1445" spans="1:14" ht="21.75" customHeight="1">
      <c r="A1445" s="2" t="s">
        <v>5180</v>
      </c>
      <c r="B1445" s="2" t="s">
        <v>5181</v>
      </c>
      <c r="C1445" s="2" t="str">
        <f t="shared" ca="1" si="0"/>
        <v>上海</v>
      </c>
      <c r="D1445" s="2" t="s">
        <v>21</v>
      </c>
      <c r="E1445" s="2" t="s">
        <v>60</v>
      </c>
      <c r="F1445" s="2" t="s">
        <v>27</v>
      </c>
      <c r="G1445" s="3">
        <v>15</v>
      </c>
      <c r="H1445" s="3">
        <v>20</v>
      </c>
      <c r="I1445" s="2" t="s">
        <v>5054</v>
      </c>
      <c r="J1445" s="2" t="s">
        <v>105</v>
      </c>
      <c r="K1445" s="2" t="s">
        <v>55</v>
      </c>
      <c r="L1445" s="2" t="s">
        <v>5182</v>
      </c>
      <c r="M1445" s="2" t="s">
        <v>5183</v>
      </c>
      <c r="N1445" s="2" t="s">
        <v>42</v>
      </c>
    </row>
    <row r="1446" spans="1:14" ht="21.75" customHeight="1">
      <c r="A1446" s="2" t="s">
        <v>1581</v>
      </c>
      <c r="B1446" s="2" t="s">
        <v>5184</v>
      </c>
      <c r="C1446" s="2" t="str">
        <f t="shared" ca="1" si="0"/>
        <v>上海</v>
      </c>
      <c r="D1446" s="2" t="str">
        <f t="shared" ref="D1446:D1456" ca="1" si="172">IFERROR(__xludf.DUMMYFUNCTION("REGEXEXTRACT(E1446,""-(\S+)"")"),"徐汇区  ")</f>
        <v>徐汇区  </v>
      </c>
      <c r="E1446" s="2" t="s">
        <v>272</v>
      </c>
      <c r="F1446" s="2" t="s">
        <v>27</v>
      </c>
      <c r="G1446" s="3">
        <v>15</v>
      </c>
      <c r="H1446" s="3">
        <v>20</v>
      </c>
      <c r="I1446" s="2" t="s">
        <v>5054</v>
      </c>
      <c r="J1446" s="2" t="s">
        <v>695</v>
      </c>
      <c r="K1446" s="2" t="s">
        <v>55</v>
      </c>
      <c r="L1446" s="2" t="s">
        <v>5185</v>
      </c>
      <c r="M1446" s="2" t="s">
        <v>5186</v>
      </c>
      <c r="N1446" s="2" t="s">
        <v>42</v>
      </c>
    </row>
    <row r="1447" spans="1:14" ht="21.75" customHeight="1">
      <c r="A1447" s="2" t="s">
        <v>5187</v>
      </c>
      <c r="B1447" s="2" t="s">
        <v>5188</v>
      </c>
      <c r="C1447" s="2" t="str">
        <f t="shared" ca="1" si="0"/>
        <v>上海</v>
      </c>
      <c r="D1447" s="2" t="str">
        <f t="shared" ca="1" si="172"/>
        <v>徐汇区  </v>
      </c>
      <c r="E1447" s="2" t="s">
        <v>295</v>
      </c>
      <c r="F1447" s="2" t="s">
        <v>27</v>
      </c>
      <c r="G1447" s="3">
        <v>15</v>
      </c>
      <c r="H1447" s="3">
        <v>20</v>
      </c>
      <c r="I1447" s="2" t="s">
        <v>5054</v>
      </c>
      <c r="J1447" s="2" t="s">
        <v>557</v>
      </c>
      <c r="K1447" s="2" t="s">
        <v>55</v>
      </c>
      <c r="L1447" s="2" t="s">
        <v>5189</v>
      </c>
      <c r="M1447" s="2" t="s">
        <v>5190</v>
      </c>
      <c r="N1447" s="2" t="s">
        <v>36</v>
      </c>
    </row>
    <row r="1448" spans="1:14" ht="21.75" customHeight="1">
      <c r="A1448" s="2" t="s">
        <v>5191</v>
      </c>
      <c r="B1448" s="2" t="s">
        <v>5192</v>
      </c>
      <c r="C1448" s="2" t="str">
        <f t="shared" ca="1" si="0"/>
        <v>上海</v>
      </c>
      <c r="D1448" s="2" t="str">
        <f t="shared" ca="1" si="172"/>
        <v>徐汇区  </v>
      </c>
      <c r="E1448" s="2" t="s">
        <v>291</v>
      </c>
      <c r="F1448" s="2" t="s">
        <v>5193</v>
      </c>
      <c r="G1448" s="3">
        <v>15</v>
      </c>
      <c r="H1448" s="3">
        <v>30</v>
      </c>
      <c r="I1448" s="2" t="s">
        <v>5119</v>
      </c>
      <c r="J1448" s="2" t="s">
        <v>105</v>
      </c>
      <c r="K1448" s="2" t="s">
        <v>55</v>
      </c>
      <c r="L1448" s="2" t="s">
        <v>5194</v>
      </c>
      <c r="M1448" s="2" t="s">
        <v>5195</v>
      </c>
      <c r="N1448" s="2" t="s">
        <v>42</v>
      </c>
    </row>
    <row r="1449" spans="1:14" ht="21.75" customHeight="1">
      <c r="A1449" s="2" t="s">
        <v>3746</v>
      </c>
      <c r="B1449" s="2" t="s">
        <v>5196</v>
      </c>
      <c r="C1449" s="2" t="str">
        <f t="shared" ca="1" si="0"/>
        <v>上海</v>
      </c>
      <c r="D1449" s="2" t="str">
        <f t="shared" ca="1" si="172"/>
        <v>徐汇区  </v>
      </c>
      <c r="E1449" s="2" t="s">
        <v>717</v>
      </c>
      <c r="F1449" s="2" t="s">
        <v>17</v>
      </c>
      <c r="G1449" s="3">
        <v>15</v>
      </c>
      <c r="H1449" s="3">
        <v>25</v>
      </c>
      <c r="I1449" s="2" t="s">
        <v>5050</v>
      </c>
      <c r="J1449" s="2" t="s">
        <v>1182</v>
      </c>
      <c r="K1449" s="2" t="s">
        <v>19</v>
      </c>
      <c r="L1449" s="2" t="s">
        <v>5197</v>
      </c>
      <c r="M1449" s="2" t="s">
        <v>5198</v>
      </c>
      <c r="N1449" s="2" t="s">
        <v>23</v>
      </c>
    </row>
    <row r="1450" spans="1:14" ht="21.75" customHeight="1">
      <c r="A1450" s="2" t="s">
        <v>51</v>
      </c>
      <c r="B1450" s="2" t="s">
        <v>5199</v>
      </c>
      <c r="C1450" s="2" t="str">
        <f t="shared" ca="1" si="0"/>
        <v>上海</v>
      </c>
      <c r="D1450" s="2" t="str">
        <f t="shared" ca="1" si="172"/>
        <v>徐汇区  </v>
      </c>
      <c r="E1450" s="2" t="s">
        <v>780</v>
      </c>
      <c r="F1450" s="2" t="s">
        <v>27</v>
      </c>
      <c r="G1450" s="3">
        <v>15</v>
      </c>
      <c r="H1450" s="3">
        <v>25</v>
      </c>
      <c r="I1450" s="2" t="s">
        <v>5050</v>
      </c>
      <c r="J1450" s="2" t="s">
        <v>5200</v>
      </c>
      <c r="K1450" s="2" t="s">
        <v>1965</v>
      </c>
      <c r="L1450" s="2" t="s">
        <v>5201</v>
      </c>
      <c r="M1450" s="2" t="s">
        <v>5202</v>
      </c>
      <c r="N1450" s="2" t="s">
        <v>23</v>
      </c>
    </row>
    <row r="1451" spans="1:14" ht="21.75" customHeight="1">
      <c r="A1451" s="2" t="s">
        <v>179</v>
      </c>
      <c r="B1451" s="2" t="s">
        <v>5203</v>
      </c>
      <c r="C1451" s="2" t="str">
        <f t="shared" ca="1" si="0"/>
        <v>上海</v>
      </c>
      <c r="D1451" s="2" t="str">
        <f t="shared" ca="1" si="172"/>
        <v>徐汇区  </v>
      </c>
      <c r="E1451" s="2" t="s">
        <v>295</v>
      </c>
      <c r="F1451" s="2" t="s">
        <v>17</v>
      </c>
      <c r="G1451" s="3">
        <v>15</v>
      </c>
      <c r="H1451" s="3">
        <v>20</v>
      </c>
      <c r="I1451" s="2" t="s">
        <v>5054</v>
      </c>
      <c r="J1451" s="2" t="s">
        <v>588</v>
      </c>
      <c r="K1451" s="2" t="s">
        <v>55</v>
      </c>
      <c r="L1451" s="2" t="s">
        <v>5204</v>
      </c>
      <c r="M1451" s="2" t="s">
        <v>5205</v>
      </c>
      <c r="N1451" s="2" t="s">
        <v>42</v>
      </c>
    </row>
    <row r="1452" spans="1:14" ht="21.75" customHeight="1">
      <c r="A1452" s="2" t="s">
        <v>5206</v>
      </c>
      <c r="B1452" s="2" t="s">
        <v>5207</v>
      </c>
      <c r="C1452" s="2" t="str">
        <f t="shared" ca="1" si="0"/>
        <v>上海</v>
      </c>
      <c r="D1452" s="2" t="str">
        <f t="shared" ca="1" si="172"/>
        <v>徐汇区  </v>
      </c>
      <c r="E1452" s="2" t="s">
        <v>780</v>
      </c>
      <c r="F1452" s="2" t="s">
        <v>17</v>
      </c>
      <c r="G1452" s="3">
        <v>15</v>
      </c>
      <c r="H1452" s="3">
        <v>25</v>
      </c>
      <c r="I1452" s="2" t="s">
        <v>5050</v>
      </c>
      <c r="J1452" s="2" t="s">
        <v>78</v>
      </c>
      <c r="K1452" s="2" t="s">
        <v>1965</v>
      </c>
      <c r="L1452" s="2" t="s">
        <v>5208</v>
      </c>
      <c r="M1452" s="2" t="s">
        <v>5209</v>
      </c>
      <c r="N1452" s="2" t="s">
        <v>23</v>
      </c>
    </row>
    <row r="1453" spans="1:14" ht="21.75" customHeight="1">
      <c r="A1453" s="2" t="s">
        <v>108</v>
      </c>
      <c r="B1453" s="2" t="s">
        <v>5210</v>
      </c>
      <c r="C1453" s="2" t="str">
        <f t="shared" ca="1" si="0"/>
        <v>上海</v>
      </c>
      <c r="D1453" s="2" t="str">
        <f t="shared" ca="1" si="172"/>
        <v>徐汇区  </v>
      </c>
      <c r="E1453" s="2" t="s">
        <v>279</v>
      </c>
      <c r="F1453" s="2" t="s">
        <v>27</v>
      </c>
      <c r="G1453" s="3">
        <v>15</v>
      </c>
      <c r="H1453" s="3">
        <v>25</v>
      </c>
      <c r="I1453" s="2" t="s">
        <v>5050</v>
      </c>
      <c r="J1453" s="2" t="s">
        <v>4933</v>
      </c>
      <c r="K1453" s="2" t="s">
        <v>55</v>
      </c>
      <c r="L1453" s="2" t="s">
        <v>5211</v>
      </c>
      <c r="M1453" s="2" t="s">
        <v>5212</v>
      </c>
      <c r="N1453" s="2" t="s">
        <v>96</v>
      </c>
    </row>
    <row r="1454" spans="1:14" ht="21.75" customHeight="1">
      <c r="A1454" s="2" t="s">
        <v>75</v>
      </c>
      <c r="B1454" s="2" t="s">
        <v>5213</v>
      </c>
      <c r="C1454" s="2" t="str">
        <f t="shared" ca="1" si="0"/>
        <v>上海</v>
      </c>
      <c r="D1454" s="2" t="str">
        <f t="shared" ca="1" si="172"/>
        <v>徐汇区  </v>
      </c>
      <c r="E1454" s="2" t="s">
        <v>295</v>
      </c>
      <c r="F1454" s="2" t="s">
        <v>27</v>
      </c>
      <c r="G1454" s="3">
        <v>15</v>
      </c>
      <c r="H1454" s="3">
        <v>20</v>
      </c>
      <c r="I1454" s="2" t="s">
        <v>5054</v>
      </c>
      <c r="J1454" s="2" t="s">
        <v>781</v>
      </c>
      <c r="K1454" s="2" t="s">
        <v>55</v>
      </c>
      <c r="L1454" s="2" t="s">
        <v>5214</v>
      </c>
      <c r="M1454" s="2" t="s">
        <v>5215</v>
      </c>
      <c r="N1454" s="2" t="s">
        <v>96</v>
      </c>
    </row>
    <row r="1455" spans="1:14" ht="21.75" customHeight="1">
      <c r="A1455" s="2" t="s">
        <v>5216</v>
      </c>
      <c r="B1455" s="2" t="s">
        <v>5217</v>
      </c>
      <c r="C1455" s="2" t="str">
        <f t="shared" ca="1" si="0"/>
        <v>上海</v>
      </c>
      <c r="D1455" s="2" t="str">
        <f t="shared" ca="1" si="172"/>
        <v>徐汇区  </v>
      </c>
      <c r="E1455" s="2" t="s">
        <v>295</v>
      </c>
      <c r="F1455" s="2" t="s">
        <v>27</v>
      </c>
      <c r="G1455" s="3">
        <v>15</v>
      </c>
      <c r="H1455" s="3">
        <v>20</v>
      </c>
      <c r="I1455" s="2" t="s">
        <v>5054</v>
      </c>
      <c r="J1455" s="2" t="s">
        <v>451</v>
      </c>
      <c r="K1455" s="2" t="s">
        <v>1965</v>
      </c>
      <c r="L1455" s="2" t="s">
        <v>5218</v>
      </c>
      <c r="M1455" s="2" t="s">
        <v>5219</v>
      </c>
      <c r="N1455" s="2" t="s">
        <v>36</v>
      </c>
    </row>
    <row r="1456" spans="1:14" ht="21.75" customHeight="1">
      <c r="A1456" s="2" t="s">
        <v>5220</v>
      </c>
      <c r="B1456" s="2" t="s">
        <v>5221</v>
      </c>
      <c r="C1456" s="2" t="str">
        <f t="shared" ca="1" si="0"/>
        <v>上海</v>
      </c>
      <c r="D1456" s="2" t="str">
        <f t="shared" ca="1" si="172"/>
        <v>徐汇区  </v>
      </c>
      <c r="E1456" s="2" t="s">
        <v>272</v>
      </c>
      <c r="F1456" s="2" t="s">
        <v>27</v>
      </c>
      <c r="G1456" s="3">
        <v>15</v>
      </c>
      <c r="H1456" s="3">
        <v>20</v>
      </c>
      <c r="I1456" s="2" t="s">
        <v>5054</v>
      </c>
      <c r="J1456" s="2" t="s">
        <v>1159</v>
      </c>
      <c r="K1456" s="2" t="s">
        <v>55</v>
      </c>
      <c r="L1456" s="2" t="s">
        <v>21</v>
      </c>
      <c r="M1456" s="2" t="s">
        <v>5222</v>
      </c>
      <c r="N1456" s="2" t="s">
        <v>42</v>
      </c>
    </row>
    <row r="1457" spans="1:14" ht="21.75" customHeight="1">
      <c r="A1457" s="2" t="s">
        <v>2098</v>
      </c>
      <c r="B1457" s="2" t="s">
        <v>5223</v>
      </c>
      <c r="C1457" s="2" t="str">
        <f t="shared" ca="1" si="0"/>
        <v>上海</v>
      </c>
      <c r="D1457" s="2" t="s">
        <v>21</v>
      </c>
      <c r="E1457" s="2" t="s">
        <v>60</v>
      </c>
      <c r="F1457" s="2" t="s">
        <v>17</v>
      </c>
      <c r="G1457" s="3">
        <v>15</v>
      </c>
      <c r="H1457" s="3">
        <v>25</v>
      </c>
      <c r="I1457" s="2" t="s">
        <v>5050</v>
      </c>
      <c r="J1457" s="2" t="s">
        <v>157</v>
      </c>
      <c r="K1457" s="2" t="s">
        <v>1965</v>
      </c>
      <c r="L1457" s="2" t="s">
        <v>5224</v>
      </c>
      <c r="M1457" s="2" t="s">
        <v>5225</v>
      </c>
      <c r="N1457" s="2" t="s">
        <v>23</v>
      </c>
    </row>
    <row r="1458" spans="1:14" ht="21.75" customHeight="1">
      <c r="A1458" s="2" t="s">
        <v>1881</v>
      </c>
      <c r="B1458" s="2" t="s">
        <v>5226</v>
      </c>
      <c r="C1458" s="2" t="str">
        <f t="shared" ca="1" si="0"/>
        <v>上海</v>
      </c>
      <c r="D1458" s="2" t="s">
        <v>21</v>
      </c>
      <c r="E1458" s="2" t="s">
        <v>60</v>
      </c>
      <c r="F1458" s="2" t="s">
        <v>27</v>
      </c>
      <c r="G1458" s="3">
        <v>15</v>
      </c>
      <c r="H1458" s="3">
        <v>25</v>
      </c>
      <c r="I1458" s="2" t="s">
        <v>5050</v>
      </c>
      <c r="J1458" s="2" t="s">
        <v>93</v>
      </c>
      <c r="K1458" s="2" t="s">
        <v>19</v>
      </c>
      <c r="L1458" s="2" t="s">
        <v>21</v>
      </c>
      <c r="M1458" s="2" t="s">
        <v>5227</v>
      </c>
      <c r="N1458" s="2" t="s">
        <v>42</v>
      </c>
    </row>
    <row r="1459" spans="1:14" ht="21.75" customHeight="1">
      <c r="A1459" s="2" t="s">
        <v>5228</v>
      </c>
      <c r="B1459" s="2" t="s">
        <v>5229</v>
      </c>
      <c r="C1459" s="2" t="str">
        <f t="shared" ca="1" si="0"/>
        <v>上海</v>
      </c>
      <c r="D1459" s="2" t="str">
        <f t="shared" ref="D1459:D1466" ca="1" si="173">IFERROR(__xludf.DUMMYFUNCTION("REGEXEXTRACT(E1459,""-(\S+)"")"),"浦东新区  ")</f>
        <v>浦东新区  </v>
      </c>
      <c r="E1459" s="2" t="s">
        <v>295</v>
      </c>
      <c r="F1459" s="2" t="s">
        <v>17</v>
      </c>
      <c r="G1459" s="3">
        <v>15</v>
      </c>
      <c r="H1459" s="3">
        <v>20</v>
      </c>
      <c r="I1459" s="2" t="s">
        <v>5054</v>
      </c>
      <c r="J1459" s="2" t="s">
        <v>5230</v>
      </c>
      <c r="K1459" s="2" t="s">
        <v>47</v>
      </c>
      <c r="L1459" s="2" t="s">
        <v>21</v>
      </c>
      <c r="M1459" s="2" t="s">
        <v>5231</v>
      </c>
      <c r="N1459" s="2" t="s">
        <v>23</v>
      </c>
    </row>
    <row r="1460" spans="1:14" ht="21.75" customHeight="1">
      <c r="A1460" s="2" t="s">
        <v>5232</v>
      </c>
      <c r="B1460" s="2" t="s">
        <v>5233</v>
      </c>
      <c r="C1460" s="2" t="str">
        <f t="shared" ca="1" si="0"/>
        <v>上海</v>
      </c>
      <c r="D1460" s="2" t="str">
        <f t="shared" ca="1" si="173"/>
        <v>浦东新区  </v>
      </c>
      <c r="E1460" s="2" t="s">
        <v>445</v>
      </c>
      <c r="F1460" s="2" t="s">
        <v>27</v>
      </c>
      <c r="G1460" s="3">
        <v>15</v>
      </c>
      <c r="H1460" s="3">
        <v>25</v>
      </c>
      <c r="I1460" s="2" t="s">
        <v>5050</v>
      </c>
      <c r="J1460" s="2" t="s">
        <v>40</v>
      </c>
      <c r="K1460" s="2" t="s">
        <v>55</v>
      </c>
      <c r="L1460" s="2" t="s">
        <v>5234</v>
      </c>
      <c r="M1460" s="2" t="s">
        <v>5235</v>
      </c>
      <c r="N1460" s="2" t="s">
        <v>23</v>
      </c>
    </row>
    <row r="1461" spans="1:14" ht="21.75" customHeight="1">
      <c r="A1461" s="2" t="s">
        <v>1588</v>
      </c>
      <c r="B1461" s="2" t="s">
        <v>5236</v>
      </c>
      <c r="C1461" s="2" t="str">
        <f t="shared" ca="1" si="0"/>
        <v>上海</v>
      </c>
      <c r="D1461" s="2" t="str">
        <f t="shared" ca="1" si="173"/>
        <v>浦东新区  </v>
      </c>
      <c r="E1461" s="2" t="s">
        <v>272</v>
      </c>
      <c r="F1461" s="2" t="s">
        <v>17</v>
      </c>
      <c r="G1461" s="3">
        <v>15</v>
      </c>
      <c r="H1461" s="3">
        <v>20</v>
      </c>
      <c r="I1461" s="2" t="s">
        <v>5054</v>
      </c>
      <c r="J1461" s="2" t="s">
        <v>907</v>
      </c>
      <c r="K1461" s="2" t="s">
        <v>55</v>
      </c>
      <c r="L1461" s="2" t="s">
        <v>5237</v>
      </c>
      <c r="M1461" s="2" t="s">
        <v>5238</v>
      </c>
      <c r="N1461" s="2" t="s">
        <v>42</v>
      </c>
    </row>
    <row r="1462" spans="1:14" ht="21.75" customHeight="1">
      <c r="A1462" s="2" t="s">
        <v>517</v>
      </c>
      <c r="B1462" s="2" t="s">
        <v>5239</v>
      </c>
      <c r="C1462" s="2" t="str">
        <f t="shared" ca="1" si="0"/>
        <v>上海</v>
      </c>
      <c r="D1462" s="2" t="str">
        <f t="shared" ca="1" si="173"/>
        <v>浦东新区  </v>
      </c>
      <c r="E1462" s="2" t="s">
        <v>429</v>
      </c>
      <c r="F1462" s="2" t="s">
        <v>27</v>
      </c>
      <c r="G1462" s="3">
        <v>15</v>
      </c>
      <c r="H1462" s="3">
        <v>25</v>
      </c>
      <c r="I1462" s="2" t="s">
        <v>5050</v>
      </c>
      <c r="J1462" s="2" t="s">
        <v>5240</v>
      </c>
      <c r="K1462" s="2" t="s">
        <v>55</v>
      </c>
      <c r="L1462" s="2" t="s">
        <v>5241</v>
      </c>
      <c r="M1462" s="2" t="s">
        <v>5242</v>
      </c>
      <c r="N1462" s="2" t="s">
        <v>42</v>
      </c>
    </row>
    <row r="1463" spans="1:14" ht="21.75" customHeight="1">
      <c r="A1463" s="2" t="s">
        <v>5243</v>
      </c>
      <c r="B1463" s="2" t="s">
        <v>5244</v>
      </c>
      <c r="C1463" s="2" t="str">
        <f t="shared" ca="1" si="0"/>
        <v>上海</v>
      </c>
      <c r="D1463" s="2" t="str">
        <f t="shared" ca="1" si="173"/>
        <v>浦东新区  </v>
      </c>
      <c r="E1463" s="2" t="s">
        <v>53</v>
      </c>
      <c r="F1463" s="2" t="s">
        <v>27</v>
      </c>
      <c r="G1463" s="3">
        <v>15</v>
      </c>
      <c r="H1463" s="3">
        <v>25</v>
      </c>
      <c r="I1463" s="2" t="s">
        <v>5050</v>
      </c>
      <c r="J1463" s="2" t="s">
        <v>40</v>
      </c>
      <c r="K1463" s="2" t="s">
        <v>1965</v>
      </c>
      <c r="L1463" s="2" t="s">
        <v>21</v>
      </c>
      <c r="M1463" s="2" t="s">
        <v>5245</v>
      </c>
      <c r="N1463" s="2" t="s">
        <v>23</v>
      </c>
    </row>
    <row r="1464" spans="1:14" ht="21.75" customHeight="1">
      <c r="A1464" s="2" t="s">
        <v>1588</v>
      </c>
      <c r="B1464" s="2" t="s">
        <v>5246</v>
      </c>
      <c r="C1464" s="2" t="str">
        <f t="shared" ca="1" si="0"/>
        <v>上海</v>
      </c>
      <c r="D1464" s="2" t="str">
        <f t="shared" ca="1" si="173"/>
        <v>浦东新区  </v>
      </c>
      <c r="E1464" s="2" t="s">
        <v>285</v>
      </c>
      <c r="F1464" s="2" t="s">
        <v>27</v>
      </c>
      <c r="G1464" s="3">
        <v>15</v>
      </c>
      <c r="H1464" s="3">
        <v>20</v>
      </c>
      <c r="I1464" s="2" t="s">
        <v>5054</v>
      </c>
      <c r="J1464" s="2" t="s">
        <v>5247</v>
      </c>
      <c r="K1464" s="2" t="s">
        <v>55</v>
      </c>
      <c r="L1464" s="2" t="s">
        <v>5248</v>
      </c>
      <c r="M1464" s="2" t="s">
        <v>5249</v>
      </c>
      <c r="N1464" s="2" t="s">
        <v>42</v>
      </c>
    </row>
    <row r="1465" spans="1:14" ht="21.75" customHeight="1">
      <c r="A1465" s="2" t="s">
        <v>5250</v>
      </c>
      <c r="B1465" s="2" t="s">
        <v>5251</v>
      </c>
      <c r="C1465" s="2" t="str">
        <f t="shared" ca="1" si="0"/>
        <v>上海</v>
      </c>
      <c r="D1465" s="2" t="str">
        <f t="shared" ca="1" si="173"/>
        <v>浦东新区  </v>
      </c>
      <c r="E1465" s="2" t="s">
        <v>295</v>
      </c>
      <c r="F1465" s="2" t="s">
        <v>27</v>
      </c>
      <c r="G1465" s="3">
        <v>15</v>
      </c>
      <c r="H1465" s="3">
        <v>20</v>
      </c>
      <c r="I1465" s="2" t="s">
        <v>5054</v>
      </c>
      <c r="J1465" s="2" t="s">
        <v>40</v>
      </c>
      <c r="K1465" s="2" t="s">
        <v>55</v>
      </c>
      <c r="L1465" s="2" t="s">
        <v>21</v>
      </c>
      <c r="M1465" s="2" t="s">
        <v>5252</v>
      </c>
      <c r="N1465" s="2" t="s">
        <v>42</v>
      </c>
    </row>
    <row r="1466" spans="1:14" ht="21.75" customHeight="1">
      <c r="A1466" s="2" t="s">
        <v>5253</v>
      </c>
      <c r="B1466" s="2" t="s">
        <v>5254</v>
      </c>
      <c r="C1466" s="2" t="str">
        <f t="shared" ca="1" si="0"/>
        <v>上海</v>
      </c>
      <c r="D1466" s="2" t="str">
        <f t="shared" ca="1" si="173"/>
        <v>浦东新区  </v>
      </c>
      <c r="E1466" s="2" t="s">
        <v>53</v>
      </c>
      <c r="F1466" s="2" t="s">
        <v>27</v>
      </c>
      <c r="G1466" s="3">
        <v>15</v>
      </c>
      <c r="H1466" s="3">
        <v>20</v>
      </c>
      <c r="I1466" s="2" t="s">
        <v>5054</v>
      </c>
      <c r="J1466" s="2" t="s">
        <v>5255</v>
      </c>
      <c r="K1466" s="2" t="s">
        <v>55</v>
      </c>
      <c r="L1466" s="2" t="s">
        <v>3563</v>
      </c>
      <c r="M1466" s="2" t="s">
        <v>5256</v>
      </c>
      <c r="N1466" s="2" t="s">
        <v>36</v>
      </c>
    </row>
    <row r="1467" spans="1:14" ht="21.75" customHeight="1">
      <c r="A1467" s="4" t="s">
        <v>5257</v>
      </c>
      <c r="B1467" s="4" t="s">
        <v>5258</v>
      </c>
      <c r="C1467" s="4" t="str">
        <f t="shared" ca="1" si="0"/>
        <v>上海</v>
      </c>
      <c r="D1467" s="4" t="s">
        <v>21</v>
      </c>
      <c r="E1467" s="4" t="s">
        <v>60</v>
      </c>
      <c r="F1467" s="4" t="s">
        <v>27</v>
      </c>
      <c r="G1467" s="5">
        <v>15</v>
      </c>
      <c r="H1467" s="5">
        <v>20</v>
      </c>
      <c r="I1467" s="4" t="s">
        <v>5054</v>
      </c>
      <c r="J1467" s="4" t="s">
        <v>48</v>
      </c>
      <c r="K1467" s="4" t="s">
        <v>19</v>
      </c>
      <c r="L1467" s="4" t="s">
        <v>21</v>
      </c>
      <c r="M1467" s="4" t="s">
        <v>21</v>
      </c>
      <c r="N1467" s="4" t="s">
        <v>404</v>
      </c>
    </row>
    <row r="1468" spans="1:14" ht="21.75" customHeight="1">
      <c r="A1468" s="2" t="s">
        <v>5259</v>
      </c>
      <c r="B1468" s="2" t="s">
        <v>5260</v>
      </c>
      <c r="C1468" s="2" t="str">
        <f t="shared" ca="1" si="0"/>
        <v>上海</v>
      </c>
      <c r="D1468" s="2" t="s">
        <v>21</v>
      </c>
      <c r="E1468" s="2" t="s">
        <v>60</v>
      </c>
      <c r="F1468" s="2" t="s">
        <v>27</v>
      </c>
      <c r="G1468" s="3">
        <v>15</v>
      </c>
      <c r="H1468" s="3">
        <v>30</v>
      </c>
      <c r="I1468" s="2" t="s">
        <v>5119</v>
      </c>
      <c r="J1468" s="2" t="s">
        <v>157</v>
      </c>
      <c r="K1468" s="2" t="s">
        <v>55</v>
      </c>
      <c r="L1468" s="2" t="s">
        <v>5261</v>
      </c>
      <c r="M1468" s="2" t="s">
        <v>5262</v>
      </c>
      <c r="N1468" s="2" t="s">
        <v>404</v>
      </c>
    </row>
    <row r="1469" spans="1:14" ht="21.75" customHeight="1">
      <c r="A1469" s="2" t="s">
        <v>5263</v>
      </c>
      <c r="B1469" s="2" t="s">
        <v>5264</v>
      </c>
      <c r="C1469" s="2" t="str">
        <f t="shared" ca="1" si="0"/>
        <v>上海</v>
      </c>
      <c r="D1469" s="2" t="str">
        <f t="shared" ref="D1469:D1472" ca="1" si="174">IFERROR(__xludf.DUMMYFUNCTION("REGEXEXTRACT(E1469,""-(\S+)"")"),"闵行区  ")</f>
        <v>闵行区  </v>
      </c>
      <c r="E1469" s="2" t="s">
        <v>445</v>
      </c>
      <c r="F1469" s="2" t="s">
        <v>27</v>
      </c>
      <c r="G1469" s="3">
        <v>15</v>
      </c>
      <c r="H1469" s="3">
        <v>30</v>
      </c>
      <c r="I1469" s="2" t="s">
        <v>5119</v>
      </c>
      <c r="J1469" s="2" t="s">
        <v>40</v>
      </c>
      <c r="K1469" s="2" t="s">
        <v>19</v>
      </c>
      <c r="L1469" s="2" t="s">
        <v>5265</v>
      </c>
      <c r="M1469" s="2" t="s">
        <v>5266</v>
      </c>
      <c r="N1469" s="2" t="s">
        <v>404</v>
      </c>
    </row>
    <row r="1470" spans="1:14" ht="21.75" customHeight="1">
      <c r="A1470" s="2" t="s">
        <v>5267</v>
      </c>
      <c r="B1470" s="2" t="s">
        <v>5268</v>
      </c>
      <c r="C1470" s="2" t="str">
        <f t="shared" ca="1" si="0"/>
        <v>上海</v>
      </c>
      <c r="D1470" s="2" t="str">
        <f t="shared" ca="1" si="174"/>
        <v>闵行区  </v>
      </c>
      <c r="E1470" s="2" t="s">
        <v>445</v>
      </c>
      <c r="F1470" s="2" t="s">
        <v>17</v>
      </c>
      <c r="G1470" s="3">
        <v>15</v>
      </c>
      <c r="H1470" s="3">
        <v>20</v>
      </c>
      <c r="I1470" s="2" t="s">
        <v>5054</v>
      </c>
      <c r="J1470" s="2" t="s">
        <v>1857</v>
      </c>
      <c r="K1470" s="2" t="s">
        <v>47</v>
      </c>
      <c r="L1470" s="2" t="s">
        <v>21</v>
      </c>
      <c r="M1470" s="2" t="s">
        <v>5269</v>
      </c>
      <c r="N1470" s="2" t="s">
        <v>36</v>
      </c>
    </row>
    <row r="1471" spans="1:14" ht="21.75" customHeight="1">
      <c r="A1471" s="2" t="s">
        <v>5270</v>
      </c>
      <c r="B1471" s="2" t="s">
        <v>5271</v>
      </c>
      <c r="C1471" s="2" t="str">
        <f t="shared" ca="1" si="0"/>
        <v>上海</v>
      </c>
      <c r="D1471" s="2" t="str">
        <f t="shared" ca="1" si="174"/>
        <v>闵行区  </v>
      </c>
      <c r="E1471" s="2" t="s">
        <v>445</v>
      </c>
      <c r="F1471" s="2" t="s">
        <v>17</v>
      </c>
      <c r="G1471" s="3">
        <v>15</v>
      </c>
      <c r="H1471" s="3">
        <v>25</v>
      </c>
      <c r="I1471" s="2" t="s">
        <v>5050</v>
      </c>
      <c r="J1471" s="2" t="s">
        <v>40</v>
      </c>
      <c r="K1471" s="2" t="s">
        <v>55</v>
      </c>
      <c r="L1471" s="2" t="s">
        <v>5272</v>
      </c>
      <c r="M1471" s="2" t="s">
        <v>5273</v>
      </c>
      <c r="N1471" s="2" t="s">
        <v>36</v>
      </c>
    </row>
    <row r="1472" spans="1:14" ht="21.75" customHeight="1">
      <c r="A1472" s="2" t="s">
        <v>385</v>
      </c>
      <c r="B1472" s="2" t="s">
        <v>5274</v>
      </c>
      <c r="C1472" s="2" t="str">
        <f t="shared" ca="1" si="0"/>
        <v>上海</v>
      </c>
      <c r="D1472" s="2" t="str">
        <f t="shared" ca="1" si="174"/>
        <v>闵行区  </v>
      </c>
      <c r="E1472" s="2" t="s">
        <v>445</v>
      </c>
      <c r="F1472" s="2" t="s">
        <v>17</v>
      </c>
      <c r="G1472" s="3">
        <v>15</v>
      </c>
      <c r="H1472" s="3">
        <v>27</v>
      </c>
      <c r="I1472" s="2" t="s">
        <v>5275</v>
      </c>
      <c r="J1472" s="2" t="s">
        <v>105</v>
      </c>
      <c r="K1472" s="2" t="s">
        <v>19</v>
      </c>
      <c r="L1472" s="2" t="s">
        <v>5276</v>
      </c>
      <c r="M1472" s="2" t="s">
        <v>5277</v>
      </c>
      <c r="N1472" s="2" t="s">
        <v>96</v>
      </c>
    </row>
    <row r="1473" spans="1:14" ht="21.75" customHeight="1">
      <c r="A1473" s="2" t="s">
        <v>4121</v>
      </c>
      <c r="B1473" s="2" t="s">
        <v>5278</v>
      </c>
      <c r="C1473" s="2" t="str">
        <f t="shared" ca="1" si="0"/>
        <v>上海</v>
      </c>
      <c r="D1473" s="2" t="s">
        <v>21</v>
      </c>
      <c r="E1473" s="2" t="s">
        <v>60</v>
      </c>
      <c r="F1473" s="2" t="s">
        <v>27</v>
      </c>
      <c r="G1473" s="3">
        <v>15</v>
      </c>
      <c r="H1473" s="3">
        <v>25</v>
      </c>
      <c r="I1473" s="2" t="s">
        <v>5050</v>
      </c>
      <c r="J1473" s="2" t="s">
        <v>3094</v>
      </c>
      <c r="K1473" s="2" t="s">
        <v>55</v>
      </c>
      <c r="L1473" s="2" t="s">
        <v>696</v>
      </c>
      <c r="M1473" s="2" t="s">
        <v>5279</v>
      </c>
      <c r="N1473" s="2" t="s">
        <v>404</v>
      </c>
    </row>
    <row r="1474" spans="1:14" ht="21.75" customHeight="1">
      <c r="A1474" s="2" t="s">
        <v>5280</v>
      </c>
      <c r="B1474" s="2" t="s">
        <v>5281</v>
      </c>
      <c r="C1474" s="2" t="str">
        <f t="shared" ca="1" si="0"/>
        <v>上海</v>
      </c>
      <c r="D1474" s="2" t="str">
        <f t="shared" ref="D1474:D1483" ca="1" si="175">IFERROR(__xludf.DUMMYFUNCTION("REGEXEXTRACT(E1474,""-(\S+)"")"),"青浦区  ")</f>
        <v>青浦区  </v>
      </c>
      <c r="E1474" s="2" t="s">
        <v>460</v>
      </c>
      <c r="F1474" s="2" t="s">
        <v>17</v>
      </c>
      <c r="G1474" s="3">
        <v>15</v>
      </c>
      <c r="H1474" s="3">
        <v>20</v>
      </c>
      <c r="I1474" s="2" t="s">
        <v>5054</v>
      </c>
      <c r="J1474" s="2" t="s">
        <v>5282</v>
      </c>
      <c r="K1474" s="2" t="s">
        <v>55</v>
      </c>
      <c r="L1474" s="2" t="s">
        <v>5283</v>
      </c>
      <c r="M1474" s="2" t="s">
        <v>5284</v>
      </c>
      <c r="N1474" s="2" t="s">
        <v>36</v>
      </c>
    </row>
    <row r="1475" spans="1:14" ht="21.75" customHeight="1">
      <c r="A1475" s="2" t="s">
        <v>5285</v>
      </c>
      <c r="B1475" s="2" t="s">
        <v>5286</v>
      </c>
      <c r="C1475" s="2" t="str">
        <f t="shared" ca="1" si="0"/>
        <v>上海</v>
      </c>
      <c r="D1475" s="2" t="str">
        <f t="shared" ca="1" si="175"/>
        <v>青浦区  </v>
      </c>
      <c r="E1475" s="2" t="s">
        <v>463</v>
      </c>
      <c r="F1475" s="2" t="s">
        <v>27</v>
      </c>
      <c r="G1475" s="3">
        <v>15</v>
      </c>
      <c r="H1475" s="3">
        <v>20</v>
      </c>
      <c r="I1475" s="2" t="s">
        <v>5054</v>
      </c>
      <c r="J1475" s="2" t="s">
        <v>346</v>
      </c>
      <c r="K1475" s="2" t="s">
        <v>55</v>
      </c>
      <c r="L1475" s="2" t="s">
        <v>5287</v>
      </c>
      <c r="M1475" s="2" t="s">
        <v>5288</v>
      </c>
      <c r="N1475" s="2" t="s">
        <v>36</v>
      </c>
    </row>
    <row r="1476" spans="1:14" ht="21.75" customHeight="1">
      <c r="A1476" s="2" t="s">
        <v>75</v>
      </c>
      <c r="B1476" s="2" t="s">
        <v>5289</v>
      </c>
      <c r="C1476" s="2" t="str">
        <f t="shared" ca="1" si="0"/>
        <v>上海</v>
      </c>
      <c r="D1476" s="2" t="str">
        <f t="shared" ca="1" si="175"/>
        <v>青浦区  </v>
      </c>
      <c r="E1476" s="2" t="s">
        <v>53</v>
      </c>
      <c r="F1476" s="2" t="s">
        <v>27</v>
      </c>
      <c r="G1476" s="3">
        <v>15</v>
      </c>
      <c r="H1476" s="3">
        <v>20</v>
      </c>
      <c r="I1476" s="2" t="s">
        <v>5054</v>
      </c>
      <c r="J1476" s="2" t="s">
        <v>1193</v>
      </c>
      <c r="K1476" s="2" t="s">
        <v>55</v>
      </c>
      <c r="L1476" s="2" t="s">
        <v>21</v>
      </c>
      <c r="M1476" s="2" t="s">
        <v>5290</v>
      </c>
      <c r="N1476" s="2" t="s">
        <v>23</v>
      </c>
    </row>
    <row r="1477" spans="1:14" ht="21.75" customHeight="1">
      <c r="A1477" s="2" t="s">
        <v>1588</v>
      </c>
      <c r="B1477" s="2" t="s">
        <v>5291</v>
      </c>
      <c r="C1477" s="2" t="str">
        <f t="shared" ca="1" si="0"/>
        <v>上海</v>
      </c>
      <c r="D1477" s="2" t="str">
        <f t="shared" ca="1" si="175"/>
        <v>青浦区  </v>
      </c>
      <c r="E1477" s="2" t="s">
        <v>295</v>
      </c>
      <c r="F1477" s="2" t="s">
        <v>27</v>
      </c>
      <c r="G1477" s="3">
        <v>15</v>
      </c>
      <c r="H1477" s="3">
        <v>20</v>
      </c>
      <c r="I1477" s="2" t="s">
        <v>5054</v>
      </c>
      <c r="J1477" s="2" t="s">
        <v>5292</v>
      </c>
      <c r="K1477" s="2" t="s">
        <v>55</v>
      </c>
      <c r="L1477" s="2" t="s">
        <v>21</v>
      </c>
      <c r="M1477" s="2" t="s">
        <v>5293</v>
      </c>
      <c r="N1477" s="2" t="s">
        <v>42</v>
      </c>
    </row>
    <row r="1478" spans="1:14" ht="21.75" customHeight="1">
      <c r="A1478" s="2" t="s">
        <v>51</v>
      </c>
      <c r="B1478" s="2" t="s">
        <v>5294</v>
      </c>
      <c r="C1478" s="2" t="str">
        <f t="shared" ca="1" si="0"/>
        <v>上海</v>
      </c>
      <c r="D1478" s="2" t="str">
        <f t="shared" ca="1" si="175"/>
        <v>青浦区  </v>
      </c>
      <c r="E1478" s="2" t="s">
        <v>445</v>
      </c>
      <c r="F1478" s="2" t="s">
        <v>27</v>
      </c>
      <c r="G1478" s="3">
        <v>15</v>
      </c>
      <c r="H1478" s="3">
        <v>20</v>
      </c>
      <c r="I1478" s="2" t="s">
        <v>5054</v>
      </c>
      <c r="J1478" s="2" t="s">
        <v>505</v>
      </c>
      <c r="K1478" s="2" t="s">
        <v>55</v>
      </c>
      <c r="L1478" s="2" t="s">
        <v>5295</v>
      </c>
      <c r="M1478" s="2" t="s">
        <v>5296</v>
      </c>
      <c r="N1478" s="2" t="s">
        <v>404</v>
      </c>
    </row>
    <row r="1479" spans="1:14" ht="21.75" customHeight="1">
      <c r="A1479" s="2" t="s">
        <v>108</v>
      </c>
      <c r="B1479" s="2" t="s">
        <v>5297</v>
      </c>
      <c r="C1479" s="2" t="str">
        <f t="shared" ca="1" si="0"/>
        <v>上海</v>
      </c>
      <c r="D1479" s="2" t="str">
        <f t="shared" ca="1" si="175"/>
        <v>青浦区  </v>
      </c>
      <c r="E1479" s="2" t="s">
        <v>295</v>
      </c>
      <c r="F1479" s="2" t="s">
        <v>27</v>
      </c>
      <c r="G1479" s="3">
        <v>15</v>
      </c>
      <c r="H1479" s="3">
        <v>20</v>
      </c>
      <c r="I1479" s="2" t="s">
        <v>5054</v>
      </c>
      <c r="J1479" s="2" t="s">
        <v>40</v>
      </c>
      <c r="K1479" s="2" t="s">
        <v>55</v>
      </c>
      <c r="L1479" s="2" t="s">
        <v>2869</v>
      </c>
      <c r="M1479" s="2" t="s">
        <v>5298</v>
      </c>
      <c r="N1479" s="2" t="s">
        <v>36</v>
      </c>
    </row>
    <row r="1480" spans="1:14" ht="21.75" customHeight="1">
      <c r="A1480" s="2" t="s">
        <v>108</v>
      </c>
      <c r="B1480" s="2" t="s">
        <v>5299</v>
      </c>
      <c r="C1480" s="2" t="str">
        <f t="shared" ca="1" si="0"/>
        <v>上海</v>
      </c>
      <c r="D1480" s="2" t="str">
        <f t="shared" ca="1" si="175"/>
        <v>青浦区  </v>
      </c>
      <c r="E1480" s="2" t="s">
        <v>16</v>
      </c>
      <c r="F1480" s="2" t="s">
        <v>27</v>
      </c>
      <c r="G1480" s="3">
        <v>15</v>
      </c>
      <c r="H1480" s="3">
        <v>30</v>
      </c>
      <c r="I1480" s="2" t="s">
        <v>5119</v>
      </c>
      <c r="J1480" s="2" t="s">
        <v>2034</v>
      </c>
      <c r="K1480" s="2" t="s">
        <v>55</v>
      </c>
      <c r="L1480" s="2" t="s">
        <v>5300</v>
      </c>
      <c r="M1480" s="2" t="s">
        <v>5301</v>
      </c>
      <c r="N1480" s="2" t="s">
        <v>42</v>
      </c>
    </row>
    <row r="1481" spans="1:14" ht="21.75" customHeight="1">
      <c r="A1481" s="2" t="s">
        <v>4176</v>
      </c>
      <c r="B1481" s="2" t="s">
        <v>5302</v>
      </c>
      <c r="C1481" s="2" t="str">
        <f t="shared" ca="1" si="0"/>
        <v>上海</v>
      </c>
      <c r="D1481" s="2" t="str">
        <f t="shared" ca="1" si="175"/>
        <v>青浦区  </v>
      </c>
      <c r="E1481" s="2" t="s">
        <v>291</v>
      </c>
      <c r="F1481" s="2" t="s">
        <v>17</v>
      </c>
      <c r="G1481" s="3">
        <v>15</v>
      </c>
      <c r="H1481" s="3">
        <v>25</v>
      </c>
      <c r="I1481" s="2" t="s">
        <v>5050</v>
      </c>
      <c r="J1481" s="2" t="s">
        <v>1198</v>
      </c>
      <c r="K1481" s="2" t="s">
        <v>55</v>
      </c>
      <c r="L1481" s="2" t="s">
        <v>5303</v>
      </c>
      <c r="M1481" s="2" t="s">
        <v>5304</v>
      </c>
      <c r="N1481" s="2" t="s">
        <v>42</v>
      </c>
    </row>
    <row r="1482" spans="1:14" ht="21.75" customHeight="1">
      <c r="A1482" s="2" t="s">
        <v>769</v>
      </c>
      <c r="B1482" s="2" t="s">
        <v>5305</v>
      </c>
      <c r="C1482" s="2" t="str">
        <f t="shared" ca="1" si="0"/>
        <v>上海</v>
      </c>
      <c r="D1482" s="2" t="str">
        <f t="shared" ca="1" si="175"/>
        <v>青浦区  </v>
      </c>
      <c r="E1482" s="2" t="s">
        <v>272</v>
      </c>
      <c r="F1482" s="2" t="s">
        <v>27</v>
      </c>
      <c r="G1482" s="3">
        <v>15</v>
      </c>
      <c r="H1482" s="3">
        <v>20</v>
      </c>
      <c r="I1482" s="2" t="s">
        <v>5054</v>
      </c>
      <c r="J1482" s="2" t="s">
        <v>916</v>
      </c>
      <c r="K1482" s="2" t="s">
        <v>55</v>
      </c>
      <c r="L1482" s="2" t="s">
        <v>5306</v>
      </c>
      <c r="M1482" s="2" t="s">
        <v>5307</v>
      </c>
      <c r="N1482" s="2" t="s">
        <v>96</v>
      </c>
    </row>
    <row r="1483" spans="1:14" ht="21.75" customHeight="1">
      <c r="A1483" s="2" t="s">
        <v>5308</v>
      </c>
      <c r="B1483" s="2" t="s">
        <v>5309</v>
      </c>
      <c r="C1483" s="2" t="str">
        <f t="shared" ca="1" si="0"/>
        <v>上海</v>
      </c>
      <c r="D1483" s="2" t="str">
        <f t="shared" ca="1" si="175"/>
        <v>青浦区  </v>
      </c>
      <c r="E1483" s="2" t="s">
        <v>272</v>
      </c>
      <c r="F1483" s="2" t="s">
        <v>27</v>
      </c>
      <c r="G1483" s="3">
        <v>15</v>
      </c>
      <c r="H1483" s="3">
        <v>30</v>
      </c>
      <c r="I1483" s="2" t="s">
        <v>5119</v>
      </c>
      <c r="J1483" s="2" t="s">
        <v>965</v>
      </c>
      <c r="K1483" s="2" t="s">
        <v>47</v>
      </c>
      <c r="L1483" s="2" t="s">
        <v>5310</v>
      </c>
      <c r="M1483" s="2" t="s">
        <v>5311</v>
      </c>
      <c r="N1483" s="2" t="s">
        <v>36</v>
      </c>
    </row>
    <row r="1484" spans="1:14" ht="21.75" customHeight="1">
      <c r="A1484" s="2" t="s">
        <v>5312</v>
      </c>
      <c r="B1484" s="2" t="s">
        <v>5313</v>
      </c>
      <c r="C1484" s="2" t="str">
        <f t="shared" ca="1" si="0"/>
        <v>上海</v>
      </c>
      <c r="D1484" s="2" t="s">
        <v>21</v>
      </c>
      <c r="E1484" s="2" t="s">
        <v>60</v>
      </c>
      <c r="F1484" s="2" t="s">
        <v>27</v>
      </c>
      <c r="G1484" s="3">
        <v>15</v>
      </c>
      <c r="H1484" s="3">
        <v>20</v>
      </c>
      <c r="I1484" s="2" t="s">
        <v>5054</v>
      </c>
      <c r="J1484" s="2" t="s">
        <v>2830</v>
      </c>
      <c r="K1484" s="2" t="s">
        <v>67</v>
      </c>
      <c r="L1484" s="2" t="s">
        <v>5314</v>
      </c>
      <c r="M1484" s="2" t="s">
        <v>5315</v>
      </c>
      <c r="N1484" s="2" t="s">
        <v>42</v>
      </c>
    </row>
    <row r="1485" spans="1:14" ht="21.75" customHeight="1">
      <c r="A1485" s="2" t="s">
        <v>5316</v>
      </c>
      <c r="B1485" s="2" t="s">
        <v>5317</v>
      </c>
      <c r="C1485" s="2" t="str">
        <f t="shared" ca="1" si="0"/>
        <v>上海</v>
      </c>
      <c r="D1485" s="2" t="str">
        <f t="shared" ref="D1485:D1502" ca="1" si="176">IFERROR(__xludf.DUMMYFUNCTION("REGEXEXTRACT(E1485,""-(\S+)"")"),"闵行区  ")</f>
        <v>闵行区  </v>
      </c>
      <c r="E1485" s="2" t="s">
        <v>445</v>
      </c>
      <c r="F1485" s="2" t="s">
        <v>27</v>
      </c>
      <c r="G1485" s="3">
        <v>15</v>
      </c>
      <c r="H1485" s="3">
        <v>30</v>
      </c>
      <c r="I1485" s="2" t="s">
        <v>5119</v>
      </c>
      <c r="J1485" s="2" t="s">
        <v>20</v>
      </c>
      <c r="K1485" s="2" t="s">
        <v>47</v>
      </c>
      <c r="L1485" s="2" t="s">
        <v>5318</v>
      </c>
      <c r="M1485" s="2" t="s">
        <v>5319</v>
      </c>
      <c r="N1485" s="2" t="s">
        <v>36</v>
      </c>
    </row>
    <row r="1486" spans="1:14" ht="21.75" customHeight="1">
      <c r="A1486" s="4" t="s">
        <v>5320</v>
      </c>
      <c r="B1486" s="4" t="s">
        <v>5321</v>
      </c>
      <c r="C1486" s="4" t="str">
        <f t="shared" ca="1" si="0"/>
        <v>上海</v>
      </c>
      <c r="D1486" s="4" t="str">
        <f t="shared" ca="1" si="176"/>
        <v>闵行区  </v>
      </c>
      <c r="E1486" s="4" t="s">
        <v>295</v>
      </c>
      <c r="F1486" s="4" t="s">
        <v>17</v>
      </c>
      <c r="G1486" s="5">
        <v>15</v>
      </c>
      <c r="H1486" s="5">
        <v>25</v>
      </c>
      <c r="I1486" s="4" t="s">
        <v>5050</v>
      </c>
      <c r="J1486" s="4" t="s">
        <v>794</v>
      </c>
      <c r="K1486" s="4" t="s">
        <v>55</v>
      </c>
      <c r="L1486" s="4" t="s">
        <v>5322</v>
      </c>
      <c r="M1486" s="4" t="s">
        <v>5323</v>
      </c>
      <c r="N1486" s="4" t="s">
        <v>36</v>
      </c>
    </row>
    <row r="1487" spans="1:14" ht="21.75" customHeight="1">
      <c r="A1487" s="2" t="s">
        <v>1581</v>
      </c>
      <c r="B1487" s="2" t="s">
        <v>5324</v>
      </c>
      <c r="C1487" s="2" t="str">
        <f t="shared" ca="1" si="0"/>
        <v>上海</v>
      </c>
      <c r="D1487" s="2" t="str">
        <f t="shared" ca="1" si="176"/>
        <v>闵行区  </v>
      </c>
      <c r="E1487" s="2" t="s">
        <v>295</v>
      </c>
      <c r="F1487" s="2" t="s">
        <v>27</v>
      </c>
      <c r="G1487" s="3">
        <v>15</v>
      </c>
      <c r="H1487" s="3">
        <v>20</v>
      </c>
      <c r="I1487" s="2" t="s">
        <v>5054</v>
      </c>
      <c r="J1487" s="2" t="s">
        <v>1849</v>
      </c>
      <c r="K1487" s="2" t="s">
        <v>55</v>
      </c>
      <c r="L1487" s="2" t="s">
        <v>5325</v>
      </c>
      <c r="M1487" s="2" t="s">
        <v>5326</v>
      </c>
      <c r="N1487" s="2" t="s">
        <v>36</v>
      </c>
    </row>
    <row r="1488" spans="1:14" ht="21.75" customHeight="1">
      <c r="A1488" s="2" t="s">
        <v>5327</v>
      </c>
      <c r="B1488" s="2" t="s">
        <v>5328</v>
      </c>
      <c r="C1488" s="2" t="str">
        <f t="shared" ca="1" si="0"/>
        <v>上海</v>
      </c>
      <c r="D1488" s="2" t="str">
        <f t="shared" ca="1" si="176"/>
        <v>闵行区  </v>
      </c>
      <c r="E1488" s="2" t="s">
        <v>445</v>
      </c>
      <c r="F1488" s="2" t="s">
        <v>27</v>
      </c>
      <c r="G1488" s="3">
        <v>15</v>
      </c>
      <c r="H1488" s="3">
        <v>20</v>
      </c>
      <c r="I1488" s="2" t="s">
        <v>5054</v>
      </c>
      <c r="J1488" s="2" t="s">
        <v>620</v>
      </c>
      <c r="K1488" s="2" t="s">
        <v>1965</v>
      </c>
      <c r="L1488" s="2" t="s">
        <v>5329</v>
      </c>
      <c r="M1488" s="2" t="s">
        <v>5330</v>
      </c>
      <c r="N1488" s="2" t="s">
        <v>42</v>
      </c>
    </row>
    <row r="1489" spans="1:14" ht="21.75" customHeight="1">
      <c r="A1489" s="4" t="s">
        <v>5331</v>
      </c>
      <c r="B1489" s="4" t="s">
        <v>5332</v>
      </c>
      <c r="C1489" s="4" t="str">
        <f t="shared" ca="1" si="0"/>
        <v>上海</v>
      </c>
      <c r="D1489" s="4" t="str">
        <f t="shared" ca="1" si="176"/>
        <v>闵行区  </v>
      </c>
      <c r="E1489" s="4" t="s">
        <v>291</v>
      </c>
      <c r="F1489" s="4" t="s">
        <v>27</v>
      </c>
      <c r="G1489" s="5">
        <v>15</v>
      </c>
      <c r="H1489" s="5">
        <v>20</v>
      </c>
      <c r="I1489" s="4" t="s">
        <v>5054</v>
      </c>
      <c r="J1489" s="4" t="s">
        <v>823</v>
      </c>
      <c r="K1489" s="4" t="s">
        <v>55</v>
      </c>
      <c r="L1489" s="4" t="s">
        <v>3112</v>
      </c>
      <c r="M1489" s="4" t="s">
        <v>21</v>
      </c>
      <c r="N1489" s="4" t="s">
        <v>42</v>
      </c>
    </row>
    <row r="1490" spans="1:14" ht="21.75" customHeight="1">
      <c r="A1490" s="2" t="s">
        <v>5333</v>
      </c>
      <c r="B1490" s="2" t="s">
        <v>5334</v>
      </c>
      <c r="C1490" s="2" t="str">
        <f t="shared" ca="1" si="0"/>
        <v>上海</v>
      </c>
      <c r="D1490" s="2" t="str">
        <f t="shared" ca="1" si="176"/>
        <v>闵行区  </v>
      </c>
      <c r="E1490" s="2" t="s">
        <v>780</v>
      </c>
      <c r="F1490" s="2" t="s">
        <v>27</v>
      </c>
      <c r="G1490" s="3">
        <v>15</v>
      </c>
      <c r="H1490" s="3">
        <v>25</v>
      </c>
      <c r="I1490" s="2" t="s">
        <v>5050</v>
      </c>
      <c r="J1490" s="2" t="s">
        <v>781</v>
      </c>
      <c r="K1490" s="2" t="s">
        <v>55</v>
      </c>
      <c r="L1490" s="2" t="s">
        <v>5335</v>
      </c>
      <c r="M1490" s="2" t="s">
        <v>5336</v>
      </c>
      <c r="N1490" s="2" t="s">
        <v>96</v>
      </c>
    </row>
    <row r="1491" spans="1:14" ht="21.75" customHeight="1">
      <c r="A1491" s="2" t="s">
        <v>108</v>
      </c>
      <c r="B1491" s="2" t="s">
        <v>5337</v>
      </c>
      <c r="C1491" s="2" t="str">
        <f t="shared" ca="1" si="0"/>
        <v>上海</v>
      </c>
      <c r="D1491" s="2" t="str">
        <f t="shared" ca="1" si="176"/>
        <v>闵行区  </v>
      </c>
      <c r="E1491" s="2" t="s">
        <v>295</v>
      </c>
      <c r="F1491" s="2" t="s">
        <v>17</v>
      </c>
      <c r="G1491" s="3">
        <v>15</v>
      </c>
      <c r="H1491" s="3">
        <v>25</v>
      </c>
      <c r="I1491" s="2" t="s">
        <v>5050</v>
      </c>
      <c r="J1491" s="2" t="s">
        <v>5338</v>
      </c>
      <c r="K1491" s="2" t="s">
        <v>55</v>
      </c>
      <c r="L1491" s="2" t="s">
        <v>5339</v>
      </c>
      <c r="M1491" s="2" t="s">
        <v>5340</v>
      </c>
      <c r="N1491" s="2" t="s">
        <v>36</v>
      </c>
    </row>
    <row r="1492" spans="1:14" ht="21.75" customHeight="1">
      <c r="A1492" s="2" t="s">
        <v>367</v>
      </c>
      <c r="B1492" s="2" t="s">
        <v>5341</v>
      </c>
      <c r="C1492" s="2" t="str">
        <f t="shared" ca="1" si="0"/>
        <v>上海</v>
      </c>
      <c r="D1492" s="2" t="str">
        <f t="shared" ca="1" si="176"/>
        <v>闵行区  </v>
      </c>
      <c r="E1492" s="2" t="s">
        <v>780</v>
      </c>
      <c r="F1492" s="2" t="s">
        <v>27</v>
      </c>
      <c r="G1492" s="3">
        <v>15</v>
      </c>
      <c r="H1492" s="3">
        <v>25</v>
      </c>
      <c r="I1492" s="2" t="s">
        <v>5050</v>
      </c>
      <c r="J1492" s="2" t="s">
        <v>105</v>
      </c>
      <c r="K1492" s="2" t="s">
        <v>55</v>
      </c>
      <c r="L1492" s="2" t="s">
        <v>5342</v>
      </c>
      <c r="M1492" s="2" t="s">
        <v>5343</v>
      </c>
      <c r="N1492" s="2" t="s">
        <v>42</v>
      </c>
    </row>
    <row r="1493" spans="1:14" ht="21.75" customHeight="1">
      <c r="A1493" s="2" t="s">
        <v>5344</v>
      </c>
      <c r="B1493" s="2" t="s">
        <v>5345</v>
      </c>
      <c r="C1493" s="2" t="str">
        <f t="shared" ca="1" si="0"/>
        <v>上海</v>
      </c>
      <c r="D1493" s="2" t="str">
        <f t="shared" ca="1" si="176"/>
        <v>闵行区  </v>
      </c>
      <c r="E1493" s="2" t="s">
        <v>272</v>
      </c>
      <c r="F1493" s="2" t="s">
        <v>27</v>
      </c>
      <c r="G1493" s="3">
        <v>15</v>
      </c>
      <c r="H1493" s="3">
        <v>30</v>
      </c>
      <c r="I1493" s="2" t="s">
        <v>5119</v>
      </c>
      <c r="J1493" s="2" t="s">
        <v>29</v>
      </c>
      <c r="K1493" s="2" t="s">
        <v>3396</v>
      </c>
      <c r="L1493" s="2" t="s">
        <v>21</v>
      </c>
      <c r="M1493" s="2" t="s">
        <v>5346</v>
      </c>
      <c r="N1493" s="2" t="s">
        <v>96</v>
      </c>
    </row>
    <row r="1494" spans="1:14" ht="21.75" customHeight="1">
      <c r="A1494" s="2" t="s">
        <v>5347</v>
      </c>
      <c r="B1494" s="2" t="s">
        <v>5348</v>
      </c>
      <c r="C1494" s="2" t="str">
        <f t="shared" ca="1" si="0"/>
        <v>上海</v>
      </c>
      <c r="D1494" s="2" t="str">
        <f t="shared" ca="1" si="176"/>
        <v>闵行区  </v>
      </c>
      <c r="E1494" s="2" t="s">
        <v>272</v>
      </c>
      <c r="F1494" s="2" t="s">
        <v>17</v>
      </c>
      <c r="G1494" s="3">
        <v>15</v>
      </c>
      <c r="H1494" s="3">
        <v>25</v>
      </c>
      <c r="I1494" s="2" t="s">
        <v>5050</v>
      </c>
      <c r="J1494" s="2" t="s">
        <v>346</v>
      </c>
      <c r="K1494" s="2" t="s">
        <v>1965</v>
      </c>
      <c r="L1494" s="2" t="s">
        <v>5349</v>
      </c>
      <c r="M1494" s="2" t="s">
        <v>5350</v>
      </c>
      <c r="N1494" s="2" t="s">
        <v>23</v>
      </c>
    </row>
    <row r="1495" spans="1:14" ht="21.75" customHeight="1">
      <c r="A1495" s="2" t="s">
        <v>5351</v>
      </c>
      <c r="B1495" s="2" t="s">
        <v>5352</v>
      </c>
      <c r="C1495" s="2" t="str">
        <f t="shared" ca="1" si="0"/>
        <v>上海</v>
      </c>
      <c r="D1495" s="2" t="str">
        <f t="shared" ca="1" si="176"/>
        <v>闵行区  </v>
      </c>
      <c r="E1495" s="2" t="s">
        <v>272</v>
      </c>
      <c r="F1495" s="2" t="s">
        <v>27</v>
      </c>
      <c r="G1495" s="3">
        <v>15</v>
      </c>
      <c r="H1495" s="3">
        <v>35</v>
      </c>
      <c r="I1495" s="2" t="s">
        <v>5353</v>
      </c>
      <c r="J1495" s="2" t="s">
        <v>157</v>
      </c>
      <c r="K1495" s="2" t="s">
        <v>55</v>
      </c>
      <c r="L1495" s="2" t="s">
        <v>5354</v>
      </c>
      <c r="M1495" s="2" t="s">
        <v>5355</v>
      </c>
      <c r="N1495" s="2" t="s">
        <v>23</v>
      </c>
    </row>
    <row r="1496" spans="1:14" ht="21.75" customHeight="1">
      <c r="A1496" s="2" t="s">
        <v>385</v>
      </c>
      <c r="B1496" s="2" t="s">
        <v>5356</v>
      </c>
      <c r="C1496" s="2" t="str">
        <f t="shared" ca="1" si="0"/>
        <v>上海</v>
      </c>
      <c r="D1496" s="2" t="str">
        <f t="shared" ca="1" si="176"/>
        <v>闵行区  </v>
      </c>
      <c r="E1496" s="2" t="s">
        <v>445</v>
      </c>
      <c r="F1496" s="2" t="s">
        <v>17</v>
      </c>
      <c r="G1496" s="3">
        <v>15</v>
      </c>
      <c r="H1496" s="3">
        <v>20</v>
      </c>
      <c r="I1496" s="2" t="s">
        <v>5054</v>
      </c>
      <c r="J1496" s="2" t="s">
        <v>4625</v>
      </c>
      <c r="K1496" s="2" t="s">
        <v>47</v>
      </c>
      <c r="L1496" s="2" t="s">
        <v>21</v>
      </c>
      <c r="M1496" s="2" t="s">
        <v>5357</v>
      </c>
      <c r="N1496" s="2" t="s">
        <v>42</v>
      </c>
    </row>
    <row r="1497" spans="1:14" ht="21.75" customHeight="1">
      <c r="A1497" s="4" t="s">
        <v>4556</v>
      </c>
      <c r="B1497" s="4" t="s">
        <v>5358</v>
      </c>
      <c r="C1497" s="4" t="str">
        <f t="shared" ca="1" si="0"/>
        <v>上海</v>
      </c>
      <c r="D1497" s="4" t="str">
        <f t="shared" ca="1" si="176"/>
        <v>闵行区  </v>
      </c>
      <c r="E1497" s="4" t="s">
        <v>272</v>
      </c>
      <c r="F1497" s="4" t="s">
        <v>17</v>
      </c>
      <c r="G1497" s="5">
        <v>15</v>
      </c>
      <c r="H1497" s="5">
        <v>20</v>
      </c>
      <c r="I1497" s="4" t="s">
        <v>5054</v>
      </c>
      <c r="J1497" s="4" t="s">
        <v>5359</v>
      </c>
      <c r="K1497" s="4" t="s">
        <v>47</v>
      </c>
      <c r="L1497" s="4" t="s">
        <v>5360</v>
      </c>
      <c r="M1497" s="4" t="s">
        <v>21</v>
      </c>
      <c r="N1497" s="4" t="s">
        <v>23</v>
      </c>
    </row>
    <row r="1498" spans="1:14" ht="21.75" customHeight="1">
      <c r="A1498" s="4" t="s">
        <v>5361</v>
      </c>
      <c r="B1498" s="4" t="s">
        <v>5362</v>
      </c>
      <c r="C1498" s="4" t="str">
        <f t="shared" ca="1" si="0"/>
        <v>上海</v>
      </c>
      <c r="D1498" s="4" t="str">
        <f t="shared" ca="1" si="176"/>
        <v>闵行区  </v>
      </c>
      <c r="E1498" s="4" t="s">
        <v>291</v>
      </c>
      <c r="F1498" s="4" t="s">
        <v>17</v>
      </c>
      <c r="G1498" s="5">
        <v>15</v>
      </c>
      <c r="H1498" s="5">
        <v>20</v>
      </c>
      <c r="I1498" s="4" t="s">
        <v>5054</v>
      </c>
      <c r="J1498" s="4" t="s">
        <v>5363</v>
      </c>
      <c r="K1498" s="4" t="s">
        <v>19</v>
      </c>
      <c r="L1498" s="4" t="s">
        <v>5364</v>
      </c>
      <c r="M1498" s="4" t="s">
        <v>21</v>
      </c>
      <c r="N1498" s="4" t="s">
        <v>36</v>
      </c>
    </row>
    <row r="1499" spans="1:14" ht="21.75" customHeight="1">
      <c r="A1499" s="2" t="s">
        <v>761</v>
      </c>
      <c r="B1499" s="2" t="s">
        <v>5365</v>
      </c>
      <c r="C1499" s="2" t="str">
        <f t="shared" ca="1" si="0"/>
        <v>上海</v>
      </c>
      <c r="D1499" s="2" t="str">
        <f t="shared" ca="1" si="176"/>
        <v>闵行区  </v>
      </c>
      <c r="E1499" s="2" t="s">
        <v>295</v>
      </c>
      <c r="F1499" s="2" t="s">
        <v>27</v>
      </c>
      <c r="G1499" s="3">
        <v>15</v>
      </c>
      <c r="H1499" s="3">
        <v>30</v>
      </c>
      <c r="I1499" s="2" t="s">
        <v>5119</v>
      </c>
      <c r="J1499" s="2" t="s">
        <v>20</v>
      </c>
      <c r="K1499" s="2" t="s">
        <v>55</v>
      </c>
      <c r="L1499" s="2" t="s">
        <v>21</v>
      </c>
      <c r="M1499" s="2" t="s">
        <v>5366</v>
      </c>
      <c r="N1499" s="2" t="s">
        <v>42</v>
      </c>
    </row>
    <row r="1500" spans="1:14" ht="21.75" customHeight="1">
      <c r="A1500" s="4" t="s">
        <v>5367</v>
      </c>
      <c r="B1500" s="4" t="s">
        <v>5368</v>
      </c>
      <c r="C1500" s="4" t="str">
        <f t="shared" ca="1" si="0"/>
        <v>上海</v>
      </c>
      <c r="D1500" s="4" t="str">
        <f t="shared" ca="1" si="176"/>
        <v>闵行区  </v>
      </c>
      <c r="E1500" s="4" t="s">
        <v>279</v>
      </c>
      <c r="F1500" s="4" t="s">
        <v>27</v>
      </c>
      <c r="G1500" s="5">
        <v>15</v>
      </c>
      <c r="H1500" s="5">
        <v>25</v>
      </c>
      <c r="I1500" s="4" t="s">
        <v>5050</v>
      </c>
      <c r="J1500" s="4" t="s">
        <v>794</v>
      </c>
      <c r="K1500" s="4" t="s">
        <v>47</v>
      </c>
      <c r="L1500" s="4" t="s">
        <v>5369</v>
      </c>
      <c r="M1500" s="4" t="s">
        <v>21</v>
      </c>
      <c r="N1500" s="4" t="s">
        <v>42</v>
      </c>
    </row>
    <row r="1501" spans="1:14" ht="21.75" customHeight="1">
      <c r="A1501" s="2" t="s">
        <v>5370</v>
      </c>
      <c r="B1501" s="2" t="s">
        <v>5371</v>
      </c>
      <c r="C1501" s="2" t="str">
        <f t="shared" ca="1" si="0"/>
        <v>上海</v>
      </c>
      <c r="D1501" s="2" t="str">
        <f t="shared" ca="1" si="176"/>
        <v>闵行区  </v>
      </c>
      <c r="E1501" s="2" t="s">
        <v>717</v>
      </c>
      <c r="F1501" s="2" t="s">
        <v>27</v>
      </c>
      <c r="G1501" s="3">
        <v>15</v>
      </c>
      <c r="H1501" s="3">
        <v>20</v>
      </c>
      <c r="I1501" s="2" t="s">
        <v>5054</v>
      </c>
      <c r="J1501" s="2" t="s">
        <v>105</v>
      </c>
      <c r="K1501" s="2" t="s">
        <v>55</v>
      </c>
      <c r="L1501" s="2" t="s">
        <v>5372</v>
      </c>
      <c r="M1501" s="2" t="s">
        <v>5373</v>
      </c>
      <c r="N1501" s="2" t="s">
        <v>42</v>
      </c>
    </row>
    <row r="1502" spans="1:14" ht="21.75" customHeight="1">
      <c r="A1502" s="2" t="s">
        <v>1588</v>
      </c>
      <c r="B1502" s="2" t="s">
        <v>5374</v>
      </c>
      <c r="C1502" s="2" t="str">
        <f t="shared" ca="1" si="0"/>
        <v>上海</v>
      </c>
      <c r="D1502" s="2" t="str">
        <f t="shared" ca="1" si="176"/>
        <v>闵行区  </v>
      </c>
      <c r="E1502" s="2" t="s">
        <v>295</v>
      </c>
      <c r="F1502" s="2" t="s">
        <v>17</v>
      </c>
      <c r="G1502" s="3">
        <v>15</v>
      </c>
      <c r="H1502" s="3">
        <v>22</v>
      </c>
      <c r="I1502" s="2" t="s">
        <v>5375</v>
      </c>
      <c r="J1502" s="2" t="s">
        <v>157</v>
      </c>
      <c r="K1502" s="2" t="s">
        <v>1965</v>
      </c>
      <c r="L1502" s="2" t="s">
        <v>5376</v>
      </c>
      <c r="M1502" s="2" t="s">
        <v>5377</v>
      </c>
      <c r="N1502" s="2" t="s">
        <v>36</v>
      </c>
    </row>
    <row r="1503" spans="1:14" ht="21.75" customHeight="1">
      <c r="A1503" s="2" t="s">
        <v>5378</v>
      </c>
      <c r="B1503" s="2" t="s">
        <v>5379</v>
      </c>
      <c r="C1503" s="2" t="str">
        <f t="shared" ca="1" si="0"/>
        <v>上海</v>
      </c>
      <c r="D1503" s="2" t="s">
        <v>21</v>
      </c>
      <c r="E1503" s="2" t="s">
        <v>60</v>
      </c>
      <c r="F1503" s="2" t="s">
        <v>27</v>
      </c>
      <c r="G1503" s="3">
        <v>15</v>
      </c>
      <c r="H1503" s="3">
        <v>30</v>
      </c>
      <c r="I1503" s="2" t="s">
        <v>5119</v>
      </c>
      <c r="J1503" s="2" t="s">
        <v>743</v>
      </c>
      <c r="K1503" s="2" t="s">
        <v>55</v>
      </c>
      <c r="L1503" s="2" t="s">
        <v>5380</v>
      </c>
      <c r="M1503" s="2" t="s">
        <v>5381</v>
      </c>
      <c r="N1503" s="2" t="s">
        <v>36</v>
      </c>
    </row>
    <row r="1504" spans="1:14" ht="21.75" customHeight="1">
      <c r="A1504" s="2" t="s">
        <v>5382</v>
      </c>
      <c r="B1504" s="2" t="s">
        <v>5383</v>
      </c>
      <c r="C1504" s="2" t="str">
        <f t="shared" ca="1" si="0"/>
        <v>上海</v>
      </c>
      <c r="D1504" s="2" t="str">
        <f t="shared" ref="D1504:D1505" ca="1" si="177">IFERROR(__xludf.DUMMYFUNCTION("REGEXEXTRACT(E1504,""-(\S+)"")"),"浦东新区  ")</f>
        <v>浦东新区  </v>
      </c>
      <c r="E1504" s="2" t="s">
        <v>295</v>
      </c>
      <c r="F1504" s="2" t="s">
        <v>27</v>
      </c>
      <c r="G1504" s="3">
        <v>15</v>
      </c>
      <c r="H1504" s="3">
        <v>23</v>
      </c>
      <c r="I1504" s="2" t="s">
        <v>5098</v>
      </c>
      <c r="J1504" s="2" t="s">
        <v>3249</v>
      </c>
      <c r="K1504" s="2" t="s">
        <v>55</v>
      </c>
      <c r="L1504" s="2" t="s">
        <v>5384</v>
      </c>
      <c r="M1504" s="2" t="s">
        <v>5385</v>
      </c>
      <c r="N1504" s="2" t="s">
        <v>23</v>
      </c>
    </row>
    <row r="1505" spans="1:14" ht="21.75" customHeight="1">
      <c r="A1505" s="2" t="s">
        <v>5386</v>
      </c>
      <c r="B1505" s="2" t="s">
        <v>5387</v>
      </c>
      <c r="C1505" s="2" t="str">
        <f t="shared" ca="1" si="0"/>
        <v>上海</v>
      </c>
      <c r="D1505" s="2" t="str">
        <f t="shared" ca="1" si="177"/>
        <v>浦东新区  </v>
      </c>
      <c r="E1505" s="2" t="s">
        <v>429</v>
      </c>
      <c r="F1505" s="2" t="s">
        <v>27</v>
      </c>
      <c r="G1505" s="3">
        <v>15</v>
      </c>
      <c r="H1505" s="3">
        <v>20</v>
      </c>
      <c r="I1505" s="2" t="s">
        <v>5054</v>
      </c>
      <c r="J1505" s="2" t="s">
        <v>965</v>
      </c>
      <c r="K1505" s="2" t="s">
        <v>55</v>
      </c>
      <c r="L1505" s="2" t="s">
        <v>5388</v>
      </c>
      <c r="M1505" s="2" t="s">
        <v>5389</v>
      </c>
      <c r="N1505" s="2" t="s">
        <v>42</v>
      </c>
    </row>
    <row r="1506" spans="1:14" ht="21.75" customHeight="1">
      <c r="A1506" s="2" t="s">
        <v>108</v>
      </c>
      <c r="B1506" s="2" t="s">
        <v>5390</v>
      </c>
      <c r="C1506" s="2" t="str">
        <f t="shared" ca="1" si="0"/>
        <v>上海</v>
      </c>
      <c r="D1506" s="2" t="s">
        <v>21</v>
      </c>
      <c r="E1506" s="2" t="s">
        <v>60</v>
      </c>
      <c r="F1506" s="2" t="s">
        <v>17</v>
      </c>
      <c r="G1506" s="3">
        <v>15</v>
      </c>
      <c r="H1506" s="3">
        <v>20</v>
      </c>
      <c r="I1506" s="2" t="s">
        <v>5054</v>
      </c>
      <c r="J1506" s="2" t="s">
        <v>5391</v>
      </c>
      <c r="K1506" s="2" t="s">
        <v>55</v>
      </c>
      <c r="L1506" s="2" t="s">
        <v>5392</v>
      </c>
      <c r="M1506" s="2" t="s">
        <v>5393</v>
      </c>
      <c r="N1506" s="2" t="s">
        <v>23</v>
      </c>
    </row>
    <row r="1507" spans="1:14" ht="21.75" customHeight="1">
      <c r="A1507" s="2" t="s">
        <v>108</v>
      </c>
      <c r="B1507" s="2" t="s">
        <v>5394</v>
      </c>
      <c r="C1507" s="2" t="str">
        <f t="shared" ca="1" si="0"/>
        <v>上海</v>
      </c>
      <c r="D1507" s="2" t="str">
        <f ca="1">IFERROR(__xludf.DUMMYFUNCTION("REGEXEXTRACT(E1507,""-(\S+)"")"),"浦东新区  ")</f>
        <v>浦东新区  </v>
      </c>
      <c r="E1507" s="2" t="s">
        <v>295</v>
      </c>
      <c r="F1507" s="2" t="s">
        <v>27</v>
      </c>
      <c r="G1507" s="3">
        <v>15</v>
      </c>
      <c r="H1507" s="3">
        <v>25</v>
      </c>
      <c r="I1507" s="2" t="s">
        <v>5050</v>
      </c>
      <c r="J1507" s="2" t="s">
        <v>1558</v>
      </c>
      <c r="K1507" s="2" t="s">
        <v>55</v>
      </c>
      <c r="L1507" s="2" t="s">
        <v>5395</v>
      </c>
      <c r="M1507" s="2" t="s">
        <v>5396</v>
      </c>
      <c r="N1507" s="2" t="s">
        <v>404</v>
      </c>
    </row>
    <row r="1508" spans="1:14" ht="21.75" customHeight="1">
      <c r="A1508" s="2" t="s">
        <v>75</v>
      </c>
      <c r="B1508" s="2" t="s">
        <v>5397</v>
      </c>
      <c r="C1508" s="2" t="str">
        <f t="shared" ca="1" si="0"/>
        <v>上海</v>
      </c>
      <c r="D1508" s="2" t="s">
        <v>21</v>
      </c>
      <c r="E1508" s="2" t="s">
        <v>60</v>
      </c>
      <c r="F1508" s="2" t="s">
        <v>27</v>
      </c>
      <c r="G1508" s="3">
        <v>15</v>
      </c>
      <c r="H1508" s="3">
        <v>25</v>
      </c>
      <c r="I1508" s="2" t="s">
        <v>5050</v>
      </c>
      <c r="J1508" s="2" t="s">
        <v>68</v>
      </c>
      <c r="K1508" s="2" t="s">
        <v>55</v>
      </c>
      <c r="L1508" s="2" t="s">
        <v>21</v>
      </c>
      <c r="M1508" s="2" t="s">
        <v>5398</v>
      </c>
      <c r="N1508" s="2" t="s">
        <v>36</v>
      </c>
    </row>
    <row r="1509" spans="1:14" ht="21.75" customHeight="1">
      <c r="A1509" s="2" t="s">
        <v>3462</v>
      </c>
      <c r="B1509" s="2" t="s">
        <v>5399</v>
      </c>
      <c r="C1509" s="2" t="str">
        <f t="shared" ca="1" si="0"/>
        <v>上海</v>
      </c>
      <c r="D1509" s="2" t="str">
        <f t="shared" ref="D1509:D1512" ca="1" si="178">IFERROR(__xludf.DUMMYFUNCTION("REGEXEXTRACT(E1509,""-(\S+)"")"),"虹口区  ")</f>
        <v>虹口区  </v>
      </c>
      <c r="E1509" s="2" t="s">
        <v>16</v>
      </c>
      <c r="F1509" s="2" t="s">
        <v>27</v>
      </c>
      <c r="G1509" s="3">
        <v>15</v>
      </c>
      <c r="H1509" s="3">
        <v>25</v>
      </c>
      <c r="I1509" s="2" t="s">
        <v>5050</v>
      </c>
      <c r="J1509" s="2" t="s">
        <v>68</v>
      </c>
      <c r="K1509" s="2" t="s">
        <v>19</v>
      </c>
      <c r="L1509" s="2" t="s">
        <v>5400</v>
      </c>
      <c r="M1509" s="2" t="s">
        <v>5401</v>
      </c>
      <c r="N1509" s="2" t="s">
        <v>36</v>
      </c>
    </row>
    <row r="1510" spans="1:14" ht="21.75" customHeight="1">
      <c r="A1510" s="2" t="s">
        <v>5402</v>
      </c>
      <c r="B1510" s="2" t="s">
        <v>5403</v>
      </c>
      <c r="C1510" s="2" t="str">
        <f t="shared" ca="1" si="0"/>
        <v>上海</v>
      </c>
      <c r="D1510" s="2" t="str">
        <f t="shared" ca="1" si="178"/>
        <v>虹口区  </v>
      </c>
      <c r="E1510" s="2" t="s">
        <v>301</v>
      </c>
      <c r="F1510" s="2" t="s">
        <v>27</v>
      </c>
      <c r="G1510" s="3">
        <v>15</v>
      </c>
      <c r="H1510" s="3">
        <v>25</v>
      </c>
      <c r="I1510" s="2" t="s">
        <v>5050</v>
      </c>
      <c r="J1510" s="2" t="s">
        <v>685</v>
      </c>
      <c r="K1510" s="2" t="s">
        <v>55</v>
      </c>
      <c r="L1510" s="2" t="s">
        <v>5404</v>
      </c>
      <c r="M1510" s="2" t="s">
        <v>5405</v>
      </c>
      <c r="N1510" s="2" t="s">
        <v>42</v>
      </c>
    </row>
    <row r="1511" spans="1:14" ht="21.75" customHeight="1">
      <c r="A1511" s="2" t="s">
        <v>5406</v>
      </c>
      <c r="B1511" s="2" t="s">
        <v>5407</v>
      </c>
      <c r="C1511" s="2" t="str">
        <f t="shared" ca="1" si="0"/>
        <v>上海</v>
      </c>
      <c r="D1511" s="2" t="str">
        <f t="shared" ca="1" si="178"/>
        <v>虹口区  </v>
      </c>
      <c r="E1511" s="2" t="s">
        <v>960</v>
      </c>
      <c r="F1511" s="2" t="s">
        <v>27</v>
      </c>
      <c r="G1511" s="3">
        <v>15</v>
      </c>
      <c r="H1511" s="3">
        <v>20</v>
      </c>
      <c r="I1511" s="2" t="s">
        <v>5054</v>
      </c>
      <c r="J1511" s="2" t="s">
        <v>471</v>
      </c>
      <c r="K1511" s="2" t="s">
        <v>55</v>
      </c>
      <c r="L1511" s="2" t="s">
        <v>5408</v>
      </c>
      <c r="M1511" s="2" t="s">
        <v>5409</v>
      </c>
      <c r="N1511" s="2" t="s">
        <v>36</v>
      </c>
    </row>
    <row r="1512" spans="1:14" ht="21.75" customHeight="1">
      <c r="A1512" s="2" t="s">
        <v>5410</v>
      </c>
      <c r="B1512" s="2" t="s">
        <v>5411</v>
      </c>
      <c r="C1512" s="2" t="str">
        <f t="shared" ca="1" si="0"/>
        <v>上海</v>
      </c>
      <c r="D1512" s="2" t="str">
        <f t="shared" ca="1" si="178"/>
        <v>虹口区  </v>
      </c>
      <c r="E1512" s="2" t="s">
        <v>65</v>
      </c>
      <c r="F1512" s="2" t="s">
        <v>27</v>
      </c>
      <c r="G1512" s="3">
        <v>15</v>
      </c>
      <c r="H1512" s="3">
        <v>20</v>
      </c>
      <c r="I1512" s="2" t="s">
        <v>5054</v>
      </c>
      <c r="J1512" s="2" t="s">
        <v>1547</v>
      </c>
      <c r="K1512" s="2" t="s">
        <v>55</v>
      </c>
      <c r="L1512" s="2" t="s">
        <v>5412</v>
      </c>
      <c r="M1512" s="2" t="s">
        <v>5413</v>
      </c>
      <c r="N1512" s="2" t="s">
        <v>42</v>
      </c>
    </row>
    <row r="1513" spans="1:14" ht="21.75" customHeight="1">
      <c r="A1513" s="2" t="s">
        <v>314</v>
      </c>
      <c r="B1513" s="2" t="s">
        <v>5414</v>
      </c>
      <c r="C1513" s="2" t="str">
        <f t="shared" ca="1" si="0"/>
        <v>上海</v>
      </c>
      <c r="D1513" s="2" t="s">
        <v>21</v>
      </c>
      <c r="E1513" s="2" t="s">
        <v>306</v>
      </c>
      <c r="F1513" s="2" t="s">
        <v>27</v>
      </c>
      <c r="G1513" s="3">
        <v>15</v>
      </c>
      <c r="H1513" s="3">
        <v>25</v>
      </c>
      <c r="I1513" s="2" t="s">
        <v>5050</v>
      </c>
      <c r="J1513" s="2" t="s">
        <v>105</v>
      </c>
      <c r="K1513" s="2" t="s">
        <v>1965</v>
      </c>
      <c r="L1513" s="2" t="s">
        <v>5415</v>
      </c>
      <c r="M1513" s="2" t="s">
        <v>5416</v>
      </c>
      <c r="N1513" s="2" t="s">
        <v>96</v>
      </c>
    </row>
    <row r="1514" spans="1:14" ht="21.75" customHeight="1">
      <c r="A1514" s="2" t="s">
        <v>5417</v>
      </c>
      <c r="B1514" s="2" t="s">
        <v>5418</v>
      </c>
      <c r="C1514" s="2" t="str">
        <f t="shared" ca="1" si="0"/>
        <v>上海</v>
      </c>
      <c r="D1514" s="2" t="s">
        <v>21</v>
      </c>
      <c r="E1514" s="2" t="s">
        <v>306</v>
      </c>
      <c r="F1514" s="2" t="s">
        <v>27</v>
      </c>
      <c r="G1514" s="3">
        <v>15</v>
      </c>
      <c r="H1514" s="3">
        <v>20</v>
      </c>
      <c r="I1514" s="2" t="s">
        <v>5054</v>
      </c>
      <c r="J1514" s="2" t="s">
        <v>105</v>
      </c>
      <c r="K1514" s="2" t="s">
        <v>55</v>
      </c>
      <c r="L1514" s="2" t="s">
        <v>21</v>
      </c>
      <c r="M1514" s="2" t="s">
        <v>21</v>
      </c>
      <c r="N1514" s="2" t="s">
        <v>1333</v>
      </c>
    </row>
    <row r="1515" spans="1:14" ht="21.75" customHeight="1">
      <c r="A1515" s="2" t="s">
        <v>5419</v>
      </c>
      <c r="B1515" s="2" t="s">
        <v>5420</v>
      </c>
      <c r="C1515" s="2" t="str">
        <f t="shared" ca="1" si="0"/>
        <v>上海</v>
      </c>
      <c r="D1515" s="2" t="str">
        <f ca="1">IFERROR(__xludf.DUMMYFUNCTION("REGEXEXTRACT(E1515,""-(\S+)"")"),"顺义区  ")</f>
        <v>顺义区  </v>
      </c>
      <c r="E1515" s="2" t="s">
        <v>2200</v>
      </c>
      <c r="F1515" s="2" t="s">
        <v>27</v>
      </c>
      <c r="G1515" s="3">
        <v>15</v>
      </c>
      <c r="H1515" s="3">
        <v>22</v>
      </c>
      <c r="I1515" s="2" t="s">
        <v>5375</v>
      </c>
      <c r="J1515" s="2" t="s">
        <v>5421</v>
      </c>
      <c r="K1515" s="2" t="s">
        <v>55</v>
      </c>
      <c r="L1515" s="2" t="s">
        <v>5422</v>
      </c>
      <c r="M1515" s="2" t="s">
        <v>5423</v>
      </c>
      <c r="N1515" s="2" t="s">
        <v>42</v>
      </c>
    </row>
    <row r="1516" spans="1:14" ht="21.75" customHeight="1">
      <c r="A1516" s="2" t="s">
        <v>5424</v>
      </c>
      <c r="B1516" s="2" t="s">
        <v>5425</v>
      </c>
      <c r="C1516" s="2" t="str">
        <f t="shared" ca="1" si="0"/>
        <v>上海</v>
      </c>
      <c r="D1516" s="2" t="s">
        <v>21</v>
      </c>
      <c r="E1516" s="2" t="s">
        <v>306</v>
      </c>
      <c r="F1516" s="2" t="s">
        <v>27</v>
      </c>
      <c r="G1516" s="3">
        <v>15</v>
      </c>
      <c r="H1516" s="3">
        <v>20</v>
      </c>
      <c r="I1516" s="2" t="s">
        <v>5054</v>
      </c>
      <c r="J1516" s="2" t="s">
        <v>5426</v>
      </c>
      <c r="K1516" s="2" t="s">
        <v>55</v>
      </c>
      <c r="L1516" s="2" t="s">
        <v>5427</v>
      </c>
      <c r="M1516" s="2" t="s">
        <v>5428</v>
      </c>
      <c r="N1516" s="2" t="s">
        <v>96</v>
      </c>
    </row>
    <row r="1517" spans="1:14" ht="21.75" customHeight="1">
      <c r="A1517" s="2" t="s">
        <v>774</v>
      </c>
      <c r="B1517" s="2" t="s">
        <v>5429</v>
      </c>
      <c r="C1517" s="2" t="str">
        <f t="shared" ca="1" si="0"/>
        <v>上海</v>
      </c>
      <c r="D1517" s="2" t="s">
        <v>21</v>
      </c>
      <c r="E1517" s="2" t="s">
        <v>306</v>
      </c>
      <c r="F1517" s="2" t="s">
        <v>27</v>
      </c>
      <c r="G1517" s="3">
        <v>15</v>
      </c>
      <c r="H1517" s="3">
        <v>20</v>
      </c>
      <c r="I1517" s="2" t="s">
        <v>5054</v>
      </c>
      <c r="J1517" s="2" t="s">
        <v>1081</v>
      </c>
      <c r="K1517" s="2" t="s">
        <v>1965</v>
      </c>
      <c r="L1517" s="2" t="s">
        <v>5430</v>
      </c>
      <c r="M1517" s="2" t="s">
        <v>5431</v>
      </c>
      <c r="N1517" s="2" t="s">
        <v>36</v>
      </c>
    </row>
    <row r="1518" spans="1:14" ht="21.75" customHeight="1">
      <c r="A1518" s="2" t="s">
        <v>5432</v>
      </c>
      <c r="B1518" s="2" t="s">
        <v>5433</v>
      </c>
      <c r="C1518" s="2" t="str">
        <f t="shared" ca="1" si="0"/>
        <v>上海</v>
      </c>
      <c r="D1518" s="2" t="str">
        <f t="shared" ref="D1518:D1519" ca="1" si="179">IFERROR(__xludf.DUMMYFUNCTION("REGEXEXTRACT(E1518,""-(\S+)"")"),"朝阳区  ")</f>
        <v>朝阳区  </v>
      </c>
      <c r="E1518" s="2" t="s">
        <v>301</v>
      </c>
      <c r="F1518" s="2" t="s">
        <v>27</v>
      </c>
      <c r="G1518" s="3">
        <v>15</v>
      </c>
      <c r="H1518" s="3">
        <v>20</v>
      </c>
      <c r="I1518" s="2" t="s">
        <v>5054</v>
      </c>
      <c r="J1518" s="2" t="s">
        <v>29</v>
      </c>
      <c r="K1518" s="2" t="s">
        <v>47</v>
      </c>
      <c r="L1518" s="2" t="s">
        <v>5434</v>
      </c>
      <c r="M1518" s="2" t="s">
        <v>5435</v>
      </c>
      <c r="N1518" s="2" t="s">
        <v>23</v>
      </c>
    </row>
    <row r="1519" spans="1:14" ht="21.75" customHeight="1">
      <c r="A1519" s="4" t="s">
        <v>5436</v>
      </c>
      <c r="B1519" s="4" t="s">
        <v>5437</v>
      </c>
      <c r="C1519" s="4" t="str">
        <f t="shared" ca="1" si="0"/>
        <v>上海</v>
      </c>
      <c r="D1519" s="4" t="str">
        <f t="shared" ca="1" si="179"/>
        <v>朝阳区  </v>
      </c>
      <c r="E1519" s="4" t="s">
        <v>301</v>
      </c>
      <c r="F1519" s="4" t="s">
        <v>27</v>
      </c>
      <c r="G1519" s="5">
        <v>15</v>
      </c>
      <c r="H1519" s="5">
        <v>20</v>
      </c>
      <c r="I1519" s="4" t="s">
        <v>5054</v>
      </c>
      <c r="J1519" s="4" t="s">
        <v>5438</v>
      </c>
      <c r="K1519" s="4" t="s">
        <v>55</v>
      </c>
      <c r="L1519" s="4" t="s">
        <v>5439</v>
      </c>
      <c r="M1519" s="4" t="s">
        <v>5440</v>
      </c>
      <c r="N1519" s="4" t="s">
        <v>36</v>
      </c>
    </row>
    <row r="1520" spans="1:14" ht="21.75" customHeight="1">
      <c r="A1520" s="2" t="s">
        <v>3746</v>
      </c>
      <c r="B1520" s="2" t="s">
        <v>5441</v>
      </c>
      <c r="C1520" s="2" t="str">
        <f t="shared" ca="1" si="0"/>
        <v>上海</v>
      </c>
      <c r="D1520" s="2" t="s">
        <v>21</v>
      </c>
      <c r="E1520" s="2" t="s">
        <v>306</v>
      </c>
      <c r="F1520" s="2" t="s">
        <v>27</v>
      </c>
      <c r="G1520" s="3">
        <v>15</v>
      </c>
      <c r="H1520" s="3">
        <v>20</v>
      </c>
      <c r="I1520" s="2" t="s">
        <v>5054</v>
      </c>
      <c r="J1520" s="2" t="s">
        <v>981</v>
      </c>
      <c r="K1520" s="2" t="s">
        <v>55</v>
      </c>
      <c r="L1520" s="2" t="s">
        <v>5442</v>
      </c>
      <c r="M1520" s="2" t="s">
        <v>5443</v>
      </c>
      <c r="N1520" s="2" t="s">
        <v>36</v>
      </c>
    </row>
    <row r="1521" spans="1:14" ht="21.75" customHeight="1">
      <c r="A1521" s="2" t="s">
        <v>1588</v>
      </c>
      <c r="B1521" s="2" t="s">
        <v>5444</v>
      </c>
      <c r="C1521" s="2" t="str">
        <f t="shared" ca="1" si="0"/>
        <v>上海</v>
      </c>
      <c r="D1521" s="2" t="str">
        <f ca="1">IFERROR(__xludf.DUMMYFUNCTION("REGEXEXTRACT(E1521,""-(\S+)"")"),"海淀区  ")</f>
        <v>海淀区  </v>
      </c>
      <c r="E1521" s="2" t="s">
        <v>65</v>
      </c>
      <c r="F1521" s="2" t="s">
        <v>27</v>
      </c>
      <c r="G1521" s="3">
        <v>15</v>
      </c>
      <c r="H1521" s="3">
        <v>20</v>
      </c>
      <c r="I1521" s="2" t="s">
        <v>5054</v>
      </c>
      <c r="J1521" s="2" t="s">
        <v>29</v>
      </c>
      <c r="K1521" s="2" t="s">
        <v>55</v>
      </c>
      <c r="L1521" s="2" t="s">
        <v>5445</v>
      </c>
      <c r="M1521" s="2" t="s">
        <v>5446</v>
      </c>
      <c r="N1521" s="2" t="s">
        <v>42</v>
      </c>
    </row>
    <row r="1522" spans="1:14" ht="21.75" customHeight="1">
      <c r="A1522" s="2" t="s">
        <v>4671</v>
      </c>
      <c r="B1522" s="2" t="s">
        <v>5447</v>
      </c>
      <c r="C1522" s="2" t="str">
        <f t="shared" ca="1" si="0"/>
        <v>上海</v>
      </c>
      <c r="D1522" s="2" t="s">
        <v>21</v>
      </c>
      <c r="E1522" s="2" t="s">
        <v>306</v>
      </c>
      <c r="F1522" s="2" t="s">
        <v>27</v>
      </c>
      <c r="G1522" s="3">
        <v>15</v>
      </c>
      <c r="H1522" s="3">
        <v>30</v>
      </c>
      <c r="I1522" s="2" t="s">
        <v>5119</v>
      </c>
      <c r="J1522" s="2" t="s">
        <v>105</v>
      </c>
      <c r="K1522" s="2" t="s">
        <v>1965</v>
      </c>
      <c r="L1522" s="2" t="s">
        <v>5448</v>
      </c>
      <c r="M1522" s="2" t="s">
        <v>5449</v>
      </c>
      <c r="N1522" s="2" t="s">
        <v>96</v>
      </c>
    </row>
    <row r="1523" spans="1:14" ht="21.75" customHeight="1">
      <c r="A1523" s="2" t="s">
        <v>385</v>
      </c>
      <c r="B1523" s="2" t="s">
        <v>5450</v>
      </c>
      <c r="C1523" s="2" t="str">
        <f t="shared" ca="1" si="0"/>
        <v>上海</v>
      </c>
      <c r="D1523" s="2" t="str">
        <f t="shared" ref="D1523:D1526" ca="1" si="180">IFERROR(__xludf.DUMMYFUNCTION("REGEXEXTRACT(E1523,""-(\S+)"")"),"朝阳区  ")</f>
        <v>朝阳区  </v>
      </c>
      <c r="E1523" s="2" t="s">
        <v>301</v>
      </c>
      <c r="F1523" s="2" t="s">
        <v>27</v>
      </c>
      <c r="G1523" s="3">
        <v>15</v>
      </c>
      <c r="H1523" s="3">
        <v>22</v>
      </c>
      <c r="I1523" s="2" t="s">
        <v>5375</v>
      </c>
      <c r="J1523" s="2" t="s">
        <v>29</v>
      </c>
      <c r="K1523" s="2" t="s">
        <v>47</v>
      </c>
      <c r="L1523" s="2" t="s">
        <v>21</v>
      </c>
      <c r="M1523" s="2" t="s">
        <v>5451</v>
      </c>
      <c r="N1523" s="2" t="s">
        <v>23</v>
      </c>
    </row>
    <row r="1524" spans="1:14" ht="21.75" customHeight="1">
      <c r="A1524" s="2" t="s">
        <v>172</v>
      </c>
      <c r="B1524" s="2" t="s">
        <v>5452</v>
      </c>
      <c r="C1524" s="2" t="str">
        <f t="shared" ca="1" si="0"/>
        <v>上海</v>
      </c>
      <c r="D1524" s="2" t="str">
        <f t="shared" ca="1" si="180"/>
        <v>朝阳区  </v>
      </c>
      <c r="E1524" s="2" t="s">
        <v>479</v>
      </c>
      <c r="F1524" s="2" t="s">
        <v>17</v>
      </c>
      <c r="G1524" s="3">
        <v>15</v>
      </c>
      <c r="H1524" s="3">
        <v>20</v>
      </c>
      <c r="I1524" s="2" t="s">
        <v>5054</v>
      </c>
      <c r="J1524" s="2" t="s">
        <v>140</v>
      </c>
      <c r="K1524" s="2" t="s">
        <v>55</v>
      </c>
      <c r="L1524" s="2" t="s">
        <v>5453</v>
      </c>
      <c r="M1524" s="2" t="s">
        <v>5454</v>
      </c>
      <c r="N1524" s="2" t="s">
        <v>36</v>
      </c>
    </row>
    <row r="1525" spans="1:14" ht="21.75" customHeight="1">
      <c r="A1525" s="2" t="s">
        <v>5455</v>
      </c>
      <c r="B1525" s="2" t="s">
        <v>5456</v>
      </c>
      <c r="C1525" s="2" t="str">
        <f t="shared" ca="1" si="0"/>
        <v>上海</v>
      </c>
      <c r="D1525" s="2" t="str">
        <f t="shared" ca="1" si="180"/>
        <v>朝阳区  </v>
      </c>
      <c r="E1525" s="2" t="s">
        <v>936</v>
      </c>
      <c r="F1525" s="2" t="s">
        <v>27</v>
      </c>
      <c r="G1525" s="3">
        <v>15</v>
      </c>
      <c r="H1525" s="3">
        <v>20</v>
      </c>
      <c r="I1525" s="2" t="s">
        <v>5054</v>
      </c>
      <c r="J1525" s="2" t="s">
        <v>1047</v>
      </c>
      <c r="K1525" s="2" t="s">
        <v>1965</v>
      </c>
      <c r="L1525" s="2" t="s">
        <v>5457</v>
      </c>
      <c r="M1525" s="2" t="s">
        <v>5458</v>
      </c>
      <c r="N1525" s="2" t="s">
        <v>404</v>
      </c>
    </row>
    <row r="1526" spans="1:14" ht="21.75" customHeight="1">
      <c r="A1526" s="2" t="s">
        <v>385</v>
      </c>
      <c r="B1526" s="2" t="s">
        <v>5459</v>
      </c>
      <c r="C1526" s="2" t="str">
        <f t="shared" ca="1" si="0"/>
        <v>上海</v>
      </c>
      <c r="D1526" s="2" t="str">
        <f t="shared" ca="1" si="180"/>
        <v>朝阳区  </v>
      </c>
      <c r="E1526" s="2" t="s">
        <v>65</v>
      </c>
      <c r="F1526" s="2" t="s">
        <v>27</v>
      </c>
      <c r="G1526" s="3">
        <v>15</v>
      </c>
      <c r="H1526" s="3">
        <v>20</v>
      </c>
      <c r="I1526" s="2" t="s">
        <v>5054</v>
      </c>
      <c r="J1526" s="2" t="s">
        <v>157</v>
      </c>
      <c r="K1526" s="2" t="s">
        <v>55</v>
      </c>
      <c r="L1526" s="2" t="s">
        <v>2686</v>
      </c>
      <c r="M1526" s="2" t="s">
        <v>5460</v>
      </c>
      <c r="N1526" s="2" t="s">
        <v>23</v>
      </c>
    </row>
    <row r="1527" spans="1:14" ht="21.75" customHeight="1">
      <c r="A1527" s="2" t="s">
        <v>1588</v>
      </c>
      <c r="B1527" s="2" t="s">
        <v>5461</v>
      </c>
      <c r="C1527" s="2" t="str">
        <f t="shared" ca="1" si="0"/>
        <v>上海</v>
      </c>
      <c r="D1527" s="2" t="s">
        <v>21</v>
      </c>
      <c r="E1527" s="2" t="s">
        <v>306</v>
      </c>
      <c r="F1527" s="2" t="s">
        <v>27</v>
      </c>
      <c r="G1527" s="3">
        <v>15</v>
      </c>
      <c r="H1527" s="3">
        <v>30</v>
      </c>
      <c r="I1527" s="2" t="s">
        <v>5119</v>
      </c>
      <c r="J1527" s="2" t="s">
        <v>29</v>
      </c>
      <c r="K1527" s="2" t="s">
        <v>55</v>
      </c>
      <c r="L1527" s="2" t="s">
        <v>21</v>
      </c>
      <c r="M1527" s="2" t="s">
        <v>5462</v>
      </c>
      <c r="N1527" s="2" t="s">
        <v>404</v>
      </c>
    </row>
    <row r="1528" spans="1:14" ht="21.75" customHeight="1">
      <c r="A1528" s="2" t="s">
        <v>108</v>
      </c>
      <c r="B1528" s="2" t="s">
        <v>5463</v>
      </c>
      <c r="C1528" s="2" t="str">
        <f t="shared" ca="1" si="0"/>
        <v>上海</v>
      </c>
      <c r="D1528" s="2" t="str">
        <f t="shared" ref="D1528:D1531" ca="1" si="181">IFERROR(__xludf.DUMMYFUNCTION("REGEXEXTRACT(E1528,""-(\S+)"")"),"朝阳区  ")</f>
        <v>朝阳区  </v>
      </c>
      <c r="E1528" s="2" t="s">
        <v>301</v>
      </c>
      <c r="F1528" s="2" t="s">
        <v>17</v>
      </c>
      <c r="G1528" s="3">
        <v>15</v>
      </c>
      <c r="H1528" s="3">
        <v>25</v>
      </c>
      <c r="I1528" s="2" t="s">
        <v>5050</v>
      </c>
      <c r="J1528" s="2" t="s">
        <v>140</v>
      </c>
      <c r="K1528" s="2" t="s">
        <v>55</v>
      </c>
      <c r="L1528" s="2" t="s">
        <v>5464</v>
      </c>
      <c r="M1528" s="2" t="s">
        <v>21</v>
      </c>
      <c r="N1528" s="2" t="s">
        <v>42</v>
      </c>
    </row>
    <row r="1529" spans="1:14" ht="21.75" customHeight="1">
      <c r="A1529" s="2" t="s">
        <v>5465</v>
      </c>
      <c r="B1529" s="2" t="s">
        <v>5466</v>
      </c>
      <c r="C1529" s="2" t="str">
        <f t="shared" ca="1" si="0"/>
        <v>上海</v>
      </c>
      <c r="D1529" s="2" t="str">
        <f t="shared" ca="1" si="181"/>
        <v>朝阳区  </v>
      </c>
      <c r="E1529" s="2" t="s">
        <v>301</v>
      </c>
      <c r="F1529" s="2" t="s">
        <v>27</v>
      </c>
      <c r="G1529" s="3">
        <v>15</v>
      </c>
      <c r="H1529" s="3">
        <v>20</v>
      </c>
      <c r="I1529" s="2" t="s">
        <v>5054</v>
      </c>
      <c r="J1529" s="2" t="s">
        <v>105</v>
      </c>
      <c r="K1529" s="2" t="s">
        <v>55</v>
      </c>
      <c r="L1529" s="2" t="s">
        <v>5467</v>
      </c>
      <c r="M1529" s="2" t="s">
        <v>5468</v>
      </c>
      <c r="N1529" s="2" t="s">
        <v>23</v>
      </c>
    </row>
    <row r="1530" spans="1:14" ht="21.75" customHeight="1">
      <c r="A1530" s="2" t="s">
        <v>5469</v>
      </c>
      <c r="B1530" s="2" t="s">
        <v>5470</v>
      </c>
      <c r="C1530" s="2" t="str">
        <f t="shared" ca="1" si="0"/>
        <v>上海</v>
      </c>
      <c r="D1530" s="2" t="str">
        <f t="shared" ca="1" si="181"/>
        <v>朝阳区  </v>
      </c>
      <c r="E1530" s="2" t="s">
        <v>65</v>
      </c>
      <c r="F1530" s="2" t="s">
        <v>27</v>
      </c>
      <c r="G1530" s="3">
        <v>15</v>
      </c>
      <c r="H1530" s="3">
        <v>25</v>
      </c>
      <c r="I1530" s="2" t="s">
        <v>5050</v>
      </c>
      <c r="J1530" s="2" t="s">
        <v>352</v>
      </c>
      <c r="K1530" s="2" t="s">
        <v>55</v>
      </c>
      <c r="L1530" s="2" t="s">
        <v>5471</v>
      </c>
      <c r="M1530" s="2" t="s">
        <v>5472</v>
      </c>
      <c r="N1530" s="2" t="s">
        <v>36</v>
      </c>
    </row>
    <row r="1531" spans="1:14" ht="21.75" customHeight="1">
      <c r="A1531" s="4" t="s">
        <v>75</v>
      </c>
      <c r="B1531" s="4" t="s">
        <v>5473</v>
      </c>
      <c r="C1531" s="4" t="str">
        <f t="shared" ca="1" si="0"/>
        <v>上海</v>
      </c>
      <c r="D1531" s="4" t="str">
        <f t="shared" ca="1" si="181"/>
        <v>朝阳区  </v>
      </c>
      <c r="E1531" s="4" t="s">
        <v>301</v>
      </c>
      <c r="F1531" s="4" t="s">
        <v>27</v>
      </c>
      <c r="G1531" s="5">
        <v>15</v>
      </c>
      <c r="H1531" s="5">
        <v>25</v>
      </c>
      <c r="I1531" s="4" t="s">
        <v>5050</v>
      </c>
      <c r="J1531" s="4" t="s">
        <v>5474</v>
      </c>
      <c r="K1531" s="4" t="s">
        <v>55</v>
      </c>
      <c r="L1531" s="4" t="s">
        <v>5475</v>
      </c>
      <c r="M1531" s="4" t="s">
        <v>21</v>
      </c>
      <c r="N1531" s="4" t="s">
        <v>404</v>
      </c>
    </row>
    <row r="1532" spans="1:14" ht="21.75" customHeight="1">
      <c r="A1532" s="2" t="s">
        <v>1588</v>
      </c>
      <c r="B1532" s="2" t="s">
        <v>5476</v>
      </c>
      <c r="C1532" s="2" t="str">
        <f t="shared" ca="1" si="0"/>
        <v>上海</v>
      </c>
      <c r="D1532" s="2" t="s">
        <v>21</v>
      </c>
      <c r="E1532" s="2" t="s">
        <v>306</v>
      </c>
      <c r="F1532" s="2" t="s">
        <v>27</v>
      </c>
      <c r="G1532" s="3">
        <v>15</v>
      </c>
      <c r="H1532" s="3">
        <v>25</v>
      </c>
      <c r="I1532" s="2" t="s">
        <v>5050</v>
      </c>
      <c r="J1532" s="2" t="s">
        <v>157</v>
      </c>
      <c r="K1532" s="2" t="s">
        <v>55</v>
      </c>
      <c r="L1532" s="2" t="s">
        <v>5477</v>
      </c>
      <c r="M1532" s="2" t="s">
        <v>5478</v>
      </c>
      <c r="N1532" s="2" t="s">
        <v>36</v>
      </c>
    </row>
    <row r="1533" spans="1:14" ht="21.75" customHeight="1">
      <c r="A1533" s="2" t="s">
        <v>5479</v>
      </c>
      <c r="B1533" s="2" t="s">
        <v>5480</v>
      </c>
      <c r="C1533" s="2" t="str">
        <f t="shared" ca="1" si="0"/>
        <v>上海</v>
      </c>
      <c r="D1533" s="2" t="str">
        <f t="shared" ref="D1533:D1538" ca="1" si="182">IFERROR(__xludf.DUMMYFUNCTION("REGEXEXTRACT(E1533,""-(\S+)"")"),"海淀区  ")</f>
        <v>海淀区  </v>
      </c>
      <c r="E1533" s="2" t="s">
        <v>65</v>
      </c>
      <c r="F1533" s="2" t="s">
        <v>27</v>
      </c>
      <c r="G1533" s="3">
        <v>15</v>
      </c>
      <c r="H1533" s="3">
        <v>20</v>
      </c>
      <c r="I1533" s="2" t="s">
        <v>5054</v>
      </c>
      <c r="J1533" s="2" t="s">
        <v>40</v>
      </c>
      <c r="K1533" s="2" t="s">
        <v>55</v>
      </c>
      <c r="L1533" s="2" t="s">
        <v>5481</v>
      </c>
      <c r="M1533" s="2" t="s">
        <v>5482</v>
      </c>
      <c r="N1533" s="2" t="s">
        <v>36</v>
      </c>
    </row>
    <row r="1534" spans="1:14" ht="21.75" customHeight="1">
      <c r="A1534" s="2" t="s">
        <v>5483</v>
      </c>
      <c r="B1534" s="2" t="s">
        <v>5484</v>
      </c>
      <c r="C1534" s="2" t="str">
        <f t="shared" ca="1" si="0"/>
        <v>上海</v>
      </c>
      <c r="D1534" s="2" t="str">
        <f t="shared" ca="1" si="182"/>
        <v>海淀区  </v>
      </c>
      <c r="E1534" s="2" t="s">
        <v>65</v>
      </c>
      <c r="F1534" s="2" t="s">
        <v>27</v>
      </c>
      <c r="G1534" s="3">
        <v>15</v>
      </c>
      <c r="H1534" s="3">
        <v>20</v>
      </c>
      <c r="I1534" s="2" t="s">
        <v>5054</v>
      </c>
      <c r="J1534" s="2" t="s">
        <v>5485</v>
      </c>
      <c r="K1534" s="2" t="s">
        <v>1965</v>
      </c>
      <c r="L1534" s="2" t="s">
        <v>5486</v>
      </c>
      <c r="M1534" s="2" t="s">
        <v>5487</v>
      </c>
      <c r="N1534" s="2" t="s">
        <v>42</v>
      </c>
    </row>
    <row r="1535" spans="1:14" ht="21.75" customHeight="1">
      <c r="A1535" s="2" t="s">
        <v>5488</v>
      </c>
      <c r="B1535" s="2" t="s">
        <v>5489</v>
      </c>
      <c r="C1535" s="2" t="str">
        <f t="shared" ca="1" si="0"/>
        <v>上海</v>
      </c>
      <c r="D1535" s="2" t="str">
        <f t="shared" ca="1" si="182"/>
        <v>海淀区  </v>
      </c>
      <c r="E1535" s="2" t="s">
        <v>301</v>
      </c>
      <c r="F1535" s="2" t="s">
        <v>17</v>
      </c>
      <c r="G1535" s="3">
        <v>15</v>
      </c>
      <c r="H1535" s="3">
        <v>25</v>
      </c>
      <c r="I1535" s="2" t="s">
        <v>5050</v>
      </c>
      <c r="J1535" s="2" t="s">
        <v>5490</v>
      </c>
      <c r="K1535" s="2" t="s">
        <v>1965</v>
      </c>
      <c r="L1535" s="2" t="s">
        <v>5491</v>
      </c>
      <c r="M1535" s="2" t="s">
        <v>5492</v>
      </c>
      <c r="N1535" s="2" t="s">
        <v>96</v>
      </c>
    </row>
    <row r="1536" spans="1:14" ht="21.75" customHeight="1">
      <c r="A1536" s="2" t="s">
        <v>5493</v>
      </c>
      <c r="B1536" s="2" t="s">
        <v>5494</v>
      </c>
      <c r="C1536" s="2" t="str">
        <f t="shared" ca="1" si="0"/>
        <v>上海</v>
      </c>
      <c r="D1536" s="2" t="str">
        <f t="shared" ca="1" si="182"/>
        <v>海淀区  </v>
      </c>
      <c r="E1536" s="2" t="s">
        <v>65</v>
      </c>
      <c r="F1536" s="2" t="s">
        <v>27</v>
      </c>
      <c r="G1536" s="3">
        <v>15</v>
      </c>
      <c r="H1536" s="3">
        <v>20</v>
      </c>
      <c r="I1536" s="2" t="s">
        <v>5054</v>
      </c>
      <c r="J1536" s="2" t="s">
        <v>20</v>
      </c>
      <c r="K1536" s="2" t="s">
        <v>1965</v>
      </c>
      <c r="L1536" s="2" t="s">
        <v>5495</v>
      </c>
      <c r="M1536" s="2" t="s">
        <v>21</v>
      </c>
      <c r="N1536" s="2" t="s">
        <v>36</v>
      </c>
    </row>
    <row r="1537" spans="1:14" ht="21.75" customHeight="1">
      <c r="A1537" s="2" t="s">
        <v>1907</v>
      </c>
      <c r="B1537" s="2" t="s">
        <v>5496</v>
      </c>
      <c r="C1537" s="2" t="str">
        <f t="shared" ca="1" si="0"/>
        <v>上海</v>
      </c>
      <c r="D1537" s="2" t="str">
        <f t="shared" ca="1" si="182"/>
        <v>海淀区  </v>
      </c>
      <c r="E1537" s="2" t="s">
        <v>301</v>
      </c>
      <c r="F1537" s="2" t="s">
        <v>27</v>
      </c>
      <c r="G1537" s="3">
        <v>15</v>
      </c>
      <c r="H1537" s="3">
        <v>20</v>
      </c>
      <c r="I1537" s="2" t="s">
        <v>5054</v>
      </c>
      <c r="J1537" s="2" t="s">
        <v>78</v>
      </c>
      <c r="K1537" s="2" t="s">
        <v>55</v>
      </c>
      <c r="L1537" s="2" t="s">
        <v>5497</v>
      </c>
      <c r="M1537" s="2" t="s">
        <v>5498</v>
      </c>
      <c r="N1537" s="2" t="s">
        <v>42</v>
      </c>
    </row>
    <row r="1538" spans="1:14" ht="21.75" customHeight="1">
      <c r="A1538" s="2" t="s">
        <v>3014</v>
      </c>
      <c r="B1538" s="2" t="s">
        <v>5499</v>
      </c>
      <c r="C1538" s="2" t="str">
        <f t="shared" ca="1" si="0"/>
        <v>上海</v>
      </c>
      <c r="D1538" s="2" t="str">
        <f t="shared" ca="1" si="182"/>
        <v>海淀区  </v>
      </c>
      <c r="E1538" s="2" t="s">
        <v>301</v>
      </c>
      <c r="F1538" s="2" t="s">
        <v>27</v>
      </c>
      <c r="G1538" s="3">
        <v>15</v>
      </c>
      <c r="H1538" s="3">
        <v>20</v>
      </c>
      <c r="I1538" s="2" t="s">
        <v>5054</v>
      </c>
      <c r="J1538" s="2" t="s">
        <v>1024</v>
      </c>
      <c r="K1538" s="2" t="s">
        <v>55</v>
      </c>
      <c r="L1538" s="2" t="s">
        <v>5500</v>
      </c>
      <c r="M1538" s="2" t="s">
        <v>5501</v>
      </c>
      <c r="N1538" s="2" t="s">
        <v>42</v>
      </c>
    </row>
    <row r="1539" spans="1:14" ht="21.75" customHeight="1">
      <c r="A1539" s="2" t="s">
        <v>5502</v>
      </c>
      <c r="B1539" s="2" t="s">
        <v>5503</v>
      </c>
      <c r="C1539" s="2" t="str">
        <f t="shared" ca="1" si="0"/>
        <v>上海</v>
      </c>
      <c r="D1539" s="2" t="s">
        <v>21</v>
      </c>
      <c r="E1539" s="2" t="s">
        <v>306</v>
      </c>
      <c r="F1539" s="2" t="s">
        <v>27</v>
      </c>
      <c r="G1539" s="3">
        <v>15</v>
      </c>
      <c r="H1539" s="3">
        <v>20</v>
      </c>
      <c r="I1539" s="2" t="s">
        <v>5054</v>
      </c>
      <c r="J1539" s="2" t="s">
        <v>20</v>
      </c>
      <c r="K1539" s="2" t="s">
        <v>55</v>
      </c>
      <c r="L1539" s="2" t="s">
        <v>5504</v>
      </c>
      <c r="M1539" s="2" t="s">
        <v>5505</v>
      </c>
      <c r="N1539" s="2" t="s">
        <v>36</v>
      </c>
    </row>
    <row r="1540" spans="1:14" ht="21.75" customHeight="1">
      <c r="A1540" s="2" t="s">
        <v>5506</v>
      </c>
      <c r="B1540" s="2" t="s">
        <v>5507</v>
      </c>
      <c r="C1540" s="2" t="str">
        <f t="shared" ca="1" si="0"/>
        <v>上海</v>
      </c>
      <c r="D1540" s="2" t="str">
        <f t="shared" ref="D1540:D1551" ca="1" si="183">IFERROR(__xludf.DUMMYFUNCTION("REGEXEXTRACT(E1540,""-(\S+)"")"),"海淀区  ")</f>
        <v>海淀区  </v>
      </c>
      <c r="E1540" s="2" t="s">
        <v>65</v>
      </c>
      <c r="F1540" s="2" t="s">
        <v>5193</v>
      </c>
      <c r="G1540" s="3">
        <v>15</v>
      </c>
      <c r="H1540" s="3">
        <v>20</v>
      </c>
      <c r="I1540" s="2" t="s">
        <v>5054</v>
      </c>
      <c r="J1540" s="2" t="s">
        <v>40</v>
      </c>
      <c r="K1540" s="2" t="s">
        <v>55</v>
      </c>
      <c r="L1540" s="2" t="s">
        <v>5508</v>
      </c>
      <c r="M1540" s="2" t="s">
        <v>5509</v>
      </c>
      <c r="N1540" s="2" t="s">
        <v>36</v>
      </c>
    </row>
    <row r="1541" spans="1:14" ht="21.75" customHeight="1">
      <c r="A1541" s="2" t="s">
        <v>5510</v>
      </c>
      <c r="B1541" s="2" t="s">
        <v>5511</v>
      </c>
      <c r="C1541" s="2" t="str">
        <f t="shared" ca="1" si="0"/>
        <v>上海</v>
      </c>
      <c r="D1541" s="2" t="str">
        <f t="shared" ca="1" si="183"/>
        <v>海淀区  </v>
      </c>
      <c r="E1541" s="2" t="s">
        <v>301</v>
      </c>
      <c r="F1541" s="2" t="s">
        <v>27</v>
      </c>
      <c r="G1541" s="3">
        <v>15</v>
      </c>
      <c r="H1541" s="3">
        <v>25</v>
      </c>
      <c r="I1541" s="2" t="s">
        <v>5050</v>
      </c>
      <c r="J1541" s="2" t="s">
        <v>78</v>
      </c>
      <c r="K1541" s="2" t="s">
        <v>1965</v>
      </c>
      <c r="L1541" s="2" t="s">
        <v>5512</v>
      </c>
      <c r="M1541" s="2" t="s">
        <v>5513</v>
      </c>
      <c r="N1541" s="2" t="s">
        <v>404</v>
      </c>
    </row>
    <row r="1542" spans="1:14" ht="21.75" customHeight="1">
      <c r="A1542" s="2" t="s">
        <v>314</v>
      </c>
      <c r="B1542" s="2" t="s">
        <v>5514</v>
      </c>
      <c r="C1542" s="2" t="str">
        <f t="shared" ca="1" si="0"/>
        <v>上海</v>
      </c>
      <c r="D1542" s="2" t="str">
        <f t="shared" ca="1" si="183"/>
        <v>海淀区  </v>
      </c>
      <c r="E1542" s="2" t="s">
        <v>33</v>
      </c>
      <c r="F1542" s="2" t="s">
        <v>17</v>
      </c>
      <c r="G1542" s="3">
        <v>15</v>
      </c>
      <c r="H1542" s="3">
        <v>25</v>
      </c>
      <c r="I1542" s="2" t="s">
        <v>5050</v>
      </c>
      <c r="J1542" s="2" t="s">
        <v>663</v>
      </c>
      <c r="K1542" s="2" t="s">
        <v>55</v>
      </c>
      <c r="L1542" s="2" t="s">
        <v>5515</v>
      </c>
      <c r="M1542" s="2" t="s">
        <v>5516</v>
      </c>
      <c r="N1542" s="2" t="s">
        <v>36</v>
      </c>
    </row>
    <row r="1543" spans="1:14" ht="21.75" customHeight="1">
      <c r="A1543" s="2" t="s">
        <v>5517</v>
      </c>
      <c r="B1543" s="2" t="s">
        <v>5518</v>
      </c>
      <c r="C1543" s="2" t="str">
        <f t="shared" ca="1" si="0"/>
        <v>上海</v>
      </c>
      <c r="D1543" s="2" t="str">
        <f t="shared" ca="1" si="183"/>
        <v>海淀区  </v>
      </c>
      <c r="E1543" s="2" t="s">
        <v>33</v>
      </c>
      <c r="F1543" s="2" t="s">
        <v>27</v>
      </c>
      <c r="G1543" s="3">
        <v>15</v>
      </c>
      <c r="H1543" s="3">
        <v>20</v>
      </c>
      <c r="I1543" s="2" t="s">
        <v>5054</v>
      </c>
      <c r="J1543" s="2" t="s">
        <v>520</v>
      </c>
      <c r="K1543" s="2" t="s">
        <v>19</v>
      </c>
      <c r="L1543" s="2" t="s">
        <v>5519</v>
      </c>
      <c r="M1543" s="2" t="s">
        <v>5520</v>
      </c>
      <c r="N1543" s="2" t="s">
        <v>42</v>
      </c>
    </row>
    <row r="1544" spans="1:14" ht="21.75" customHeight="1">
      <c r="A1544" s="2" t="s">
        <v>314</v>
      </c>
      <c r="B1544" s="2" t="s">
        <v>5521</v>
      </c>
      <c r="C1544" s="2" t="str">
        <f t="shared" ca="1" si="0"/>
        <v>上海</v>
      </c>
      <c r="D1544" s="2" t="str">
        <f t="shared" ca="1" si="183"/>
        <v>海淀区  </v>
      </c>
      <c r="E1544" s="2" t="s">
        <v>33</v>
      </c>
      <c r="F1544" s="2" t="s">
        <v>27</v>
      </c>
      <c r="G1544" s="3">
        <v>15</v>
      </c>
      <c r="H1544" s="3">
        <v>20</v>
      </c>
      <c r="I1544" s="2" t="s">
        <v>5054</v>
      </c>
      <c r="J1544" s="2" t="s">
        <v>20</v>
      </c>
      <c r="K1544" s="2" t="s">
        <v>55</v>
      </c>
      <c r="L1544" s="2" t="s">
        <v>5522</v>
      </c>
      <c r="M1544" s="2" t="s">
        <v>5523</v>
      </c>
      <c r="N1544" s="2" t="s">
        <v>23</v>
      </c>
    </row>
    <row r="1545" spans="1:14" ht="21.75" customHeight="1">
      <c r="A1545" s="2" t="s">
        <v>314</v>
      </c>
      <c r="B1545" s="2" t="s">
        <v>5524</v>
      </c>
      <c r="C1545" s="2" t="str">
        <f t="shared" ca="1" si="0"/>
        <v>上海</v>
      </c>
      <c r="D1545" s="2" t="str">
        <f t="shared" ca="1" si="183"/>
        <v>海淀区  </v>
      </c>
      <c r="E1545" s="2" t="s">
        <v>33</v>
      </c>
      <c r="F1545" s="2" t="s">
        <v>27</v>
      </c>
      <c r="G1545" s="3">
        <v>15</v>
      </c>
      <c r="H1545" s="3">
        <v>25</v>
      </c>
      <c r="I1545" s="2" t="s">
        <v>5050</v>
      </c>
      <c r="J1545" s="2" t="s">
        <v>1020</v>
      </c>
      <c r="K1545" s="2" t="s">
        <v>47</v>
      </c>
      <c r="L1545" s="2" t="s">
        <v>5525</v>
      </c>
      <c r="M1545" s="2" t="s">
        <v>5526</v>
      </c>
      <c r="N1545" s="2" t="s">
        <v>42</v>
      </c>
    </row>
    <row r="1546" spans="1:14" ht="21.75" customHeight="1">
      <c r="A1546" s="2" t="s">
        <v>1588</v>
      </c>
      <c r="B1546" s="2" t="s">
        <v>5527</v>
      </c>
      <c r="C1546" s="2" t="str">
        <f t="shared" ca="1" si="0"/>
        <v>上海</v>
      </c>
      <c r="D1546" s="2" t="str">
        <f t="shared" ca="1" si="183"/>
        <v>海淀区  </v>
      </c>
      <c r="E1546" s="2" t="s">
        <v>33</v>
      </c>
      <c r="F1546" s="2" t="s">
        <v>27</v>
      </c>
      <c r="G1546" s="3">
        <v>15</v>
      </c>
      <c r="H1546" s="3">
        <v>20</v>
      </c>
      <c r="I1546" s="2" t="s">
        <v>5054</v>
      </c>
      <c r="J1546" s="2" t="s">
        <v>29</v>
      </c>
      <c r="K1546" s="2" t="s">
        <v>55</v>
      </c>
      <c r="L1546" s="2" t="s">
        <v>5528</v>
      </c>
      <c r="M1546" s="2" t="s">
        <v>5529</v>
      </c>
      <c r="N1546" s="2" t="s">
        <v>36</v>
      </c>
    </row>
    <row r="1547" spans="1:14" ht="21.75" customHeight="1">
      <c r="A1547" s="2" t="s">
        <v>5280</v>
      </c>
      <c r="B1547" s="2" t="s">
        <v>5530</v>
      </c>
      <c r="C1547" s="2" t="str">
        <f t="shared" ca="1" si="0"/>
        <v>上海</v>
      </c>
      <c r="D1547" s="2" t="str">
        <f t="shared" ca="1" si="183"/>
        <v>海淀区  </v>
      </c>
      <c r="E1547" s="2" t="s">
        <v>39</v>
      </c>
      <c r="F1547" s="2" t="s">
        <v>17</v>
      </c>
      <c r="G1547" s="3">
        <v>15</v>
      </c>
      <c r="H1547" s="3">
        <v>20</v>
      </c>
      <c r="I1547" s="2" t="s">
        <v>5054</v>
      </c>
      <c r="J1547" s="2" t="s">
        <v>20</v>
      </c>
      <c r="K1547" s="2" t="s">
        <v>1965</v>
      </c>
      <c r="L1547" s="2" t="s">
        <v>5531</v>
      </c>
      <c r="M1547" s="2" t="s">
        <v>5532</v>
      </c>
      <c r="N1547" s="2" t="s">
        <v>36</v>
      </c>
    </row>
    <row r="1548" spans="1:14" ht="21.75" customHeight="1">
      <c r="A1548" s="2" t="s">
        <v>5533</v>
      </c>
      <c r="B1548" s="2" t="s">
        <v>5534</v>
      </c>
      <c r="C1548" s="2" t="str">
        <f t="shared" ca="1" si="0"/>
        <v>上海</v>
      </c>
      <c r="D1548" s="2" t="str">
        <f t="shared" ca="1" si="183"/>
        <v>海淀区  </v>
      </c>
      <c r="E1548" s="2" t="s">
        <v>26</v>
      </c>
      <c r="F1548" s="2" t="s">
        <v>17</v>
      </c>
      <c r="G1548" s="3">
        <v>15</v>
      </c>
      <c r="H1548" s="3">
        <v>20</v>
      </c>
      <c r="I1548" s="2" t="s">
        <v>5054</v>
      </c>
      <c r="J1548" s="2" t="s">
        <v>267</v>
      </c>
      <c r="K1548" s="2" t="s">
        <v>55</v>
      </c>
      <c r="L1548" s="2" t="s">
        <v>5535</v>
      </c>
      <c r="M1548" s="2" t="s">
        <v>5536</v>
      </c>
      <c r="N1548" s="2" t="s">
        <v>42</v>
      </c>
    </row>
    <row r="1549" spans="1:14" ht="21.75" customHeight="1">
      <c r="A1549" s="2" t="s">
        <v>108</v>
      </c>
      <c r="B1549" s="2" t="s">
        <v>5537</v>
      </c>
      <c r="C1549" s="2" t="str">
        <f t="shared" ca="1" si="0"/>
        <v>上海</v>
      </c>
      <c r="D1549" s="2" t="str">
        <f t="shared" ca="1" si="183"/>
        <v>海淀区  </v>
      </c>
      <c r="E1549" s="2" t="s">
        <v>33</v>
      </c>
      <c r="F1549" s="2" t="s">
        <v>27</v>
      </c>
      <c r="G1549" s="3">
        <v>15</v>
      </c>
      <c r="H1549" s="3">
        <v>18</v>
      </c>
      <c r="I1549" s="2" t="s">
        <v>5154</v>
      </c>
      <c r="J1549" s="2" t="s">
        <v>29</v>
      </c>
      <c r="K1549" s="2" t="s">
        <v>55</v>
      </c>
      <c r="L1549" s="2" t="s">
        <v>21</v>
      </c>
      <c r="M1549" s="2" t="s">
        <v>5538</v>
      </c>
      <c r="N1549" s="2" t="s">
        <v>36</v>
      </c>
    </row>
    <row r="1550" spans="1:14" ht="21.75" customHeight="1">
      <c r="A1550" s="2" t="s">
        <v>5539</v>
      </c>
      <c r="B1550" s="2" t="s">
        <v>5540</v>
      </c>
      <c r="C1550" s="2" t="str">
        <f t="shared" ca="1" si="0"/>
        <v>上海</v>
      </c>
      <c r="D1550" s="2" t="str">
        <f t="shared" ca="1" si="183"/>
        <v>海淀区  </v>
      </c>
      <c r="E1550" s="2" t="s">
        <v>33</v>
      </c>
      <c r="F1550" s="2" t="s">
        <v>27</v>
      </c>
      <c r="G1550" s="3">
        <v>15</v>
      </c>
      <c r="H1550" s="3">
        <v>20</v>
      </c>
      <c r="I1550" s="2" t="s">
        <v>5054</v>
      </c>
      <c r="J1550" s="2" t="s">
        <v>2560</v>
      </c>
      <c r="K1550" s="2" t="s">
        <v>55</v>
      </c>
      <c r="L1550" s="2" t="s">
        <v>5541</v>
      </c>
      <c r="M1550" s="2" t="s">
        <v>5542</v>
      </c>
      <c r="N1550" s="2" t="s">
        <v>404</v>
      </c>
    </row>
    <row r="1551" spans="1:14" ht="21.75" customHeight="1">
      <c r="A1551" s="2" t="s">
        <v>5543</v>
      </c>
      <c r="B1551" s="2" t="s">
        <v>5544</v>
      </c>
      <c r="C1551" s="2" t="str">
        <f t="shared" ca="1" si="0"/>
        <v>上海</v>
      </c>
      <c r="D1551" s="2" t="str">
        <f t="shared" ca="1" si="183"/>
        <v>海淀区  </v>
      </c>
      <c r="E1551" s="2" t="s">
        <v>33</v>
      </c>
      <c r="F1551" s="2" t="s">
        <v>27</v>
      </c>
      <c r="G1551" s="3">
        <v>15</v>
      </c>
      <c r="H1551" s="3">
        <v>30</v>
      </c>
      <c r="I1551" s="2" t="s">
        <v>5119</v>
      </c>
      <c r="J1551" s="2" t="s">
        <v>157</v>
      </c>
      <c r="K1551" s="2" t="s">
        <v>55</v>
      </c>
      <c r="L1551" s="2" t="s">
        <v>5545</v>
      </c>
      <c r="M1551" s="2" t="s">
        <v>5546</v>
      </c>
      <c r="N1551" s="2" t="s">
        <v>42</v>
      </c>
    </row>
    <row r="1552" spans="1:14" ht="21.75" customHeight="1">
      <c r="A1552" s="2" t="s">
        <v>5280</v>
      </c>
      <c r="B1552" s="2" t="s">
        <v>5547</v>
      </c>
      <c r="C1552" s="2" t="str">
        <f t="shared" ca="1" si="0"/>
        <v>上海</v>
      </c>
      <c r="D1552" s="2" t="s">
        <v>21</v>
      </c>
      <c r="E1552" s="2" t="s">
        <v>77</v>
      </c>
      <c r="F1552" s="2" t="s">
        <v>27</v>
      </c>
      <c r="G1552" s="3">
        <v>15</v>
      </c>
      <c r="H1552" s="3">
        <v>30</v>
      </c>
      <c r="I1552" s="2" t="s">
        <v>5119</v>
      </c>
      <c r="J1552" s="2" t="s">
        <v>40</v>
      </c>
      <c r="K1552" s="2" t="s">
        <v>1965</v>
      </c>
      <c r="L1552" s="2" t="s">
        <v>5548</v>
      </c>
      <c r="M1552" s="2" t="s">
        <v>5549</v>
      </c>
      <c r="N1552" s="2" t="s">
        <v>36</v>
      </c>
    </row>
    <row r="1553" spans="1:14" ht="21.75" customHeight="1">
      <c r="A1553" s="2" t="s">
        <v>1588</v>
      </c>
      <c r="B1553" s="2" t="s">
        <v>5550</v>
      </c>
      <c r="C1553" s="2" t="str">
        <f t="shared" ca="1" si="0"/>
        <v>上海</v>
      </c>
      <c r="D1553" s="2" t="str">
        <f t="shared" ref="D1553:D1557" ca="1" si="184">IFERROR(__xludf.DUMMYFUNCTION("REGEXEXTRACT(E1553,""-(\S+)"")"),"天河区  ")</f>
        <v>天河区  </v>
      </c>
      <c r="E1553" s="2" t="s">
        <v>33</v>
      </c>
      <c r="F1553" s="2" t="s">
        <v>27</v>
      </c>
      <c r="G1553" s="3">
        <v>15</v>
      </c>
      <c r="H1553" s="3">
        <v>25</v>
      </c>
      <c r="I1553" s="2" t="s">
        <v>5050</v>
      </c>
      <c r="J1553" s="2" t="s">
        <v>40</v>
      </c>
      <c r="K1553" s="2" t="s">
        <v>1965</v>
      </c>
      <c r="L1553" s="2" t="s">
        <v>5551</v>
      </c>
      <c r="M1553" s="2" t="s">
        <v>5552</v>
      </c>
      <c r="N1553" s="2" t="s">
        <v>36</v>
      </c>
    </row>
    <row r="1554" spans="1:14" ht="21.75" customHeight="1">
      <c r="A1554" s="2" t="s">
        <v>1588</v>
      </c>
      <c r="B1554" s="2" t="s">
        <v>5553</v>
      </c>
      <c r="C1554" s="2" t="str">
        <f t="shared" ca="1" si="0"/>
        <v>上海</v>
      </c>
      <c r="D1554" s="2" t="str">
        <f t="shared" ca="1" si="184"/>
        <v>天河区  </v>
      </c>
      <c r="E1554" s="2" t="s">
        <v>33</v>
      </c>
      <c r="F1554" s="2" t="s">
        <v>17</v>
      </c>
      <c r="G1554" s="3">
        <v>15</v>
      </c>
      <c r="H1554" s="3">
        <v>20</v>
      </c>
      <c r="I1554" s="2" t="s">
        <v>5054</v>
      </c>
      <c r="J1554" s="2" t="s">
        <v>29</v>
      </c>
      <c r="K1554" s="2" t="s">
        <v>1965</v>
      </c>
      <c r="L1554" s="2" t="s">
        <v>5554</v>
      </c>
      <c r="M1554" s="2" t="s">
        <v>5555</v>
      </c>
      <c r="N1554" s="2" t="s">
        <v>36</v>
      </c>
    </row>
    <row r="1555" spans="1:14" ht="21.75" customHeight="1">
      <c r="A1555" s="2" t="s">
        <v>108</v>
      </c>
      <c r="B1555" s="2" t="s">
        <v>5556</v>
      </c>
      <c r="C1555" s="2" t="str">
        <f t="shared" ca="1" si="0"/>
        <v>上海</v>
      </c>
      <c r="D1555" s="2" t="str">
        <f t="shared" ca="1" si="184"/>
        <v>天河区  </v>
      </c>
      <c r="E1555" s="2" t="s">
        <v>33</v>
      </c>
      <c r="F1555" s="2" t="s">
        <v>27</v>
      </c>
      <c r="G1555" s="3">
        <v>15</v>
      </c>
      <c r="H1555" s="3">
        <v>30</v>
      </c>
      <c r="I1555" s="2" t="s">
        <v>5119</v>
      </c>
      <c r="J1555" s="2" t="s">
        <v>105</v>
      </c>
      <c r="K1555" s="2" t="s">
        <v>19</v>
      </c>
      <c r="L1555" s="2" t="s">
        <v>5557</v>
      </c>
      <c r="M1555" s="2" t="s">
        <v>5558</v>
      </c>
      <c r="N1555" s="2" t="s">
        <v>36</v>
      </c>
    </row>
    <row r="1556" spans="1:14" ht="21.75" customHeight="1">
      <c r="A1556" s="2" t="s">
        <v>1606</v>
      </c>
      <c r="B1556" s="2" t="s">
        <v>5559</v>
      </c>
      <c r="C1556" s="2" t="str">
        <f t="shared" ca="1" si="0"/>
        <v>上海</v>
      </c>
      <c r="D1556" s="2" t="str">
        <f t="shared" ca="1" si="184"/>
        <v>天河区  </v>
      </c>
      <c r="E1556" s="2" t="s">
        <v>26</v>
      </c>
      <c r="F1556" s="2" t="s">
        <v>17</v>
      </c>
      <c r="G1556" s="3">
        <v>15</v>
      </c>
      <c r="H1556" s="3">
        <v>25</v>
      </c>
      <c r="I1556" s="2" t="s">
        <v>5050</v>
      </c>
      <c r="J1556" s="2" t="s">
        <v>5560</v>
      </c>
      <c r="K1556" s="2" t="s">
        <v>1965</v>
      </c>
      <c r="L1556" s="2" t="s">
        <v>5561</v>
      </c>
      <c r="M1556" s="2" t="s">
        <v>5562</v>
      </c>
      <c r="N1556" s="2" t="s">
        <v>404</v>
      </c>
    </row>
    <row r="1557" spans="1:14" ht="21.75" customHeight="1">
      <c r="A1557" s="2" t="s">
        <v>385</v>
      </c>
      <c r="B1557" s="2" t="s">
        <v>5563</v>
      </c>
      <c r="C1557" s="2" t="str">
        <f t="shared" ca="1" si="0"/>
        <v>上海</v>
      </c>
      <c r="D1557" s="2" t="str">
        <f t="shared" ca="1" si="184"/>
        <v>天河区  </v>
      </c>
      <c r="E1557" s="2" t="s">
        <v>39</v>
      </c>
      <c r="F1557" s="2" t="s">
        <v>27</v>
      </c>
      <c r="G1557" s="3">
        <v>15</v>
      </c>
      <c r="H1557" s="3">
        <v>30</v>
      </c>
      <c r="I1557" s="2" t="s">
        <v>5119</v>
      </c>
      <c r="J1557" s="2" t="s">
        <v>105</v>
      </c>
      <c r="K1557" s="2" t="s">
        <v>55</v>
      </c>
      <c r="L1557" s="2" t="s">
        <v>5564</v>
      </c>
      <c r="M1557" s="2" t="s">
        <v>5565</v>
      </c>
      <c r="N1557" s="2" t="s">
        <v>23</v>
      </c>
    </row>
    <row r="1558" spans="1:14" ht="21.75" customHeight="1">
      <c r="A1558" s="2" t="s">
        <v>5566</v>
      </c>
      <c r="B1558" s="2" t="s">
        <v>5567</v>
      </c>
      <c r="C1558" s="2" t="str">
        <f t="shared" ca="1" si="0"/>
        <v>上海</v>
      </c>
      <c r="D1558" s="2" t="s">
        <v>21</v>
      </c>
      <c r="E1558" s="2" t="s">
        <v>77</v>
      </c>
      <c r="F1558" s="2" t="s">
        <v>27</v>
      </c>
      <c r="G1558" s="3">
        <v>15</v>
      </c>
      <c r="H1558" s="3">
        <v>20</v>
      </c>
      <c r="I1558" s="2" t="s">
        <v>5054</v>
      </c>
      <c r="J1558" s="2" t="s">
        <v>140</v>
      </c>
      <c r="K1558" s="2" t="s">
        <v>55</v>
      </c>
      <c r="L1558" s="2" t="s">
        <v>5568</v>
      </c>
      <c r="M1558" s="2" t="s">
        <v>5569</v>
      </c>
      <c r="N1558" s="2" t="s">
        <v>42</v>
      </c>
    </row>
    <row r="1559" spans="1:14" ht="21.75" customHeight="1">
      <c r="A1559" s="2" t="s">
        <v>5570</v>
      </c>
      <c r="B1559" s="2" t="s">
        <v>5571</v>
      </c>
      <c r="C1559" s="2" t="str">
        <f t="shared" ca="1" si="0"/>
        <v>上海</v>
      </c>
      <c r="D1559" s="2" t="str">
        <f t="shared" ref="D1559:D1560" ca="1" si="185">IFERROR(__xludf.DUMMYFUNCTION("REGEXEXTRACT(E1559,""-(\S+)"")"),"黄埔区  ")</f>
        <v>黄埔区  </v>
      </c>
      <c r="E1559" s="2" t="s">
        <v>39</v>
      </c>
      <c r="F1559" s="2" t="s">
        <v>17</v>
      </c>
      <c r="G1559" s="3">
        <v>15</v>
      </c>
      <c r="H1559" s="3">
        <v>20</v>
      </c>
      <c r="I1559" s="2" t="s">
        <v>5054</v>
      </c>
      <c r="J1559" s="2" t="s">
        <v>29</v>
      </c>
      <c r="K1559" s="2" t="s">
        <v>55</v>
      </c>
      <c r="L1559" s="2" t="s">
        <v>5572</v>
      </c>
      <c r="M1559" s="2" t="s">
        <v>5573</v>
      </c>
      <c r="N1559" s="2" t="s">
        <v>42</v>
      </c>
    </row>
    <row r="1560" spans="1:14" ht="21.75" customHeight="1">
      <c r="A1560" s="4" t="s">
        <v>5574</v>
      </c>
      <c r="B1560" s="4" t="s">
        <v>5575</v>
      </c>
      <c r="C1560" s="4" t="str">
        <f t="shared" ca="1" si="0"/>
        <v>上海</v>
      </c>
      <c r="D1560" s="4" t="str">
        <f t="shared" ca="1" si="185"/>
        <v>黄埔区  </v>
      </c>
      <c r="E1560" s="4" t="s">
        <v>114</v>
      </c>
      <c r="F1560" s="4" t="s">
        <v>17</v>
      </c>
      <c r="G1560" s="5">
        <v>15</v>
      </c>
      <c r="H1560" s="5">
        <v>20</v>
      </c>
      <c r="I1560" s="4" t="s">
        <v>5054</v>
      </c>
      <c r="J1560" s="4" t="s">
        <v>29</v>
      </c>
      <c r="K1560" s="4" t="s">
        <v>55</v>
      </c>
      <c r="L1560" s="4" t="s">
        <v>5576</v>
      </c>
      <c r="M1560" s="4" t="s">
        <v>559</v>
      </c>
      <c r="N1560" s="4" t="s">
        <v>42</v>
      </c>
    </row>
    <row r="1561" spans="1:14" ht="21.75" customHeight="1">
      <c r="A1561" s="2" t="s">
        <v>1881</v>
      </c>
      <c r="B1561" s="2" t="s">
        <v>5577</v>
      </c>
      <c r="C1561" s="2" t="str">
        <f t="shared" ca="1" si="0"/>
        <v>上海</v>
      </c>
      <c r="D1561" s="2" t="s">
        <v>21</v>
      </c>
      <c r="E1561" s="2" t="s">
        <v>77</v>
      </c>
      <c r="F1561" s="2" t="s">
        <v>27</v>
      </c>
      <c r="G1561" s="3">
        <v>15</v>
      </c>
      <c r="H1561" s="3">
        <v>20</v>
      </c>
      <c r="I1561" s="2" t="s">
        <v>5054</v>
      </c>
      <c r="J1561" s="2" t="s">
        <v>3490</v>
      </c>
      <c r="K1561" s="2" t="s">
        <v>19</v>
      </c>
      <c r="L1561" s="2" t="s">
        <v>21</v>
      </c>
      <c r="M1561" s="2" t="s">
        <v>5578</v>
      </c>
      <c r="N1561" s="2" t="s">
        <v>36</v>
      </c>
    </row>
    <row r="1562" spans="1:14" ht="21.75" customHeight="1">
      <c r="A1562" s="2" t="s">
        <v>1907</v>
      </c>
      <c r="B1562" s="2" t="s">
        <v>5579</v>
      </c>
      <c r="C1562" s="2" t="str">
        <f t="shared" ca="1" si="0"/>
        <v>上海</v>
      </c>
      <c r="D1562" s="2" t="str">
        <f t="shared" ref="D1562:D1563" ca="1" si="186">IFERROR(__xludf.DUMMYFUNCTION("REGEXEXTRACT(E1562,""-(\S+)"")"),"越秀区  ")</f>
        <v>越秀区  </v>
      </c>
      <c r="E1562" s="2" t="s">
        <v>114</v>
      </c>
      <c r="F1562" s="2" t="s">
        <v>27</v>
      </c>
      <c r="G1562" s="3">
        <v>15</v>
      </c>
      <c r="H1562" s="3">
        <v>30</v>
      </c>
      <c r="I1562" s="2" t="s">
        <v>5119</v>
      </c>
      <c r="J1562" s="2" t="s">
        <v>4565</v>
      </c>
      <c r="K1562" s="2" t="s">
        <v>47</v>
      </c>
      <c r="L1562" s="2" t="s">
        <v>5580</v>
      </c>
      <c r="M1562" s="2" t="s">
        <v>5581</v>
      </c>
      <c r="N1562" s="2" t="s">
        <v>23</v>
      </c>
    </row>
    <row r="1563" spans="1:14" ht="21.75" customHeight="1">
      <c r="A1563" s="2" t="s">
        <v>5582</v>
      </c>
      <c r="B1563" s="2" t="s">
        <v>5583</v>
      </c>
      <c r="C1563" s="2" t="str">
        <f t="shared" ca="1" si="0"/>
        <v>上海</v>
      </c>
      <c r="D1563" s="2" t="str">
        <f t="shared" ca="1" si="186"/>
        <v>越秀区  </v>
      </c>
      <c r="E1563" s="2" t="s">
        <v>124</v>
      </c>
      <c r="F1563" s="2" t="s">
        <v>27</v>
      </c>
      <c r="G1563" s="3">
        <v>15</v>
      </c>
      <c r="H1563" s="3">
        <v>30</v>
      </c>
      <c r="I1563" s="2" t="s">
        <v>5119</v>
      </c>
      <c r="J1563" s="2" t="s">
        <v>1076</v>
      </c>
      <c r="K1563" s="2" t="s">
        <v>1965</v>
      </c>
      <c r="L1563" s="2" t="s">
        <v>5584</v>
      </c>
      <c r="M1563" s="2" t="s">
        <v>5585</v>
      </c>
      <c r="N1563" s="2" t="s">
        <v>1333</v>
      </c>
    </row>
    <row r="1564" spans="1:14" ht="21.75" customHeight="1">
      <c r="A1564" s="2" t="s">
        <v>1588</v>
      </c>
      <c r="B1564" s="2" t="s">
        <v>5586</v>
      </c>
      <c r="C1564" s="2" t="str">
        <f t="shared" ca="1" si="0"/>
        <v>上海</v>
      </c>
      <c r="D1564" s="2" t="s">
        <v>21</v>
      </c>
      <c r="E1564" s="2" t="s">
        <v>77</v>
      </c>
      <c r="F1564" s="2" t="s">
        <v>17</v>
      </c>
      <c r="G1564" s="3">
        <v>15</v>
      </c>
      <c r="H1564" s="3">
        <v>20</v>
      </c>
      <c r="I1564" s="2" t="s">
        <v>5054</v>
      </c>
      <c r="J1564" s="2" t="s">
        <v>20</v>
      </c>
      <c r="K1564" s="2" t="s">
        <v>1965</v>
      </c>
      <c r="L1564" s="2" t="s">
        <v>5587</v>
      </c>
      <c r="M1564" s="2" t="s">
        <v>5588</v>
      </c>
      <c r="N1564" s="2" t="s">
        <v>42</v>
      </c>
    </row>
    <row r="1565" spans="1:14" ht="21.75" customHeight="1">
      <c r="A1565" s="2" t="s">
        <v>385</v>
      </c>
      <c r="B1565" s="2" t="s">
        <v>5589</v>
      </c>
      <c r="C1565" s="2" t="str">
        <f t="shared" ca="1" si="0"/>
        <v>上海</v>
      </c>
      <c r="D1565" s="2" t="str">
        <f t="shared" ref="D1565:D1567" ca="1" si="187">IFERROR(__xludf.DUMMYFUNCTION("REGEXEXTRACT(E1565,""-(\S+)"")"),"海珠区  ")</f>
        <v>海珠区  </v>
      </c>
      <c r="E1565" s="2" t="s">
        <v>26</v>
      </c>
      <c r="F1565" s="2" t="s">
        <v>17</v>
      </c>
      <c r="G1565" s="3">
        <v>15</v>
      </c>
      <c r="H1565" s="3">
        <v>25</v>
      </c>
      <c r="I1565" s="2" t="s">
        <v>5050</v>
      </c>
      <c r="J1565" s="2" t="s">
        <v>29</v>
      </c>
      <c r="K1565" s="2" t="s">
        <v>19</v>
      </c>
      <c r="L1565" s="2" t="s">
        <v>5590</v>
      </c>
      <c r="M1565" s="2" t="s">
        <v>5591</v>
      </c>
      <c r="N1565" s="2" t="s">
        <v>36</v>
      </c>
    </row>
    <row r="1566" spans="1:14" ht="21.75" customHeight="1">
      <c r="A1566" s="2" t="s">
        <v>5592</v>
      </c>
      <c r="B1566" s="2" t="s">
        <v>5593</v>
      </c>
      <c r="C1566" s="2" t="str">
        <f t="shared" ca="1" si="0"/>
        <v>上海</v>
      </c>
      <c r="D1566" s="2" t="str">
        <f t="shared" ca="1" si="187"/>
        <v>海珠区  </v>
      </c>
      <c r="E1566" s="2" t="s">
        <v>39</v>
      </c>
      <c r="F1566" s="2" t="s">
        <v>17</v>
      </c>
      <c r="G1566" s="3">
        <v>15</v>
      </c>
      <c r="H1566" s="3">
        <v>20</v>
      </c>
      <c r="I1566" s="2" t="s">
        <v>5054</v>
      </c>
      <c r="J1566" s="2" t="s">
        <v>40</v>
      </c>
      <c r="K1566" s="2" t="s">
        <v>1965</v>
      </c>
      <c r="L1566" s="2" t="s">
        <v>21</v>
      </c>
      <c r="M1566" s="2" t="s">
        <v>5594</v>
      </c>
      <c r="N1566" s="2" t="s">
        <v>36</v>
      </c>
    </row>
    <row r="1567" spans="1:14" ht="21.75" customHeight="1">
      <c r="A1567" s="2" t="s">
        <v>1588</v>
      </c>
      <c r="B1567" s="2" t="s">
        <v>5595</v>
      </c>
      <c r="C1567" s="2" t="str">
        <f t="shared" ca="1" si="0"/>
        <v>上海</v>
      </c>
      <c r="D1567" s="2" t="str">
        <f t="shared" ca="1" si="187"/>
        <v>海珠区  </v>
      </c>
      <c r="E1567" s="2" t="s">
        <v>33</v>
      </c>
      <c r="F1567" s="2" t="s">
        <v>17</v>
      </c>
      <c r="G1567" s="3">
        <v>15</v>
      </c>
      <c r="H1567" s="3">
        <v>30</v>
      </c>
      <c r="I1567" s="2" t="s">
        <v>5119</v>
      </c>
      <c r="J1567" s="2" t="s">
        <v>89</v>
      </c>
      <c r="K1567" s="2" t="s">
        <v>55</v>
      </c>
      <c r="L1567" s="2" t="s">
        <v>446</v>
      </c>
      <c r="M1567" s="2" t="s">
        <v>5596</v>
      </c>
      <c r="N1567" s="2" t="s">
        <v>23</v>
      </c>
    </row>
    <row r="1568" spans="1:14" ht="21.75" customHeight="1">
      <c r="A1568" s="2" t="s">
        <v>385</v>
      </c>
      <c r="B1568" s="2" t="s">
        <v>5597</v>
      </c>
      <c r="C1568" s="2" t="str">
        <f t="shared" ca="1" si="0"/>
        <v>上海</v>
      </c>
      <c r="D1568" s="2" t="s">
        <v>21</v>
      </c>
      <c r="E1568" s="2" t="s">
        <v>77</v>
      </c>
      <c r="F1568" s="2" t="s">
        <v>27</v>
      </c>
      <c r="G1568" s="3">
        <v>15</v>
      </c>
      <c r="H1568" s="3">
        <v>20</v>
      </c>
      <c r="I1568" s="2" t="s">
        <v>5054</v>
      </c>
      <c r="J1568" s="2" t="s">
        <v>157</v>
      </c>
      <c r="K1568" s="2" t="s">
        <v>1965</v>
      </c>
      <c r="L1568" s="2" t="s">
        <v>5598</v>
      </c>
      <c r="M1568" s="2" t="s">
        <v>5599</v>
      </c>
      <c r="N1568" s="2" t="s">
        <v>42</v>
      </c>
    </row>
    <row r="1569" spans="1:14" ht="21.75" customHeight="1">
      <c r="A1569" s="2" t="s">
        <v>5600</v>
      </c>
      <c r="B1569" s="2" t="s">
        <v>5601</v>
      </c>
      <c r="C1569" s="2" t="str">
        <f t="shared" ca="1" si="0"/>
        <v>上海</v>
      </c>
      <c r="D1569" s="2" t="s">
        <v>21</v>
      </c>
      <c r="E1569" s="2" t="s">
        <v>77</v>
      </c>
      <c r="F1569" s="2" t="s">
        <v>27</v>
      </c>
      <c r="G1569" s="3">
        <v>15</v>
      </c>
      <c r="H1569" s="3">
        <v>20</v>
      </c>
      <c r="I1569" s="2" t="s">
        <v>5054</v>
      </c>
      <c r="J1569" s="2" t="s">
        <v>40</v>
      </c>
      <c r="K1569" s="2" t="s">
        <v>1965</v>
      </c>
      <c r="L1569" s="2" t="s">
        <v>5602</v>
      </c>
      <c r="M1569" s="2" t="s">
        <v>5603</v>
      </c>
      <c r="N1569" s="2" t="s">
        <v>42</v>
      </c>
    </row>
    <row r="1570" spans="1:14" ht="21.75" customHeight="1">
      <c r="A1570" s="2" t="s">
        <v>5604</v>
      </c>
      <c r="B1570" s="2" t="s">
        <v>5605</v>
      </c>
      <c r="C1570" s="2" t="str">
        <f t="shared" ca="1" si="0"/>
        <v>上海</v>
      </c>
      <c r="D1570" s="2" t="str">
        <f t="shared" ref="D1570:D1571" ca="1" si="188">IFERROR(__xludf.DUMMYFUNCTION("REGEXEXTRACT(E1570,""-(\S+)"")"),"天河区  ")</f>
        <v>天河区  </v>
      </c>
      <c r="E1570" s="2" t="s">
        <v>33</v>
      </c>
      <c r="F1570" s="2" t="s">
        <v>27</v>
      </c>
      <c r="G1570" s="3">
        <v>15</v>
      </c>
      <c r="H1570" s="3">
        <v>30</v>
      </c>
      <c r="I1570" s="2" t="s">
        <v>5119</v>
      </c>
      <c r="J1570" s="2" t="s">
        <v>78</v>
      </c>
      <c r="K1570" s="2" t="s">
        <v>55</v>
      </c>
      <c r="L1570" s="2" t="s">
        <v>21</v>
      </c>
      <c r="M1570" s="2" t="s">
        <v>5606</v>
      </c>
      <c r="N1570" s="2" t="s">
        <v>36</v>
      </c>
    </row>
    <row r="1571" spans="1:14" ht="21.75" customHeight="1">
      <c r="A1571" s="2" t="s">
        <v>5607</v>
      </c>
      <c r="B1571" s="2" t="s">
        <v>5608</v>
      </c>
      <c r="C1571" s="2" t="str">
        <f t="shared" ca="1" si="0"/>
        <v>上海</v>
      </c>
      <c r="D1571" s="2" t="str">
        <f t="shared" ca="1" si="188"/>
        <v>天河区  </v>
      </c>
      <c r="E1571" s="2" t="s">
        <v>33</v>
      </c>
      <c r="F1571" s="2" t="s">
        <v>27</v>
      </c>
      <c r="G1571" s="3">
        <v>15</v>
      </c>
      <c r="H1571" s="3">
        <v>25</v>
      </c>
      <c r="I1571" s="2" t="s">
        <v>5050</v>
      </c>
      <c r="J1571" s="2" t="s">
        <v>20</v>
      </c>
      <c r="K1571" s="2" t="s">
        <v>1965</v>
      </c>
      <c r="L1571" s="2" t="s">
        <v>5609</v>
      </c>
      <c r="M1571" s="2" t="s">
        <v>5610</v>
      </c>
      <c r="N1571" s="2" t="s">
        <v>42</v>
      </c>
    </row>
    <row r="1572" spans="1:14" ht="21.75" customHeight="1">
      <c r="A1572" s="4" t="s">
        <v>1881</v>
      </c>
      <c r="B1572" s="4" t="s">
        <v>5611</v>
      </c>
      <c r="C1572" s="4" t="str">
        <f t="shared" ca="1" si="0"/>
        <v>上海</v>
      </c>
      <c r="D1572" s="4" t="s">
        <v>21</v>
      </c>
      <c r="E1572" s="4" t="s">
        <v>77</v>
      </c>
      <c r="F1572" s="4" t="s">
        <v>17</v>
      </c>
      <c r="G1572" s="5">
        <v>15</v>
      </c>
      <c r="H1572" s="5">
        <v>17</v>
      </c>
      <c r="I1572" s="4" t="s">
        <v>5612</v>
      </c>
      <c r="J1572" s="4" t="s">
        <v>296</v>
      </c>
      <c r="K1572" s="4" t="s">
        <v>55</v>
      </c>
      <c r="L1572" s="4" t="s">
        <v>5613</v>
      </c>
      <c r="M1572" s="4" t="s">
        <v>5614</v>
      </c>
      <c r="N1572" s="4" t="s">
        <v>308</v>
      </c>
    </row>
    <row r="1573" spans="1:14" ht="21.75" customHeight="1">
      <c r="A1573" s="2" t="s">
        <v>5615</v>
      </c>
      <c r="B1573" s="2" t="s">
        <v>5616</v>
      </c>
      <c r="C1573" s="2" t="str">
        <f t="shared" ca="1" si="0"/>
        <v>上海</v>
      </c>
      <c r="D1573" s="2" t="str">
        <f t="shared" ref="D1573:D1574" ca="1" si="189">IFERROR(__xludf.DUMMYFUNCTION("REGEXEXTRACT(E1573,""-(\S+)"")"),"福田区  ")</f>
        <v>福田区  </v>
      </c>
      <c r="E1573" s="2" t="s">
        <v>235</v>
      </c>
      <c r="F1573" s="2" t="s">
        <v>17</v>
      </c>
      <c r="G1573" s="3">
        <v>15</v>
      </c>
      <c r="H1573" s="3">
        <v>20</v>
      </c>
      <c r="I1573" s="2" t="s">
        <v>5054</v>
      </c>
      <c r="J1573" s="2" t="s">
        <v>105</v>
      </c>
      <c r="K1573" s="2" t="s">
        <v>19</v>
      </c>
      <c r="L1573" s="2" t="s">
        <v>5617</v>
      </c>
      <c r="M1573" s="2" t="s">
        <v>5618</v>
      </c>
      <c r="N1573" s="2" t="s">
        <v>42</v>
      </c>
    </row>
    <row r="1574" spans="1:14" ht="21.75" customHeight="1">
      <c r="A1574" s="2" t="s">
        <v>314</v>
      </c>
      <c r="B1574" s="2" t="s">
        <v>5619</v>
      </c>
      <c r="C1574" s="2" t="str">
        <f t="shared" ca="1" si="0"/>
        <v>上海</v>
      </c>
      <c r="D1574" s="2" t="str">
        <f t="shared" ca="1" si="189"/>
        <v>福田区  </v>
      </c>
      <c r="E1574" s="2" t="s">
        <v>229</v>
      </c>
      <c r="F1574" s="2" t="s">
        <v>17</v>
      </c>
      <c r="G1574" s="3">
        <v>15</v>
      </c>
      <c r="H1574" s="3">
        <v>20</v>
      </c>
      <c r="I1574" s="2" t="s">
        <v>5054</v>
      </c>
      <c r="J1574" s="2" t="s">
        <v>68</v>
      </c>
      <c r="K1574" s="2" t="s">
        <v>47</v>
      </c>
      <c r="L1574" s="2" t="s">
        <v>5620</v>
      </c>
      <c r="M1574" s="2" t="s">
        <v>5621</v>
      </c>
      <c r="N1574" s="2" t="s">
        <v>42</v>
      </c>
    </row>
    <row r="1575" spans="1:14" ht="21.75" customHeight="1">
      <c r="A1575" s="2" t="s">
        <v>314</v>
      </c>
      <c r="B1575" s="2" t="s">
        <v>5622</v>
      </c>
      <c r="C1575" s="2" t="str">
        <f t="shared" ca="1" si="0"/>
        <v>上海</v>
      </c>
      <c r="D1575" s="2" t="s">
        <v>21</v>
      </c>
      <c r="E1575" s="2" t="s">
        <v>247</v>
      </c>
      <c r="F1575" s="2" t="s">
        <v>17</v>
      </c>
      <c r="G1575" s="3">
        <v>15</v>
      </c>
      <c r="H1575" s="3">
        <v>20</v>
      </c>
      <c r="I1575" s="2" t="s">
        <v>5054</v>
      </c>
      <c r="J1575" s="2" t="s">
        <v>40</v>
      </c>
      <c r="K1575" s="2" t="s">
        <v>55</v>
      </c>
      <c r="L1575" s="2" t="s">
        <v>21</v>
      </c>
      <c r="M1575" s="2" t="s">
        <v>5623</v>
      </c>
      <c r="N1575" s="2" t="s">
        <v>42</v>
      </c>
    </row>
    <row r="1576" spans="1:14" ht="21.75" customHeight="1">
      <c r="A1576" s="2" t="s">
        <v>5624</v>
      </c>
      <c r="B1576" s="2" t="s">
        <v>5625</v>
      </c>
      <c r="C1576" s="2" t="str">
        <f t="shared" ca="1" si="0"/>
        <v>上海</v>
      </c>
      <c r="D1576" s="2" t="str">
        <f t="shared" ref="D1576:D1597" ca="1" si="190">IFERROR(__xludf.DUMMYFUNCTION("REGEXEXTRACT(E1576,""-(\S+)"")"),"南山区  ")</f>
        <v>南山区  </v>
      </c>
      <c r="E1576" s="2" t="s">
        <v>224</v>
      </c>
      <c r="F1576" s="2" t="s">
        <v>27</v>
      </c>
      <c r="G1576" s="3">
        <v>15</v>
      </c>
      <c r="H1576" s="3">
        <v>20</v>
      </c>
      <c r="I1576" s="2" t="s">
        <v>5054</v>
      </c>
      <c r="J1576" s="2" t="s">
        <v>382</v>
      </c>
      <c r="K1576" s="2" t="s">
        <v>55</v>
      </c>
      <c r="L1576" s="2" t="s">
        <v>5626</v>
      </c>
      <c r="M1576" s="2" t="s">
        <v>5627</v>
      </c>
      <c r="N1576" s="2" t="s">
        <v>36</v>
      </c>
    </row>
    <row r="1577" spans="1:14" ht="21.75" customHeight="1">
      <c r="A1577" s="2" t="s">
        <v>5628</v>
      </c>
      <c r="B1577" s="2" t="s">
        <v>5629</v>
      </c>
      <c r="C1577" s="2" t="str">
        <f t="shared" ca="1" si="0"/>
        <v>上海</v>
      </c>
      <c r="D1577" s="2" t="str">
        <f t="shared" ca="1" si="190"/>
        <v>南山区  </v>
      </c>
      <c r="E1577" s="2" t="s">
        <v>229</v>
      </c>
      <c r="F1577" s="2" t="s">
        <v>17</v>
      </c>
      <c r="G1577" s="3">
        <v>15</v>
      </c>
      <c r="H1577" s="3">
        <v>20</v>
      </c>
      <c r="I1577" s="2" t="s">
        <v>5054</v>
      </c>
      <c r="J1577" s="2" t="s">
        <v>262</v>
      </c>
      <c r="K1577" s="2" t="s">
        <v>55</v>
      </c>
      <c r="L1577" s="2" t="s">
        <v>21</v>
      </c>
      <c r="M1577" s="2" t="s">
        <v>5630</v>
      </c>
      <c r="N1577" s="2" t="s">
        <v>23</v>
      </c>
    </row>
    <row r="1578" spans="1:14" ht="21.75" customHeight="1">
      <c r="A1578" s="2" t="s">
        <v>314</v>
      </c>
      <c r="B1578" s="2" t="s">
        <v>5631</v>
      </c>
      <c r="C1578" s="2" t="str">
        <f t="shared" ca="1" si="0"/>
        <v>上海</v>
      </c>
      <c r="D1578" s="2" t="str">
        <f t="shared" ca="1" si="190"/>
        <v>南山区  </v>
      </c>
      <c r="E1578" s="2" t="s">
        <v>235</v>
      </c>
      <c r="F1578" s="2" t="s">
        <v>27</v>
      </c>
      <c r="G1578" s="3">
        <v>15</v>
      </c>
      <c r="H1578" s="3">
        <v>20</v>
      </c>
      <c r="I1578" s="2" t="s">
        <v>5054</v>
      </c>
      <c r="J1578" s="2" t="s">
        <v>421</v>
      </c>
      <c r="K1578" s="2" t="s">
        <v>19</v>
      </c>
      <c r="L1578" s="2" t="s">
        <v>5632</v>
      </c>
      <c r="M1578" s="2" t="s">
        <v>5633</v>
      </c>
      <c r="N1578" s="2" t="s">
        <v>36</v>
      </c>
    </row>
    <row r="1579" spans="1:14" ht="21.75" customHeight="1">
      <c r="A1579" s="2" t="s">
        <v>5634</v>
      </c>
      <c r="B1579" s="2" t="s">
        <v>5635</v>
      </c>
      <c r="C1579" s="2" t="str">
        <f t="shared" ca="1" si="0"/>
        <v>上海</v>
      </c>
      <c r="D1579" s="2" t="str">
        <f t="shared" ca="1" si="190"/>
        <v>南山区  </v>
      </c>
      <c r="E1579" s="2" t="s">
        <v>139</v>
      </c>
      <c r="F1579" s="2" t="s">
        <v>27</v>
      </c>
      <c r="G1579" s="3">
        <v>15</v>
      </c>
      <c r="H1579" s="3">
        <v>20</v>
      </c>
      <c r="I1579" s="2" t="s">
        <v>5054</v>
      </c>
      <c r="J1579" s="2" t="s">
        <v>505</v>
      </c>
      <c r="K1579" s="2" t="s">
        <v>55</v>
      </c>
      <c r="L1579" s="2" t="s">
        <v>5636</v>
      </c>
      <c r="M1579" s="2" t="s">
        <v>5637</v>
      </c>
      <c r="N1579" s="2" t="s">
        <v>42</v>
      </c>
    </row>
    <row r="1580" spans="1:14" ht="21.75" customHeight="1">
      <c r="A1580" s="2" t="s">
        <v>5638</v>
      </c>
      <c r="B1580" s="2" t="s">
        <v>5639</v>
      </c>
      <c r="C1580" s="2" t="str">
        <f t="shared" ca="1" si="0"/>
        <v>上海</v>
      </c>
      <c r="D1580" s="2" t="str">
        <f t="shared" ca="1" si="190"/>
        <v>南山区  </v>
      </c>
      <c r="E1580" s="2" t="s">
        <v>224</v>
      </c>
      <c r="F1580" s="2" t="s">
        <v>27</v>
      </c>
      <c r="G1580" s="3">
        <v>15</v>
      </c>
      <c r="H1580" s="3">
        <v>30</v>
      </c>
      <c r="I1580" s="2" t="s">
        <v>5119</v>
      </c>
      <c r="J1580" s="2" t="s">
        <v>40</v>
      </c>
      <c r="K1580" s="2" t="s">
        <v>55</v>
      </c>
      <c r="L1580" s="2" t="s">
        <v>21</v>
      </c>
      <c r="M1580" s="2" t="s">
        <v>5640</v>
      </c>
      <c r="N1580" s="2" t="s">
        <v>42</v>
      </c>
    </row>
    <row r="1581" spans="1:14" ht="21.75" customHeight="1">
      <c r="A1581" s="2" t="s">
        <v>5641</v>
      </c>
      <c r="B1581" s="2" t="s">
        <v>5642</v>
      </c>
      <c r="C1581" s="2" t="str">
        <f t="shared" ca="1" si="0"/>
        <v>上海</v>
      </c>
      <c r="D1581" s="2" t="str">
        <f t="shared" ca="1" si="190"/>
        <v>南山区  </v>
      </c>
      <c r="E1581" s="2" t="s">
        <v>224</v>
      </c>
      <c r="F1581" s="2" t="s">
        <v>27</v>
      </c>
      <c r="G1581" s="3">
        <v>15</v>
      </c>
      <c r="H1581" s="3">
        <v>20</v>
      </c>
      <c r="I1581" s="2" t="s">
        <v>5054</v>
      </c>
      <c r="J1581" s="2" t="s">
        <v>199</v>
      </c>
      <c r="K1581" s="2" t="s">
        <v>55</v>
      </c>
      <c r="L1581" s="2" t="s">
        <v>5643</v>
      </c>
      <c r="M1581" s="2" t="s">
        <v>5644</v>
      </c>
      <c r="N1581" s="2" t="s">
        <v>36</v>
      </c>
    </row>
    <row r="1582" spans="1:14" ht="21.75" customHeight="1">
      <c r="A1582" s="4" t="s">
        <v>5645</v>
      </c>
      <c r="B1582" s="4" t="s">
        <v>5646</v>
      </c>
      <c r="C1582" s="4" t="str">
        <f t="shared" ca="1" si="0"/>
        <v>上海</v>
      </c>
      <c r="D1582" s="4" t="str">
        <f t="shared" ca="1" si="190"/>
        <v>南山区  </v>
      </c>
      <c r="E1582" s="4" t="s">
        <v>224</v>
      </c>
      <c r="F1582" s="4" t="s">
        <v>27</v>
      </c>
      <c r="G1582" s="5">
        <v>15</v>
      </c>
      <c r="H1582" s="5">
        <v>30</v>
      </c>
      <c r="I1582" s="4" t="s">
        <v>5119</v>
      </c>
      <c r="J1582" s="4" t="s">
        <v>5647</v>
      </c>
      <c r="K1582" s="4" t="s">
        <v>55</v>
      </c>
      <c r="L1582" s="4" t="s">
        <v>5648</v>
      </c>
      <c r="M1582" s="4" t="s">
        <v>5649</v>
      </c>
      <c r="N1582" s="4" t="s">
        <v>42</v>
      </c>
    </row>
    <row r="1583" spans="1:14" ht="21.75" customHeight="1">
      <c r="A1583" s="2" t="s">
        <v>5650</v>
      </c>
      <c r="B1583" s="2" t="s">
        <v>5651</v>
      </c>
      <c r="C1583" s="2" t="str">
        <f t="shared" ca="1" si="0"/>
        <v>上海</v>
      </c>
      <c r="D1583" s="2" t="str">
        <f t="shared" ca="1" si="190"/>
        <v>南山区  </v>
      </c>
      <c r="E1583" s="2" t="s">
        <v>242</v>
      </c>
      <c r="F1583" s="2" t="s">
        <v>17</v>
      </c>
      <c r="G1583" s="3">
        <v>15</v>
      </c>
      <c r="H1583" s="3">
        <v>20</v>
      </c>
      <c r="I1583" s="2" t="s">
        <v>5054</v>
      </c>
      <c r="J1583" s="2" t="s">
        <v>1678</v>
      </c>
      <c r="K1583" s="2" t="s">
        <v>3396</v>
      </c>
      <c r="L1583" s="2" t="s">
        <v>5652</v>
      </c>
      <c r="M1583" s="2" t="s">
        <v>5653</v>
      </c>
      <c r="N1583" s="2" t="s">
        <v>42</v>
      </c>
    </row>
    <row r="1584" spans="1:14" ht="21.75" customHeight="1">
      <c r="A1584" s="2" t="s">
        <v>314</v>
      </c>
      <c r="B1584" s="2" t="s">
        <v>5619</v>
      </c>
      <c r="C1584" s="2" t="str">
        <f t="shared" ca="1" si="0"/>
        <v>上海</v>
      </c>
      <c r="D1584" s="2" t="str">
        <f t="shared" ca="1" si="190"/>
        <v>南山区  </v>
      </c>
      <c r="E1584" s="2" t="s">
        <v>224</v>
      </c>
      <c r="F1584" s="2" t="s">
        <v>27</v>
      </c>
      <c r="G1584" s="3">
        <v>15</v>
      </c>
      <c r="H1584" s="3">
        <v>20</v>
      </c>
      <c r="I1584" s="2" t="s">
        <v>5054</v>
      </c>
      <c r="J1584" s="2" t="s">
        <v>40</v>
      </c>
      <c r="K1584" s="2" t="s">
        <v>19</v>
      </c>
      <c r="L1584" s="2" t="s">
        <v>529</v>
      </c>
      <c r="M1584" s="2" t="s">
        <v>5654</v>
      </c>
      <c r="N1584" s="2" t="s">
        <v>36</v>
      </c>
    </row>
    <row r="1585" spans="1:14" ht="21.75" customHeight="1">
      <c r="A1585" s="2" t="s">
        <v>385</v>
      </c>
      <c r="B1585" s="2" t="s">
        <v>5655</v>
      </c>
      <c r="C1585" s="2" t="str">
        <f t="shared" ca="1" si="0"/>
        <v>上海</v>
      </c>
      <c r="D1585" s="2" t="str">
        <f t="shared" ca="1" si="190"/>
        <v>南山区  </v>
      </c>
      <c r="E1585" s="2" t="s">
        <v>224</v>
      </c>
      <c r="F1585" s="2" t="s">
        <v>27</v>
      </c>
      <c r="G1585" s="3">
        <v>15</v>
      </c>
      <c r="H1585" s="3">
        <v>20</v>
      </c>
      <c r="I1585" s="2" t="s">
        <v>5054</v>
      </c>
      <c r="J1585" s="2" t="s">
        <v>40</v>
      </c>
      <c r="K1585" s="2" t="s">
        <v>55</v>
      </c>
      <c r="L1585" s="2" t="s">
        <v>5656</v>
      </c>
      <c r="M1585" s="2" t="s">
        <v>5657</v>
      </c>
      <c r="N1585" s="2" t="s">
        <v>36</v>
      </c>
    </row>
    <row r="1586" spans="1:14" ht="21.75" customHeight="1">
      <c r="A1586" s="2" t="s">
        <v>75</v>
      </c>
      <c r="B1586" s="2" t="s">
        <v>5658</v>
      </c>
      <c r="C1586" s="2" t="str">
        <f t="shared" ca="1" si="0"/>
        <v>上海</v>
      </c>
      <c r="D1586" s="2" t="str">
        <f t="shared" ca="1" si="190"/>
        <v>南山区  </v>
      </c>
      <c r="E1586" s="2" t="s">
        <v>224</v>
      </c>
      <c r="F1586" s="2" t="s">
        <v>17</v>
      </c>
      <c r="G1586" s="3">
        <v>15</v>
      </c>
      <c r="H1586" s="3">
        <v>20</v>
      </c>
      <c r="I1586" s="2" t="s">
        <v>5054</v>
      </c>
      <c r="J1586" s="2" t="s">
        <v>2604</v>
      </c>
      <c r="K1586" s="2" t="s">
        <v>55</v>
      </c>
      <c r="L1586" s="2" t="s">
        <v>446</v>
      </c>
      <c r="M1586" s="2" t="s">
        <v>5659</v>
      </c>
      <c r="N1586" s="2" t="s">
        <v>96</v>
      </c>
    </row>
    <row r="1587" spans="1:14" ht="21.75" customHeight="1">
      <c r="A1587" s="2" t="s">
        <v>5660</v>
      </c>
      <c r="B1587" s="2" t="s">
        <v>5661</v>
      </c>
      <c r="C1587" s="2" t="str">
        <f t="shared" ca="1" si="0"/>
        <v>上海</v>
      </c>
      <c r="D1587" s="2" t="str">
        <f t="shared" ca="1" si="190"/>
        <v>南山区  </v>
      </c>
      <c r="E1587" s="2" t="s">
        <v>139</v>
      </c>
      <c r="F1587" s="2" t="s">
        <v>27</v>
      </c>
      <c r="G1587" s="3">
        <v>15</v>
      </c>
      <c r="H1587" s="3">
        <v>20</v>
      </c>
      <c r="I1587" s="2" t="s">
        <v>5054</v>
      </c>
      <c r="J1587" s="2" t="s">
        <v>40</v>
      </c>
      <c r="K1587" s="2" t="s">
        <v>1965</v>
      </c>
      <c r="L1587" s="2" t="s">
        <v>4203</v>
      </c>
      <c r="M1587" s="2" t="s">
        <v>5662</v>
      </c>
      <c r="N1587" s="2" t="s">
        <v>36</v>
      </c>
    </row>
    <row r="1588" spans="1:14" ht="21.75" customHeight="1">
      <c r="A1588" s="2" t="s">
        <v>5663</v>
      </c>
      <c r="B1588" s="2" t="s">
        <v>5664</v>
      </c>
      <c r="C1588" s="2" t="str">
        <f t="shared" ca="1" si="0"/>
        <v>上海</v>
      </c>
      <c r="D1588" s="2" t="str">
        <f t="shared" ca="1" si="190"/>
        <v>南山区  </v>
      </c>
      <c r="E1588" s="2" t="s">
        <v>235</v>
      </c>
      <c r="F1588" s="2" t="s">
        <v>27</v>
      </c>
      <c r="G1588" s="3">
        <v>15</v>
      </c>
      <c r="H1588" s="3">
        <v>30</v>
      </c>
      <c r="I1588" s="2" t="s">
        <v>5119</v>
      </c>
      <c r="J1588" s="2" t="s">
        <v>471</v>
      </c>
      <c r="K1588" s="2" t="s">
        <v>47</v>
      </c>
      <c r="L1588" s="2" t="s">
        <v>5665</v>
      </c>
      <c r="M1588" s="2" t="s">
        <v>5666</v>
      </c>
      <c r="N1588" s="2" t="s">
        <v>404</v>
      </c>
    </row>
    <row r="1589" spans="1:14" ht="21.75" customHeight="1">
      <c r="A1589" s="2" t="s">
        <v>2982</v>
      </c>
      <c r="B1589" s="2" t="s">
        <v>5667</v>
      </c>
      <c r="C1589" s="2" t="str">
        <f t="shared" ca="1" si="0"/>
        <v>上海</v>
      </c>
      <c r="D1589" s="2" t="str">
        <f t="shared" ca="1" si="190"/>
        <v>南山区  </v>
      </c>
      <c r="E1589" s="2" t="s">
        <v>242</v>
      </c>
      <c r="F1589" s="2" t="s">
        <v>17</v>
      </c>
      <c r="G1589" s="3">
        <v>15</v>
      </c>
      <c r="H1589" s="3">
        <v>20</v>
      </c>
      <c r="I1589" s="2" t="s">
        <v>5054</v>
      </c>
      <c r="J1589" s="2" t="s">
        <v>505</v>
      </c>
      <c r="K1589" s="2" t="s">
        <v>55</v>
      </c>
      <c r="L1589" s="2" t="s">
        <v>5668</v>
      </c>
      <c r="M1589" s="2" t="s">
        <v>5669</v>
      </c>
      <c r="N1589" s="2" t="s">
        <v>42</v>
      </c>
    </row>
    <row r="1590" spans="1:14" ht="21.75" customHeight="1">
      <c r="A1590" s="2" t="s">
        <v>976</v>
      </c>
      <c r="B1590" s="2" t="s">
        <v>5670</v>
      </c>
      <c r="C1590" s="2" t="str">
        <f t="shared" ca="1" si="0"/>
        <v>上海</v>
      </c>
      <c r="D1590" s="2" t="str">
        <f t="shared" ca="1" si="190"/>
        <v>南山区  </v>
      </c>
      <c r="E1590" s="2" t="s">
        <v>224</v>
      </c>
      <c r="F1590" s="2" t="s">
        <v>17</v>
      </c>
      <c r="G1590" s="3">
        <v>15</v>
      </c>
      <c r="H1590" s="3">
        <v>20</v>
      </c>
      <c r="I1590" s="2" t="s">
        <v>5054</v>
      </c>
      <c r="J1590" s="2" t="s">
        <v>40</v>
      </c>
      <c r="K1590" s="2" t="s">
        <v>55</v>
      </c>
      <c r="L1590" s="2" t="s">
        <v>5671</v>
      </c>
      <c r="M1590" s="2" t="s">
        <v>5672</v>
      </c>
      <c r="N1590" s="2" t="s">
        <v>42</v>
      </c>
    </row>
    <row r="1591" spans="1:14" ht="21.75" customHeight="1">
      <c r="A1591" s="2" t="s">
        <v>5673</v>
      </c>
      <c r="B1591" s="2" t="s">
        <v>5674</v>
      </c>
      <c r="C1591" s="2" t="str">
        <f t="shared" ca="1" si="0"/>
        <v>上海</v>
      </c>
      <c r="D1591" s="2" t="str">
        <f t="shared" ca="1" si="190"/>
        <v>南山区  </v>
      </c>
      <c r="E1591" s="2" t="s">
        <v>224</v>
      </c>
      <c r="F1591" s="2" t="s">
        <v>17</v>
      </c>
      <c r="G1591" s="3">
        <v>15</v>
      </c>
      <c r="H1591" s="3">
        <v>25</v>
      </c>
      <c r="I1591" s="2" t="s">
        <v>5050</v>
      </c>
      <c r="J1591" s="2" t="s">
        <v>40</v>
      </c>
      <c r="K1591" s="2" t="s">
        <v>55</v>
      </c>
      <c r="L1591" s="2" t="s">
        <v>5675</v>
      </c>
      <c r="M1591" s="2" t="s">
        <v>5676</v>
      </c>
      <c r="N1591" s="2" t="s">
        <v>36</v>
      </c>
    </row>
    <row r="1592" spans="1:14" ht="21.75" customHeight="1">
      <c r="A1592" s="2" t="s">
        <v>108</v>
      </c>
      <c r="B1592" s="2" t="s">
        <v>5677</v>
      </c>
      <c r="C1592" s="2" t="str">
        <f t="shared" ca="1" si="0"/>
        <v>上海</v>
      </c>
      <c r="D1592" s="2" t="str">
        <f t="shared" ca="1" si="190"/>
        <v>南山区  </v>
      </c>
      <c r="E1592" s="2" t="s">
        <v>224</v>
      </c>
      <c r="F1592" s="2" t="s">
        <v>27</v>
      </c>
      <c r="G1592" s="3">
        <v>15</v>
      </c>
      <c r="H1592" s="3">
        <v>20</v>
      </c>
      <c r="I1592" s="2" t="s">
        <v>5054</v>
      </c>
      <c r="J1592" s="2" t="s">
        <v>5678</v>
      </c>
      <c r="K1592" s="2" t="s">
        <v>1965</v>
      </c>
      <c r="L1592" s="2" t="s">
        <v>5679</v>
      </c>
      <c r="M1592" s="2" t="s">
        <v>5680</v>
      </c>
      <c r="N1592" s="2" t="s">
        <v>42</v>
      </c>
    </row>
    <row r="1593" spans="1:14" ht="21.75" customHeight="1">
      <c r="A1593" s="2" t="s">
        <v>3892</v>
      </c>
      <c r="B1593" s="2" t="s">
        <v>5681</v>
      </c>
      <c r="C1593" s="2" t="str">
        <f t="shared" ca="1" si="0"/>
        <v>上海</v>
      </c>
      <c r="D1593" s="2" t="str">
        <f t="shared" ca="1" si="190"/>
        <v>南山区  </v>
      </c>
      <c r="E1593" s="2" t="s">
        <v>139</v>
      </c>
      <c r="F1593" s="2" t="s">
        <v>27</v>
      </c>
      <c r="G1593" s="3">
        <v>15</v>
      </c>
      <c r="H1593" s="3">
        <v>20</v>
      </c>
      <c r="I1593" s="2" t="s">
        <v>5054</v>
      </c>
      <c r="J1593" s="2" t="s">
        <v>2493</v>
      </c>
      <c r="K1593" s="2" t="s">
        <v>1965</v>
      </c>
      <c r="L1593" s="2" t="s">
        <v>5682</v>
      </c>
      <c r="M1593" s="2" t="s">
        <v>5683</v>
      </c>
      <c r="N1593" s="2" t="s">
        <v>36</v>
      </c>
    </row>
    <row r="1594" spans="1:14" ht="21.75" customHeight="1">
      <c r="A1594" s="2" t="s">
        <v>5684</v>
      </c>
      <c r="B1594" s="2" t="s">
        <v>5685</v>
      </c>
      <c r="C1594" s="2" t="str">
        <f t="shared" ca="1" si="0"/>
        <v>上海</v>
      </c>
      <c r="D1594" s="2" t="str">
        <f t="shared" ca="1" si="190"/>
        <v>南山区  </v>
      </c>
      <c r="E1594" s="2" t="s">
        <v>224</v>
      </c>
      <c r="F1594" s="2" t="s">
        <v>17</v>
      </c>
      <c r="G1594" s="3">
        <v>15</v>
      </c>
      <c r="H1594" s="3">
        <v>25</v>
      </c>
      <c r="I1594" s="2" t="s">
        <v>5050</v>
      </c>
      <c r="J1594" s="2" t="s">
        <v>40</v>
      </c>
      <c r="K1594" s="2" t="s">
        <v>1965</v>
      </c>
      <c r="L1594" s="2" t="s">
        <v>5686</v>
      </c>
      <c r="M1594" s="2" t="s">
        <v>5687</v>
      </c>
      <c r="N1594" s="2" t="s">
        <v>36</v>
      </c>
    </row>
    <row r="1595" spans="1:14" ht="21.75" customHeight="1">
      <c r="A1595" s="2" t="s">
        <v>1881</v>
      </c>
      <c r="B1595" s="2" t="s">
        <v>5688</v>
      </c>
      <c r="C1595" s="2" t="str">
        <f t="shared" ca="1" si="0"/>
        <v>上海</v>
      </c>
      <c r="D1595" s="2" t="str">
        <f t="shared" ca="1" si="190"/>
        <v>南山区  </v>
      </c>
      <c r="E1595" s="2" t="s">
        <v>235</v>
      </c>
      <c r="F1595" s="2" t="s">
        <v>27</v>
      </c>
      <c r="G1595" s="3">
        <v>15</v>
      </c>
      <c r="H1595" s="3">
        <v>20</v>
      </c>
      <c r="I1595" s="2" t="s">
        <v>5054</v>
      </c>
      <c r="J1595" s="2" t="s">
        <v>262</v>
      </c>
      <c r="K1595" s="2" t="s">
        <v>1965</v>
      </c>
      <c r="L1595" s="2" t="s">
        <v>5689</v>
      </c>
      <c r="M1595" s="2" t="s">
        <v>5690</v>
      </c>
      <c r="N1595" s="2" t="s">
        <v>23</v>
      </c>
    </row>
    <row r="1596" spans="1:14" ht="21.75" customHeight="1">
      <c r="A1596" s="2" t="s">
        <v>5691</v>
      </c>
      <c r="B1596" s="2" t="s">
        <v>5692</v>
      </c>
      <c r="C1596" s="2" t="str">
        <f t="shared" ca="1" si="0"/>
        <v>上海</v>
      </c>
      <c r="D1596" s="2" t="str">
        <f t="shared" ca="1" si="190"/>
        <v>南山区  </v>
      </c>
      <c r="E1596" s="2" t="s">
        <v>242</v>
      </c>
      <c r="F1596" s="2" t="s">
        <v>27</v>
      </c>
      <c r="G1596" s="3">
        <v>15</v>
      </c>
      <c r="H1596" s="3">
        <v>20</v>
      </c>
      <c r="I1596" s="2" t="s">
        <v>5054</v>
      </c>
      <c r="J1596" s="2" t="s">
        <v>40</v>
      </c>
      <c r="K1596" s="2" t="s">
        <v>55</v>
      </c>
      <c r="L1596" s="2" t="s">
        <v>5693</v>
      </c>
      <c r="M1596" s="2" t="s">
        <v>5694</v>
      </c>
      <c r="N1596" s="2" t="s">
        <v>23</v>
      </c>
    </row>
    <row r="1597" spans="1:14" ht="21.75" customHeight="1">
      <c r="A1597" s="2" t="s">
        <v>5695</v>
      </c>
      <c r="B1597" s="2" t="s">
        <v>5696</v>
      </c>
      <c r="C1597" s="2" t="str">
        <f t="shared" ca="1" si="0"/>
        <v>上海</v>
      </c>
      <c r="D1597" s="2" t="str">
        <f t="shared" ca="1" si="190"/>
        <v>南山区  </v>
      </c>
      <c r="E1597" s="2" t="s">
        <v>224</v>
      </c>
      <c r="F1597" s="2" t="s">
        <v>17</v>
      </c>
      <c r="G1597" s="3">
        <v>15</v>
      </c>
      <c r="H1597" s="3">
        <v>25</v>
      </c>
      <c r="I1597" s="2" t="s">
        <v>5050</v>
      </c>
      <c r="J1597" s="2" t="s">
        <v>520</v>
      </c>
      <c r="K1597" s="2" t="s">
        <v>55</v>
      </c>
      <c r="L1597" s="2" t="s">
        <v>5697</v>
      </c>
      <c r="M1597" s="2" t="s">
        <v>5698</v>
      </c>
      <c r="N1597" s="2" t="s">
        <v>1333</v>
      </c>
    </row>
    <row r="1598" spans="1:14" ht="21.75" customHeight="1">
      <c r="A1598" s="2" t="s">
        <v>5699</v>
      </c>
      <c r="B1598" s="2" t="s">
        <v>5700</v>
      </c>
      <c r="C1598" s="2" t="str">
        <f t="shared" ca="1" si="0"/>
        <v>上海</v>
      </c>
      <c r="D1598" s="2" t="s">
        <v>21</v>
      </c>
      <c r="E1598" s="2" t="s">
        <v>247</v>
      </c>
      <c r="F1598" s="2" t="s">
        <v>17</v>
      </c>
      <c r="G1598" s="3">
        <v>15</v>
      </c>
      <c r="H1598" s="3">
        <v>20</v>
      </c>
      <c r="I1598" s="2" t="s">
        <v>5054</v>
      </c>
      <c r="J1598" s="2" t="s">
        <v>724</v>
      </c>
      <c r="K1598" s="2" t="s">
        <v>55</v>
      </c>
      <c r="L1598" s="2" t="s">
        <v>5701</v>
      </c>
      <c r="M1598" s="2" t="s">
        <v>5702</v>
      </c>
      <c r="N1598" s="2" t="s">
        <v>36</v>
      </c>
    </row>
    <row r="1599" spans="1:14" ht="21.75" customHeight="1">
      <c r="A1599" s="2" t="s">
        <v>5703</v>
      </c>
      <c r="B1599" s="2" t="s">
        <v>5704</v>
      </c>
      <c r="C1599" s="2" t="str">
        <f t="shared" ca="1" si="0"/>
        <v>上海</v>
      </c>
      <c r="D1599" s="2" t="str">
        <f t="shared" ref="D1599:D1608" ca="1" si="191">IFERROR(__xludf.DUMMYFUNCTION("REGEXEXTRACT(E1599,""-(\S+)"")"),"罗湖区  ")</f>
        <v>罗湖区  </v>
      </c>
      <c r="E1599" s="2" t="s">
        <v>139</v>
      </c>
      <c r="F1599" s="2" t="s">
        <v>27</v>
      </c>
      <c r="G1599" s="3">
        <v>15</v>
      </c>
      <c r="H1599" s="3">
        <v>20</v>
      </c>
      <c r="I1599" s="2" t="s">
        <v>5054</v>
      </c>
      <c r="J1599" s="2" t="s">
        <v>105</v>
      </c>
      <c r="K1599" s="2" t="s">
        <v>55</v>
      </c>
      <c r="L1599" s="2" t="s">
        <v>5705</v>
      </c>
      <c r="M1599" s="2" t="s">
        <v>5706</v>
      </c>
      <c r="N1599" s="2" t="s">
        <v>36</v>
      </c>
    </row>
    <row r="1600" spans="1:14" ht="21.75" customHeight="1">
      <c r="A1600" s="2" t="s">
        <v>385</v>
      </c>
      <c r="B1600" s="2" t="s">
        <v>5707</v>
      </c>
      <c r="C1600" s="2" t="str">
        <f t="shared" ca="1" si="0"/>
        <v>上海</v>
      </c>
      <c r="D1600" s="2" t="str">
        <f t="shared" ca="1" si="191"/>
        <v>罗湖区  </v>
      </c>
      <c r="E1600" s="2" t="s">
        <v>224</v>
      </c>
      <c r="F1600" s="2" t="s">
        <v>17</v>
      </c>
      <c r="G1600" s="3">
        <v>15</v>
      </c>
      <c r="H1600" s="3">
        <v>20</v>
      </c>
      <c r="I1600" s="2" t="s">
        <v>5054</v>
      </c>
      <c r="J1600" s="2" t="s">
        <v>4103</v>
      </c>
      <c r="K1600" s="2" t="s">
        <v>47</v>
      </c>
      <c r="L1600" s="2" t="s">
        <v>5708</v>
      </c>
      <c r="M1600" s="2" t="s">
        <v>5709</v>
      </c>
      <c r="N1600" s="2" t="s">
        <v>23</v>
      </c>
    </row>
    <row r="1601" spans="1:14" ht="21.75" customHeight="1">
      <c r="A1601" s="2" t="s">
        <v>769</v>
      </c>
      <c r="B1601" s="2" t="s">
        <v>5710</v>
      </c>
      <c r="C1601" s="2" t="str">
        <f t="shared" ca="1" si="0"/>
        <v>上海</v>
      </c>
      <c r="D1601" s="2" t="str">
        <f t="shared" ca="1" si="191"/>
        <v>罗湖区  </v>
      </c>
      <c r="E1601" s="2" t="s">
        <v>235</v>
      </c>
      <c r="F1601" s="2" t="s">
        <v>27</v>
      </c>
      <c r="G1601" s="3">
        <v>15</v>
      </c>
      <c r="H1601" s="3">
        <v>20</v>
      </c>
      <c r="I1601" s="2" t="s">
        <v>5054</v>
      </c>
      <c r="J1601" s="2" t="s">
        <v>1251</v>
      </c>
      <c r="K1601" s="2" t="s">
        <v>19</v>
      </c>
      <c r="L1601" s="2" t="s">
        <v>5711</v>
      </c>
      <c r="M1601" s="2" t="s">
        <v>5712</v>
      </c>
      <c r="N1601" s="2" t="s">
        <v>1333</v>
      </c>
    </row>
    <row r="1602" spans="1:14" ht="21.75" customHeight="1">
      <c r="A1602" s="2" t="s">
        <v>5713</v>
      </c>
      <c r="B1602" s="2" t="s">
        <v>5714</v>
      </c>
      <c r="C1602" s="2" t="str">
        <f t="shared" ca="1" si="0"/>
        <v>上海</v>
      </c>
      <c r="D1602" s="2" t="str">
        <f t="shared" ca="1" si="191"/>
        <v>罗湖区  </v>
      </c>
      <c r="E1602" s="2" t="s">
        <v>45</v>
      </c>
      <c r="F1602" s="2" t="s">
        <v>17</v>
      </c>
      <c r="G1602" s="3">
        <v>15</v>
      </c>
      <c r="H1602" s="3">
        <v>20</v>
      </c>
      <c r="I1602" s="2" t="s">
        <v>5054</v>
      </c>
      <c r="J1602" s="2" t="s">
        <v>1558</v>
      </c>
      <c r="K1602" s="2" t="s">
        <v>47</v>
      </c>
      <c r="L1602" s="2" t="s">
        <v>5715</v>
      </c>
      <c r="M1602" s="2" t="s">
        <v>5716</v>
      </c>
      <c r="N1602" s="2" t="s">
        <v>23</v>
      </c>
    </row>
    <row r="1603" spans="1:14" ht="21.75" customHeight="1">
      <c r="A1603" s="2" t="s">
        <v>5717</v>
      </c>
      <c r="B1603" s="2" t="s">
        <v>5718</v>
      </c>
      <c r="C1603" s="2" t="str">
        <f t="shared" ca="1" si="0"/>
        <v>上海</v>
      </c>
      <c r="D1603" s="2" t="str">
        <f t="shared" ca="1" si="191"/>
        <v>罗湖区  </v>
      </c>
      <c r="E1603" s="2" t="s">
        <v>224</v>
      </c>
      <c r="F1603" s="2" t="s">
        <v>27</v>
      </c>
      <c r="G1603" s="3">
        <v>15</v>
      </c>
      <c r="H1603" s="3">
        <v>20</v>
      </c>
      <c r="I1603" s="2" t="s">
        <v>5054</v>
      </c>
      <c r="J1603" s="2" t="s">
        <v>40</v>
      </c>
      <c r="K1603" s="2" t="s">
        <v>55</v>
      </c>
      <c r="L1603" s="2" t="s">
        <v>5719</v>
      </c>
      <c r="M1603" s="2" t="s">
        <v>5720</v>
      </c>
      <c r="N1603" s="2" t="s">
        <v>42</v>
      </c>
    </row>
    <row r="1604" spans="1:14" ht="21.75" customHeight="1">
      <c r="A1604" s="2" t="s">
        <v>5721</v>
      </c>
      <c r="B1604" s="2" t="s">
        <v>5722</v>
      </c>
      <c r="C1604" s="2" t="str">
        <f t="shared" ca="1" si="0"/>
        <v>上海</v>
      </c>
      <c r="D1604" s="2" t="str">
        <f t="shared" ca="1" si="191"/>
        <v>罗湖区  </v>
      </c>
      <c r="E1604" s="2" t="s">
        <v>224</v>
      </c>
      <c r="F1604" s="2" t="s">
        <v>27</v>
      </c>
      <c r="G1604" s="3">
        <v>15</v>
      </c>
      <c r="H1604" s="3">
        <v>20</v>
      </c>
      <c r="I1604" s="2" t="s">
        <v>5054</v>
      </c>
      <c r="J1604" s="2" t="s">
        <v>29</v>
      </c>
      <c r="K1604" s="2" t="s">
        <v>1965</v>
      </c>
      <c r="L1604" s="2" t="s">
        <v>5723</v>
      </c>
      <c r="M1604" s="2" t="s">
        <v>5724</v>
      </c>
      <c r="N1604" s="2" t="s">
        <v>36</v>
      </c>
    </row>
    <row r="1605" spans="1:14" ht="21.75" customHeight="1">
      <c r="A1605" s="2" t="s">
        <v>5725</v>
      </c>
      <c r="B1605" s="2" t="s">
        <v>5726</v>
      </c>
      <c r="C1605" s="2" t="str">
        <f t="shared" ca="1" si="0"/>
        <v>上海</v>
      </c>
      <c r="D1605" s="2" t="str">
        <f t="shared" ca="1" si="191"/>
        <v>罗湖区  </v>
      </c>
      <c r="E1605" s="2" t="s">
        <v>224</v>
      </c>
      <c r="F1605" s="2" t="s">
        <v>27</v>
      </c>
      <c r="G1605" s="3">
        <v>15</v>
      </c>
      <c r="H1605" s="3">
        <v>20</v>
      </c>
      <c r="I1605" s="2" t="s">
        <v>5054</v>
      </c>
      <c r="J1605" s="2" t="s">
        <v>5727</v>
      </c>
      <c r="K1605" s="2" t="s">
        <v>55</v>
      </c>
      <c r="L1605" s="2" t="s">
        <v>5728</v>
      </c>
      <c r="M1605" s="2" t="s">
        <v>5729</v>
      </c>
      <c r="N1605" s="2" t="s">
        <v>96</v>
      </c>
    </row>
    <row r="1606" spans="1:14" ht="21.75" customHeight="1">
      <c r="A1606" s="2" t="s">
        <v>385</v>
      </c>
      <c r="B1606" s="2" t="s">
        <v>5730</v>
      </c>
      <c r="C1606" s="2" t="str">
        <f t="shared" ca="1" si="0"/>
        <v>上海</v>
      </c>
      <c r="D1606" s="2" t="str">
        <f t="shared" ca="1" si="191"/>
        <v>罗湖区  </v>
      </c>
      <c r="E1606" s="2" t="s">
        <v>224</v>
      </c>
      <c r="F1606" s="2" t="s">
        <v>27</v>
      </c>
      <c r="G1606" s="3">
        <v>15</v>
      </c>
      <c r="H1606" s="3">
        <v>25</v>
      </c>
      <c r="I1606" s="2" t="s">
        <v>5050</v>
      </c>
      <c r="J1606" s="2" t="s">
        <v>5731</v>
      </c>
      <c r="K1606" s="2" t="s">
        <v>55</v>
      </c>
      <c r="L1606" s="2" t="s">
        <v>21</v>
      </c>
      <c r="M1606" s="2" t="s">
        <v>5732</v>
      </c>
      <c r="N1606" s="2" t="s">
        <v>42</v>
      </c>
    </row>
    <row r="1607" spans="1:14" ht="21.75" customHeight="1">
      <c r="A1607" s="2" t="s">
        <v>5733</v>
      </c>
      <c r="B1607" s="2" t="s">
        <v>5734</v>
      </c>
      <c r="C1607" s="2" t="str">
        <f t="shared" ca="1" si="0"/>
        <v>上海</v>
      </c>
      <c r="D1607" s="2" t="str">
        <f t="shared" ca="1" si="191"/>
        <v>罗湖区  </v>
      </c>
      <c r="E1607" s="2" t="s">
        <v>224</v>
      </c>
      <c r="F1607" s="2" t="s">
        <v>17</v>
      </c>
      <c r="G1607" s="3">
        <v>15</v>
      </c>
      <c r="H1607" s="3">
        <v>20</v>
      </c>
      <c r="I1607" s="2" t="s">
        <v>5054</v>
      </c>
      <c r="J1607" s="2" t="s">
        <v>2425</v>
      </c>
      <c r="K1607" s="2" t="s">
        <v>47</v>
      </c>
      <c r="L1607" s="2" t="s">
        <v>5735</v>
      </c>
      <c r="M1607" s="2" t="s">
        <v>5736</v>
      </c>
      <c r="N1607" s="2" t="s">
        <v>23</v>
      </c>
    </row>
    <row r="1608" spans="1:14" ht="21.75" customHeight="1">
      <c r="A1608" s="2" t="s">
        <v>172</v>
      </c>
      <c r="B1608" s="2" t="s">
        <v>5737</v>
      </c>
      <c r="C1608" s="2" t="str">
        <f t="shared" ca="1" si="0"/>
        <v>上海</v>
      </c>
      <c r="D1608" s="2" t="str">
        <f t="shared" ca="1" si="191"/>
        <v>罗湖区  </v>
      </c>
      <c r="E1608" s="2" t="s">
        <v>235</v>
      </c>
      <c r="F1608" s="2" t="s">
        <v>17</v>
      </c>
      <c r="G1608" s="3">
        <v>15</v>
      </c>
      <c r="H1608" s="3">
        <v>20</v>
      </c>
      <c r="I1608" s="2" t="s">
        <v>5054</v>
      </c>
      <c r="J1608" s="2" t="s">
        <v>20</v>
      </c>
      <c r="K1608" s="2" t="s">
        <v>55</v>
      </c>
      <c r="L1608" s="2" t="s">
        <v>5738</v>
      </c>
      <c r="M1608" s="2" t="s">
        <v>5739</v>
      </c>
      <c r="N1608" s="2" t="s">
        <v>42</v>
      </c>
    </row>
    <row r="1609" spans="1:14" ht="21.75" customHeight="1">
      <c r="A1609" s="2" t="s">
        <v>385</v>
      </c>
      <c r="B1609" s="2" t="s">
        <v>5740</v>
      </c>
      <c r="C1609" s="2" t="str">
        <f t="shared" ca="1" si="0"/>
        <v>上海</v>
      </c>
      <c r="D1609" s="2" t="s">
        <v>21</v>
      </c>
      <c r="E1609" s="2" t="s">
        <v>247</v>
      </c>
      <c r="F1609" s="2" t="s">
        <v>27</v>
      </c>
      <c r="G1609" s="3">
        <v>15</v>
      </c>
      <c r="H1609" s="3">
        <v>20</v>
      </c>
      <c r="I1609" s="2" t="s">
        <v>5054</v>
      </c>
      <c r="J1609" s="2" t="s">
        <v>781</v>
      </c>
      <c r="K1609" s="2" t="s">
        <v>55</v>
      </c>
      <c r="L1609" s="2" t="s">
        <v>5741</v>
      </c>
      <c r="M1609" s="2" t="s">
        <v>5742</v>
      </c>
      <c r="N1609" s="2" t="s">
        <v>42</v>
      </c>
    </row>
    <row r="1610" spans="1:14" ht="21.75" customHeight="1">
      <c r="A1610" s="2" t="s">
        <v>5743</v>
      </c>
      <c r="B1610" s="2" t="s">
        <v>5744</v>
      </c>
      <c r="C1610" s="2" t="str">
        <f t="shared" ca="1" si="0"/>
        <v>上海</v>
      </c>
      <c r="D1610" s="2" t="str">
        <f t="shared" ref="D1610:D1615" ca="1" si="192">IFERROR(__xludf.DUMMYFUNCTION("REGEXEXTRACT(E1610,""-(\S+)"")"),"龙华新区  ")</f>
        <v>龙华新区  </v>
      </c>
      <c r="E1610" s="2" t="s">
        <v>229</v>
      </c>
      <c r="F1610" s="2" t="s">
        <v>27</v>
      </c>
      <c r="G1610" s="3">
        <v>15</v>
      </c>
      <c r="H1610" s="3">
        <v>20</v>
      </c>
      <c r="I1610" s="2" t="s">
        <v>5054</v>
      </c>
      <c r="J1610" s="2" t="s">
        <v>1849</v>
      </c>
      <c r="K1610" s="2" t="s">
        <v>1965</v>
      </c>
      <c r="L1610" s="2" t="s">
        <v>5745</v>
      </c>
      <c r="M1610" s="2" t="s">
        <v>5746</v>
      </c>
      <c r="N1610" s="2" t="s">
        <v>42</v>
      </c>
    </row>
    <row r="1611" spans="1:14" ht="21.75" customHeight="1">
      <c r="A1611" s="2" t="s">
        <v>5747</v>
      </c>
      <c r="B1611" s="2" t="s">
        <v>5748</v>
      </c>
      <c r="C1611" s="2" t="str">
        <f t="shared" ca="1" si="0"/>
        <v>上海</v>
      </c>
      <c r="D1611" s="2" t="str">
        <f t="shared" ca="1" si="192"/>
        <v>龙华新区  </v>
      </c>
      <c r="E1611" s="2" t="s">
        <v>224</v>
      </c>
      <c r="F1611" s="2" t="s">
        <v>27</v>
      </c>
      <c r="G1611" s="3">
        <v>15</v>
      </c>
      <c r="H1611" s="3">
        <v>25</v>
      </c>
      <c r="I1611" s="2" t="s">
        <v>5050</v>
      </c>
      <c r="J1611" s="2" t="s">
        <v>29</v>
      </c>
      <c r="K1611" s="2" t="s">
        <v>47</v>
      </c>
      <c r="L1611" s="2" t="s">
        <v>5749</v>
      </c>
      <c r="M1611" s="2" t="s">
        <v>5750</v>
      </c>
      <c r="N1611" s="2" t="s">
        <v>404</v>
      </c>
    </row>
    <row r="1612" spans="1:14" ht="21.75" customHeight="1">
      <c r="A1612" s="2" t="s">
        <v>385</v>
      </c>
      <c r="B1612" s="2" t="s">
        <v>5751</v>
      </c>
      <c r="C1612" s="2" t="str">
        <f t="shared" ca="1" si="0"/>
        <v>上海</v>
      </c>
      <c r="D1612" s="2" t="str">
        <f t="shared" ca="1" si="192"/>
        <v>龙华新区  </v>
      </c>
      <c r="E1612" s="2" t="s">
        <v>224</v>
      </c>
      <c r="F1612" s="2" t="s">
        <v>27</v>
      </c>
      <c r="G1612" s="3">
        <v>15</v>
      </c>
      <c r="H1612" s="3">
        <v>20</v>
      </c>
      <c r="I1612" s="2" t="s">
        <v>5054</v>
      </c>
      <c r="J1612" s="2" t="s">
        <v>5490</v>
      </c>
      <c r="K1612" s="2" t="s">
        <v>1965</v>
      </c>
      <c r="L1612" s="2" t="s">
        <v>5752</v>
      </c>
      <c r="M1612" s="2" t="s">
        <v>5753</v>
      </c>
      <c r="N1612" s="2" t="s">
        <v>404</v>
      </c>
    </row>
    <row r="1613" spans="1:14" ht="21.75" customHeight="1">
      <c r="A1613" s="2" t="s">
        <v>51</v>
      </c>
      <c r="B1613" s="2" t="s">
        <v>5754</v>
      </c>
      <c r="C1613" s="2" t="str">
        <f t="shared" ca="1" si="0"/>
        <v>上海</v>
      </c>
      <c r="D1613" s="2" t="str">
        <f t="shared" ca="1" si="192"/>
        <v>龙华新区  </v>
      </c>
      <c r="E1613" s="2" t="s">
        <v>242</v>
      </c>
      <c r="F1613" s="2" t="s">
        <v>27</v>
      </c>
      <c r="G1613" s="3">
        <v>15</v>
      </c>
      <c r="H1613" s="3">
        <v>20</v>
      </c>
      <c r="I1613" s="2" t="s">
        <v>5054</v>
      </c>
      <c r="J1613" s="2" t="s">
        <v>1380</v>
      </c>
      <c r="K1613" s="2" t="s">
        <v>1965</v>
      </c>
      <c r="L1613" s="2" t="s">
        <v>5755</v>
      </c>
      <c r="M1613" s="2" t="s">
        <v>5756</v>
      </c>
      <c r="N1613" s="2" t="s">
        <v>42</v>
      </c>
    </row>
    <row r="1614" spans="1:14" ht="21.75" customHeight="1">
      <c r="A1614" s="2" t="s">
        <v>1881</v>
      </c>
      <c r="B1614" s="2" t="s">
        <v>5757</v>
      </c>
      <c r="C1614" s="2" t="str">
        <f t="shared" ca="1" si="0"/>
        <v>上海</v>
      </c>
      <c r="D1614" s="2" t="str">
        <f t="shared" ca="1" si="192"/>
        <v>龙华新区  </v>
      </c>
      <c r="E1614" s="2" t="s">
        <v>224</v>
      </c>
      <c r="F1614" s="2" t="s">
        <v>27</v>
      </c>
      <c r="G1614" s="3">
        <v>15</v>
      </c>
      <c r="H1614" s="3">
        <v>20</v>
      </c>
      <c r="I1614" s="2" t="s">
        <v>5054</v>
      </c>
      <c r="J1614" s="2" t="s">
        <v>5758</v>
      </c>
      <c r="K1614" s="2" t="s">
        <v>1965</v>
      </c>
      <c r="L1614" s="2" t="s">
        <v>5759</v>
      </c>
      <c r="M1614" s="2" t="s">
        <v>5760</v>
      </c>
      <c r="N1614" s="2" t="s">
        <v>36</v>
      </c>
    </row>
    <row r="1615" spans="1:14" ht="21.75" customHeight="1">
      <c r="A1615" s="2" t="s">
        <v>778</v>
      </c>
      <c r="B1615" s="2" t="s">
        <v>5761</v>
      </c>
      <c r="C1615" s="2" t="str">
        <f t="shared" ca="1" si="0"/>
        <v>上海</v>
      </c>
      <c r="D1615" s="2" t="str">
        <f t="shared" ca="1" si="192"/>
        <v>龙华新区  </v>
      </c>
      <c r="E1615" s="2" t="s">
        <v>235</v>
      </c>
      <c r="F1615" s="2" t="s">
        <v>17</v>
      </c>
      <c r="G1615" s="3">
        <v>15</v>
      </c>
      <c r="H1615" s="3">
        <v>20</v>
      </c>
      <c r="I1615" s="2" t="s">
        <v>5054</v>
      </c>
      <c r="J1615" s="2" t="s">
        <v>40</v>
      </c>
      <c r="K1615" s="2" t="s">
        <v>55</v>
      </c>
      <c r="L1615" s="2" t="s">
        <v>21</v>
      </c>
      <c r="M1615" s="2" t="s">
        <v>21</v>
      </c>
      <c r="N1615" s="2" t="s">
        <v>96</v>
      </c>
    </row>
    <row r="1616" spans="1:14" ht="21.75" customHeight="1">
      <c r="A1616" s="2" t="s">
        <v>5762</v>
      </c>
      <c r="B1616" s="2" t="s">
        <v>5763</v>
      </c>
      <c r="C1616" s="2" t="str">
        <f t="shared" ca="1" si="0"/>
        <v>上海</v>
      </c>
      <c r="D1616" s="2" t="s">
        <v>21</v>
      </c>
      <c r="E1616" s="2" t="s">
        <v>247</v>
      </c>
      <c r="F1616" s="2" t="s">
        <v>27</v>
      </c>
      <c r="G1616" s="3">
        <v>15</v>
      </c>
      <c r="H1616" s="3">
        <v>30</v>
      </c>
      <c r="I1616" s="2" t="s">
        <v>5119</v>
      </c>
      <c r="J1616" s="2" t="s">
        <v>105</v>
      </c>
      <c r="K1616" s="2" t="s">
        <v>1965</v>
      </c>
      <c r="L1616" s="2" t="s">
        <v>696</v>
      </c>
      <c r="M1616" s="2" t="s">
        <v>5764</v>
      </c>
      <c r="N1616" s="2" t="s">
        <v>1333</v>
      </c>
    </row>
    <row r="1617" spans="1:14" ht="21.75" customHeight="1">
      <c r="A1617" s="2" t="s">
        <v>5765</v>
      </c>
      <c r="B1617" s="2" t="s">
        <v>5766</v>
      </c>
      <c r="C1617" s="2" t="str">
        <f t="shared" ca="1" si="0"/>
        <v>上海</v>
      </c>
      <c r="D1617" s="2" t="str">
        <f t="shared" ref="D1617:D1619" ca="1" si="193">IFERROR(__xludf.DUMMYFUNCTION("REGEXEXTRACT(E1617,""-(\S+)"")"),"南山区  ")</f>
        <v>南山区  </v>
      </c>
      <c r="E1617" s="2" t="s">
        <v>224</v>
      </c>
      <c r="F1617" s="2" t="s">
        <v>27</v>
      </c>
      <c r="G1617" s="3">
        <v>15</v>
      </c>
      <c r="H1617" s="3">
        <v>20</v>
      </c>
      <c r="I1617" s="2" t="s">
        <v>5054</v>
      </c>
      <c r="J1617" s="2" t="s">
        <v>5560</v>
      </c>
      <c r="K1617" s="2" t="s">
        <v>55</v>
      </c>
      <c r="L1617" s="2" t="s">
        <v>5767</v>
      </c>
      <c r="M1617" s="2" t="s">
        <v>5768</v>
      </c>
      <c r="N1617" s="2" t="s">
        <v>404</v>
      </c>
    </row>
    <row r="1618" spans="1:14" ht="21.75" customHeight="1">
      <c r="A1618" s="2" t="s">
        <v>5769</v>
      </c>
      <c r="B1618" s="2" t="s">
        <v>5770</v>
      </c>
      <c r="C1618" s="2" t="str">
        <f t="shared" ca="1" si="0"/>
        <v>上海</v>
      </c>
      <c r="D1618" s="2" t="str">
        <f t="shared" ca="1" si="193"/>
        <v>南山区  </v>
      </c>
      <c r="E1618" s="2" t="s">
        <v>224</v>
      </c>
      <c r="F1618" s="2" t="s">
        <v>17</v>
      </c>
      <c r="G1618" s="3">
        <v>15</v>
      </c>
      <c r="H1618" s="3">
        <v>25</v>
      </c>
      <c r="I1618" s="2" t="s">
        <v>5050</v>
      </c>
      <c r="J1618" s="2" t="s">
        <v>262</v>
      </c>
      <c r="K1618" s="2" t="s">
        <v>55</v>
      </c>
      <c r="L1618" s="2" t="s">
        <v>21</v>
      </c>
      <c r="M1618" s="2" t="s">
        <v>5771</v>
      </c>
      <c r="N1618" s="2" t="s">
        <v>23</v>
      </c>
    </row>
    <row r="1619" spans="1:14" ht="21.75" customHeight="1">
      <c r="A1619" s="2" t="s">
        <v>5772</v>
      </c>
      <c r="B1619" s="2" t="s">
        <v>5773</v>
      </c>
      <c r="C1619" s="2" t="str">
        <f t="shared" ca="1" si="0"/>
        <v>上海</v>
      </c>
      <c r="D1619" s="2" t="str">
        <f t="shared" ca="1" si="193"/>
        <v>南山区  </v>
      </c>
      <c r="E1619" s="2" t="s">
        <v>224</v>
      </c>
      <c r="F1619" s="2" t="s">
        <v>17</v>
      </c>
      <c r="G1619" s="3">
        <v>15</v>
      </c>
      <c r="H1619" s="3">
        <v>25</v>
      </c>
      <c r="I1619" s="2" t="s">
        <v>5050</v>
      </c>
      <c r="J1619" s="2" t="s">
        <v>105</v>
      </c>
      <c r="K1619" s="2" t="s">
        <v>1965</v>
      </c>
      <c r="L1619" s="2" t="s">
        <v>5774</v>
      </c>
      <c r="M1619" s="2" t="s">
        <v>5775</v>
      </c>
      <c r="N1619" s="2" t="s">
        <v>42</v>
      </c>
    </row>
    <row r="1620" spans="1:14" ht="21.75" customHeight="1">
      <c r="A1620" s="2" t="s">
        <v>4280</v>
      </c>
      <c r="B1620" s="2" t="s">
        <v>5776</v>
      </c>
      <c r="C1620" s="2" t="str">
        <f t="shared" ca="1" si="0"/>
        <v>上海</v>
      </c>
      <c r="D1620" s="2" t="s">
        <v>21</v>
      </c>
      <c r="E1620" s="2" t="s">
        <v>247</v>
      </c>
      <c r="F1620" s="2" t="s">
        <v>27</v>
      </c>
      <c r="G1620" s="3">
        <v>15</v>
      </c>
      <c r="H1620" s="3">
        <v>25</v>
      </c>
      <c r="I1620" s="2" t="s">
        <v>5050</v>
      </c>
      <c r="J1620" s="2" t="s">
        <v>471</v>
      </c>
      <c r="K1620" s="2" t="s">
        <v>1965</v>
      </c>
      <c r="L1620" s="2" t="s">
        <v>5777</v>
      </c>
      <c r="M1620" s="2" t="s">
        <v>5778</v>
      </c>
      <c r="N1620" s="2" t="s">
        <v>42</v>
      </c>
    </row>
    <row r="1621" spans="1:14" ht="21.75" customHeight="1">
      <c r="A1621" s="2" t="s">
        <v>3845</v>
      </c>
      <c r="B1621" s="2" t="s">
        <v>5779</v>
      </c>
      <c r="C1621" s="2" t="str">
        <f t="shared" ca="1" si="0"/>
        <v>上海</v>
      </c>
      <c r="D1621" s="2" t="str">
        <f t="shared" ref="D1621:D1624" ca="1" si="194">IFERROR(__xludf.DUMMYFUNCTION("REGEXEXTRACT(E1621,""-(\S+)"")"),"静安区  ")</f>
        <v>静安区  </v>
      </c>
      <c r="E1621" s="2" t="s">
        <v>291</v>
      </c>
      <c r="F1621" s="2" t="s">
        <v>27</v>
      </c>
      <c r="G1621" s="3">
        <v>16</v>
      </c>
      <c r="H1621" s="3">
        <v>22</v>
      </c>
      <c r="I1621" s="2" t="s">
        <v>5780</v>
      </c>
      <c r="J1621" s="2" t="s">
        <v>5781</v>
      </c>
      <c r="K1621" s="2" t="s">
        <v>1965</v>
      </c>
      <c r="L1621" s="2" t="s">
        <v>5782</v>
      </c>
      <c r="M1621" s="2" t="s">
        <v>5783</v>
      </c>
      <c r="N1621" s="2" t="s">
        <v>23</v>
      </c>
    </row>
    <row r="1622" spans="1:14" ht="21.75" customHeight="1">
      <c r="A1622" s="2" t="s">
        <v>5784</v>
      </c>
      <c r="B1622" s="2" t="s">
        <v>5785</v>
      </c>
      <c r="C1622" s="2" t="str">
        <f t="shared" ca="1" si="0"/>
        <v>上海</v>
      </c>
      <c r="D1622" s="2" t="str">
        <f t="shared" ca="1" si="194"/>
        <v>静安区  </v>
      </c>
      <c r="E1622" s="2" t="s">
        <v>295</v>
      </c>
      <c r="F1622" s="2" t="s">
        <v>17</v>
      </c>
      <c r="G1622" s="3">
        <v>16</v>
      </c>
      <c r="H1622" s="3">
        <v>25</v>
      </c>
      <c r="I1622" s="2" t="s">
        <v>5786</v>
      </c>
      <c r="J1622" s="2" t="s">
        <v>40</v>
      </c>
      <c r="K1622" s="2" t="s">
        <v>1965</v>
      </c>
      <c r="L1622" s="2" t="s">
        <v>5787</v>
      </c>
      <c r="M1622" s="2" t="s">
        <v>5788</v>
      </c>
      <c r="N1622" s="2" t="s">
        <v>42</v>
      </c>
    </row>
    <row r="1623" spans="1:14" ht="21.75" customHeight="1">
      <c r="A1623" s="2" t="s">
        <v>75</v>
      </c>
      <c r="B1623" s="2" t="s">
        <v>5789</v>
      </c>
      <c r="C1623" s="2" t="str">
        <f t="shared" ca="1" si="0"/>
        <v>上海</v>
      </c>
      <c r="D1623" s="2" t="str">
        <f t="shared" ca="1" si="194"/>
        <v>静安区  </v>
      </c>
      <c r="E1623" s="2" t="s">
        <v>114</v>
      </c>
      <c r="F1623" s="2" t="s">
        <v>27</v>
      </c>
      <c r="G1623" s="3">
        <v>16</v>
      </c>
      <c r="H1623" s="3">
        <v>20</v>
      </c>
      <c r="I1623" s="2" t="s">
        <v>5790</v>
      </c>
      <c r="J1623" s="2" t="s">
        <v>20</v>
      </c>
      <c r="K1623" s="2" t="s">
        <v>1965</v>
      </c>
      <c r="L1623" s="2" t="s">
        <v>5791</v>
      </c>
      <c r="M1623" s="2" t="s">
        <v>5792</v>
      </c>
      <c r="N1623" s="2" t="s">
        <v>96</v>
      </c>
    </row>
    <row r="1624" spans="1:14" ht="21.75" customHeight="1">
      <c r="A1624" s="2" t="s">
        <v>5793</v>
      </c>
      <c r="B1624" s="2" t="s">
        <v>5794</v>
      </c>
      <c r="C1624" s="2" t="str">
        <f t="shared" ca="1" si="0"/>
        <v>上海</v>
      </c>
      <c r="D1624" s="2" t="str">
        <f t="shared" ca="1" si="194"/>
        <v>静安区  </v>
      </c>
      <c r="E1624" s="2" t="s">
        <v>224</v>
      </c>
      <c r="F1624" s="2" t="s">
        <v>17</v>
      </c>
      <c r="G1624" s="3">
        <v>16</v>
      </c>
      <c r="H1624" s="3">
        <v>25</v>
      </c>
      <c r="I1624" s="2" t="s">
        <v>5786</v>
      </c>
      <c r="J1624" s="2" t="s">
        <v>1182</v>
      </c>
      <c r="K1624" s="2" t="s">
        <v>1965</v>
      </c>
      <c r="L1624" s="2" t="s">
        <v>5795</v>
      </c>
      <c r="M1624" s="2" t="s">
        <v>5796</v>
      </c>
      <c r="N1624" s="2" t="s">
        <v>36</v>
      </c>
    </row>
    <row r="1625" spans="1:14" ht="21.75" customHeight="1">
      <c r="A1625" s="2" t="s">
        <v>5797</v>
      </c>
      <c r="B1625" s="2" t="s">
        <v>5798</v>
      </c>
      <c r="C1625" s="2" t="str">
        <f t="shared" ca="1" si="0"/>
        <v>上海</v>
      </c>
      <c r="D1625" s="2" t="s">
        <v>21</v>
      </c>
      <c r="E1625" s="2" t="s">
        <v>60</v>
      </c>
      <c r="F1625" s="2" t="s">
        <v>17</v>
      </c>
      <c r="G1625" s="3">
        <v>17</v>
      </c>
      <c r="H1625" s="3">
        <v>30</v>
      </c>
      <c r="I1625" s="2" t="s">
        <v>5799</v>
      </c>
      <c r="J1625" s="2" t="s">
        <v>29</v>
      </c>
      <c r="K1625" s="2" t="s">
        <v>55</v>
      </c>
      <c r="L1625" s="2" t="s">
        <v>5800</v>
      </c>
      <c r="M1625" s="2" t="s">
        <v>5801</v>
      </c>
      <c r="N1625" s="2" t="s">
        <v>36</v>
      </c>
    </row>
    <row r="1626" spans="1:14" ht="21.75" customHeight="1">
      <c r="A1626" s="2" t="s">
        <v>5136</v>
      </c>
      <c r="B1626" s="2" t="s">
        <v>5802</v>
      </c>
      <c r="C1626" s="2" t="str">
        <f t="shared" ca="1" si="0"/>
        <v>上海</v>
      </c>
      <c r="D1626" s="2" t="s">
        <v>21</v>
      </c>
      <c r="E1626" s="2" t="s">
        <v>60</v>
      </c>
      <c r="F1626" s="2" t="s">
        <v>27</v>
      </c>
      <c r="G1626" s="6">
        <v>17</v>
      </c>
      <c r="H1626" s="6">
        <v>25</v>
      </c>
      <c r="I1626" s="7" t="s">
        <v>5803</v>
      </c>
      <c r="J1626" s="2" t="s">
        <v>29</v>
      </c>
      <c r="K1626" s="2" t="s">
        <v>3396</v>
      </c>
      <c r="L1626" s="2" t="s">
        <v>21</v>
      </c>
      <c r="M1626" s="2" t="s">
        <v>5804</v>
      </c>
      <c r="N1626" s="2" t="s">
        <v>36</v>
      </c>
    </row>
    <row r="1627" spans="1:14" ht="21.75" customHeight="1">
      <c r="A1627" s="2" t="s">
        <v>4276</v>
      </c>
      <c r="B1627" s="2" t="s">
        <v>5805</v>
      </c>
      <c r="C1627" s="2" t="str">
        <f t="shared" ca="1" si="0"/>
        <v>上海</v>
      </c>
      <c r="D1627" s="2" t="str">
        <f t="shared" ref="D1627:D1634" ca="1" si="195">IFERROR(__xludf.DUMMYFUNCTION("REGEXEXTRACT(E1627,""-(\S+)"")"),"浦东新区  ")</f>
        <v>浦东新区  </v>
      </c>
      <c r="E1627" s="2" t="s">
        <v>295</v>
      </c>
      <c r="F1627" s="2" t="s">
        <v>27</v>
      </c>
      <c r="G1627" s="3">
        <v>17</v>
      </c>
      <c r="H1627" s="3">
        <v>23</v>
      </c>
      <c r="I1627" s="2" t="s">
        <v>5806</v>
      </c>
      <c r="J1627" s="2" t="s">
        <v>421</v>
      </c>
      <c r="K1627" s="2" t="s">
        <v>55</v>
      </c>
      <c r="L1627" s="2" t="s">
        <v>5807</v>
      </c>
      <c r="M1627" s="2" t="s">
        <v>5808</v>
      </c>
      <c r="N1627" s="2" t="s">
        <v>36</v>
      </c>
    </row>
    <row r="1628" spans="1:14" ht="21.75" customHeight="1">
      <c r="A1628" s="2" t="s">
        <v>5809</v>
      </c>
      <c r="B1628" s="2" t="s">
        <v>5810</v>
      </c>
      <c r="C1628" s="2" t="str">
        <f t="shared" ca="1" si="0"/>
        <v>上海</v>
      </c>
      <c r="D1628" s="2" t="str">
        <f t="shared" ca="1" si="195"/>
        <v>浦东新区  </v>
      </c>
      <c r="E1628" s="2" t="s">
        <v>295</v>
      </c>
      <c r="F1628" s="2" t="s">
        <v>5193</v>
      </c>
      <c r="G1628" s="6">
        <v>17</v>
      </c>
      <c r="H1628" s="6">
        <v>25</v>
      </c>
      <c r="I1628" s="7" t="s">
        <v>5803</v>
      </c>
      <c r="J1628" s="2" t="s">
        <v>5811</v>
      </c>
      <c r="K1628" s="2" t="s">
        <v>47</v>
      </c>
      <c r="L1628" s="2" t="s">
        <v>5812</v>
      </c>
      <c r="M1628" s="2" t="s">
        <v>5813</v>
      </c>
      <c r="N1628" s="2" t="s">
        <v>42</v>
      </c>
    </row>
    <row r="1629" spans="1:14" ht="21.75" customHeight="1">
      <c r="A1629" s="2" t="s">
        <v>5814</v>
      </c>
      <c r="B1629" s="2" t="s">
        <v>5815</v>
      </c>
      <c r="C1629" s="2" t="str">
        <f t="shared" ca="1" si="0"/>
        <v>上海</v>
      </c>
      <c r="D1629" s="2" t="str">
        <f t="shared" ca="1" si="195"/>
        <v>浦东新区  </v>
      </c>
      <c r="E1629" s="2" t="s">
        <v>445</v>
      </c>
      <c r="F1629" s="2" t="s">
        <v>27</v>
      </c>
      <c r="G1629" s="6">
        <v>17</v>
      </c>
      <c r="H1629" s="6">
        <v>25</v>
      </c>
      <c r="I1629" s="7" t="s">
        <v>5803</v>
      </c>
      <c r="J1629" s="2" t="s">
        <v>859</v>
      </c>
      <c r="K1629" s="2" t="s">
        <v>47</v>
      </c>
      <c r="L1629" s="2" t="s">
        <v>21</v>
      </c>
      <c r="M1629" s="2" t="s">
        <v>5816</v>
      </c>
      <c r="N1629" s="2" t="s">
        <v>308</v>
      </c>
    </row>
    <row r="1630" spans="1:14" ht="21.75" customHeight="1">
      <c r="A1630" s="2" t="s">
        <v>5817</v>
      </c>
      <c r="B1630" s="2" t="s">
        <v>5818</v>
      </c>
      <c r="C1630" s="2" t="str">
        <f t="shared" ca="1" si="0"/>
        <v>上海</v>
      </c>
      <c r="D1630" s="2" t="str">
        <f t="shared" ca="1" si="195"/>
        <v>浦东新区  </v>
      </c>
      <c r="E1630" s="2" t="s">
        <v>99</v>
      </c>
      <c r="F1630" s="2" t="s">
        <v>27</v>
      </c>
      <c r="G1630" s="6">
        <v>17</v>
      </c>
      <c r="H1630" s="6">
        <v>25</v>
      </c>
      <c r="I1630" s="7" t="s">
        <v>5803</v>
      </c>
      <c r="J1630" s="2" t="s">
        <v>5819</v>
      </c>
      <c r="K1630" s="2" t="s">
        <v>1965</v>
      </c>
      <c r="L1630" s="2" t="s">
        <v>5820</v>
      </c>
      <c r="M1630" s="2" t="s">
        <v>5821</v>
      </c>
      <c r="N1630" s="2" t="s">
        <v>404</v>
      </c>
    </row>
    <row r="1631" spans="1:14" ht="21.75" customHeight="1">
      <c r="A1631" s="2" t="s">
        <v>5772</v>
      </c>
      <c r="B1631" s="2" t="s">
        <v>5822</v>
      </c>
      <c r="C1631" s="2" t="str">
        <f t="shared" ca="1" si="0"/>
        <v>上海</v>
      </c>
      <c r="D1631" s="2" t="str">
        <f t="shared" ca="1" si="195"/>
        <v>浦东新区  </v>
      </c>
      <c r="E1631" s="2" t="s">
        <v>26</v>
      </c>
      <c r="F1631" s="2" t="s">
        <v>17</v>
      </c>
      <c r="G1631" s="6">
        <v>17</v>
      </c>
      <c r="H1631" s="6">
        <v>25</v>
      </c>
      <c r="I1631" s="7" t="s">
        <v>5803</v>
      </c>
      <c r="J1631" s="2" t="s">
        <v>1076</v>
      </c>
      <c r="K1631" s="2" t="s">
        <v>1965</v>
      </c>
      <c r="L1631" s="2" t="s">
        <v>5823</v>
      </c>
      <c r="M1631" s="2" t="s">
        <v>5824</v>
      </c>
      <c r="N1631" s="2" t="s">
        <v>42</v>
      </c>
    </row>
    <row r="1632" spans="1:14" ht="21.75" customHeight="1">
      <c r="A1632" s="2" t="s">
        <v>5825</v>
      </c>
      <c r="B1632" s="2" t="s">
        <v>5826</v>
      </c>
      <c r="C1632" s="2" t="str">
        <f t="shared" ca="1" si="0"/>
        <v>上海</v>
      </c>
      <c r="D1632" s="2" t="str">
        <f t="shared" ca="1" si="195"/>
        <v>浦东新区  </v>
      </c>
      <c r="E1632" s="2" t="s">
        <v>224</v>
      </c>
      <c r="F1632" s="2" t="s">
        <v>17</v>
      </c>
      <c r="G1632" s="6">
        <v>17</v>
      </c>
      <c r="H1632" s="6">
        <v>25</v>
      </c>
      <c r="I1632" s="7" t="s">
        <v>5803</v>
      </c>
      <c r="J1632" s="2" t="s">
        <v>680</v>
      </c>
      <c r="K1632" s="2" t="s">
        <v>55</v>
      </c>
      <c r="L1632" s="2" t="s">
        <v>446</v>
      </c>
      <c r="M1632" s="2" t="s">
        <v>5827</v>
      </c>
      <c r="N1632" s="2" t="s">
        <v>23</v>
      </c>
    </row>
    <row r="1633" spans="1:14" ht="21.75" customHeight="1">
      <c r="A1633" s="2" t="s">
        <v>5772</v>
      </c>
      <c r="B1633" s="2" t="s">
        <v>5828</v>
      </c>
      <c r="C1633" s="2" t="str">
        <f t="shared" ca="1" si="0"/>
        <v>上海</v>
      </c>
      <c r="D1633" s="2" t="str">
        <f t="shared" ca="1" si="195"/>
        <v>浦东新区  </v>
      </c>
      <c r="E1633" s="2" t="s">
        <v>224</v>
      </c>
      <c r="F1633" s="2" t="s">
        <v>27</v>
      </c>
      <c r="G1633" s="6">
        <v>17</v>
      </c>
      <c r="H1633" s="6">
        <v>25</v>
      </c>
      <c r="I1633" s="7" t="s">
        <v>5803</v>
      </c>
      <c r="J1633" s="2" t="s">
        <v>105</v>
      </c>
      <c r="K1633" s="2" t="s">
        <v>1965</v>
      </c>
      <c r="L1633" s="2" t="s">
        <v>5829</v>
      </c>
      <c r="M1633" s="2" t="s">
        <v>5830</v>
      </c>
      <c r="N1633" s="2" t="s">
        <v>36</v>
      </c>
    </row>
    <row r="1634" spans="1:14" ht="21.75" customHeight="1">
      <c r="A1634" s="2" t="s">
        <v>5831</v>
      </c>
      <c r="B1634" s="2" t="s">
        <v>5832</v>
      </c>
      <c r="C1634" s="2" t="str">
        <f t="shared" ca="1" si="0"/>
        <v>上海</v>
      </c>
      <c r="D1634" s="2" t="str">
        <f t="shared" ca="1" si="195"/>
        <v>浦东新区  </v>
      </c>
      <c r="E1634" s="2" t="s">
        <v>224</v>
      </c>
      <c r="F1634" s="2" t="s">
        <v>27</v>
      </c>
      <c r="G1634" s="6">
        <v>17</v>
      </c>
      <c r="H1634" s="6">
        <v>25</v>
      </c>
      <c r="I1634" s="7" t="s">
        <v>5803</v>
      </c>
      <c r="J1634" s="2" t="s">
        <v>140</v>
      </c>
      <c r="K1634" s="2" t="s">
        <v>55</v>
      </c>
      <c r="L1634" s="2" t="s">
        <v>5833</v>
      </c>
      <c r="M1634" s="2" t="s">
        <v>5834</v>
      </c>
      <c r="N1634" s="2" t="s">
        <v>308</v>
      </c>
    </row>
    <row r="1635" spans="1:14" ht="21.75" customHeight="1">
      <c r="A1635" s="2" t="s">
        <v>5835</v>
      </c>
      <c r="B1635" s="2" t="s">
        <v>5836</v>
      </c>
      <c r="C1635" s="2" t="str">
        <f t="shared" ca="1" si="0"/>
        <v>上海</v>
      </c>
      <c r="D1635" s="2" t="s">
        <v>21</v>
      </c>
      <c r="E1635" s="2" t="s">
        <v>60</v>
      </c>
      <c r="F1635" s="2" t="s">
        <v>27</v>
      </c>
      <c r="G1635" s="3">
        <v>18</v>
      </c>
      <c r="H1635" s="3">
        <v>22</v>
      </c>
      <c r="I1635" s="2" t="s">
        <v>5837</v>
      </c>
      <c r="J1635" s="2" t="s">
        <v>3094</v>
      </c>
      <c r="K1635" s="2" t="s">
        <v>55</v>
      </c>
      <c r="L1635" s="2" t="s">
        <v>5838</v>
      </c>
      <c r="M1635" s="2" t="s">
        <v>5839</v>
      </c>
      <c r="N1635" s="2" t="s">
        <v>404</v>
      </c>
    </row>
    <row r="1636" spans="1:14" ht="21.75" customHeight="1">
      <c r="A1636" s="2" t="s">
        <v>5840</v>
      </c>
      <c r="B1636" s="2" t="s">
        <v>5841</v>
      </c>
      <c r="C1636" s="2" t="str">
        <f t="shared" ca="1" si="0"/>
        <v>上海</v>
      </c>
      <c r="D1636" s="2" t="str">
        <f ca="1">IFERROR(__xludf.DUMMYFUNCTION("REGEXEXTRACT(E1636,""-(\S+)"")"),"虹口区  ")</f>
        <v>虹口区  </v>
      </c>
      <c r="E1636" s="2" t="s">
        <v>16</v>
      </c>
      <c r="F1636" s="2" t="s">
        <v>17</v>
      </c>
      <c r="G1636" s="3">
        <v>18</v>
      </c>
      <c r="H1636" s="3">
        <v>23</v>
      </c>
      <c r="I1636" s="2" t="s">
        <v>5842</v>
      </c>
      <c r="J1636" s="2" t="s">
        <v>29</v>
      </c>
      <c r="K1636" s="2" t="s">
        <v>1965</v>
      </c>
      <c r="L1636" s="2" t="s">
        <v>5843</v>
      </c>
      <c r="M1636" s="2" t="s">
        <v>5844</v>
      </c>
      <c r="N1636" s="2" t="s">
        <v>96</v>
      </c>
    </row>
    <row r="1637" spans="1:14" ht="21.75" customHeight="1">
      <c r="A1637" s="2" t="s">
        <v>5206</v>
      </c>
      <c r="B1637" s="2" t="s">
        <v>5845</v>
      </c>
      <c r="C1637" s="2" t="str">
        <f t="shared" ca="1" si="0"/>
        <v>上海</v>
      </c>
      <c r="D1637" s="2" t="s">
        <v>21</v>
      </c>
      <c r="E1637" s="2" t="s">
        <v>60</v>
      </c>
      <c r="F1637" s="2" t="s">
        <v>27</v>
      </c>
      <c r="G1637" s="3">
        <v>18</v>
      </c>
      <c r="H1637" s="3">
        <v>28</v>
      </c>
      <c r="I1637" s="2" t="s">
        <v>5846</v>
      </c>
      <c r="J1637" s="2" t="s">
        <v>29</v>
      </c>
      <c r="K1637" s="2" t="s">
        <v>1965</v>
      </c>
      <c r="L1637" s="2" t="s">
        <v>3413</v>
      </c>
      <c r="M1637" s="2" t="s">
        <v>5847</v>
      </c>
      <c r="N1637" s="2" t="s">
        <v>42</v>
      </c>
    </row>
    <row r="1638" spans="1:14" ht="21.75" customHeight="1">
      <c r="A1638" s="2" t="s">
        <v>385</v>
      </c>
      <c r="B1638" s="2" t="s">
        <v>5848</v>
      </c>
      <c r="C1638" s="2" t="str">
        <f t="shared" ca="1" si="0"/>
        <v>上海</v>
      </c>
      <c r="D1638" s="2" t="str">
        <f t="shared" ref="D1638:D1645" ca="1" si="196">IFERROR(__xludf.DUMMYFUNCTION("REGEXEXTRACT(E1638,""-(\S+)"")"),"闵行区  ")</f>
        <v>闵行区  </v>
      </c>
      <c r="E1638" s="2" t="s">
        <v>445</v>
      </c>
      <c r="F1638" s="2" t="s">
        <v>27</v>
      </c>
      <c r="G1638" s="3">
        <v>18</v>
      </c>
      <c r="H1638" s="3">
        <v>25</v>
      </c>
      <c r="I1638" s="2" t="s">
        <v>5849</v>
      </c>
      <c r="J1638" s="2" t="s">
        <v>451</v>
      </c>
      <c r="K1638" s="2" t="s">
        <v>1965</v>
      </c>
      <c r="L1638" s="2" t="s">
        <v>5850</v>
      </c>
      <c r="M1638" s="2" t="s">
        <v>5851</v>
      </c>
      <c r="N1638" s="2" t="s">
        <v>42</v>
      </c>
    </row>
    <row r="1639" spans="1:14" ht="21.75" customHeight="1">
      <c r="A1639" s="2" t="s">
        <v>1588</v>
      </c>
      <c r="B1639" s="2" t="s">
        <v>5852</v>
      </c>
      <c r="C1639" s="2" t="str">
        <f t="shared" ca="1" si="0"/>
        <v>上海</v>
      </c>
      <c r="D1639" s="2" t="str">
        <f t="shared" ca="1" si="196"/>
        <v>闵行区  </v>
      </c>
      <c r="E1639" s="2" t="s">
        <v>291</v>
      </c>
      <c r="F1639" s="2" t="s">
        <v>27</v>
      </c>
      <c r="G1639" s="3">
        <v>18</v>
      </c>
      <c r="H1639" s="3">
        <v>25</v>
      </c>
      <c r="I1639" s="2" t="s">
        <v>5849</v>
      </c>
      <c r="J1639" s="2" t="s">
        <v>1558</v>
      </c>
      <c r="K1639" s="2" t="s">
        <v>55</v>
      </c>
      <c r="L1639" s="2" t="s">
        <v>5853</v>
      </c>
      <c r="M1639" s="2" t="s">
        <v>5854</v>
      </c>
      <c r="N1639" s="2" t="s">
        <v>404</v>
      </c>
    </row>
    <row r="1640" spans="1:14" ht="21.75" customHeight="1">
      <c r="A1640" s="2" t="s">
        <v>5855</v>
      </c>
      <c r="B1640" s="2" t="s">
        <v>5856</v>
      </c>
      <c r="C1640" s="2" t="str">
        <f t="shared" ca="1" si="0"/>
        <v>上海</v>
      </c>
      <c r="D1640" s="2" t="str">
        <f t="shared" ca="1" si="196"/>
        <v>闵行区  </v>
      </c>
      <c r="E1640" s="2" t="s">
        <v>463</v>
      </c>
      <c r="F1640" s="2" t="s">
        <v>27</v>
      </c>
      <c r="G1640" s="3">
        <v>18</v>
      </c>
      <c r="H1640" s="3">
        <v>25</v>
      </c>
      <c r="I1640" s="2" t="s">
        <v>5849</v>
      </c>
      <c r="J1640" s="2" t="s">
        <v>5857</v>
      </c>
      <c r="K1640" s="2" t="s">
        <v>1965</v>
      </c>
      <c r="L1640" s="2" t="s">
        <v>5858</v>
      </c>
      <c r="M1640" s="2" t="s">
        <v>5859</v>
      </c>
      <c r="N1640" s="2" t="s">
        <v>42</v>
      </c>
    </row>
    <row r="1641" spans="1:14" ht="21.75" customHeight="1">
      <c r="A1641" s="2" t="s">
        <v>3462</v>
      </c>
      <c r="B1641" s="2" t="s">
        <v>5860</v>
      </c>
      <c r="C1641" s="2" t="str">
        <f t="shared" ca="1" si="0"/>
        <v>上海</v>
      </c>
      <c r="D1641" s="2" t="str">
        <f t="shared" ca="1" si="196"/>
        <v>闵行区  </v>
      </c>
      <c r="E1641" s="2" t="s">
        <v>291</v>
      </c>
      <c r="F1641" s="2" t="s">
        <v>27</v>
      </c>
      <c r="G1641" s="3">
        <v>18</v>
      </c>
      <c r="H1641" s="3">
        <v>28</v>
      </c>
      <c r="I1641" s="2" t="s">
        <v>5846</v>
      </c>
      <c r="J1641" s="2" t="s">
        <v>20</v>
      </c>
      <c r="K1641" s="2" t="s">
        <v>55</v>
      </c>
      <c r="L1641" s="2" t="s">
        <v>5861</v>
      </c>
      <c r="M1641" s="2" t="s">
        <v>5862</v>
      </c>
      <c r="N1641" s="2" t="s">
        <v>42</v>
      </c>
    </row>
    <row r="1642" spans="1:14" ht="21.75" customHeight="1">
      <c r="A1642" s="2" t="s">
        <v>5382</v>
      </c>
      <c r="B1642" s="2" t="s">
        <v>5863</v>
      </c>
      <c r="C1642" s="2" t="str">
        <f t="shared" ca="1" si="0"/>
        <v>上海</v>
      </c>
      <c r="D1642" s="2" t="str">
        <f t="shared" ca="1" si="196"/>
        <v>闵行区  </v>
      </c>
      <c r="E1642" s="2" t="s">
        <v>960</v>
      </c>
      <c r="F1642" s="2" t="s">
        <v>17</v>
      </c>
      <c r="G1642" s="3">
        <v>18</v>
      </c>
      <c r="H1642" s="3">
        <v>30</v>
      </c>
      <c r="I1642" s="2" t="s">
        <v>5864</v>
      </c>
      <c r="J1642" s="2" t="s">
        <v>2425</v>
      </c>
      <c r="K1642" s="2" t="s">
        <v>1965</v>
      </c>
      <c r="L1642" s="2" t="s">
        <v>5865</v>
      </c>
      <c r="M1642" s="2" t="s">
        <v>5866</v>
      </c>
      <c r="N1642" s="2" t="s">
        <v>404</v>
      </c>
    </row>
    <row r="1643" spans="1:14" ht="21.75" customHeight="1">
      <c r="A1643" s="2" t="s">
        <v>75</v>
      </c>
      <c r="B1643" s="2" t="s">
        <v>5867</v>
      </c>
      <c r="C1643" s="2" t="str">
        <f t="shared" ca="1" si="0"/>
        <v>上海</v>
      </c>
      <c r="D1643" s="2" t="str">
        <f t="shared" ca="1" si="196"/>
        <v>闵行区  </v>
      </c>
      <c r="E1643" s="2" t="s">
        <v>301</v>
      </c>
      <c r="F1643" s="2" t="s">
        <v>27</v>
      </c>
      <c r="G1643" s="3">
        <v>18</v>
      </c>
      <c r="H1643" s="3">
        <v>26</v>
      </c>
      <c r="I1643" s="2" t="s">
        <v>5868</v>
      </c>
      <c r="J1643" s="2" t="s">
        <v>1857</v>
      </c>
      <c r="K1643" s="2" t="s">
        <v>19</v>
      </c>
      <c r="L1643" s="2" t="s">
        <v>5869</v>
      </c>
      <c r="M1643" s="2" t="s">
        <v>5870</v>
      </c>
      <c r="N1643" s="2" t="s">
        <v>36</v>
      </c>
    </row>
    <row r="1644" spans="1:14" ht="21.75" customHeight="1">
      <c r="A1644" s="2" t="s">
        <v>1588</v>
      </c>
      <c r="B1644" s="2" t="s">
        <v>5871</v>
      </c>
      <c r="C1644" s="2" t="str">
        <f t="shared" ca="1" si="0"/>
        <v>上海</v>
      </c>
      <c r="D1644" s="2" t="str">
        <f t="shared" ca="1" si="196"/>
        <v>闵行区  </v>
      </c>
      <c r="E1644" s="2" t="s">
        <v>960</v>
      </c>
      <c r="F1644" s="2" t="s">
        <v>27</v>
      </c>
      <c r="G1644" s="3">
        <v>18</v>
      </c>
      <c r="H1644" s="3">
        <v>22</v>
      </c>
      <c r="I1644" s="2" t="s">
        <v>5837</v>
      </c>
      <c r="J1644" s="2" t="s">
        <v>157</v>
      </c>
      <c r="K1644" s="2" t="s">
        <v>1965</v>
      </c>
      <c r="L1644" s="2" t="s">
        <v>5872</v>
      </c>
      <c r="M1644" s="2" t="s">
        <v>5873</v>
      </c>
      <c r="N1644" s="2" t="s">
        <v>36</v>
      </c>
    </row>
    <row r="1645" spans="1:14" ht="21.75" customHeight="1">
      <c r="A1645" s="2" t="s">
        <v>5874</v>
      </c>
      <c r="B1645" s="2" t="s">
        <v>5875</v>
      </c>
      <c r="C1645" s="2" t="str">
        <f t="shared" ca="1" si="0"/>
        <v>上海</v>
      </c>
      <c r="D1645" s="2" t="str">
        <f t="shared" ca="1" si="196"/>
        <v>闵行区  </v>
      </c>
      <c r="E1645" s="2" t="s">
        <v>33</v>
      </c>
      <c r="F1645" s="2" t="s">
        <v>17</v>
      </c>
      <c r="G1645" s="3">
        <v>18</v>
      </c>
      <c r="H1645" s="3">
        <v>25</v>
      </c>
      <c r="I1645" s="2" t="s">
        <v>5849</v>
      </c>
      <c r="J1645" s="2" t="s">
        <v>557</v>
      </c>
      <c r="K1645" s="2" t="s">
        <v>55</v>
      </c>
      <c r="L1645" s="2" t="s">
        <v>5876</v>
      </c>
      <c r="M1645" s="2" t="s">
        <v>5877</v>
      </c>
      <c r="N1645" s="2" t="s">
        <v>42</v>
      </c>
    </row>
    <row r="1646" spans="1:14" ht="21.75" customHeight="1">
      <c r="A1646" s="4" t="s">
        <v>5878</v>
      </c>
      <c r="B1646" s="4" t="s">
        <v>5879</v>
      </c>
      <c r="C1646" s="4" t="str">
        <f t="shared" ca="1" si="0"/>
        <v>上海</v>
      </c>
      <c r="D1646" s="4" t="s">
        <v>21</v>
      </c>
      <c r="E1646" s="4" t="s">
        <v>77</v>
      </c>
      <c r="F1646" s="4" t="s">
        <v>27</v>
      </c>
      <c r="G1646" s="5">
        <v>18</v>
      </c>
      <c r="H1646" s="5">
        <v>24</v>
      </c>
      <c r="I1646" s="4" t="s">
        <v>5880</v>
      </c>
      <c r="J1646" s="4" t="s">
        <v>5881</v>
      </c>
      <c r="K1646" s="4" t="s">
        <v>1965</v>
      </c>
      <c r="L1646" s="4" t="s">
        <v>5882</v>
      </c>
      <c r="M1646" s="4" t="s">
        <v>5883</v>
      </c>
      <c r="N1646" s="4" t="s">
        <v>42</v>
      </c>
    </row>
    <row r="1647" spans="1:14" ht="21.75" customHeight="1">
      <c r="A1647" s="2" t="s">
        <v>5884</v>
      </c>
      <c r="B1647" s="2" t="s">
        <v>5885</v>
      </c>
      <c r="C1647" s="2" t="str">
        <f t="shared" ca="1" si="0"/>
        <v>上海</v>
      </c>
      <c r="D1647" s="2" t="str">
        <f t="shared" ref="D1647:D1653" ca="1" si="197">IFERROR(__xludf.DUMMYFUNCTION("REGEXEXTRACT(E1647,""-(\S+)"")"),"福田区  ")</f>
        <v>福田区  </v>
      </c>
      <c r="E1647" s="2" t="s">
        <v>235</v>
      </c>
      <c r="F1647" s="2" t="s">
        <v>27</v>
      </c>
      <c r="G1647" s="3">
        <v>18</v>
      </c>
      <c r="H1647" s="3">
        <v>23</v>
      </c>
      <c r="I1647" s="2" t="s">
        <v>5842</v>
      </c>
      <c r="J1647" s="2" t="s">
        <v>89</v>
      </c>
      <c r="K1647" s="2" t="s">
        <v>55</v>
      </c>
      <c r="L1647" s="2" t="s">
        <v>21</v>
      </c>
      <c r="M1647" s="2" t="s">
        <v>5886</v>
      </c>
      <c r="N1647" s="2" t="s">
        <v>23</v>
      </c>
    </row>
    <row r="1648" spans="1:14" ht="21.75" customHeight="1">
      <c r="A1648" s="2" t="s">
        <v>5887</v>
      </c>
      <c r="B1648" s="2" t="s">
        <v>5888</v>
      </c>
      <c r="C1648" s="2" t="str">
        <f t="shared" ca="1" si="0"/>
        <v>上海</v>
      </c>
      <c r="D1648" s="2" t="str">
        <f t="shared" ca="1" si="197"/>
        <v>福田区  </v>
      </c>
      <c r="E1648" s="2" t="s">
        <v>45</v>
      </c>
      <c r="F1648" s="2" t="s">
        <v>17</v>
      </c>
      <c r="G1648" s="3">
        <v>18</v>
      </c>
      <c r="H1648" s="3">
        <v>22</v>
      </c>
      <c r="I1648" s="2" t="s">
        <v>5837</v>
      </c>
      <c r="J1648" s="2" t="s">
        <v>620</v>
      </c>
      <c r="K1648" s="2" t="s">
        <v>1965</v>
      </c>
      <c r="L1648" s="2" t="s">
        <v>5889</v>
      </c>
      <c r="M1648" s="2" t="s">
        <v>5890</v>
      </c>
      <c r="N1648" s="2" t="s">
        <v>96</v>
      </c>
    </row>
    <row r="1649" spans="1:14" ht="21.75" customHeight="1">
      <c r="A1649" s="2" t="s">
        <v>5891</v>
      </c>
      <c r="B1649" s="2" t="s">
        <v>5892</v>
      </c>
      <c r="C1649" s="2" t="str">
        <f t="shared" ca="1" si="0"/>
        <v>上海</v>
      </c>
      <c r="D1649" s="2" t="str">
        <f t="shared" ca="1" si="197"/>
        <v>福田区  </v>
      </c>
      <c r="E1649" s="2" t="s">
        <v>235</v>
      </c>
      <c r="F1649" s="2" t="s">
        <v>17</v>
      </c>
      <c r="G1649" s="3">
        <v>18</v>
      </c>
      <c r="H1649" s="3">
        <v>25</v>
      </c>
      <c r="I1649" s="2" t="s">
        <v>5849</v>
      </c>
      <c r="J1649" s="2" t="s">
        <v>105</v>
      </c>
      <c r="K1649" s="2" t="s">
        <v>1965</v>
      </c>
      <c r="L1649" s="2" t="s">
        <v>5893</v>
      </c>
      <c r="M1649" s="2" t="s">
        <v>5894</v>
      </c>
      <c r="N1649" s="2" t="s">
        <v>42</v>
      </c>
    </row>
    <row r="1650" spans="1:14" ht="21.75" customHeight="1">
      <c r="A1650" s="2" t="s">
        <v>5895</v>
      </c>
      <c r="B1650" s="2" t="s">
        <v>5896</v>
      </c>
      <c r="C1650" s="2" t="str">
        <f t="shared" ca="1" si="0"/>
        <v>上海</v>
      </c>
      <c r="D1650" s="2" t="str">
        <f t="shared" ca="1" si="197"/>
        <v>福田区  </v>
      </c>
      <c r="E1650" s="2" t="s">
        <v>780</v>
      </c>
      <c r="F1650" s="2" t="s">
        <v>27</v>
      </c>
      <c r="G1650" s="3">
        <v>20</v>
      </c>
      <c r="H1650" s="3">
        <v>40</v>
      </c>
      <c r="I1650" s="2" t="s">
        <v>5897</v>
      </c>
      <c r="J1650" s="2" t="s">
        <v>157</v>
      </c>
      <c r="K1650" s="2" t="s">
        <v>1965</v>
      </c>
      <c r="L1650" s="2" t="s">
        <v>5898</v>
      </c>
      <c r="M1650" s="2" t="s">
        <v>5899</v>
      </c>
      <c r="N1650" s="2" t="s">
        <v>36</v>
      </c>
    </row>
    <row r="1651" spans="1:14" ht="21.75" customHeight="1">
      <c r="A1651" s="2" t="s">
        <v>5900</v>
      </c>
      <c r="B1651" s="2" t="s">
        <v>5901</v>
      </c>
      <c r="C1651" s="2" t="str">
        <f t="shared" ca="1" si="0"/>
        <v>上海</v>
      </c>
      <c r="D1651" s="2" t="str">
        <f t="shared" ca="1" si="197"/>
        <v>福田区  </v>
      </c>
      <c r="E1651" s="2" t="s">
        <v>291</v>
      </c>
      <c r="F1651" s="2" t="s">
        <v>27</v>
      </c>
      <c r="G1651" s="3">
        <v>20</v>
      </c>
      <c r="H1651" s="3">
        <v>30</v>
      </c>
      <c r="I1651" s="2" t="s">
        <v>5902</v>
      </c>
      <c r="J1651" s="2" t="s">
        <v>593</v>
      </c>
      <c r="K1651" s="2" t="s">
        <v>55</v>
      </c>
      <c r="L1651" s="2" t="s">
        <v>5903</v>
      </c>
      <c r="M1651" s="2" t="s">
        <v>5904</v>
      </c>
      <c r="N1651" s="2" t="s">
        <v>404</v>
      </c>
    </row>
    <row r="1652" spans="1:14" ht="21.75" customHeight="1">
      <c r="A1652" s="2" t="s">
        <v>5905</v>
      </c>
      <c r="B1652" s="2" t="s">
        <v>5906</v>
      </c>
      <c r="C1652" s="2" t="str">
        <f t="shared" ca="1" si="0"/>
        <v>上海</v>
      </c>
      <c r="D1652" s="2" t="str">
        <f t="shared" ca="1" si="197"/>
        <v>福田区  </v>
      </c>
      <c r="E1652" s="2" t="s">
        <v>272</v>
      </c>
      <c r="F1652" s="2" t="s">
        <v>17</v>
      </c>
      <c r="G1652" s="3">
        <v>20</v>
      </c>
      <c r="H1652" s="3">
        <v>25</v>
      </c>
      <c r="I1652" s="2" t="s">
        <v>5907</v>
      </c>
      <c r="J1652" s="2" t="s">
        <v>1849</v>
      </c>
      <c r="K1652" s="2" t="s">
        <v>55</v>
      </c>
      <c r="L1652" s="2" t="s">
        <v>5908</v>
      </c>
      <c r="M1652" s="2" t="s">
        <v>5909</v>
      </c>
      <c r="N1652" s="2" t="s">
        <v>36</v>
      </c>
    </row>
    <row r="1653" spans="1:14" ht="21.75" customHeight="1">
      <c r="A1653" s="2" t="s">
        <v>3746</v>
      </c>
      <c r="B1653" s="2" t="s">
        <v>5910</v>
      </c>
      <c r="C1653" s="2" t="str">
        <f t="shared" ca="1" si="0"/>
        <v>上海</v>
      </c>
      <c r="D1653" s="2" t="str">
        <f t="shared" ca="1" si="197"/>
        <v>福田区  </v>
      </c>
      <c r="E1653" s="2" t="s">
        <v>780</v>
      </c>
      <c r="F1653" s="2" t="s">
        <v>27</v>
      </c>
      <c r="G1653" s="3">
        <v>20</v>
      </c>
      <c r="H1653" s="3">
        <v>25</v>
      </c>
      <c r="I1653" s="2" t="s">
        <v>5907</v>
      </c>
      <c r="J1653" s="2" t="s">
        <v>2046</v>
      </c>
      <c r="K1653" s="2" t="s">
        <v>1965</v>
      </c>
      <c r="L1653" s="2" t="s">
        <v>5911</v>
      </c>
      <c r="M1653" s="2" t="s">
        <v>5912</v>
      </c>
      <c r="N1653" s="2" t="s">
        <v>36</v>
      </c>
    </row>
    <row r="1654" spans="1:14" ht="21.75" customHeight="1">
      <c r="A1654" s="2" t="s">
        <v>5913</v>
      </c>
      <c r="B1654" s="2" t="s">
        <v>5914</v>
      </c>
      <c r="C1654" s="2" t="str">
        <f t="shared" ca="1" si="0"/>
        <v>上海</v>
      </c>
      <c r="D1654" s="2" t="s">
        <v>21</v>
      </c>
      <c r="E1654" s="2" t="s">
        <v>60</v>
      </c>
      <c r="F1654" s="2" t="s">
        <v>17</v>
      </c>
      <c r="G1654" s="3">
        <v>20</v>
      </c>
      <c r="H1654" s="3">
        <v>25</v>
      </c>
      <c r="I1654" s="2" t="s">
        <v>5907</v>
      </c>
      <c r="J1654" s="2" t="s">
        <v>5915</v>
      </c>
      <c r="K1654" s="2" t="s">
        <v>3396</v>
      </c>
      <c r="L1654" s="2" t="s">
        <v>5916</v>
      </c>
      <c r="M1654" s="2" t="s">
        <v>5917</v>
      </c>
      <c r="N1654" s="2" t="s">
        <v>404</v>
      </c>
    </row>
    <row r="1655" spans="1:14" ht="21.75" customHeight="1">
      <c r="A1655" s="2" t="s">
        <v>3462</v>
      </c>
      <c r="B1655" s="2" t="s">
        <v>5918</v>
      </c>
      <c r="C1655" s="2" t="str">
        <f t="shared" ca="1" si="0"/>
        <v>上海</v>
      </c>
      <c r="D1655" s="2" t="str">
        <f t="shared" ref="D1655:D1659" ca="1" si="198">IFERROR(__xludf.DUMMYFUNCTION("REGEXEXTRACT(E1655,""-(\S+)"")"),"闵行区  ")</f>
        <v>闵行区  </v>
      </c>
      <c r="E1655" s="2" t="s">
        <v>445</v>
      </c>
      <c r="F1655" s="2" t="s">
        <v>17</v>
      </c>
      <c r="G1655" s="3">
        <v>20</v>
      </c>
      <c r="H1655" s="3">
        <v>25</v>
      </c>
      <c r="I1655" s="2" t="s">
        <v>5907</v>
      </c>
      <c r="J1655" s="2" t="s">
        <v>5919</v>
      </c>
      <c r="K1655" s="2" t="s">
        <v>55</v>
      </c>
      <c r="L1655" s="2" t="s">
        <v>5920</v>
      </c>
      <c r="M1655" s="2" t="s">
        <v>5921</v>
      </c>
      <c r="N1655" s="2" t="s">
        <v>96</v>
      </c>
    </row>
    <row r="1656" spans="1:14" ht="21.75" customHeight="1">
      <c r="A1656" s="2" t="s">
        <v>5922</v>
      </c>
      <c r="B1656" s="2" t="s">
        <v>5923</v>
      </c>
      <c r="C1656" s="2" t="str">
        <f t="shared" ca="1" si="0"/>
        <v>上海</v>
      </c>
      <c r="D1656" s="2" t="str">
        <f t="shared" ca="1" si="198"/>
        <v>闵行区  </v>
      </c>
      <c r="E1656" s="2" t="s">
        <v>295</v>
      </c>
      <c r="F1656" s="2" t="s">
        <v>27</v>
      </c>
      <c r="G1656" s="3">
        <v>20</v>
      </c>
      <c r="H1656" s="3">
        <v>29</v>
      </c>
      <c r="I1656" s="2" t="s">
        <v>5924</v>
      </c>
      <c r="J1656" s="2" t="s">
        <v>105</v>
      </c>
      <c r="K1656" s="2" t="s">
        <v>55</v>
      </c>
      <c r="L1656" s="2" t="s">
        <v>5925</v>
      </c>
      <c r="M1656" s="2" t="s">
        <v>5926</v>
      </c>
      <c r="N1656" s="2" t="s">
        <v>42</v>
      </c>
    </row>
    <row r="1657" spans="1:14" ht="21.75" customHeight="1">
      <c r="A1657" s="4" t="s">
        <v>5927</v>
      </c>
      <c r="B1657" s="4" t="s">
        <v>5928</v>
      </c>
      <c r="C1657" s="4" t="str">
        <f t="shared" ca="1" si="0"/>
        <v>上海</v>
      </c>
      <c r="D1657" s="4" t="str">
        <f t="shared" ca="1" si="198"/>
        <v>闵行区  </v>
      </c>
      <c r="E1657" s="4" t="s">
        <v>295</v>
      </c>
      <c r="F1657" s="4" t="s">
        <v>27</v>
      </c>
      <c r="G1657" s="5">
        <v>20</v>
      </c>
      <c r="H1657" s="5">
        <v>25</v>
      </c>
      <c r="I1657" s="4" t="s">
        <v>5907</v>
      </c>
      <c r="J1657" s="4" t="s">
        <v>5929</v>
      </c>
      <c r="K1657" s="4" t="s">
        <v>1965</v>
      </c>
      <c r="L1657" s="4" t="s">
        <v>5930</v>
      </c>
      <c r="M1657" s="4" t="s">
        <v>5931</v>
      </c>
      <c r="N1657" s="4" t="s">
        <v>96</v>
      </c>
    </row>
    <row r="1658" spans="1:14" ht="21.75" customHeight="1">
      <c r="A1658" s="2" t="s">
        <v>5932</v>
      </c>
      <c r="B1658" s="2" t="s">
        <v>5933</v>
      </c>
      <c r="C1658" s="2" t="str">
        <f t="shared" ca="1" si="0"/>
        <v>上海</v>
      </c>
      <c r="D1658" s="2" t="str">
        <f t="shared" ca="1" si="198"/>
        <v>闵行区  </v>
      </c>
      <c r="E1658" s="2" t="s">
        <v>295</v>
      </c>
      <c r="F1658" s="2" t="s">
        <v>27</v>
      </c>
      <c r="G1658" s="3">
        <v>20</v>
      </c>
      <c r="H1658" s="3">
        <v>25</v>
      </c>
      <c r="I1658" s="2" t="s">
        <v>5907</v>
      </c>
      <c r="J1658" s="2" t="s">
        <v>40</v>
      </c>
      <c r="K1658" s="2" t="s">
        <v>55</v>
      </c>
      <c r="L1658" s="2" t="s">
        <v>21</v>
      </c>
      <c r="M1658" s="2" t="s">
        <v>5934</v>
      </c>
      <c r="N1658" s="2" t="s">
        <v>23</v>
      </c>
    </row>
    <row r="1659" spans="1:14" ht="21.75" customHeight="1">
      <c r="A1659" s="2" t="s">
        <v>5935</v>
      </c>
      <c r="B1659" s="2" t="s">
        <v>5936</v>
      </c>
      <c r="C1659" s="2" t="str">
        <f t="shared" ca="1" si="0"/>
        <v>上海</v>
      </c>
      <c r="D1659" s="2" t="str">
        <f t="shared" ca="1" si="198"/>
        <v>闵行区  </v>
      </c>
      <c r="E1659" s="2" t="s">
        <v>780</v>
      </c>
      <c r="F1659" s="2" t="s">
        <v>17</v>
      </c>
      <c r="G1659" s="3">
        <v>20</v>
      </c>
      <c r="H1659" s="3">
        <v>30</v>
      </c>
      <c r="I1659" s="2" t="s">
        <v>5902</v>
      </c>
      <c r="J1659" s="2" t="s">
        <v>1558</v>
      </c>
      <c r="K1659" s="2" t="s">
        <v>1965</v>
      </c>
      <c r="L1659" s="2" t="s">
        <v>5937</v>
      </c>
      <c r="M1659" s="2" t="s">
        <v>5938</v>
      </c>
      <c r="N1659" s="2" t="s">
        <v>42</v>
      </c>
    </row>
    <row r="1660" spans="1:14" ht="21.75" customHeight="1">
      <c r="A1660" s="2" t="s">
        <v>5493</v>
      </c>
      <c r="B1660" s="2" t="s">
        <v>5939</v>
      </c>
      <c r="C1660" s="2" t="str">
        <f t="shared" ca="1" si="0"/>
        <v>上海</v>
      </c>
      <c r="D1660" s="2" t="s">
        <v>21</v>
      </c>
      <c r="E1660" s="2" t="s">
        <v>60</v>
      </c>
      <c r="F1660" s="2" t="s">
        <v>27</v>
      </c>
      <c r="G1660" s="3">
        <v>20</v>
      </c>
      <c r="H1660" s="3">
        <v>25</v>
      </c>
      <c r="I1660" s="2" t="s">
        <v>5907</v>
      </c>
      <c r="J1660" s="2" t="s">
        <v>781</v>
      </c>
      <c r="K1660" s="2" t="s">
        <v>55</v>
      </c>
      <c r="L1660" s="2" t="s">
        <v>5940</v>
      </c>
      <c r="M1660" s="2" t="s">
        <v>5941</v>
      </c>
      <c r="N1660" s="2" t="s">
        <v>404</v>
      </c>
    </row>
    <row r="1661" spans="1:14" ht="21.75" customHeight="1">
      <c r="A1661" s="4" t="s">
        <v>4531</v>
      </c>
      <c r="B1661" s="4" t="s">
        <v>5942</v>
      </c>
      <c r="C1661" s="4" t="str">
        <f t="shared" ca="1" si="0"/>
        <v>上海</v>
      </c>
      <c r="D1661" s="4" t="str">
        <f t="shared" ref="D1661:D1675" ca="1" si="199">IFERROR(__xludf.DUMMYFUNCTION("REGEXEXTRACT(E1661,""-(\S+)"")"),"浦东新区  ")</f>
        <v>浦东新区  </v>
      </c>
      <c r="E1661" s="4" t="s">
        <v>295</v>
      </c>
      <c r="F1661" s="4" t="s">
        <v>17</v>
      </c>
      <c r="G1661" s="5">
        <v>20</v>
      </c>
      <c r="H1661" s="5">
        <v>25</v>
      </c>
      <c r="I1661" s="4" t="s">
        <v>5907</v>
      </c>
      <c r="J1661" s="4" t="s">
        <v>598</v>
      </c>
      <c r="K1661" s="4" t="s">
        <v>55</v>
      </c>
      <c r="L1661" s="4" t="s">
        <v>5943</v>
      </c>
      <c r="M1661" s="4" t="s">
        <v>21</v>
      </c>
      <c r="N1661" s="4" t="s">
        <v>42</v>
      </c>
    </row>
    <row r="1662" spans="1:14" ht="21.75" customHeight="1">
      <c r="A1662" s="2" t="s">
        <v>5944</v>
      </c>
      <c r="B1662" s="2" t="s">
        <v>5945</v>
      </c>
      <c r="C1662" s="2" t="str">
        <f t="shared" ca="1" si="0"/>
        <v>上海</v>
      </c>
      <c r="D1662" s="2" t="str">
        <f t="shared" ca="1" si="199"/>
        <v>浦东新区  </v>
      </c>
      <c r="E1662" s="2" t="s">
        <v>295</v>
      </c>
      <c r="F1662" s="2" t="s">
        <v>17</v>
      </c>
      <c r="G1662" s="3">
        <v>20</v>
      </c>
      <c r="H1662" s="3">
        <v>30</v>
      </c>
      <c r="I1662" s="2" t="s">
        <v>5902</v>
      </c>
      <c r="J1662" s="2" t="s">
        <v>421</v>
      </c>
      <c r="K1662" s="2" t="s">
        <v>1965</v>
      </c>
      <c r="L1662" s="2" t="s">
        <v>5946</v>
      </c>
      <c r="M1662" s="2" t="s">
        <v>5947</v>
      </c>
      <c r="N1662" s="2" t="s">
        <v>23</v>
      </c>
    </row>
    <row r="1663" spans="1:14" ht="21.75" customHeight="1">
      <c r="A1663" s="2" t="s">
        <v>5948</v>
      </c>
      <c r="B1663" s="2" t="s">
        <v>5949</v>
      </c>
      <c r="C1663" s="2" t="str">
        <f t="shared" ca="1" si="0"/>
        <v>上海</v>
      </c>
      <c r="D1663" s="2" t="str">
        <f t="shared" ca="1" si="199"/>
        <v>浦东新区  </v>
      </c>
      <c r="E1663" s="2" t="s">
        <v>295</v>
      </c>
      <c r="F1663" s="2" t="s">
        <v>27</v>
      </c>
      <c r="G1663" s="3">
        <v>20</v>
      </c>
      <c r="H1663" s="3">
        <v>35</v>
      </c>
      <c r="I1663" s="2" t="s">
        <v>5950</v>
      </c>
      <c r="J1663" s="2" t="s">
        <v>1047</v>
      </c>
      <c r="K1663" s="2" t="s">
        <v>55</v>
      </c>
      <c r="L1663" s="2" t="s">
        <v>5951</v>
      </c>
      <c r="M1663" s="2" t="s">
        <v>5952</v>
      </c>
      <c r="N1663" s="2" t="s">
        <v>23</v>
      </c>
    </row>
    <row r="1664" spans="1:14" ht="21.75" customHeight="1">
      <c r="A1664" s="2" t="s">
        <v>5953</v>
      </c>
      <c r="B1664" s="2" t="s">
        <v>5954</v>
      </c>
      <c r="C1664" s="2" t="str">
        <f t="shared" ca="1" si="0"/>
        <v>上海</v>
      </c>
      <c r="D1664" s="2" t="str">
        <f t="shared" ca="1" si="199"/>
        <v>浦东新区  </v>
      </c>
      <c r="E1664" s="2" t="s">
        <v>463</v>
      </c>
      <c r="F1664" s="2" t="s">
        <v>27</v>
      </c>
      <c r="G1664" s="3">
        <v>20</v>
      </c>
      <c r="H1664" s="3">
        <v>30</v>
      </c>
      <c r="I1664" s="2" t="s">
        <v>5902</v>
      </c>
      <c r="J1664" s="2" t="s">
        <v>4331</v>
      </c>
      <c r="K1664" s="2" t="s">
        <v>55</v>
      </c>
      <c r="L1664" s="2" t="s">
        <v>5955</v>
      </c>
      <c r="M1664" s="2" t="s">
        <v>5956</v>
      </c>
      <c r="N1664" s="2" t="s">
        <v>96</v>
      </c>
    </row>
    <row r="1665" spans="1:14" ht="21.75" customHeight="1">
      <c r="A1665" s="2" t="s">
        <v>5957</v>
      </c>
      <c r="B1665" s="2" t="s">
        <v>5958</v>
      </c>
      <c r="C1665" s="2" t="str">
        <f t="shared" ca="1" si="0"/>
        <v>上海</v>
      </c>
      <c r="D1665" s="2" t="str">
        <f t="shared" ca="1" si="199"/>
        <v>浦东新区  </v>
      </c>
      <c r="E1665" s="2" t="s">
        <v>780</v>
      </c>
      <c r="F1665" s="2" t="s">
        <v>27</v>
      </c>
      <c r="G1665" s="3">
        <v>20</v>
      </c>
      <c r="H1665" s="3">
        <v>40</v>
      </c>
      <c r="I1665" s="2" t="s">
        <v>5897</v>
      </c>
      <c r="J1665" s="2" t="s">
        <v>157</v>
      </c>
      <c r="K1665" s="2" t="s">
        <v>1965</v>
      </c>
      <c r="L1665" s="2" t="s">
        <v>5959</v>
      </c>
      <c r="M1665" s="2" t="s">
        <v>5960</v>
      </c>
      <c r="N1665" s="2" t="s">
        <v>23</v>
      </c>
    </row>
    <row r="1666" spans="1:14" ht="21.75" customHeight="1">
      <c r="A1666" s="2" t="s">
        <v>5961</v>
      </c>
      <c r="B1666" s="2" t="s">
        <v>5962</v>
      </c>
      <c r="C1666" s="2" t="str">
        <f t="shared" ca="1" si="0"/>
        <v>上海</v>
      </c>
      <c r="D1666" s="2" t="str">
        <f t="shared" ca="1" si="199"/>
        <v>浦东新区  </v>
      </c>
      <c r="E1666" s="2" t="s">
        <v>272</v>
      </c>
      <c r="F1666" s="2" t="s">
        <v>27</v>
      </c>
      <c r="G1666" s="3">
        <v>20</v>
      </c>
      <c r="H1666" s="3">
        <v>30</v>
      </c>
      <c r="I1666" s="2" t="s">
        <v>5902</v>
      </c>
      <c r="J1666" s="2" t="s">
        <v>663</v>
      </c>
      <c r="K1666" s="2" t="s">
        <v>19</v>
      </c>
      <c r="L1666" s="2" t="s">
        <v>5963</v>
      </c>
      <c r="M1666" s="2" t="s">
        <v>5964</v>
      </c>
      <c r="N1666" s="2" t="s">
        <v>42</v>
      </c>
    </row>
    <row r="1667" spans="1:14" ht="21.75" customHeight="1">
      <c r="A1667" s="2" t="s">
        <v>1588</v>
      </c>
      <c r="B1667" s="2" t="s">
        <v>5965</v>
      </c>
      <c r="C1667" s="2" t="str">
        <f t="shared" ca="1" si="0"/>
        <v>上海</v>
      </c>
      <c r="D1667" s="2" t="str">
        <f t="shared" ca="1" si="199"/>
        <v>浦东新区  </v>
      </c>
      <c r="E1667" s="2" t="s">
        <v>295</v>
      </c>
      <c r="F1667" s="2" t="s">
        <v>27</v>
      </c>
      <c r="G1667" s="3">
        <v>20</v>
      </c>
      <c r="H1667" s="3">
        <v>25</v>
      </c>
      <c r="I1667" s="2" t="s">
        <v>5907</v>
      </c>
      <c r="J1667" s="2" t="s">
        <v>105</v>
      </c>
      <c r="K1667" s="2" t="s">
        <v>55</v>
      </c>
      <c r="L1667" s="2" t="s">
        <v>5966</v>
      </c>
      <c r="M1667" s="2" t="s">
        <v>5967</v>
      </c>
      <c r="N1667" s="2" t="s">
        <v>36</v>
      </c>
    </row>
    <row r="1668" spans="1:14" ht="21.75" customHeight="1">
      <c r="A1668" s="2" t="s">
        <v>2206</v>
      </c>
      <c r="B1668" s="2" t="s">
        <v>5968</v>
      </c>
      <c r="C1668" s="2" t="str">
        <f t="shared" ca="1" si="0"/>
        <v>上海</v>
      </c>
      <c r="D1668" s="2" t="str">
        <f t="shared" ca="1" si="199"/>
        <v>浦东新区  </v>
      </c>
      <c r="E1668" s="2" t="s">
        <v>272</v>
      </c>
      <c r="F1668" s="2" t="s">
        <v>27</v>
      </c>
      <c r="G1668" s="3">
        <v>20</v>
      </c>
      <c r="H1668" s="3">
        <v>40</v>
      </c>
      <c r="I1668" s="2" t="s">
        <v>5897</v>
      </c>
      <c r="J1668" s="2" t="s">
        <v>5969</v>
      </c>
      <c r="K1668" s="2" t="s">
        <v>55</v>
      </c>
      <c r="L1668" s="2" t="s">
        <v>5970</v>
      </c>
      <c r="M1668" s="2" t="s">
        <v>5971</v>
      </c>
      <c r="N1668" s="2" t="s">
        <v>308</v>
      </c>
    </row>
    <row r="1669" spans="1:14" ht="21.75" customHeight="1">
      <c r="A1669" s="2" t="s">
        <v>5972</v>
      </c>
      <c r="B1669" s="2" t="s">
        <v>5973</v>
      </c>
      <c r="C1669" s="2" t="str">
        <f t="shared" ca="1" si="0"/>
        <v>上海</v>
      </c>
      <c r="D1669" s="2" t="str">
        <f t="shared" ca="1" si="199"/>
        <v>浦东新区  </v>
      </c>
      <c r="E1669" s="2" t="s">
        <v>65</v>
      </c>
      <c r="F1669" s="2" t="s">
        <v>17</v>
      </c>
      <c r="G1669" s="3">
        <v>20</v>
      </c>
      <c r="H1669" s="3">
        <v>40</v>
      </c>
      <c r="I1669" s="2" t="s">
        <v>5897</v>
      </c>
      <c r="J1669" s="2" t="s">
        <v>535</v>
      </c>
      <c r="K1669" s="2" t="s">
        <v>55</v>
      </c>
      <c r="L1669" s="2" t="s">
        <v>21</v>
      </c>
      <c r="M1669" s="2" t="s">
        <v>5974</v>
      </c>
      <c r="N1669" s="2" t="s">
        <v>21</v>
      </c>
    </row>
    <row r="1670" spans="1:14" ht="21.75" customHeight="1">
      <c r="A1670" s="2" t="s">
        <v>314</v>
      </c>
      <c r="B1670" s="2" t="s">
        <v>5975</v>
      </c>
      <c r="C1670" s="2" t="str">
        <f t="shared" ca="1" si="0"/>
        <v>上海</v>
      </c>
      <c r="D1670" s="2" t="str">
        <f t="shared" ca="1" si="199"/>
        <v>浦东新区  </v>
      </c>
      <c r="E1670" s="2" t="s">
        <v>470</v>
      </c>
      <c r="F1670" s="2" t="s">
        <v>17</v>
      </c>
      <c r="G1670" s="3">
        <v>20</v>
      </c>
      <c r="H1670" s="3">
        <v>30</v>
      </c>
      <c r="I1670" s="2" t="s">
        <v>5902</v>
      </c>
      <c r="J1670" s="2" t="s">
        <v>1558</v>
      </c>
      <c r="K1670" s="2" t="s">
        <v>1965</v>
      </c>
      <c r="L1670" s="2" t="s">
        <v>21</v>
      </c>
      <c r="M1670" s="2" t="s">
        <v>5976</v>
      </c>
      <c r="N1670" s="2" t="s">
        <v>42</v>
      </c>
    </row>
    <row r="1671" spans="1:14" ht="21.75" customHeight="1">
      <c r="A1671" s="2" t="s">
        <v>5977</v>
      </c>
      <c r="B1671" s="2" t="s">
        <v>5978</v>
      </c>
      <c r="C1671" s="2" t="str">
        <f t="shared" ca="1" si="0"/>
        <v>上海</v>
      </c>
      <c r="D1671" s="2" t="str">
        <f t="shared" ca="1" si="199"/>
        <v>浦东新区  </v>
      </c>
      <c r="E1671" s="2" t="s">
        <v>167</v>
      </c>
      <c r="F1671" s="2" t="s">
        <v>27</v>
      </c>
      <c r="G1671" s="3">
        <v>20</v>
      </c>
      <c r="H1671" s="3">
        <v>25</v>
      </c>
      <c r="I1671" s="2" t="s">
        <v>5907</v>
      </c>
      <c r="J1671" s="2" t="s">
        <v>214</v>
      </c>
      <c r="K1671" s="2" t="s">
        <v>1965</v>
      </c>
      <c r="L1671" s="2" t="s">
        <v>4168</v>
      </c>
      <c r="M1671" s="2" t="s">
        <v>4601</v>
      </c>
      <c r="N1671" s="2" t="s">
        <v>36</v>
      </c>
    </row>
    <row r="1672" spans="1:14" ht="21.75" customHeight="1">
      <c r="A1672" s="2" t="s">
        <v>5979</v>
      </c>
      <c r="B1672" s="2" t="s">
        <v>5980</v>
      </c>
      <c r="C1672" s="2" t="str">
        <f t="shared" ca="1" si="0"/>
        <v>上海</v>
      </c>
      <c r="D1672" s="2" t="str">
        <f t="shared" ca="1" si="199"/>
        <v>浦东新区  </v>
      </c>
      <c r="E1672" s="2" t="s">
        <v>65</v>
      </c>
      <c r="F1672" s="2" t="s">
        <v>27</v>
      </c>
      <c r="G1672" s="3">
        <v>20</v>
      </c>
      <c r="H1672" s="3">
        <v>25</v>
      </c>
      <c r="I1672" s="2" t="s">
        <v>5907</v>
      </c>
      <c r="J1672" s="2" t="s">
        <v>916</v>
      </c>
      <c r="K1672" s="2" t="s">
        <v>55</v>
      </c>
      <c r="L1672" s="2" t="s">
        <v>5981</v>
      </c>
      <c r="M1672" s="2" t="s">
        <v>5982</v>
      </c>
      <c r="N1672" s="2" t="s">
        <v>96</v>
      </c>
    </row>
    <row r="1673" spans="1:14" ht="21.75" customHeight="1">
      <c r="A1673" s="2" t="s">
        <v>314</v>
      </c>
      <c r="B1673" s="2" t="s">
        <v>5983</v>
      </c>
      <c r="C1673" s="2" t="str">
        <f t="shared" ca="1" si="0"/>
        <v>上海</v>
      </c>
      <c r="D1673" s="2" t="str">
        <f t="shared" ca="1" si="199"/>
        <v>浦东新区  </v>
      </c>
      <c r="E1673" s="2" t="s">
        <v>114</v>
      </c>
      <c r="F1673" s="2" t="s">
        <v>17</v>
      </c>
      <c r="G1673" s="3">
        <v>20</v>
      </c>
      <c r="H1673" s="3">
        <v>25</v>
      </c>
      <c r="I1673" s="2" t="s">
        <v>5907</v>
      </c>
      <c r="J1673" s="2" t="s">
        <v>1081</v>
      </c>
      <c r="K1673" s="2" t="s">
        <v>19</v>
      </c>
      <c r="L1673" s="2" t="s">
        <v>21</v>
      </c>
      <c r="M1673" s="2" t="s">
        <v>5984</v>
      </c>
      <c r="N1673" s="2" t="s">
        <v>36</v>
      </c>
    </row>
    <row r="1674" spans="1:14" ht="21.75" customHeight="1">
      <c r="A1674" s="2" t="s">
        <v>5985</v>
      </c>
      <c r="B1674" s="2" t="s">
        <v>5986</v>
      </c>
      <c r="C1674" s="2" t="str">
        <f t="shared" ca="1" si="0"/>
        <v>上海</v>
      </c>
      <c r="D1674" s="2" t="str">
        <f t="shared" ca="1" si="199"/>
        <v>浦东新区  </v>
      </c>
      <c r="E1674" s="2" t="s">
        <v>39</v>
      </c>
      <c r="F1674" s="2" t="s">
        <v>27</v>
      </c>
      <c r="G1674" s="3">
        <v>20</v>
      </c>
      <c r="H1674" s="3">
        <v>25</v>
      </c>
      <c r="I1674" s="2" t="s">
        <v>5907</v>
      </c>
      <c r="J1674" s="2" t="s">
        <v>1047</v>
      </c>
      <c r="K1674" s="2" t="s">
        <v>55</v>
      </c>
      <c r="L1674" s="2" t="s">
        <v>3618</v>
      </c>
      <c r="M1674" s="2" t="s">
        <v>5987</v>
      </c>
      <c r="N1674" s="2" t="s">
        <v>36</v>
      </c>
    </row>
    <row r="1675" spans="1:14" ht="21.75" customHeight="1">
      <c r="A1675" s="2" t="s">
        <v>108</v>
      </c>
      <c r="B1675" s="2" t="s">
        <v>5988</v>
      </c>
      <c r="C1675" s="2" t="str">
        <f t="shared" ca="1" si="0"/>
        <v>上海</v>
      </c>
      <c r="D1675" s="2" t="str">
        <f t="shared" ca="1" si="199"/>
        <v>浦东新区  </v>
      </c>
      <c r="E1675" s="2" t="s">
        <v>224</v>
      </c>
      <c r="F1675" s="2" t="s">
        <v>27</v>
      </c>
      <c r="G1675" s="3">
        <v>20</v>
      </c>
      <c r="H1675" s="3">
        <v>25</v>
      </c>
      <c r="I1675" s="2" t="s">
        <v>5907</v>
      </c>
      <c r="J1675" s="2" t="s">
        <v>29</v>
      </c>
      <c r="K1675" s="2" t="s">
        <v>1965</v>
      </c>
      <c r="L1675" s="2" t="s">
        <v>2440</v>
      </c>
      <c r="M1675" s="2" t="s">
        <v>5989</v>
      </c>
      <c r="N1675" s="2" t="s">
        <v>36</v>
      </c>
    </row>
    <row r="1676" spans="1:14" ht="21.75" customHeight="1">
      <c r="A1676" s="2" t="s">
        <v>5990</v>
      </c>
      <c r="B1676" s="2" t="s">
        <v>5991</v>
      </c>
      <c r="C1676" s="2" t="str">
        <f t="shared" ca="1" si="0"/>
        <v>上海</v>
      </c>
      <c r="D1676" s="2" t="s">
        <v>21</v>
      </c>
      <c r="E1676" s="2" t="s">
        <v>247</v>
      </c>
      <c r="F1676" s="2" t="s">
        <v>17</v>
      </c>
      <c r="G1676" s="3">
        <v>20</v>
      </c>
      <c r="H1676" s="3">
        <v>35</v>
      </c>
      <c r="I1676" s="2" t="s">
        <v>5950</v>
      </c>
      <c r="J1676" s="2" t="s">
        <v>105</v>
      </c>
      <c r="K1676" s="2" t="s">
        <v>1965</v>
      </c>
      <c r="L1676" s="2" t="s">
        <v>5992</v>
      </c>
      <c r="M1676" s="2" t="s">
        <v>5993</v>
      </c>
      <c r="N1676" s="2" t="s">
        <v>36</v>
      </c>
    </row>
    <row r="1677" spans="1:14" ht="21.75" customHeight="1">
      <c r="A1677" s="2" t="s">
        <v>108</v>
      </c>
      <c r="B1677" s="2" t="s">
        <v>5994</v>
      </c>
      <c r="C1677" s="2" t="str">
        <f t="shared" ca="1" si="0"/>
        <v>上海</v>
      </c>
      <c r="D1677" s="2" t="str">
        <f t="shared" ref="D1677:D1682" ca="1" si="200">IFERROR(__xludf.DUMMYFUNCTION("REGEXEXTRACT(E1677,""-(\S+)"")"),"南山区  ")</f>
        <v>南山区  </v>
      </c>
      <c r="E1677" s="2" t="s">
        <v>224</v>
      </c>
      <c r="F1677" s="2" t="s">
        <v>27</v>
      </c>
      <c r="G1677" s="3">
        <v>20</v>
      </c>
      <c r="H1677" s="3">
        <v>30</v>
      </c>
      <c r="I1677" s="2" t="s">
        <v>5902</v>
      </c>
      <c r="J1677" s="2" t="s">
        <v>40</v>
      </c>
      <c r="K1677" s="2" t="s">
        <v>1965</v>
      </c>
      <c r="L1677" s="2" t="s">
        <v>5995</v>
      </c>
      <c r="M1677" s="2" t="s">
        <v>5996</v>
      </c>
      <c r="N1677" s="2" t="s">
        <v>36</v>
      </c>
    </row>
    <row r="1678" spans="1:14" ht="21.75" customHeight="1">
      <c r="A1678" s="4" t="s">
        <v>1881</v>
      </c>
      <c r="B1678" s="4" t="s">
        <v>5997</v>
      </c>
      <c r="C1678" s="4" t="str">
        <f t="shared" ca="1" si="0"/>
        <v>上海</v>
      </c>
      <c r="D1678" s="4" t="str">
        <f t="shared" ca="1" si="200"/>
        <v>南山区  </v>
      </c>
      <c r="E1678" s="4" t="s">
        <v>224</v>
      </c>
      <c r="F1678" s="4" t="s">
        <v>27</v>
      </c>
      <c r="G1678" s="5">
        <v>20</v>
      </c>
      <c r="H1678" s="5">
        <v>25</v>
      </c>
      <c r="I1678" s="4" t="s">
        <v>5907</v>
      </c>
      <c r="J1678" s="4" t="s">
        <v>540</v>
      </c>
      <c r="K1678" s="4" t="s">
        <v>1965</v>
      </c>
      <c r="L1678" s="4" t="s">
        <v>5998</v>
      </c>
      <c r="M1678" s="4" t="s">
        <v>21</v>
      </c>
      <c r="N1678" s="4" t="s">
        <v>36</v>
      </c>
    </row>
    <row r="1679" spans="1:14" ht="21.75" customHeight="1">
      <c r="A1679" s="2" t="s">
        <v>385</v>
      </c>
      <c r="B1679" s="2" t="s">
        <v>5999</v>
      </c>
      <c r="C1679" s="2" t="str">
        <f t="shared" ca="1" si="0"/>
        <v>上海</v>
      </c>
      <c r="D1679" s="2" t="str">
        <f t="shared" ca="1" si="200"/>
        <v>南山区  </v>
      </c>
      <c r="E1679" s="2" t="s">
        <v>224</v>
      </c>
      <c r="F1679" s="2" t="s">
        <v>27</v>
      </c>
      <c r="G1679" s="3">
        <v>20</v>
      </c>
      <c r="H1679" s="3">
        <v>25</v>
      </c>
      <c r="I1679" s="2" t="s">
        <v>5907</v>
      </c>
      <c r="J1679" s="2" t="s">
        <v>40</v>
      </c>
      <c r="K1679" s="2" t="s">
        <v>47</v>
      </c>
      <c r="L1679" s="2" t="s">
        <v>21</v>
      </c>
      <c r="M1679" s="2" t="s">
        <v>6000</v>
      </c>
      <c r="N1679" s="2" t="s">
        <v>36</v>
      </c>
    </row>
    <row r="1680" spans="1:14" ht="21.75" customHeight="1">
      <c r="A1680" s="2" t="s">
        <v>6001</v>
      </c>
      <c r="B1680" s="2" t="s">
        <v>6002</v>
      </c>
      <c r="C1680" s="2" t="str">
        <f t="shared" ca="1" si="0"/>
        <v>上海</v>
      </c>
      <c r="D1680" s="2" t="str">
        <f t="shared" ca="1" si="200"/>
        <v>南山区  </v>
      </c>
      <c r="E1680" s="2" t="s">
        <v>242</v>
      </c>
      <c r="F1680" s="2" t="s">
        <v>27</v>
      </c>
      <c r="G1680" s="3">
        <v>20</v>
      </c>
      <c r="H1680" s="3">
        <v>30</v>
      </c>
      <c r="I1680" s="2" t="s">
        <v>5902</v>
      </c>
      <c r="J1680" s="2" t="s">
        <v>1076</v>
      </c>
      <c r="K1680" s="2" t="s">
        <v>47</v>
      </c>
      <c r="L1680" s="2" t="s">
        <v>6003</v>
      </c>
      <c r="M1680" s="2" t="s">
        <v>6004</v>
      </c>
      <c r="N1680" s="2" t="s">
        <v>404</v>
      </c>
    </row>
    <row r="1681" spans="1:14" ht="21.75" customHeight="1">
      <c r="A1681" s="2" t="s">
        <v>1588</v>
      </c>
      <c r="B1681" s="2" t="s">
        <v>6005</v>
      </c>
      <c r="C1681" s="2" t="str">
        <f t="shared" ca="1" si="0"/>
        <v>上海</v>
      </c>
      <c r="D1681" s="2" t="str">
        <f t="shared" ca="1" si="200"/>
        <v>南山区  </v>
      </c>
      <c r="E1681" s="2" t="s">
        <v>445</v>
      </c>
      <c r="F1681" s="2" t="s">
        <v>27</v>
      </c>
      <c r="G1681" s="6">
        <v>21</v>
      </c>
      <c r="H1681" s="6">
        <v>29</v>
      </c>
      <c r="I1681" s="7" t="s">
        <v>6006</v>
      </c>
      <c r="J1681" s="2" t="s">
        <v>851</v>
      </c>
      <c r="K1681" s="2" t="s">
        <v>1965</v>
      </c>
      <c r="L1681" s="2" t="s">
        <v>6007</v>
      </c>
      <c r="M1681" s="2" t="s">
        <v>6008</v>
      </c>
      <c r="N1681" s="2" t="s">
        <v>42</v>
      </c>
    </row>
    <row r="1682" spans="1:14" ht="21.75" customHeight="1">
      <c r="A1682" s="2" t="s">
        <v>6009</v>
      </c>
      <c r="B1682" s="2" t="s">
        <v>6010</v>
      </c>
      <c r="C1682" s="2" t="str">
        <f t="shared" ca="1" si="0"/>
        <v>上海</v>
      </c>
      <c r="D1682" s="2" t="str">
        <f t="shared" ca="1" si="200"/>
        <v>南山区  </v>
      </c>
      <c r="E1682" s="2" t="s">
        <v>295</v>
      </c>
      <c r="F1682" s="2" t="s">
        <v>27</v>
      </c>
      <c r="G1682" s="6">
        <v>21</v>
      </c>
      <c r="H1682" s="6">
        <v>27</v>
      </c>
      <c r="I1682" s="7" t="s">
        <v>6011</v>
      </c>
      <c r="J1682" s="2" t="s">
        <v>3490</v>
      </c>
      <c r="K1682" s="2" t="s">
        <v>55</v>
      </c>
      <c r="L1682" s="2" t="s">
        <v>6012</v>
      </c>
      <c r="M1682" s="2" t="s">
        <v>6013</v>
      </c>
      <c r="N1682" s="2" t="s">
        <v>96</v>
      </c>
    </row>
    <row r="1683" spans="1:14" ht="21.75" customHeight="1">
      <c r="A1683" s="4" t="s">
        <v>6014</v>
      </c>
      <c r="B1683" s="4" t="s">
        <v>6015</v>
      </c>
      <c r="C1683" s="4" t="str">
        <f t="shared" ca="1" si="0"/>
        <v>上海</v>
      </c>
      <c r="D1683" s="4" t="s">
        <v>21</v>
      </c>
      <c r="E1683" s="4" t="s">
        <v>60</v>
      </c>
      <c r="F1683" s="4" t="s">
        <v>27</v>
      </c>
      <c r="G1683" s="5">
        <v>21</v>
      </c>
      <c r="H1683" s="5">
        <v>23</v>
      </c>
      <c r="I1683" s="4" t="s">
        <v>6016</v>
      </c>
      <c r="J1683" s="4" t="s">
        <v>140</v>
      </c>
      <c r="K1683" s="4" t="s">
        <v>19</v>
      </c>
      <c r="L1683" s="4" t="s">
        <v>6017</v>
      </c>
      <c r="M1683" s="4" t="s">
        <v>6018</v>
      </c>
      <c r="N1683" s="4" t="s">
        <v>36</v>
      </c>
    </row>
    <row r="1684" spans="1:14" ht="21.75" customHeight="1">
      <c r="A1684" s="2" t="s">
        <v>1110</v>
      </c>
      <c r="B1684" s="2" t="s">
        <v>6019</v>
      </c>
      <c r="C1684" s="2" t="str">
        <f t="shared" ca="1" si="0"/>
        <v>上海</v>
      </c>
      <c r="D1684" s="2" t="str">
        <f t="shared" ref="D1684:D1690" ca="1" si="201">IFERROR(__xludf.DUMMYFUNCTION("REGEXEXTRACT(E1684,""-(\S+)"")"),"浦东新区  ")</f>
        <v>浦东新区  </v>
      </c>
      <c r="E1684" s="2" t="s">
        <v>295</v>
      </c>
      <c r="F1684" s="2" t="s">
        <v>27</v>
      </c>
      <c r="G1684" s="6">
        <v>23</v>
      </c>
      <c r="H1684" s="6">
        <v>28</v>
      </c>
      <c r="I1684" s="7" t="s">
        <v>6020</v>
      </c>
      <c r="J1684" s="2" t="s">
        <v>781</v>
      </c>
      <c r="K1684" s="2" t="s">
        <v>47</v>
      </c>
      <c r="L1684" s="2" t="s">
        <v>6021</v>
      </c>
      <c r="M1684" s="2" t="s">
        <v>6022</v>
      </c>
      <c r="N1684" s="2" t="s">
        <v>23</v>
      </c>
    </row>
    <row r="1685" spans="1:14" ht="21.75" customHeight="1">
      <c r="A1685" s="2" t="s">
        <v>1881</v>
      </c>
      <c r="B1685" s="2" t="s">
        <v>6023</v>
      </c>
      <c r="C1685" s="2" t="str">
        <f t="shared" ca="1" si="0"/>
        <v>上海</v>
      </c>
      <c r="D1685" s="2" t="str">
        <f t="shared" ca="1" si="201"/>
        <v>浦东新区  </v>
      </c>
      <c r="E1685" s="2" t="s">
        <v>301</v>
      </c>
      <c r="F1685" s="2" t="s">
        <v>27</v>
      </c>
      <c r="G1685" s="3">
        <v>23</v>
      </c>
      <c r="H1685" s="3">
        <v>35</v>
      </c>
      <c r="I1685" s="2" t="s">
        <v>6024</v>
      </c>
      <c r="J1685" s="2" t="s">
        <v>794</v>
      </c>
      <c r="K1685" s="2" t="s">
        <v>1965</v>
      </c>
      <c r="L1685" s="2" t="s">
        <v>6025</v>
      </c>
      <c r="M1685" s="2" t="s">
        <v>6026</v>
      </c>
      <c r="N1685" s="2" t="s">
        <v>42</v>
      </c>
    </row>
    <row r="1686" spans="1:14" ht="21.75" customHeight="1">
      <c r="A1686" s="2" t="s">
        <v>6027</v>
      </c>
      <c r="B1686" s="2" t="s">
        <v>6028</v>
      </c>
      <c r="C1686" s="2" t="str">
        <f t="shared" ca="1" si="0"/>
        <v>上海</v>
      </c>
      <c r="D1686" s="2" t="str">
        <f t="shared" ca="1" si="201"/>
        <v>浦东新区  </v>
      </c>
      <c r="E1686" s="2" t="s">
        <v>295</v>
      </c>
      <c r="F1686" s="2" t="s">
        <v>27</v>
      </c>
      <c r="G1686" s="3">
        <v>25</v>
      </c>
      <c r="H1686" s="3">
        <v>30</v>
      </c>
      <c r="I1686" s="2" t="s">
        <v>6029</v>
      </c>
      <c r="J1686" s="2" t="s">
        <v>781</v>
      </c>
      <c r="K1686" s="2" t="s">
        <v>55</v>
      </c>
      <c r="L1686" s="2" t="s">
        <v>21</v>
      </c>
      <c r="M1686" s="2" t="s">
        <v>6030</v>
      </c>
      <c r="N1686" s="2" t="s">
        <v>96</v>
      </c>
    </row>
    <row r="1687" spans="1:14" ht="21.75" customHeight="1">
      <c r="A1687" s="2" t="s">
        <v>6031</v>
      </c>
      <c r="B1687" s="2" t="s">
        <v>6032</v>
      </c>
      <c r="C1687" s="2" t="str">
        <f t="shared" ca="1" si="0"/>
        <v>上海</v>
      </c>
      <c r="D1687" s="2" t="str">
        <f t="shared" ca="1" si="201"/>
        <v>浦东新区  </v>
      </c>
      <c r="E1687" s="2" t="s">
        <v>272</v>
      </c>
      <c r="F1687" s="2" t="s">
        <v>27</v>
      </c>
      <c r="G1687" s="3">
        <v>25</v>
      </c>
      <c r="H1687" s="3">
        <v>35</v>
      </c>
      <c r="I1687" s="2" t="s">
        <v>6033</v>
      </c>
      <c r="J1687" s="2" t="s">
        <v>2233</v>
      </c>
      <c r="K1687" s="2" t="s">
        <v>55</v>
      </c>
      <c r="L1687" s="2" t="s">
        <v>6034</v>
      </c>
      <c r="M1687" s="2" t="s">
        <v>6035</v>
      </c>
      <c r="N1687" s="2" t="s">
        <v>36</v>
      </c>
    </row>
    <row r="1688" spans="1:14" ht="21.75" customHeight="1">
      <c r="A1688" s="2" t="s">
        <v>75</v>
      </c>
      <c r="B1688" s="2" t="s">
        <v>6036</v>
      </c>
      <c r="C1688" s="2" t="str">
        <f t="shared" ca="1" si="0"/>
        <v>上海</v>
      </c>
      <c r="D1688" s="2" t="str">
        <f t="shared" ca="1" si="201"/>
        <v>浦东新区  </v>
      </c>
      <c r="E1688" s="2" t="s">
        <v>295</v>
      </c>
      <c r="F1688" s="2" t="s">
        <v>27</v>
      </c>
      <c r="G1688" s="3">
        <v>25</v>
      </c>
      <c r="H1688" s="3">
        <v>40</v>
      </c>
      <c r="I1688" s="2" t="s">
        <v>6037</v>
      </c>
      <c r="J1688" s="2" t="s">
        <v>2076</v>
      </c>
      <c r="K1688" s="2" t="s">
        <v>55</v>
      </c>
      <c r="L1688" s="2" t="s">
        <v>6038</v>
      </c>
      <c r="M1688" s="2" t="s">
        <v>6039</v>
      </c>
      <c r="N1688" s="2" t="s">
        <v>36</v>
      </c>
    </row>
    <row r="1689" spans="1:14" ht="21.75" customHeight="1">
      <c r="A1689" s="2" t="s">
        <v>4545</v>
      </c>
      <c r="B1689" s="2" t="s">
        <v>6040</v>
      </c>
      <c r="C1689" s="2" t="str">
        <f t="shared" ca="1" si="0"/>
        <v>上海</v>
      </c>
      <c r="D1689" s="2" t="str">
        <f t="shared" ca="1" si="201"/>
        <v>浦东新区  </v>
      </c>
      <c r="E1689" s="2" t="s">
        <v>295</v>
      </c>
      <c r="F1689" s="2" t="s">
        <v>27</v>
      </c>
      <c r="G1689" s="6">
        <v>25</v>
      </c>
      <c r="H1689" s="6">
        <v>33</v>
      </c>
      <c r="I1689" s="7" t="s">
        <v>6041</v>
      </c>
      <c r="J1689" s="2" t="s">
        <v>157</v>
      </c>
      <c r="K1689" s="2" t="s">
        <v>55</v>
      </c>
      <c r="L1689" s="2" t="s">
        <v>6042</v>
      </c>
      <c r="M1689" s="2" t="s">
        <v>6043</v>
      </c>
      <c r="N1689" s="2" t="s">
        <v>36</v>
      </c>
    </row>
    <row r="1690" spans="1:14" ht="21.75" customHeight="1">
      <c r="A1690" s="2" t="s">
        <v>6044</v>
      </c>
      <c r="B1690" s="2" t="s">
        <v>6045</v>
      </c>
      <c r="C1690" s="2" t="str">
        <f t="shared" ca="1" si="0"/>
        <v>上海</v>
      </c>
      <c r="D1690" s="2" t="str">
        <f t="shared" ca="1" si="201"/>
        <v>浦东新区  </v>
      </c>
      <c r="E1690" s="2" t="s">
        <v>272</v>
      </c>
      <c r="F1690" s="2" t="s">
        <v>27</v>
      </c>
      <c r="G1690" s="3">
        <v>25</v>
      </c>
      <c r="H1690" s="3">
        <v>40</v>
      </c>
      <c r="I1690" s="2" t="s">
        <v>6037</v>
      </c>
      <c r="J1690" s="2" t="s">
        <v>1020</v>
      </c>
      <c r="K1690" s="2" t="s">
        <v>55</v>
      </c>
      <c r="L1690" s="2" t="s">
        <v>21</v>
      </c>
      <c r="M1690" s="2" t="s">
        <v>6046</v>
      </c>
      <c r="N1690" s="2" t="s">
        <v>42</v>
      </c>
    </row>
    <row r="1691" spans="1:14" ht="21.75" customHeight="1">
      <c r="A1691" s="2" t="s">
        <v>6047</v>
      </c>
      <c r="B1691" s="2" t="s">
        <v>6048</v>
      </c>
      <c r="C1691" s="2" t="str">
        <f t="shared" ca="1" si="0"/>
        <v>上海</v>
      </c>
      <c r="D1691" s="2" t="s">
        <v>21</v>
      </c>
      <c r="E1691" s="2" t="s">
        <v>60</v>
      </c>
      <c r="F1691" s="2" t="s">
        <v>27</v>
      </c>
      <c r="G1691" s="3">
        <v>25</v>
      </c>
      <c r="H1691" s="3">
        <v>40</v>
      </c>
      <c r="I1691" s="2" t="s">
        <v>6037</v>
      </c>
      <c r="J1691" s="2" t="s">
        <v>29</v>
      </c>
      <c r="K1691" s="2" t="s">
        <v>47</v>
      </c>
      <c r="L1691" s="2" t="s">
        <v>6049</v>
      </c>
      <c r="M1691" s="2" t="s">
        <v>21</v>
      </c>
      <c r="N1691" s="2" t="s">
        <v>308</v>
      </c>
    </row>
    <row r="1692" spans="1:14" ht="21.75" customHeight="1">
      <c r="A1692" s="2" t="s">
        <v>3260</v>
      </c>
      <c r="B1692" s="2" t="s">
        <v>6050</v>
      </c>
      <c r="C1692" s="2" t="str">
        <f t="shared" ca="1" si="0"/>
        <v>上海</v>
      </c>
      <c r="D1692" s="2" t="s">
        <v>21</v>
      </c>
      <c r="E1692" s="2" t="s">
        <v>60</v>
      </c>
      <c r="F1692" s="2" t="s">
        <v>27</v>
      </c>
      <c r="G1692" s="6">
        <v>25</v>
      </c>
      <c r="H1692" s="6">
        <v>33</v>
      </c>
      <c r="I1692" s="7" t="s">
        <v>6041</v>
      </c>
      <c r="J1692" s="2" t="s">
        <v>140</v>
      </c>
      <c r="K1692" s="2" t="s">
        <v>55</v>
      </c>
      <c r="L1692" s="2" t="s">
        <v>6051</v>
      </c>
      <c r="M1692" s="2" t="s">
        <v>6052</v>
      </c>
      <c r="N1692" s="2" t="s">
        <v>23</v>
      </c>
    </row>
    <row r="1693" spans="1:14" ht="21.75" customHeight="1">
      <c r="A1693" s="2" t="s">
        <v>6053</v>
      </c>
      <c r="B1693" s="2" t="s">
        <v>6054</v>
      </c>
      <c r="C1693" s="2" t="str">
        <f t="shared" ca="1" si="0"/>
        <v>上海</v>
      </c>
      <c r="D1693" s="2" t="str">
        <f t="shared" ref="D1693:D1697" ca="1" si="202">IFERROR(__xludf.DUMMYFUNCTION("REGEXEXTRACT(E1693,""-(\S+)"")"),"黄浦区  ")</f>
        <v>黄浦区  </v>
      </c>
      <c r="E1693" s="2" t="s">
        <v>463</v>
      </c>
      <c r="F1693" s="2" t="s">
        <v>27</v>
      </c>
      <c r="G1693" s="3">
        <v>25</v>
      </c>
      <c r="H1693" s="3">
        <v>30</v>
      </c>
      <c r="I1693" s="2" t="s">
        <v>6029</v>
      </c>
      <c r="J1693" s="2" t="s">
        <v>68</v>
      </c>
      <c r="K1693" s="2" t="s">
        <v>55</v>
      </c>
      <c r="L1693" s="2" t="s">
        <v>6055</v>
      </c>
      <c r="M1693" s="2" t="s">
        <v>6056</v>
      </c>
      <c r="N1693" s="2" t="s">
        <v>42</v>
      </c>
    </row>
    <row r="1694" spans="1:14" ht="21.75" customHeight="1">
      <c r="A1694" s="2" t="s">
        <v>6057</v>
      </c>
      <c r="B1694" s="2" t="s">
        <v>6058</v>
      </c>
      <c r="C1694" s="2" t="str">
        <f t="shared" ca="1" si="0"/>
        <v>上海</v>
      </c>
      <c r="D1694" s="2" t="str">
        <f t="shared" ca="1" si="202"/>
        <v>黄浦区  </v>
      </c>
      <c r="E1694" s="2" t="s">
        <v>717</v>
      </c>
      <c r="F1694" s="2" t="s">
        <v>17</v>
      </c>
      <c r="G1694" s="3">
        <v>25</v>
      </c>
      <c r="H1694" s="3">
        <v>33</v>
      </c>
      <c r="I1694" s="2" t="s">
        <v>6059</v>
      </c>
      <c r="J1694" s="2" t="s">
        <v>40</v>
      </c>
      <c r="K1694" s="2" t="s">
        <v>19</v>
      </c>
      <c r="L1694" s="2" t="s">
        <v>6060</v>
      </c>
      <c r="M1694" s="2" t="s">
        <v>6061</v>
      </c>
      <c r="N1694" s="2" t="s">
        <v>36</v>
      </c>
    </row>
    <row r="1695" spans="1:14" ht="21.75" customHeight="1">
      <c r="A1695" s="2" t="s">
        <v>6062</v>
      </c>
      <c r="B1695" s="2" t="s">
        <v>6063</v>
      </c>
      <c r="C1695" s="2" t="str">
        <f t="shared" ca="1" si="0"/>
        <v>上海</v>
      </c>
      <c r="D1695" s="2" t="str">
        <f t="shared" ca="1" si="202"/>
        <v>黄浦区  </v>
      </c>
      <c r="E1695" s="2" t="s">
        <v>291</v>
      </c>
      <c r="F1695" s="2" t="s">
        <v>27</v>
      </c>
      <c r="G1695" s="3">
        <v>25</v>
      </c>
      <c r="H1695" s="3">
        <v>35</v>
      </c>
      <c r="I1695" s="2" t="s">
        <v>6033</v>
      </c>
      <c r="J1695" s="2" t="s">
        <v>105</v>
      </c>
      <c r="K1695" s="2" t="s">
        <v>1965</v>
      </c>
      <c r="L1695" s="2" t="s">
        <v>21</v>
      </c>
      <c r="M1695" s="2" t="s">
        <v>6064</v>
      </c>
      <c r="N1695" s="2" t="s">
        <v>36</v>
      </c>
    </row>
    <row r="1696" spans="1:14" ht="21.75" customHeight="1">
      <c r="A1696" s="2" t="s">
        <v>6065</v>
      </c>
      <c r="B1696" s="2" t="s">
        <v>6066</v>
      </c>
      <c r="C1696" s="2" t="str">
        <f t="shared" ca="1" si="0"/>
        <v>上海</v>
      </c>
      <c r="D1696" s="2" t="str">
        <f t="shared" ca="1" si="202"/>
        <v>黄浦区  </v>
      </c>
      <c r="E1696" s="2" t="s">
        <v>295</v>
      </c>
      <c r="F1696" s="2" t="s">
        <v>27</v>
      </c>
      <c r="G1696" s="3">
        <v>25</v>
      </c>
      <c r="H1696" s="3">
        <v>30</v>
      </c>
      <c r="I1696" s="2" t="s">
        <v>6029</v>
      </c>
      <c r="J1696" s="2" t="s">
        <v>6067</v>
      </c>
      <c r="K1696" s="2" t="s">
        <v>1965</v>
      </c>
      <c r="L1696" s="2" t="s">
        <v>6068</v>
      </c>
      <c r="M1696" s="2" t="s">
        <v>6069</v>
      </c>
      <c r="N1696" s="2" t="s">
        <v>42</v>
      </c>
    </row>
    <row r="1697" spans="1:14" ht="21.75" customHeight="1">
      <c r="A1697" s="2" t="s">
        <v>6070</v>
      </c>
      <c r="B1697" s="2" t="s">
        <v>6071</v>
      </c>
      <c r="C1697" s="2" t="str">
        <f t="shared" ca="1" si="0"/>
        <v>上海</v>
      </c>
      <c r="D1697" s="2" t="str">
        <f t="shared" ca="1" si="202"/>
        <v>黄浦区  </v>
      </c>
      <c r="E1697" s="2" t="s">
        <v>65</v>
      </c>
      <c r="F1697" s="2" t="s">
        <v>27</v>
      </c>
      <c r="G1697" s="3">
        <v>25</v>
      </c>
      <c r="H1697" s="3">
        <v>38</v>
      </c>
      <c r="I1697" s="2" t="s">
        <v>6072</v>
      </c>
      <c r="J1697" s="2" t="s">
        <v>105</v>
      </c>
      <c r="K1697" s="2" t="s">
        <v>1965</v>
      </c>
      <c r="L1697" s="2" t="s">
        <v>2121</v>
      </c>
      <c r="M1697" s="2" t="s">
        <v>6073</v>
      </c>
      <c r="N1697" s="2" t="s">
        <v>96</v>
      </c>
    </row>
    <row r="1698" spans="1:14" ht="21.75" customHeight="1">
      <c r="A1698" s="2" t="s">
        <v>6074</v>
      </c>
      <c r="B1698" s="2" t="s">
        <v>6075</v>
      </c>
      <c r="C1698" s="2" t="str">
        <f t="shared" ca="1" si="0"/>
        <v>上海</v>
      </c>
      <c r="D1698" s="2" t="s">
        <v>21</v>
      </c>
      <c r="E1698" s="2" t="s">
        <v>77</v>
      </c>
      <c r="F1698" s="2" t="s">
        <v>27</v>
      </c>
      <c r="G1698" s="6">
        <v>25</v>
      </c>
      <c r="H1698" s="6">
        <v>50</v>
      </c>
      <c r="I1698" s="7" t="s">
        <v>6076</v>
      </c>
      <c r="J1698" s="2" t="s">
        <v>40</v>
      </c>
      <c r="K1698" s="2" t="s">
        <v>1965</v>
      </c>
      <c r="L1698" s="2" t="s">
        <v>21</v>
      </c>
      <c r="M1698" s="2" t="s">
        <v>6077</v>
      </c>
      <c r="N1698" s="2" t="s">
        <v>96</v>
      </c>
    </row>
    <row r="1699" spans="1:14" ht="21.75" customHeight="1">
      <c r="A1699" s="2" t="s">
        <v>3551</v>
      </c>
      <c r="B1699" s="2" t="s">
        <v>6078</v>
      </c>
      <c r="C1699" s="2" t="str">
        <f t="shared" ca="1" si="0"/>
        <v>上海</v>
      </c>
      <c r="D1699" s="2" t="str">
        <f t="shared" ref="D1699:D1706" ca="1" si="203">IFERROR(__xludf.DUMMYFUNCTION("REGEXEXTRACT(E1699,""-(\S+)"")"),"越秀区  ")</f>
        <v>越秀区  </v>
      </c>
      <c r="E1699" s="2" t="s">
        <v>114</v>
      </c>
      <c r="F1699" s="2" t="s">
        <v>27</v>
      </c>
      <c r="G1699" s="3">
        <v>25</v>
      </c>
      <c r="H1699" s="3">
        <v>35</v>
      </c>
      <c r="I1699" s="2" t="s">
        <v>6033</v>
      </c>
      <c r="J1699" s="2" t="s">
        <v>29</v>
      </c>
      <c r="K1699" s="2" t="s">
        <v>3396</v>
      </c>
      <c r="L1699" s="2" t="s">
        <v>6079</v>
      </c>
      <c r="M1699" s="2" t="s">
        <v>6080</v>
      </c>
      <c r="N1699" s="2" t="s">
        <v>96</v>
      </c>
    </row>
    <row r="1700" spans="1:14" ht="21.75" customHeight="1">
      <c r="A1700" s="2" t="s">
        <v>6081</v>
      </c>
      <c r="B1700" s="2" t="s">
        <v>6082</v>
      </c>
      <c r="C1700" s="2" t="str">
        <f t="shared" ca="1" si="0"/>
        <v>上海</v>
      </c>
      <c r="D1700" s="2" t="str">
        <f t="shared" ca="1" si="203"/>
        <v>越秀区  </v>
      </c>
      <c r="E1700" s="2" t="s">
        <v>45</v>
      </c>
      <c r="F1700" s="2" t="s">
        <v>27</v>
      </c>
      <c r="G1700" s="3">
        <v>25</v>
      </c>
      <c r="H1700" s="3">
        <v>50</v>
      </c>
      <c r="I1700" s="2" t="s">
        <v>6083</v>
      </c>
      <c r="J1700" s="2" t="s">
        <v>105</v>
      </c>
      <c r="K1700" s="2" t="s">
        <v>1965</v>
      </c>
      <c r="L1700" s="2" t="s">
        <v>6084</v>
      </c>
      <c r="M1700" s="2" t="s">
        <v>6085</v>
      </c>
      <c r="N1700" s="2" t="s">
        <v>308</v>
      </c>
    </row>
    <row r="1701" spans="1:14" ht="21.75" customHeight="1">
      <c r="A1701" s="2" t="s">
        <v>6086</v>
      </c>
      <c r="B1701" s="2" t="s">
        <v>6087</v>
      </c>
      <c r="C1701" s="2" t="str">
        <f t="shared" ca="1" si="0"/>
        <v>上海</v>
      </c>
      <c r="D1701" s="2" t="str">
        <f t="shared" ca="1" si="203"/>
        <v>越秀区  </v>
      </c>
      <c r="E1701" s="2" t="s">
        <v>45</v>
      </c>
      <c r="F1701" s="2" t="s">
        <v>27</v>
      </c>
      <c r="G1701" s="3">
        <v>25</v>
      </c>
      <c r="H1701" s="3">
        <v>30</v>
      </c>
      <c r="I1701" s="2" t="s">
        <v>6029</v>
      </c>
      <c r="J1701" s="2" t="s">
        <v>557</v>
      </c>
      <c r="K1701" s="2" t="s">
        <v>1965</v>
      </c>
      <c r="L1701" s="2" t="s">
        <v>6088</v>
      </c>
      <c r="M1701" s="2" t="s">
        <v>6089</v>
      </c>
      <c r="N1701" s="2" t="s">
        <v>42</v>
      </c>
    </row>
    <row r="1702" spans="1:14" ht="21.75" customHeight="1">
      <c r="A1702" s="2" t="s">
        <v>385</v>
      </c>
      <c r="B1702" s="2" t="s">
        <v>6090</v>
      </c>
      <c r="C1702" s="2" t="str">
        <f t="shared" ca="1" si="0"/>
        <v>上海</v>
      </c>
      <c r="D1702" s="2" t="str">
        <f t="shared" ca="1" si="203"/>
        <v>越秀区  </v>
      </c>
      <c r="E1702" s="2" t="s">
        <v>45</v>
      </c>
      <c r="F1702" s="2" t="s">
        <v>17</v>
      </c>
      <c r="G1702" s="3">
        <v>25</v>
      </c>
      <c r="H1702" s="3">
        <v>50</v>
      </c>
      <c r="I1702" s="2" t="s">
        <v>6083</v>
      </c>
      <c r="J1702" s="2" t="s">
        <v>40</v>
      </c>
      <c r="K1702" s="2" t="s">
        <v>47</v>
      </c>
      <c r="L1702" s="2" t="s">
        <v>21</v>
      </c>
      <c r="M1702" s="2" t="s">
        <v>6091</v>
      </c>
      <c r="N1702" s="2" t="s">
        <v>36</v>
      </c>
    </row>
    <row r="1703" spans="1:14" ht="21.75" customHeight="1">
      <c r="A1703" s="2" t="s">
        <v>6092</v>
      </c>
      <c r="B1703" s="2" t="s">
        <v>6093</v>
      </c>
      <c r="C1703" s="2" t="str">
        <f t="shared" ca="1" si="0"/>
        <v>上海</v>
      </c>
      <c r="D1703" s="2" t="str">
        <f t="shared" ca="1" si="203"/>
        <v>越秀区  </v>
      </c>
      <c r="E1703" s="2" t="s">
        <v>45</v>
      </c>
      <c r="F1703" s="2" t="s">
        <v>27</v>
      </c>
      <c r="G1703" s="3">
        <v>25</v>
      </c>
      <c r="H1703" s="3">
        <v>35</v>
      </c>
      <c r="I1703" s="2" t="s">
        <v>6033</v>
      </c>
      <c r="J1703" s="2" t="s">
        <v>214</v>
      </c>
      <c r="K1703" s="2" t="s">
        <v>1965</v>
      </c>
      <c r="L1703" s="2" t="s">
        <v>6094</v>
      </c>
      <c r="M1703" s="2" t="s">
        <v>6095</v>
      </c>
      <c r="N1703" s="2" t="s">
        <v>42</v>
      </c>
    </row>
    <row r="1704" spans="1:14" ht="21.75" customHeight="1">
      <c r="A1704" s="2" t="s">
        <v>5944</v>
      </c>
      <c r="B1704" s="2" t="s">
        <v>6096</v>
      </c>
      <c r="C1704" s="2" t="str">
        <f t="shared" ca="1" si="0"/>
        <v>上海</v>
      </c>
      <c r="D1704" s="2" t="str">
        <f t="shared" ca="1" si="203"/>
        <v>越秀区  </v>
      </c>
      <c r="E1704" s="2" t="s">
        <v>139</v>
      </c>
      <c r="F1704" s="2" t="s">
        <v>27</v>
      </c>
      <c r="G1704" s="3">
        <v>29</v>
      </c>
      <c r="H1704" s="3">
        <v>35</v>
      </c>
      <c r="I1704" s="2" t="s">
        <v>6097</v>
      </c>
      <c r="J1704" s="2" t="s">
        <v>3010</v>
      </c>
      <c r="K1704" s="2" t="s">
        <v>55</v>
      </c>
      <c r="L1704" s="2" t="s">
        <v>6098</v>
      </c>
      <c r="M1704" s="2" t="s">
        <v>6099</v>
      </c>
      <c r="N1704" s="2" t="s">
        <v>23</v>
      </c>
    </row>
    <row r="1705" spans="1:14" ht="21.75" customHeight="1">
      <c r="A1705" s="2" t="s">
        <v>6100</v>
      </c>
      <c r="B1705" s="2" t="s">
        <v>6101</v>
      </c>
      <c r="C1705" s="2" t="str">
        <f t="shared" ca="1" si="0"/>
        <v>上海</v>
      </c>
      <c r="D1705" s="2" t="str">
        <f t="shared" ca="1" si="203"/>
        <v>越秀区  </v>
      </c>
      <c r="E1705" s="2" t="s">
        <v>429</v>
      </c>
      <c r="F1705" s="2" t="s">
        <v>17</v>
      </c>
      <c r="G1705" s="3">
        <v>30</v>
      </c>
      <c r="H1705" s="3">
        <v>50</v>
      </c>
      <c r="I1705" s="2" t="s">
        <v>6102</v>
      </c>
      <c r="J1705" s="2" t="s">
        <v>68</v>
      </c>
      <c r="K1705" s="2" t="s">
        <v>55</v>
      </c>
      <c r="L1705" s="2" t="s">
        <v>21</v>
      </c>
      <c r="M1705" s="2" t="s">
        <v>6103</v>
      </c>
      <c r="N1705" s="2" t="s">
        <v>23</v>
      </c>
    </row>
    <row r="1706" spans="1:14" ht="21.75" customHeight="1">
      <c r="A1706" s="2" t="s">
        <v>6104</v>
      </c>
      <c r="B1706" s="2" t="s">
        <v>6105</v>
      </c>
      <c r="C1706" s="2" t="str">
        <f t="shared" ca="1" si="0"/>
        <v>上海</v>
      </c>
      <c r="D1706" s="2" t="str">
        <f t="shared" ca="1" si="203"/>
        <v>越秀区  </v>
      </c>
      <c r="E1706" s="2" t="s">
        <v>279</v>
      </c>
      <c r="F1706" s="2" t="s">
        <v>17</v>
      </c>
      <c r="G1706" s="3">
        <v>30</v>
      </c>
      <c r="H1706" s="3">
        <v>50</v>
      </c>
      <c r="I1706" s="2" t="s">
        <v>6102</v>
      </c>
      <c r="J1706" s="2" t="s">
        <v>105</v>
      </c>
      <c r="K1706" s="2" t="s">
        <v>55</v>
      </c>
      <c r="L1706" s="2" t="s">
        <v>6106</v>
      </c>
      <c r="M1706" s="2" t="s">
        <v>6107</v>
      </c>
      <c r="N1706" s="2" t="s">
        <v>42</v>
      </c>
    </row>
    <row r="1707" spans="1:14" ht="21.75" customHeight="1">
      <c r="A1707" s="4" t="s">
        <v>6108</v>
      </c>
      <c r="B1707" s="4" t="s">
        <v>6109</v>
      </c>
      <c r="C1707" s="4" t="str">
        <f t="shared" ca="1" si="0"/>
        <v>上海</v>
      </c>
      <c r="D1707" s="4" t="s">
        <v>21</v>
      </c>
      <c r="E1707" s="4" t="s">
        <v>60</v>
      </c>
      <c r="F1707" s="4" t="s">
        <v>27</v>
      </c>
      <c r="G1707" s="5">
        <v>30</v>
      </c>
      <c r="H1707" s="5">
        <v>50</v>
      </c>
      <c r="I1707" s="4" t="s">
        <v>6102</v>
      </c>
      <c r="J1707" s="4" t="s">
        <v>29</v>
      </c>
      <c r="K1707" s="4" t="s">
        <v>3396</v>
      </c>
      <c r="L1707" s="4" t="s">
        <v>6110</v>
      </c>
      <c r="M1707" s="4" t="s">
        <v>6111</v>
      </c>
      <c r="N1707" s="4" t="s">
        <v>308</v>
      </c>
    </row>
    <row r="1708" spans="1:14" ht="21.75" customHeight="1">
      <c r="A1708" s="2" t="s">
        <v>6112</v>
      </c>
      <c r="B1708" s="2" t="s">
        <v>6113</v>
      </c>
      <c r="C1708" s="2" t="str">
        <f t="shared" ca="1" si="0"/>
        <v>上海</v>
      </c>
      <c r="D1708" s="2" t="str">
        <f t="shared" ref="D1708:D1711" ca="1" si="204">IFERROR(__xludf.DUMMYFUNCTION("REGEXEXTRACT(E1708,""-(\S+)"")"),"浦东新区  ")</f>
        <v>浦东新区  </v>
      </c>
      <c r="E1708" s="2" t="s">
        <v>295</v>
      </c>
      <c r="F1708" s="2" t="s">
        <v>27</v>
      </c>
      <c r="G1708" s="3">
        <v>30</v>
      </c>
      <c r="H1708" s="3">
        <v>40</v>
      </c>
      <c r="I1708" s="2" t="s">
        <v>6114</v>
      </c>
      <c r="J1708" s="2" t="s">
        <v>140</v>
      </c>
      <c r="K1708" s="2" t="s">
        <v>55</v>
      </c>
      <c r="L1708" s="2" t="s">
        <v>6115</v>
      </c>
      <c r="M1708" s="2" t="s">
        <v>6116</v>
      </c>
      <c r="N1708" s="2" t="s">
        <v>42</v>
      </c>
    </row>
    <row r="1709" spans="1:14" ht="21.75" customHeight="1">
      <c r="A1709" s="2" t="s">
        <v>6117</v>
      </c>
      <c r="B1709" s="2" t="s">
        <v>6118</v>
      </c>
      <c r="C1709" s="2" t="str">
        <f t="shared" ca="1" si="0"/>
        <v>上海</v>
      </c>
      <c r="D1709" s="2" t="str">
        <f t="shared" ca="1" si="204"/>
        <v>浦东新区  </v>
      </c>
      <c r="E1709" s="2" t="s">
        <v>167</v>
      </c>
      <c r="F1709" s="2" t="s">
        <v>27</v>
      </c>
      <c r="G1709" s="3">
        <v>30</v>
      </c>
      <c r="H1709" s="3">
        <v>40</v>
      </c>
      <c r="I1709" s="2" t="s">
        <v>6114</v>
      </c>
      <c r="J1709" s="2" t="s">
        <v>606</v>
      </c>
      <c r="K1709" s="2" t="s">
        <v>3396</v>
      </c>
      <c r="L1709" s="2" t="s">
        <v>6119</v>
      </c>
      <c r="M1709" s="2" t="s">
        <v>6120</v>
      </c>
      <c r="N1709" s="2" t="s">
        <v>1333</v>
      </c>
    </row>
    <row r="1710" spans="1:14" ht="21.75" customHeight="1">
      <c r="A1710" s="2" t="s">
        <v>5370</v>
      </c>
      <c r="B1710" s="2" t="s">
        <v>6121</v>
      </c>
      <c r="C1710" s="2" t="str">
        <f t="shared" ca="1" si="0"/>
        <v>上海</v>
      </c>
      <c r="D1710" s="2" t="str">
        <f t="shared" ca="1" si="204"/>
        <v>浦东新区  </v>
      </c>
      <c r="E1710" s="2" t="s">
        <v>33</v>
      </c>
      <c r="F1710" s="2" t="s">
        <v>27</v>
      </c>
      <c r="G1710" s="3">
        <v>30</v>
      </c>
      <c r="H1710" s="3">
        <v>80</v>
      </c>
      <c r="I1710" s="2" t="s">
        <v>6122</v>
      </c>
      <c r="J1710" s="2" t="s">
        <v>352</v>
      </c>
      <c r="K1710" s="2" t="s">
        <v>1965</v>
      </c>
      <c r="L1710" s="2" t="s">
        <v>6123</v>
      </c>
      <c r="M1710" s="2" t="s">
        <v>6124</v>
      </c>
      <c r="N1710" s="2" t="s">
        <v>404</v>
      </c>
    </row>
    <row r="1711" spans="1:14" ht="21.75" customHeight="1">
      <c r="A1711" s="2" t="s">
        <v>6125</v>
      </c>
      <c r="B1711" s="2" t="s">
        <v>6126</v>
      </c>
      <c r="C1711" s="2" t="str">
        <f t="shared" ca="1" si="0"/>
        <v>上海</v>
      </c>
      <c r="D1711" s="2" t="str">
        <f t="shared" ca="1" si="204"/>
        <v>浦东新区  </v>
      </c>
      <c r="E1711" s="2" t="s">
        <v>235</v>
      </c>
      <c r="F1711" s="2" t="s">
        <v>27</v>
      </c>
      <c r="G1711" s="3">
        <v>30</v>
      </c>
      <c r="H1711" s="3">
        <v>50</v>
      </c>
      <c r="I1711" s="2" t="s">
        <v>6102</v>
      </c>
      <c r="J1711" s="2" t="s">
        <v>505</v>
      </c>
      <c r="K1711" s="2" t="s">
        <v>1965</v>
      </c>
      <c r="L1711" s="2" t="s">
        <v>6127</v>
      </c>
      <c r="M1711" s="2" t="s">
        <v>6128</v>
      </c>
      <c r="N1711" s="2" t="s">
        <v>404</v>
      </c>
    </row>
    <row r="1712" spans="1:14" ht="21.75" customHeight="1">
      <c r="A1712" s="2" t="s">
        <v>6129</v>
      </c>
      <c r="B1712" s="2" t="s">
        <v>6130</v>
      </c>
      <c r="C1712" s="2" t="str">
        <f t="shared" ca="1" si="0"/>
        <v>上海</v>
      </c>
      <c r="D1712" s="2" t="s">
        <v>21</v>
      </c>
      <c r="E1712" s="2" t="s">
        <v>247</v>
      </c>
      <c r="F1712" s="2" t="s">
        <v>27</v>
      </c>
      <c r="G1712" s="3">
        <v>30</v>
      </c>
      <c r="H1712" s="3">
        <v>40</v>
      </c>
      <c r="I1712" s="2" t="s">
        <v>6114</v>
      </c>
      <c r="J1712" s="2" t="s">
        <v>20</v>
      </c>
      <c r="K1712" s="2" t="s">
        <v>1965</v>
      </c>
      <c r="L1712" s="2" t="s">
        <v>6131</v>
      </c>
      <c r="M1712" s="2" t="s">
        <v>6132</v>
      </c>
      <c r="N1712" s="2" t="s">
        <v>96</v>
      </c>
    </row>
    <row r="1713" spans="1:14" ht="21.75" customHeight="1">
      <c r="A1713" s="4" t="s">
        <v>6133</v>
      </c>
      <c r="B1713" s="4" t="s">
        <v>6134</v>
      </c>
      <c r="C1713" s="4" t="str">
        <f t="shared" ca="1" si="0"/>
        <v>上海</v>
      </c>
      <c r="D1713" s="4" t="str">
        <f ca="1">IFERROR(__xludf.DUMMYFUNCTION("REGEXEXTRACT(E1713,""-(\S+)"")"),"南山区  ")</f>
        <v>南山区  </v>
      </c>
      <c r="E1713" s="4" t="s">
        <v>224</v>
      </c>
      <c r="F1713" s="4" t="s">
        <v>27</v>
      </c>
      <c r="G1713" s="5">
        <v>35</v>
      </c>
      <c r="H1713" s="5">
        <v>50</v>
      </c>
      <c r="I1713" s="4" t="s">
        <v>6135</v>
      </c>
      <c r="J1713" s="4" t="s">
        <v>2560</v>
      </c>
      <c r="K1713" s="4" t="s">
        <v>3396</v>
      </c>
      <c r="L1713" s="4" t="s">
        <v>6136</v>
      </c>
      <c r="M1713" s="4" t="s">
        <v>6137</v>
      </c>
      <c r="N1713" s="4" t="s">
        <v>308</v>
      </c>
    </row>
    <row r="1714" spans="1:14" ht="21.75" customHeight="1">
      <c r="A1714" s="8" t="s">
        <v>314</v>
      </c>
      <c r="B1714" s="8" t="s">
        <v>6138</v>
      </c>
      <c r="C1714" s="8" t="s">
        <v>6139</v>
      </c>
      <c r="D1714" s="8" t="s">
        <v>6140</v>
      </c>
      <c r="F1714" s="8" t="s">
        <v>6141</v>
      </c>
      <c r="G1714" s="8" t="str">
        <f t="shared" ref="G1714:G3511" ca="1" si="205">IFERROR(__xludf.DUMMYFUNCTION("REGEXEXTRACT(H1714,""\d+"")"),"13")</f>
        <v>13</v>
      </c>
      <c r="H1714" s="8" t="str">
        <f t="shared" ref="H1714:H4005" ca="1" si="206">IFERROR(__xludf.DUMMYFUNCTION("REGEXEXTRACT(H1714,""-(\d+)"")"),"20")</f>
        <v>20</v>
      </c>
      <c r="I1714" s="8" t="s">
        <v>6142</v>
      </c>
      <c r="J1714" s="8" t="s">
        <v>6144</v>
      </c>
      <c r="K1714" s="8" t="s">
        <v>6143</v>
      </c>
      <c r="L1714" s="8" t="s">
        <v>6145</v>
      </c>
      <c r="M1714" s="8" t="s">
        <v>6146</v>
      </c>
      <c r="N1714" s="8" t="s">
        <v>6147</v>
      </c>
    </row>
    <row r="1715" spans="1:14" ht="21.75" customHeight="1">
      <c r="A1715" s="8" t="s">
        <v>6148</v>
      </c>
      <c r="B1715" s="8" t="s">
        <v>6149</v>
      </c>
      <c r="C1715" s="8" t="s">
        <v>6139</v>
      </c>
      <c r="D1715" s="8" t="s">
        <v>6140</v>
      </c>
      <c r="F1715" s="8" t="s">
        <v>6150</v>
      </c>
      <c r="G1715" s="8" t="str">
        <f t="shared" ca="1" si="205"/>
        <v>13</v>
      </c>
      <c r="H1715" s="8" t="str">
        <f t="shared" ca="1" si="206"/>
        <v>20</v>
      </c>
      <c r="I1715" s="8" t="s">
        <v>6151</v>
      </c>
      <c r="J1715" s="8" t="s">
        <v>6152</v>
      </c>
      <c r="K1715" s="8" t="s">
        <v>6150</v>
      </c>
      <c r="L1715" s="8" t="s">
        <v>6153</v>
      </c>
      <c r="M1715" s="8" t="s">
        <v>6154</v>
      </c>
      <c r="N1715" s="8" t="s">
        <v>42</v>
      </c>
    </row>
    <row r="1716" spans="1:14" ht="21.75" customHeight="1">
      <c r="A1716" s="8" t="s">
        <v>6155</v>
      </c>
      <c r="B1716" s="8" t="s">
        <v>6156</v>
      </c>
      <c r="C1716" s="8" t="s">
        <v>6139</v>
      </c>
      <c r="D1716" s="8" t="s">
        <v>6140</v>
      </c>
      <c r="F1716" s="8" t="s">
        <v>6141</v>
      </c>
      <c r="G1716" s="8" t="str">
        <f t="shared" ca="1" si="205"/>
        <v>13</v>
      </c>
      <c r="H1716" s="8" t="str">
        <f t="shared" ca="1" si="206"/>
        <v>20</v>
      </c>
      <c r="I1716" s="8" t="s">
        <v>6157</v>
      </c>
      <c r="J1716" s="8" t="s">
        <v>6158</v>
      </c>
      <c r="K1716" s="8" t="s">
        <v>6143</v>
      </c>
      <c r="L1716" s="8" t="s">
        <v>6159</v>
      </c>
      <c r="M1716" s="8" t="s">
        <v>6160</v>
      </c>
      <c r="N1716" s="8" t="s">
        <v>36</v>
      </c>
    </row>
    <row r="1717" spans="1:14" ht="21.75" customHeight="1">
      <c r="A1717" s="8" t="s">
        <v>6161</v>
      </c>
      <c r="B1717" s="8" t="s">
        <v>6162</v>
      </c>
      <c r="C1717" s="8" t="s">
        <v>6139</v>
      </c>
      <c r="D1717" s="8" t="s">
        <v>6163</v>
      </c>
      <c r="F1717" s="8" t="s">
        <v>6164</v>
      </c>
      <c r="G1717" s="8" t="str">
        <f t="shared" ca="1" si="205"/>
        <v>13</v>
      </c>
      <c r="H1717" s="8" t="str">
        <f t="shared" ca="1" si="206"/>
        <v>20</v>
      </c>
      <c r="I1717" s="8" t="s">
        <v>6165</v>
      </c>
      <c r="J1717" s="8" t="s">
        <v>6152</v>
      </c>
      <c r="K1717" s="8" t="s">
        <v>6166</v>
      </c>
      <c r="L1717" s="8" t="s">
        <v>6167</v>
      </c>
      <c r="M1717" s="8" t="s">
        <v>6168</v>
      </c>
      <c r="N1717" s="8" t="s">
        <v>6169</v>
      </c>
    </row>
    <row r="1718" spans="1:14" ht="21.75" customHeight="1">
      <c r="A1718" s="8" t="s">
        <v>314</v>
      </c>
      <c r="B1718" s="8" t="s">
        <v>6170</v>
      </c>
      <c r="C1718" s="8" t="s">
        <v>6139</v>
      </c>
      <c r="D1718" s="8" t="s">
        <v>6140</v>
      </c>
      <c r="F1718" s="8" t="s">
        <v>6141</v>
      </c>
      <c r="G1718" s="8" t="str">
        <f t="shared" ca="1" si="205"/>
        <v>13</v>
      </c>
      <c r="H1718" s="8" t="str">
        <f t="shared" ca="1" si="206"/>
        <v>20</v>
      </c>
      <c r="I1718" s="8" t="s">
        <v>6171</v>
      </c>
      <c r="J1718" s="8" t="s">
        <v>6173</v>
      </c>
      <c r="K1718" s="8" t="s">
        <v>6172</v>
      </c>
      <c r="L1718" s="8" t="s">
        <v>6174</v>
      </c>
      <c r="M1718" s="8" t="s">
        <v>6175</v>
      </c>
      <c r="N1718" s="8" t="s">
        <v>42</v>
      </c>
    </row>
    <row r="1719" spans="1:14" ht="21.75" customHeight="1">
      <c r="A1719" s="8" t="s">
        <v>3572</v>
      </c>
      <c r="B1719" s="8" t="s">
        <v>6176</v>
      </c>
      <c r="C1719" s="8" t="s">
        <v>6139</v>
      </c>
      <c r="D1719" s="8" t="s">
        <v>6177</v>
      </c>
      <c r="F1719" s="8" t="s">
        <v>6141</v>
      </c>
      <c r="G1719" s="8" t="str">
        <f t="shared" ca="1" si="205"/>
        <v>13</v>
      </c>
      <c r="H1719" s="8" t="str">
        <f t="shared" ca="1" si="206"/>
        <v>20</v>
      </c>
      <c r="I1719" s="8" t="s">
        <v>6171</v>
      </c>
      <c r="J1719" s="8" t="s">
        <v>6178</v>
      </c>
      <c r="K1719" s="8" t="s">
        <v>6150</v>
      </c>
      <c r="L1719" s="8" t="s">
        <v>6179</v>
      </c>
      <c r="M1719" s="8" t="s">
        <v>6160</v>
      </c>
      <c r="N1719" s="8" t="s">
        <v>6169</v>
      </c>
    </row>
    <row r="1720" spans="1:14" ht="21.75" customHeight="1">
      <c r="A1720" s="8" t="s">
        <v>6180</v>
      </c>
      <c r="B1720" s="8" t="s">
        <v>6181</v>
      </c>
      <c r="C1720" s="8" t="s">
        <v>6139</v>
      </c>
      <c r="D1720" s="8" t="s">
        <v>6182</v>
      </c>
      <c r="F1720" s="8" t="s">
        <v>6141</v>
      </c>
      <c r="G1720" s="8" t="str">
        <f t="shared" ca="1" si="205"/>
        <v>13</v>
      </c>
      <c r="H1720" s="8" t="str">
        <f t="shared" ca="1" si="206"/>
        <v>20</v>
      </c>
      <c r="I1720" s="8" t="s">
        <v>6183</v>
      </c>
      <c r="J1720" s="8" t="s">
        <v>6184</v>
      </c>
      <c r="K1720" s="8" t="s">
        <v>6166</v>
      </c>
      <c r="L1720" s="8" t="s">
        <v>6185</v>
      </c>
      <c r="M1720" s="8" t="s">
        <v>6186</v>
      </c>
      <c r="N1720" s="8" t="s">
        <v>6169</v>
      </c>
    </row>
    <row r="1721" spans="1:14" ht="21.75" customHeight="1">
      <c r="A1721" s="8" t="s">
        <v>6187</v>
      </c>
      <c r="B1721" s="8" t="s">
        <v>6188</v>
      </c>
      <c r="C1721" s="8" t="s">
        <v>6139</v>
      </c>
      <c r="D1721" s="8" t="s">
        <v>6182</v>
      </c>
      <c r="F1721" s="8" t="s">
        <v>6141</v>
      </c>
      <c r="G1721" s="8" t="str">
        <f t="shared" ca="1" si="205"/>
        <v>13</v>
      </c>
      <c r="H1721" s="8" t="str">
        <f t="shared" ca="1" si="206"/>
        <v>20</v>
      </c>
      <c r="I1721" s="8" t="s">
        <v>6189</v>
      </c>
      <c r="J1721" s="8" t="s">
        <v>6190</v>
      </c>
      <c r="K1721" s="8" t="s">
        <v>6143</v>
      </c>
      <c r="L1721" s="8" t="s">
        <v>6191</v>
      </c>
      <c r="M1721" s="8" t="s">
        <v>6192</v>
      </c>
      <c r="N1721" s="8" t="s">
        <v>6147</v>
      </c>
    </row>
    <row r="1722" spans="1:14" ht="21.75" customHeight="1">
      <c r="A1722" s="8" t="s">
        <v>6193</v>
      </c>
      <c r="B1722" s="8" t="s">
        <v>6194</v>
      </c>
      <c r="C1722" s="8" t="s">
        <v>6139</v>
      </c>
      <c r="D1722" s="8" t="s">
        <v>6140</v>
      </c>
      <c r="F1722" s="8" t="s">
        <v>6164</v>
      </c>
      <c r="G1722" s="8" t="str">
        <f t="shared" ca="1" si="205"/>
        <v>13</v>
      </c>
      <c r="H1722" s="8" t="str">
        <f t="shared" ca="1" si="206"/>
        <v>20</v>
      </c>
      <c r="I1722" s="8" t="s">
        <v>6195</v>
      </c>
      <c r="J1722" s="8" t="s">
        <v>6158</v>
      </c>
      <c r="K1722" s="8" t="s">
        <v>6150</v>
      </c>
      <c r="L1722" s="8" t="s">
        <v>6196</v>
      </c>
      <c r="M1722" s="8" t="s">
        <v>6197</v>
      </c>
      <c r="N1722" s="8" t="s">
        <v>6147</v>
      </c>
    </row>
    <row r="1723" spans="1:14" ht="21.75" customHeight="1">
      <c r="A1723" s="8" t="s">
        <v>6198</v>
      </c>
      <c r="B1723" s="8" t="s">
        <v>6199</v>
      </c>
      <c r="C1723" s="8" t="s">
        <v>6139</v>
      </c>
      <c r="D1723" s="8" t="s">
        <v>6182</v>
      </c>
      <c r="F1723" s="8" t="s">
        <v>6141</v>
      </c>
      <c r="G1723" s="8" t="str">
        <f t="shared" ca="1" si="205"/>
        <v>13</v>
      </c>
      <c r="H1723" s="8" t="str">
        <f t="shared" ca="1" si="206"/>
        <v>20</v>
      </c>
      <c r="I1723" s="8" t="s">
        <v>6200</v>
      </c>
      <c r="J1723" s="8" t="s">
        <v>6201</v>
      </c>
      <c r="K1723" s="8" t="s">
        <v>6166</v>
      </c>
      <c r="L1723" s="8" t="s">
        <v>6202</v>
      </c>
      <c r="M1723" s="8" t="s">
        <v>6203</v>
      </c>
      <c r="N1723" s="8" t="s">
        <v>6147</v>
      </c>
    </row>
    <row r="1724" spans="1:14" ht="21.75" customHeight="1">
      <c r="A1724" s="8" t="s">
        <v>6204</v>
      </c>
      <c r="B1724" s="8" t="s">
        <v>6205</v>
      </c>
      <c r="C1724" s="8" t="s">
        <v>6139</v>
      </c>
      <c r="D1724" s="8" t="s">
        <v>6177</v>
      </c>
      <c r="F1724" s="8" t="s">
        <v>6141</v>
      </c>
      <c r="G1724" s="8" t="str">
        <f t="shared" ca="1" si="205"/>
        <v>13</v>
      </c>
      <c r="H1724" s="8" t="str">
        <f t="shared" ca="1" si="206"/>
        <v>20</v>
      </c>
      <c r="I1724" s="8" t="s">
        <v>6171</v>
      </c>
      <c r="J1724" s="8" t="s">
        <v>6158</v>
      </c>
      <c r="K1724" s="8" t="s">
        <v>6143</v>
      </c>
      <c r="L1724" s="8" t="s">
        <v>6206</v>
      </c>
      <c r="M1724" s="8" t="s">
        <v>6207</v>
      </c>
      <c r="N1724" s="8" t="s">
        <v>36</v>
      </c>
    </row>
    <row r="1725" spans="1:14" ht="21.75" customHeight="1">
      <c r="A1725" s="8" t="s">
        <v>6208</v>
      </c>
      <c r="B1725" s="8" t="s">
        <v>6209</v>
      </c>
      <c r="C1725" s="8" t="s">
        <v>6139</v>
      </c>
      <c r="D1725" s="8" t="s">
        <v>6163</v>
      </c>
      <c r="F1725" s="8" t="s">
        <v>6141</v>
      </c>
      <c r="G1725" s="8" t="str">
        <f t="shared" ca="1" si="205"/>
        <v>13</v>
      </c>
      <c r="H1725" s="8" t="str">
        <f t="shared" ca="1" si="206"/>
        <v>20</v>
      </c>
      <c r="I1725" s="8" t="s">
        <v>6171</v>
      </c>
      <c r="J1725" s="8" t="s">
        <v>6210</v>
      </c>
      <c r="K1725" s="8" t="s">
        <v>6143</v>
      </c>
      <c r="L1725" s="8" t="s">
        <v>6211</v>
      </c>
      <c r="M1725" s="8" t="s">
        <v>6212</v>
      </c>
      <c r="N1725" s="8" t="s">
        <v>6213</v>
      </c>
    </row>
    <row r="1726" spans="1:14" ht="21.75" customHeight="1">
      <c r="A1726" s="8" t="s">
        <v>6214</v>
      </c>
      <c r="B1726" s="8" t="s">
        <v>6215</v>
      </c>
      <c r="C1726" s="8" t="s">
        <v>6139</v>
      </c>
      <c r="D1726" s="8" t="s">
        <v>6216</v>
      </c>
      <c r="F1726" s="8" t="s">
        <v>6141</v>
      </c>
      <c r="G1726" s="8" t="str">
        <f t="shared" ca="1" si="205"/>
        <v>13</v>
      </c>
      <c r="H1726" s="8" t="str">
        <f t="shared" ca="1" si="206"/>
        <v>20</v>
      </c>
      <c r="I1726" s="8" t="s">
        <v>6171</v>
      </c>
      <c r="J1726" s="8" t="s">
        <v>6218</v>
      </c>
      <c r="K1726" s="8" t="s">
        <v>6217</v>
      </c>
      <c r="L1726" s="8" t="s">
        <v>6219</v>
      </c>
      <c r="M1726" s="8" t="s">
        <v>6220</v>
      </c>
      <c r="N1726" s="8" t="s">
        <v>6147</v>
      </c>
    </row>
    <row r="1727" spans="1:14" ht="21.75" customHeight="1">
      <c r="A1727" s="8" t="s">
        <v>6221</v>
      </c>
      <c r="B1727" s="8" t="s">
        <v>6222</v>
      </c>
      <c r="C1727" s="8" t="s">
        <v>6139</v>
      </c>
      <c r="D1727" s="8" t="s">
        <v>6163</v>
      </c>
      <c r="F1727" s="8" t="s">
        <v>6141</v>
      </c>
      <c r="G1727" s="8" t="str">
        <f t="shared" ca="1" si="205"/>
        <v>13</v>
      </c>
      <c r="H1727" s="8" t="str">
        <f t="shared" ca="1" si="206"/>
        <v>20</v>
      </c>
      <c r="I1727" s="8" t="s">
        <v>6183</v>
      </c>
      <c r="J1727" s="8" t="s">
        <v>6152</v>
      </c>
      <c r="K1727" s="8" t="s">
        <v>6217</v>
      </c>
      <c r="L1727" s="8" t="s">
        <v>6223</v>
      </c>
      <c r="M1727" s="8" t="s">
        <v>6152</v>
      </c>
      <c r="N1727" s="8" t="s">
        <v>6224</v>
      </c>
    </row>
    <row r="1728" spans="1:14" ht="21.75" customHeight="1">
      <c r="A1728" s="8" t="s">
        <v>683</v>
      </c>
      <c r="B1728" s="8" t="s">
        <v>6225</v>
      </c>
      <c r="C1728" s="8" t="s">
        <v>6139</v>
      </c>
      <c r="D1728" s="8" t="s">
        <v>6182</v>
      </c>
      <c r="F1728" s="8" t="s">
        <v>6141</v>
      </c>
      <c r="G1728" s="8" t="str">
        <f t="shared" ca="1" si="205"/>
        <v>13</v>
      </c>
      <c r="H1728" s="8" t="str">
        <f t="shared" ca="1" si="206"/>
        <v>20</v>
      </c>
      <c r="I1728" s="8" t="s">
        <v>6171</v>
      </c>
      <c r="J1728" s="8" t="s">
        <v>6190</v>
      </c>
      <c r="K1728" s="8" t="s">
        <v>6143</v>
      </c>
      <c r="L1728" s="8" t="s">
        <v>3698</v>
      </c>
      <c r="M1728" s="8" t="s">
        <v>6226</v>
      </c>
      <c r="N1728" s="8" t="s">
        <v>36</v>
      </c>
    </row>
    <row r="1729" spans="1:14" ht="21.75" customHeight="1">
      <c r="A1729" s="8" t="s">
        <v>683</v>
      </c>
      <c r="B1729" s="8" t="s">
        <v>6227</v>
      </c>
      <c r="C1729" s="8" t="s">
        <v>6139</v>
      </c>
      <c r="D1729" s="8" t="s">
        <v>6140</v>
      </c>
      <c r="F1729" s="8" t="s">
        <v>6150</v>
      </c>
      <c r="G1729" s="8" t="str">
        <f t="shared" ca="1" si="205"/>
        <v>13</v>
      </c>
      <c r="H1729" s="8" t="str">
        <f t="shared" ca="1" si="206"/>
        <v>20</v>
      </c>
      <c r="I1729" s="8" t="s">
        <v>6228</v>
      </c>
      <c r="J1729" s="8" t="s">
        <v>6144</v>
      </c>
      <c r="K1729" s="8" t="s">
        <v>6143</v>
      </c>
      <c r="L1729" s="8" t="s">
        <v>6229</v>
      </c>
      <c r="M1729" s="8" t="s">
        <v>6230</v>
      </c>
      <c r="N1729" s="8" t="s">
        <v>6147</v>
      </c>
    </row>
    <row r="1730" spans="1:14" ht="21.75" customHeight="1">
      <c r="A1730" s="8" t="s">
        <v>6231</v>
      </c>
      <c r="B1730" s="8" t="s">
        <v>6232</v>
      </c>
      <c r="C1730" s="8" t="s">
        <v>6139</v>
      </c>
      <c r="D1730" s="8" t="s">
        <v>6140</v>
      </c>
      <c r="F1730" s="8" t="s">
        <v>6150</v>
      </c>
      <c r="G1730" s="8" t="str">
        <f t="shared" ca="1" si="205"/>
        <v>13</v>
      </c>
      <c r="H1730" s="8" t="str">
        <f t="shared" ca="1" si="206"/>
        <v>20</v>
      </c>
      <c r="I1730" s="8" t="s">
        <v>6171</v>
      </c>
      <c r="J1730" s="8" t="s">
        <v>6233</v>
      </c>
      <c r="K1730" s="8" t="s">
        <v>6217</v>
      </c>
      <c r="L1730" s="8" t="s">
        <v>6234</v>
      </c>
      <c r="M1730" s="8" t="s">
        <v>6235</v>
      </c>
      <c r="N1730" s="8" t="s">
        <v>6147</v>
      </c>
    </row>
    <row r="1731" spans="1:14" ht="21.75" customHeight="1">
      <c r="A1731" s="8" t="s">
        <v>6236</v>
      </c>
      <c r="B1731" s="8" t="s">
        <v>6237</v>
      </c>
      <c r="C1731" s="8" t="s">
        <v>6139</v>
      </c>
      <c r="D1731" s="8" t="s">
        <v>6140</v>
      </c>
      <c r="F1731" s="8" t="s">
        <v>6141</v>
      </c>
      <c r="G1731" s="8" t="str">
        <f t="shared" ca="1" si="205"/>
        <v>13</v>
      </c>
      <c r="H1731" s="8" t="str">
        <f t="shared" ca="1" si="206"/>
        <v>20</v>
      </c>
      <c r="I1731" s="8" t="s">
        <v>6238</v>
      </c>
      <c r="J1731" s="8" t="s">
        <v>6239</v>
      </c>
      <c r="K1731" s="8" t="s">
        <v>6166</v>
      </c>
      <c r="L1731" s="8" t="s">
        <v>6240</v>
      </c>
      <c r="M1731" s="8" t="s">
        <v>6241</v>
      </c>
      <c r="N1731" s="8" t="s">
        <v>42</v>
      </c>
    </row>
    <row r="1732" spans="1:14" ht="21.75" customHeight="1">
      <c r="A1732" s="8" t="s">
        <v>6242</v>
      </c>
      <c r="B1732" s="8" t="s">
        <v>6243</v>
      </c>
      <c r="C1732" s="8" t="s">
        <v>6139</v>
      </c>
      <c r="D1732" s="8" t="s">
        <v>6140</v>
      </c>
      <c r="F1732" s="8" t="s">
        <v>6141</v>
      </c>
      <c r="G1732" s="8" t="str">
        <f t="shared" ca="1" si="205"/>
        <v>13</v>
      </c>
      <c r="H1732" s="8" t="str">
        <f t="shared" ca="1" si="206"/>
        <v>20</v>
      </c>
      <c r="I1732" s="8" t="s">
        <v>6244</v>
      </c>
      <c r="J1732" s="8" t="s">
        <v>6245</v>
      </c>
      <c r="K1732" s="8" t="s">
        <v>6150</v>
      </c>
      <c r="L1732" s="8" t="s">
        <v>6246</v>
      </c>
      <c r="M1732" s="8" t="s">
        <v>6247</v>
      </c>
      <c r="N1732" s="8" t="s">
        <v>6169</v>
      </c>
    </row>
    <row r="1733" spans="1:14" ht="21.75" customHeight="1">
      <c r="A1733" s="8" t="s">
        <v>1588</v>
      </c>
      <c r="B1733" s="8" t="s">
        <v>6248</v>
      </c>
      <c r="C1733" s="8" t="s">
        <v>6139</v>
      </c>
      <c r="D1733" s="8" t="s">
        <v>6140</v>
      </c>
      <c r="F1733" s="8" t="s">
        <v>6141</v>
      </c>
      <c r="G1733" s="8" t="str">
        <f t="shared" ca="1" si="205"/>
        <v>13</v>
      </c>
      <c r="H1733" s="8" t="str">
        <f t="shared" ca="1" si="206"/>
        <v>20</v>
      </c>
      <c r="I1733" s="8" t="s">
        <v>6244</v>
      </c>
      <c r="J1733" s="8" t="s">
        <v>6152</v>
      </c>
      <c r="K1733" s="8" t="s">
        <v>6217</v>
      </c>
      <c r="L1733" s="8" t="s">
        <v>6249</v>
      </c>
      <c r="M1733" s="8" t="s">
        <v>6250</v>
      </c>
      <c r="N1733" s="8" t="s">
        <v>6224</v>
      </c>
    </row>
    <row r="1734" spans="1:14" ht="21.75" customHeight="1">
      <c r="A1734" s="8" t="s">
        <v>385</v>
      </c>
      <c r="B1734" s="8" t="s">
        <v>6251</v>
      </c>
      <c r="C1734" s="8" t="s">
        <v>6139</v>
      </c>
      <c r="D1734" s="8" t="s">
        <v>6182</v>
      </c>
      <c r="F1734" s="8" t="s">
        <v>6141</v>
      </c>
      <c r="G1734" s="8" t="str">
        <f t="shared" ca="1" si="205"/>
        <v>13</v>
      </c>
      <c r="H1734" s="8" t="str">
        <f t="shared" ca="1" si="206"/>
        <v>20</v>
      </c>
      <c r="I1734" s="8" t="s">
        <v>6252</v>
      </c>
      <c r="J1734" s="8" t="s">
        <v>6190</v>
      </c>
      <c r="K1734" s="8" t="s">
        <v>6217</v>
      </c>
      <c r="L1734" s="8" t="s">
        <v>6253</v>
      </c>
      <c r="M1734" s="8" t="s">
        <v>6254</v>
      </c>
      <c r="N1734" s="8" t="s">
        <v>6224</v>
      </c>
    </row>
    <row r="1735" spans="1:14" ht="21.75" customHeight="1">
      <c r="A1735" s="8" t="s">
        <v>3462</v>
      </c>
      <c r="B1735" s="8" t="s">
        <v>6255</v>
      </c>
      <c r="C1735" s="8" t="s">
        <v>6139</v>
      </c>
      <c r="D1735" s="8" t="s">
        <v>6140</v>
      </c>
      <c r="F1735" s="8" t="s">
        <v>6141</v>
      </c>
      <c r="G1735" s="8" t="str">
        <f t="shared" ca="1" si="205"/>
        <v>13</v>
      </c>
      <c r="H1735" s="8" t="str">
        <f t="shared" ca="1" si="206"/>
        <v>20</v>
      </c>
      <c r="I1735" s="8" t="s">
        <v>6256</v>
      </c>
      <c r="J1735" s="8" t="s">
        <v>6257</v>
      </c>
      <c r="K1735" s="8" t="s">
        <v>6217</v>
      </c>
      <c r="L1735" s="8" t="s">
        <v>6258</v>
      </c>
      <c r="M1735" s="8" t="s">
        <v>1907</v>
      </c>
      <c r="N1735" s="8" t="s">
        <v>6169</v>
      </c>
    </row>
    <row r="1736" spans="1:14" ht="21.75" customHeight="1">
      <c r="A1736" s="8" t="s">
        <v>6259</v>
      </c>
      <c r="B1736" s="8" t="s">
        <v>6260</v>
      </c>
      <c r="C1736" s="8" t="s">
        <v>6139</v>
      </c>
      <c r="D1736" s="8" t="s">
        <v>6182</v>
      </c>
      <c r="F1736" s="8" t="s">
        <v>6141</v>
      </c>
      <c r="G1736" s="8" t="str">
        <f t="shared" ca="1" si="205"/>
        <v>13</v>
      </c>
      <c r="H1736" s="8" t="str">
        <f t="shared" ca="1" si="206"/>
        <v>20</v>
      </c>
      <c r="I1736" s="8" t="s">
        <v>6261</v>
      </c>
      <c r="J1736" s="8" t="s">
        <v>6262</v>
      </c>
      <c r="K1736" s="8" t="s">
        <v>6166</v>
      </c>
      <c r="L1736" s="8" t="s">
        <v>6263</v>
      </c>
      <c r="M1736" s="8" t="s">
        <v>6264</v>
      </c>
      <c r="N1736" s="8" t="s">
        <v>6169</v>
      </c>
    </row>
    <row r="1737" spans="1:14" ht="21.75" customHeight="1">
      <c r="A1737" s="8" t="s">
        <v>1588</v>
      </c>
      <c r="B1737" s="8" t="s">
        <v>6265</v>
      </c>
      <c r="C1737" s="8" t="s">
        <v>6139</v>
      </c>
      <c r="D1737" s="8" t="s">
        <v>6182</v>
      </c>
      <c r="F1737" s="8" t="s">
        <v>6141</v>
      </c>
      <c r="G1737" s="8" t="str">
        <f t="shared" ca="1" si="205"/>
        <v>13</v>
      </c>
      <c r="H1737" s="8" t="str">
        <f t="shared" ca="1" si="206"/>
        <v>20</v>
      </c>
      <c r="I1737" s="8" t="s">
        <v>6261</v>
      </c>
      <c r="J1737" s="8" t="s">
        <v>6152</v>
      </c>
      <c r="K1737" s="8" t="s">
        <v>6166</v>
      </c>
      <c r="L1737" s="8" t="s">
        <v>6266</v>
      </c>
      <c r="M1737" s="8" t="s">
        <v>6267</v>
      </c>
      <c r="N1737" s="8" t="s">
        <v>6224</v>
      </c>
    </row>
    <row r="1738" spans="1:14" ht="21.75" customHeight="1">
      <c r="A1738" s="8" t="s">
        <v>1588</v>
      </c>
      <c r="B1738" s="8" t="s">
        <v>6268</v>
      </c>
      <c r="C1738" s="8" t="s">
        <v>6139</v>
      </c>
      <c r="D1738" s="8" t="s">
        <v>6182</v>
      </c>
      <c r="F1738" s="8" t="s">
        <v>6164</v>
      </c>
      <c r="G1738" s="8" t="str">
        <f t="shared" ca="1" si="205"/>
        <v>13</v>
      </c>
      <c r="H1738" s="8" t="str">
        <f t="shared" ca="1" si="206"/>
        <v>20</v>
      </c>
      <c r="I1738" s="8" t="s">
        <v>6269</v>
      </c>
      <c r="J1738" s="8" t="s">
        <v>6270</v>
      </c>
      <c r="K1738" s="8" t="s">
        <v>6166</v>
      </c>
      <c r="L1738" s="8" t="s">
        <v>6271</v>
      </c>
      <c r="M1738" s="8" t="s">
        <v>6272</v>
      </c>
      <c r="N1738" s="8" t="s">
        <v>6224</v>
      </c>
    </row>
    <row r="1739" spans="1:14" ht="21.75" customHeight="1">
      <c r="A1739" s="8" t="s">
        <v>172</v>
      </c>
      <c r="B1739" s="8" t="s">
        <v>6273</v>
      </c>
      <c r="C1739" s="8" t="s">
        <v>6139</v>
      </c>
      <c r="D1739" s="8" t="s">
        <v>6140</v>
      </c>
      <c r="F1739" s="8" t="s">
        <v>6141</v>
      </c>
      <c r="G1739" s="8" t="str">
        <f t="shared" ca="1" si="205"/>
        <v>13</v>
      </c>
      <c r="H1739" s="8" t="str">
        <f t="shared" ca="1" si="206"/>
        <v>20</v>
      </c>
      <c r="I1739" s="8" t="s">
        <v>6252</v>
      </c>
      <c r="J1739" s="8" t="s">
        <v>6233</v>
      </c>
      <c r="K1739" s="8" t="s">
        <v>6143</v>
      </c>
      <c r="L1739" s="8" t="s">
        <v>6274</v>
      </c>
      <c r="M1739" s="8" t="s">
        <v>6275</v>
      </c>
      <c r="N1739" s="8" t="s">
        <v>36</v>
      </c>
    </row>
    <row r="1740" spans="1:14" ht="21.75" customHeight="1">
      <c r="A1740" s="8" t="s">
        <v>172</v>
      </c>
      <c r="B1740" s="8" t="s">
        <v>6276</v>
      </c>
      <c r="C1740" s="8" t="s">
        <v>6139</v>
      </c>
      <c r="D1740" s="8" t="s">
        <v>6140</v>
      </c>
      <c r="F1740" s="8" t="s">
        <v>6141</v>
      </c>
      <c r="G1740" s="8" t="str">
        <f t="shared" ca="1" si="205"/>
        <v>13</v>
      </c>
      <c r="H1740" s="8" t="str">
        <f t="shared" ca="1" si="206"/>
        <v>20</v>
      </c>
      <c r="I1740" s="8" t="s">
        <v>6277</v>
      </c>
      <c r="J1740" s="8" t="s">
        <v>6278</v>
      </c>
      <c r="K1740" s="8" t="s">
        <v>6217</v>
      </c>
      <c r="L1740" s="8" t="s">
        <v>6279</v>
      </c>
      <c r="M1740" s="8" t="s">
        <v>6280</v>
      </c>
      <c r="N1740" s="8" t="s">
        <v>6169</v>
      </c>
    </row>
    <row r="1741" spans="1:14" ht="21.75" customHeight="1">
      <c r="A1741" s="8" t="s">
        <v>385</v>
      </c>
      <c r="B1741" s="8" t="s">
        <v>6281</v>
      </c>
      <c r="C1741" s="8" t="s">
        <v>6139</v>
      </c>
      <c r="D1741" s="8" t="s">
        <v>6182</v>
      </c>
      <c r="F1741" s="8" t="s">
        <v>6141</v>
      </c>
      <c r="G1741" s="8" t="str">
        <f t="shared" ca="1" si="205"/>
        <v>13</v>
      </c>
      <c r="H1741" s="8" t="str">
        <f t="shared" ca="1" si="206"/>
        <v>20</v>
      </c>
      <c r="I1741" s="8" t="s">
        <v>6157</v>
      </c>
      <c r="J1741" s="8" t="s">
        <v>6152</v>
      </c>
      <c r="K1741" s="8" t="s">
        <v>6143</v>
      </c>
      <c r="L1741" s="8" t="s">
        <v>6282</v>
      </c>
      <c r="M1741" s="8" t="s">
        <v>6283</v>
      </c>
      <c r="N1741" s="8" t="s">
        <v>36</v>
      </c>
    </row>
    <row r="1742" spans="1:14" ht="21.75" customHeight="1">
      <c r="A1742" s="8" t="s">
        <v>6284</v>
      </c>
      <c r="B1742" s="8" t="s">
        <v>6285</v>
      </c>
      <c r="C1742" s="8" t="s">
        <v>6139</v>
      </c>
      <c r="D1742" s="8" t="s">
        <v>21</v>
      </c>
      <c r="F1742" s="8" t="s">
        <v>6141</v>
      </c>
      <c r="G1742" s="8" t="str">
        <f t="shared" ca="1" si="205"/>
        <v>13</v>
      </c>
      <c r="H1742" s="8" t="str">
        <f t="shared" ca="1" si="206"/>
        <v>20</v>
      </c>
      <c r="I1742" s="8" t="s">
        <v>6157</v>
      </c>
      <c r="J1742" s="8" t="s">
        <v>6286</v>
      </c>
      <c r="K1742" s="8" t="s">
        <v>6166</v>
      </c>
      <c r="L1742" s="8" t="s">
        <v>6287</v>
      </c>
      <c r="M1742" s="8" t="s">
        <v>21</v>
      </c>
      <c r="N1742" s="8" t="s">
        <v>42</v>
      </c>
    </row>
    <row r="1743" spans="1:14" ht="21.75" customHeight="1">
      <c r="A1743" s="8" t="s">
        <v>4037</v>
      </c>
      <c r="B1743" s="8" t="s">
        <v>6288</v>
      </c>
      <c r="C1743" s="8" t="s">
        <v>6139</v>
      </c>
      <c r="D1743" s="8" t="s">
        <v>6182</v>
      </c>
      <c r="F1743" s="8" t="s">
        <v>6141</v>
      </c>
      <c r="G1743" s="8" t="str">
        <f t="shared" ca="1" si="205"/>
        <v>13</v>
      </c>
      <c r="H1743" s="8" t="str">
        <f t="shared" ca="1" si="206"/>
        <v>20</v>
      </c>
      <c r="I1743" s="8" t="s">
        <v>6289</v>
      </c>
      <c r="J1743" s="8" t="s">
        <v>6233</v>
      </c>
      <c r="K1743" s="8" t="s">
        <v>6217</v>
      </c>
      <c r="L1743" s="8" t="s">
        <v>6290</v>
      </c>
      <c r="M1743" s="8" t="s">
        <v>6291</v>
      </c>
      <c r="N1743" s="8" t="s">
        <v>42</v>
      </c>
    </row>
    <row r="1744" spans="1:14" ht="21.75" customHeight="1">
      <c r="A1744" s="8" t="s">
        <v>385</v>
      </c>
      <c r="B1744" s="8" t="s">
        <v>6248</v>
      </c>
      <c r="C1744" s="8" t="s">
        <v>6139</v>
      </c>
      <c r="D1744" s="8" t="s">
        <v>6140</v>
      </c>
      <c r="F1744" s="8" t="s">
        <v>6141</v>
      </c>
      <c r="G1744" s="8" t="str">
        <f t="shared" ca="1" si="205"/>
        <v>13</v>
      </c>
      <c r="H1744" s="8" t="str">
        <f t="shared" ca="1" si="206"/>
        <v>20</v>
      </c>
      <c r="I1744" s="8" t="s">
        <v>6252</v>
      </c>
      <c r="J1744" s="8" t="s">
        <v>6152</v>
      </c>
      <c r="K1744" s="8" t="s">
        <v>6143</v>
      </c>
      <c r="L1744" s="8" t="s">
        <v>6292</v>
      </c>
      <c r="M1744" s="8" t="s">
        <v>6293</v>
      </c>
      <c r="N1744" s="8" t="s">
        <v>6224</v>
      </c>
    </row>
    <row r="1745" spans="1:14" ht="21.75" customHeight="1">
      <c r="A1745" s="8" t="s">
        <v>1588</v>
      </c>
      <c r="B1745" s="8" t="s">
        <v>6251</v>
      </c>
      <c r="C1745" s="8" t="s">
        <v>6139</v>
      </c>
      <c r="D1745" s="8" t="s">
        <v>6182</v>
      </c>
      <c r="F1745" s="8" t="s">
        <v>6141</v>
      </c>
      <c r="G1745" s="8" t="str">
        <f t="shared" ca="1" si="205"/>
        <v>13</v>
      </c>
      <c r="H1745" s="8" t="str">
        <f t="shared" ca="1" si="206"/>
        <v>20</v>
      </c>
      <c r="I1745" s="8" t="s">
        <v>6294</v>
      </c>
      <c r="J1745" s="8" t="s">
        <v>6190</v>
      </c>
      <c r="K1745" s="8" t="s">
        <v>6217</v>
      </c>
      <c r="L1745" s="8" t="s">
        <v>6295</v>
      </c>
      <c r="M1745" s="8" t="s">
        <v>6296</v>
      </c>
      <c r="N1745" s="8" t="s">
        <v>6224</v>
      </c>
    </row>
    <row r="1746" spans="1:14" ht="21.75" customHeight="1">
      <c r="A1746" s="8" t="s">
        <v>75</v>
      </c>
      <c r="B1746" s="8" t="s">
        <v>6255</v>
      </c>
      <c r="C1746" s="8" t="s">
        <v>6139</v>
      </c>
      <c r="D1746" s="8" t="s">
        <v>6140</v>
      </c>
      <c r="F1746" s="8" t="s">
        <v>6141</v>
      </c>
      <c r="G1746" s="8" t="str">
        <f t="shared" ca="1" si="205"/>
        <v>13</v>
      </c>
      <c r="H1746" s="8" t="str">
        <f t="shared" ca="1" si="206"/>
        <v>20</v>
      </c>
      <c r="I1746" s="8" t="s">
        <v>6256</v>
      </c>
      <c r="J1746" s="8" t="s">
        <v>6257</v>
      </c>
      <c r="K1746" s="8" t="s">
        <v>6217</v>
      </c>
      <c r="L1746" s="8" t="s">
        <v>6297</v>
      </c>
      <c r="M1746" s="8" t="s">
        <v>4611</v>
      </c>
      <c r="N1746" s="8" t="s">
        <v>6169</v>
      </c>
    </row>
    <row r="1747" spans="1:14" ht="21.75" customHeight="1">
      <c r="A1747" s="8" t="s">
        <v>6298</v>
      </c>
      <c r="B1747" s="8" t="s">
        <v>6237</v>
      </c>
      <c r="C1747" s="8" t="s">
        <v>6139</v>
      </c>
      <c r="D1747" s="8" t="s">
        <v>6140</v>
      </c>
      <c r="F1747" s="8" t="s">
        <v>6141</v>
      </c>
      <c r="G1747" s="8" t="str">
        <f t="shared" ca="1" si="205"/>
        <v>13</v>
      </c>
      <c r="H1747" s="8" t="str">
        <f t="shared" ca="1" si="206"/>
        <v>20</v>
      </c>
      <c r="I1747" s="8" t="s">
        <v>6244</v>
      </c>
      <c r="J1747" s="8" t="s">
        <v>6239</v>
      </c>
      <c r="K1747" s="8" t="s">
        <v>6217</v>
      </c>
      <c r="L1747" s="8" t="s">
        <v>6240</v>
      </c>
      <c r="M1747" s="8" t="s">
        <v>6299</v>
      </c>
      <c r="N1747" s="8" t="s">
        <v>42</v>
      </c>
    </row>
    <row r="1748" spans="1:14" ht="21.75" customHeight="1">
      <c r="A1748" s="8" t="s">
        <v>385</v>
      </c>
      <c r="B1748" s="8" t="s">
        <v>6268</v>
      </c>
      <c r="C1748" s="8" t="s">
        <v>6139</v>
      </c>
      <c r="D1748" s="8" t="s">
        <v>6182</v>
      </c>
      <c r="F1748" s="8" t="s">
        <v>6141</v>
      </c>
      <c r="G1748" s="8" t="str">
        <f t="shared" ca="1" si="205"/>
        <v>13</v>
      </c>
      <c r="H1748" s="8" t="str">
        <f t="shared" ca="1" si="206"/>
        <v>20</v>
      </c>
      <c r="I1748" s="8" t="s">
        <v>6252</v>
      </c>
      <c r="J1748" s="8" t="s">
        <v>6270</v>
      </c>
      <c r="K1748" s="8" t="s">
        <v>6217</v>
      </c>
      <c r="L1748" s="8" t="s">
        <v>6271</v>
      </c>
      <c r="M1748" s="8" t="s">
        <v>6300</v>
      </c>
      <c r="N1748" s="8" t="s">
        <v>6224</v>
      </c>
    </row>
    <row r="1749" spans="1:14" ht="21.75" customHeight="1">
      <c r="A1749" s="8" t="s">
        <v>5979</v>
      </c>
      <c r="B1749" s="8" t="s">
        <v>6260</v>
      </c>
      <c r="C1749" s="8" t="s">
        <v>6139</v>
      </c>
      <c r="D1749" s="8" t="s">
        <v>6182</v>
      </c>
      <c r="F1749" s="8" t="s">
        <v>6141</v>
      </c>
      <c r="G1749" s="8" t="str">
        <f t="shared" ca="1" si="205"/>
        <v>13</v>
      </c>
      <c r="H1749" s="8" t="str">
        <f t="shared" ca="1" si="206"/>
        <v>20</v>
      </c>
      <c r="I1749" s="8" t="s">
        <v>6301</v>
      </c>
      <c r="J1749" s="8" t="s">
        <v>6262</v>
      </c>
      <c r="K1749" s="8" t="s">
        <v>6143</v>
      </c>
      <c r="L1749" s="8" t="s">
        <v>6302</v>
      </c>
      <c r="M1749" s="8" t="s">
        <v>6303</v>
      </c>
      <c r="N1749" s="8" t="s">
        <v>6169</v>
      </c>
    </row>
    <row r="1750" spans="1:14" ht="21.75" customHeight="1">
      <c r="A1750" s="8" t="s">
        <v>6304</v>
      </c>
      <c r="B1750" s="8" t="s">
        <v>6305</v>
      </c>
      <c r="C1750" s="8" t="s">
        <v>6139</v>
      </c>
      <c r="D1750" s="8" t="s">
        <v>6177</v>
      </c>
      <c r="F1750" s="8" t="s">
        <v>6141</v>
      </c>
      <c r="G1750" s="8" t="str">
        <f t="shared" ca="1" si="205"/>
        <v>13</v>
      </c>
      <c r="H1750" s="8" t="str">
        <f t="shared" ca="1" si="206"/>
        <v>20</v>
      </c>
      <c r="I1750" s="8" t="s">
        <v>6306</v>
      </c>
      <c r="J1750" s="8" t="s">
        <v>6307</v>
      </c>
      <c r="K1750" s="8" t="s">
        <v>6166</v>
      </c>
      <c r="L1750" s="8" t="s">
        <v>6308</v>
      </c>
      <c r="M1750" s="8" t="s">
        <v>6309</v>
      </c>
      <c r="N1750" s="8" t="s">
        <v>36</v>
      </c>
    </row>
    <row r="1751" spans="1:14" ht="21.75" customHeight="1">
      <c r="A1751" s="8" t="s">
        <v>761</v>
      </c>
      <c r="B1751" s="8" t="s">
        <v>6310</v>
      </c>
      <c r="C1751" s="8" t="s">
        <v>6139</v>
      </c>
      <c r="D1751" s="8" t="s">
        <v>6182</v>
      </c>
      <c r="F1751" s="8" t="s">
        <v>6141</v>
      </c>
      <c r="G1751" s="8" t="str">
        <f t="shared" ca="1" si="205"/>
        <v>13</v>
      </c>
      <c r="H1751" s="8" t="str">
        <f t="shared" ca="1" si="206"/>
        <v>20</v>
      </c>
      <c r="I1751" s="8" t="s">
        <v>6252</v>
      </c>
      <c r="J1751" s="8" t="s">
        <v>6311</v>
      </c>
      <c r="K1751" s="8" t="s">
        <v>6143</v>
      </c>
      <c r="L1751" s="8" t="s">
        <v>6312</v>
      </c>
      <c r="M1751" s="8" t="s">
        <v>6313</v>
      </c>
      <c r="N1751" s="8" t="s">
        <v>6147</v>
      </c>
    </row>
    <row r="1752" spans="1:14" ht="21.75" customHeight="1">
      <c r="A1752" s="8" t="s">
        <v>1767</v>
      </c>
      <c r="B1752" s="8" t="s">
        <v>6314</v>
      </c>
      <c r="C1752" s="8" t="s">
        <v>6139</v>
      </c>
      <c r="D1752" s="8" t="s">
        <v>6140</v>
      </c>
      <c r="F1752" s="8" t="s">
        <v>6141</v>
      </c>
      <c r="G1752" s="8" t="str">
        <f t="shared" ca="1" si="205"/>
        <v>13</v>
      </c>
      <c r="H1752" s="8" t="str">
        <f t="shared" ca="1" si="206"/>
        <v>20</v>
      </c>
      <c r="I1752" s="8" t="s">
        <v>6171</v>
      </c>
      <c r="J1752" s="8" t="s">
        <v>6278</v>
      </c>
      <c r="K1752" s="8" t="s">
        <v>6217</v>
      </c>
      <c r="L1752" s="8" t="s">
        <v>6315</v>
      </c>
      <c r="M1752" s="8" t="s">
        <v>6316</v>
      </c>
      <c r="N1752" s="8" t="s">
        <v>36</v>
      </c>
    </row>
    <row r="1753" spans="1:14" ht="21.75" customHeight="1">
      <c r="A1753" s="8" t="s">
        <v>6317</v>
      </c>
      <c r="B1753" s="8" t="s">
        <v>6318</v>
      </c>
      <c r="C1753" s="8" t="s">
        <v>6139</v>
      </c>
      <c r="D1753" s="8" t="s">
        <v>6140</v>
      </c>
      <c r="F1753" s="8" t="s">
        <v>6141</v>
      </c>
      <c r="G1753" s="8" t="str">
        <f t="shared" ca="1" si="205"/>
        <v>13</v>
      </c>
      <c r="H1753" s="8" t="str">
        <f t="shared" ca="1" si="206"/>
        <v>20</v>
      </c>
      <c r="I1753" s="8" t="s">
        <v>6319</v>
      </c>
      <c r="J1753" s="8" t="s">
        <v>6320</v>
      </c>
      <c r="K1753" s="8" t="s">
        <v>6166</v>
      </c>
      <c r="L1753" s="8" t="s">
        <v>6321</v>
      </c>
      <c r="M1753" s="8" t="s">
        <v>6322</v>
      </c>
      <c r="N1753" s="8" t="s">
        <v>6169</v>
      </c>
    </row>
    <row r="1754" spans="1:14" ht="21.75" customHeight="1">
      <c r="A1754" s="8" t="s">
        <v>1907</v>
      </c>
      <c r="B1754" s="8" t="s">
        <v>6323</v>
      </c>
      <c r="C1754" s="8" t="s">
        <v>6139</v>
      </c>
      <c r="D1754" s="8" t="s">
        <v>6140</v>
      </c>
      <c r="F1754" s="8" t="s">
        <v>6141</v>
      </c>
      <c r="G1754" s="8" t="str">
        <f t="shared" ca="1" si="205"/>
        <v>13</v>
      </c>
      <c r="H1754" s="8" t="str">
        <f t="shared" ca="1" si="206"/>
        <v>20</v>
      </c>
      <c r="I1754" s="8" t="s">
        <v>6171</v>
      </c>
      <c r="J1754" s="8" t="s">
        <v>6324</v>
      </c>
      <c r="K1754" s="8" t="s">
        <v>6143</v>
      </c>
      <c r="L1754" s="8" t="s">
        <v>6325</v>
      </c>
      <c r="M1754" s="8" t="s">
        <v>6326</v>
      </c>
      <c r="N1754" s="8" t="s">
        <v>42</v>
      </c>
    </row>
    <row r="1755" spans="1:14" ht="21.75" customHeight="1">
      <c r="A1755" s="8" t="s">
        <v>24</v>
      </c>
      <c r="B1755" s="8" t="s">
        <v>6327</v>
      </c>
      <c r="C1755" s="8" t="s">
        <v>6139</v>
      </c>
      <c r="D1755" s="8" t="s">
        <v>6182</v>
      </c>
      <c r="F1755" s="8" t="s">
        <v>6141</v>
      </c>
      <c r="G1755" s="8" t="str">
        <f t="shared" ca="1" si="205"/>
        <v>13</v>
      </c>
      <c r="H1755" s="8" t="str">
        <f t="shared" ca="1" si="206"/>
        <v>20</v>
      </c>
      <c r="I1755" s="8" t="s">
        <v>6328</v>
      </c>
      <c r="J1755" s="8" t="s">
        <v>6270</v>
      </c>
      <c r="K1755" s="8" t="s">
        <v>6172</v>
      </c>
      <c r="L1755" s="8" t="s">
        <v>6329</v>
      </c>
      <c r="M1755" s="8" t="s">
        <v>6330</v>
      </c>
      <c r="N1755" s="8" t="s">
        <v>36</v>
      </c>
    </row>
    <row r="1756" spans="1:14" ht="21.75" customHeight="1">
      <c r="A1756" s="8" t="s">
        <v>3402</v>
      </c>
      <c r="B1756" s="8" t="s">
        <v>6331</v>
      </c>
      <c r="C1756" s="8" t="s">
        <v>6139</v>
      </c>
      <c r="D1756" s="8" t="s">
        <v>6182</v>
      </c>
      <c r="F1756" s="8" t="s">
        <v>6141</v>
      </c>
      <c r="G1756" s="8" t="str">
        <f t="shared" ca="1" si="205"/>
        <v>13</v>
      </c>
      <c r="H1756" s="8" t="str">
        <f t="shared" ca="1" si="206"/>
        <v>20</v>
      </c>
      <c r="I1756" s="8" t="s">
        <v>6332</v>
      </c>
      <c r="J1756" s="8" t="s">
        <v>6152</v>
      </c>
      <c r="K1756" s="8" t="s">
        <v>6166</v>
      </c>
      <c r="L1756" s="8" t="s">
        <v>6333</v>
      </c>
      <c r="M1756" s="8" t="s">
        <v>6334</v>
      </c>
      <c r="N1756" s="8" t="s">
        <v>6169</v>
      </c>
    </row>
    <row r="1757" spans="1:14" ht="21.75" customHeight="1">
      <c r="A1757" s="8" t="s">
        <v>3951</v>
      </c>
      <c r="B1757" s="8" t="s">
        <v>6335</v>
      </c>
      <c r="C1757" s="8" t="s">
        <v>6139</v>
      </c>
      <c r="D1757" s="8" t="s">
        <v>6182</v>
      </c>
      <c r="F1757" s="8" t="s">
        <v>6141</v>
      </c>
      <c r="G1757" s="8" t="str">
        <f t="shared" ca="1" si="205"/>
        <v>13</v>
      </c>
      <c r="H1757" s="8" t="str">
        <f t="shared" ca="1" si="206"/>
        <v>20</v>
      </c>
      <c r="I1757" s="8" t="s">
        <v>6171</v>
      </c>
      <c r="J1757" s="8" t="s">
        <v>6336</v>
      </c>
      <c r="K1757" s="8" t="s">
        <v>6143</v>
      </c>
      <c r="L1757" s="8" t="s">
        <v>6337</v>
      </c>
      <c r="M1757" s="8" t="s">
        <v>6338</v>
      </c>
      <c r="N1757" s="8" t="s">
        <v>36</v>
      </c>
    </row>
    <row r="1758" spans="1:14" ht="21.75" customHeight="1">
      <c r="A1758" s="8" t="s">
        <v>385</v>
      </c>
      <c r="B1758" s="8" t="s">
        <v>6339</v>
      </c>
      <c r="C1758" s="8" t="s">
        <v>6139</v>
      </c>
      <c r="D1758" s="8" t="s">
        <v>6140</v>
      </c>
      <c r="F1758" s="8" t="s">
        <v>6141</v>
      </c>
      <c r="G1758" s="8" t="str">
        <f t="shared" ca="1" si="205"/>
        <v>13</v>
      </c>
      <c r="H1758" s="8" t="str">
        <f t="shared" ca="1" si="206"/>
        <v>20</v>
      </c>
      <c r="I1758" s="8" t="s">
        <v>6340</v>
      </c>
      <c r="J1758" s="8" t="s">
        <v>6190</v>
      </c>
      <c r="K1758" s="8" t="s">
        <v>6217</v>
      </c>
      <c r="L1758" s="8" t="s">
        <v>6341</v>
      </c>
      <c r="M1758" s="8" t="s">
        <v>6342</v>
      </c>
      <c r="N1758" s="8" t="s">
        <v>36</v>
      </c>
    </row>
    <row r="1759" spans="1:14" ht="21.75" customHeight="1">
      <c r="A1759" s="8" t="s">
        <v>6343</v>
      </c>
      <c r="B1759" s="8" t="s">
        <v>6248</v>
      </c>
      <c r="C1759" s="8" t="s">
        <v>6139</v>
      </c>
      <c r="D1759" s="8" t="s">
        <v>6140</v>
      </c>
      <c r="F1759" s="8" t="s">
        <v>6150</v>
      </c>
      <c r="G1759" s="8" t="str">
        <f t="shared" ca="1" si="205"/>
        <v>13</v>
      </c>
      <c r="H1759" s="8" t="str">
        <f t="shared" ca="1" si="206"/>
        <v>20</v>
      </c>
      <c r="I1759" s="8" t="s">
        <v>6238</v>
      </c>
      <c r="J1759" s="8" t="s">
        <v>6152</v>
      </c>
      <c r="K1759" s="8" t="s">
        <v>6166</v>
      </c>
      <c r="L1759" s="8" t="s">
        <v>6292</v>
      </c>
      <c r="M1759" s="8" t="s">
        <v>6344</v>
      </c>
      <c r="N1759" s="8" t="s">
        <v>6224</v>
      </c>
    </row>
    <row r="1760" spans="1:14" ht="21.75" customHeight="1">
      <c r="A1760" s="8" t="s">
        <v>385</v>
      </c>
      <c r="B1760" s="8" t="s">
        <v>6255</v>
      </c>
      <c r="C1760" s="8" t="s">
        <v>6139</v>
      </c>
      <c r="D1760" s="8" t="s">
        <v>6140</v>
      </c>
      <c r="F1760" s="8" t="s">
        <v>6141</v>
      </c>
      <c r="G1760" s="8" t="str">
        <f t="shared" ca="1" si="205"/>
        <v>13</v>
      </c>
      <c r="H1760" s="8" t="str">
        <f t="shared" ca="1" si="206"/>
        <v>20</v>
      </c>
      <c r="I1760" s="8" t="s">
        <v>6252</v>
      </c>
      <c r="J1760" s="8" t="s">
        <v>6257</v>
      </c>
      <c r="K1760" s="8" t="s">
        <v>6217</v>
      </c>
      <c r="L1760" s="8" t="s">
        <v>6345</v>
      </c>
      <c r="M1760" s="8" t="s">
        <v>6346</v>
      </c>
      <c r="N1760" s="8" t="s">
        <v>6169</v>
      </c>
    </row>
    <row r="1761" spans="1:14" ht="21.75" customHeight="1">
      <c r="A1761" s="8" t="s">
        <v>6347</v>
      </c>
      <c r="B1761" s="8" t="s">
        <v>6237</v>
      </c>
      <c r="C1761" s="8" t="s">
        <v>6139</v>
      </c>
      <c r="D1761" s="8" t="s">
        <v>6140</v>
      </c>
      <c r="F1761" s="8" t="s">
        <v>6150</v>
      </c>
      <c r="G1761" s="8" t="str">
        <f t="shared" ca="1" si="205"/>
        <v>13</v>
      </c>
      <c r="H1761" s="8" t="str">
        <f t="shared" ca="1" si="206"/>
        <v>20</v>
      </c>
      <c r="I1761" s="8" t="s">
        <v>6183</v>
      </c>
      <c r="J1761" s="8" t="s">
        <v>6239</v>
      </c>
      <c r="K1761" s="8" t="s">
        <v>6217</v>
      </c>
      <c r="L1761" s="8" t="s">
        <v>6240</v>
      </c>
      <c r="M1761" s="8" t="s">
        <v>6241</v>
      </c>
      <c r="N1761" s="8" t="s">
        <v>42</v>
      </c>
    </row>
    <row r="1762" spans="1:14" ht="21.75" customHeight="1">
      <c r="A1762" s="8" t="s">
        <v>6348</v>
      </c>
      <c r="B1762" s="8" t="s">
        <v>6260</v>
      </c>
      <c r="C1762" s="8" t="s">
        <v>6139</v>
      </c>
      <c r="D1762" s="8" t="s">
        <v>6182</v>
      </c>
      <c r="F1762" s="8" t="s">
        <v>6141</v>
      </c>
      <c r="G1762" s="8" t="str">
        <f t="shared" ca="1" si="205"/>
        <v>13</v>
      </c>
      <c r="H1762" s="8" t="str">
        <f t="shared" ca="1" si="206"/>
        <v>20</v>
      </c>
      <c r="I1762" s="8" t="s">
        <v>6244</v>
      </c>
      <c r="J1762" s="8" t="s">
        <v>6262</v>
      </c>
      <c r="K1762" s="8" t="s">
        <v>6217</v>
      </c>
      <c r="L1762" s="8" t="s">
        <v>6263</v>
      </c>
      <c r="M1762" s="8" t="s">
        <v>6349</v>
      </c>
      <c r="N1762" s="8" t="s">
        <v>6169</v>
      </c>
    </row>
    <row r="1763" spans="1:14" ht="21.75" customHeight="1">
      <c r="A1763" s="8" t="s">
        <v>6350</v>
      </c>
      <c r="B1763" s="8" t="s">
        <v>6351</v>
      </c>
      <c r="C1763" s="8" t="s">
        <v>6139</v>
      </c>
      <c r="D1763" s="8" t="s">
        <v>6163</v>
      </c>
      <c r="F1763" s="8" t="s">
        <v>6164</v>
      </c>
      <c r="G1763" s="8" t="str">
        <f t="shared" ca="1" si="205"/>
        <v>13</v>
      </c>
      <c r="H1763" s="8" t="str">
        <f t="shared" ca="1" si="206"/>
        <v>20</v>
      </c>
      <c r="I1763" s="8" t="s">
        <v>6352</v>
      </c>
      <c r="J1763" s="8" t="s">
        <v>6152</v>
      </c>
      <c r="K1763" s="8" t="s">
        <v>6217</v>
      </c>
      <c r="L1763" s="8" t="s">
        <v>6353</v>
      </c>
      <c r="M1763" s="8" t="s">
        <v>6354</v>
      </c>
      <c r="N1763" s="8" t="s">
        <v>42</v>
      </c>
    </row>
    <row r="1764" spans="1:14" ht="21.75" customHeight="1">
      <c r="A1764" s="8" t="s">
        <v>6355</v>
      </c>
      <c r="B1764" s="8" t="s">
        <v>6288</v>
      </c>
      <c r="C1764" s="8" t="s">
        <v>6139</v>
      </c>
      <c r="D1764" s="8" t="s">
        <v>6182</v>
      </c>
      <c r="F1764" s="8" t="s">
        <v>6141</v>
      </c>
      <c r="G1764" s="8" t="str">
        <f t="shared" ca="1" si="205"/>
        <v>13</v>
      </c>
      <c r="H1764" s="8" t="str">
        <f t="shared" ca="1" si="206"/>
        <v>20</v>
      </c>
      <c r="I1764" s="8" t="s">
        <v>6356</v>
      </c>
      <c r="J1764" s="8" t="s">
        <v>6233</v>
      </c>
      <c r="K1764" s="8" t="s">
        <v>6166</v>
      </c>
      <c r="L1764" s="8" t="s">
        <v>6357</v>
      </c>
      <c r="M1764" s="8" t="s">
        <v>6358</v>
      </c>
      <c r="N1764" s="8" t="s">
        <v>42</v>
      </c>
    </row>
    <row r="1765" spans="1:14" ht="21.75" customHeight="1">
      <c r="A1765" s="8" t="s">
        <v>6359</v>
      </c>
      <c r="B1765" s="8" t="s">
        <v>6360</v>
      </c>
      <c r="C1765" s="8" t="s">
        <v>6139</v>
      </c>
      <c r="D1765" s="8" t="s">
        <v>6140</v>
      </c>
      <c r="F1765" s="8" t="s">
        <v>6141</v>
      </c>
      <c r="G1765" s="8" t="str">
        <f t="shared" ca="1" si="205"/>
        <v>13</v>
      </c>
      <c r="H1765" s="8" t="str">
        <f t="shared" ca="1" si="206"/>
        <v>20</v>
      </c>
      <c r="I1765" s="8" t="s">
        <v>6252</v>
      </c>
      <c r="J1765" s="8" t="s">
        <v>6361</v>
      </c>
      <c r="K1765" s="8" t="s">
        <v>6217</v>
      </c>
      <c r="L1765" s="8" t="s">
        <v>6362</v>
      </c>
      <c r="M1765" s="8" t="s">
        <v>6363</v>
      </c>
      <c r="N1765" s="8" t="s">
        <v>6169</v>
      </c>
    </row>
    <row r="1766" spans="1:14" ht="21.75" customHeight="1">
      <c r="A1766" s="8" t="s">
        <v>6364</v>
      </c>
      <c r="B1766" s="8" t="s">
        <v>6365</v>
      </c>
      <c r="C1766" s="8" t="s">
        <v>6139</v>
      </c>
      <c r="D1766" s="8" t="s">
        <v>6182</v>
      </c>
      <c r="F1766" s="8" t="s">
        <v>6141</v>
      </c>
      <c r="G1766" s="8" t="str">
        <f t="shared" ca="1" si="205"/>
        <v>13</v>
      </c>
      <c r="H1766" s="8" t="str">
        <f t="shared" ca="1" si="206"/>
        <v>20</v>
      </c>
      <c r="I1766" s="8" t="s">
        <v>6269</v>
      </c>
      <c r="J1766" s="8" t="s">
        <v>6366</v>
      </c>
      <c r="K1766" s="8" t="s">
        <v>6217</v>
      </c>
      <c r="L1766" s="8" t="s">
        <v>6367</v>
      </c>
      <c r="M1766" s="8" t="s">
        <v>6368</v>
      </c>
      <c r="N1766" s="8" t="s">
        <v>6147</v>
      </c>
    </row>
    <row r="1767" spans="1:14" ht="21.75" customHeight="1">
      <c r="A1767" s="8" t="s">
        <v>4176</v>
      </c>
      <c r="B1767" s="8" t="s">
        <v>6305</v>
      </c>
      <c r="C1767" s="8" t="s">
        <v>6139</v>
      </c>
      <c r="D1767" s="8" t="s">
        <v>6177</v>
      </c>
      <c r="F1767" s="8" t="s">
        <v>6141</v>
      </c>
      <c r="G1767" s="8" t="str">
        <f t="shared" ca="1" si="205"/>
        <v>13</v>
      </c>
      <c r="H1767" s="8" t="str">
        <f t="shared" ca="1" si="206"/>
        <v>20</v>
      </c>
      <c r="I1767" s="8" t="s">
        <v>6306</v>
      </c>
      <c r="J1767" s="8" t="s">
        <v>6307</v>
      </c>
      <c r="K1767" s="8" t="s">
        <v>6217</v>
      </c>
      <c r="L1767" s="8" t="s">
        <v>6308</v>
      </c>
      <c r="M1767" s="8" t="s">
        <v>1907</v>
      </c>
      <c r="N1767" s="8" t="s">
        <v>36</v>
      </c>
    </row>
    <row r="1768" spans="1:14" ht="21.75" customHeight="1">
      <c r="A1768" s="8" t="s">
        <v>6369</v>
      </c>
      <c r="B1768" s="8" t="s">
        <v>6370</v>
      </c>
      <c r="C1768" s="8" t="s">
        <v>6139</v>
      </c>
      <c r="D1768" s="8" t="s">
        <v>6371</v>
      </c>
      <c r="F1768" s="8" t="s">
        <v>6141</v>
      </c>
      <c r="G1768" s="8" t="str">
        <f t="shared" ca="1" si="205"/>
        <v>13</v>
      </c>
      <c r="H1768" s="8" t="str">
        <f t="shared" ca="1" si="206"/>
        <v>20</v>
      </c>
      <c r="I1768" s="8" t="s">
        <v>6151</v>
      </c>
      <c r="J1768" s="8" t="s">
        <v>6361</v>
      </c>
      <c r="K1768" s="8" t="s">
        <v>6166</v>
      </c>
      <c r="L1768" s="8" t="s">
        <v>6372</v>
      </c>
      <c r="M1768" s="8" t="s">
        <v>6373</v>
      </c>
      <c r="N1768" s="8" t="s">
        <v>6169</v>
      </c>
    </row>
    <row r="1769" spans="1:14" ht="21.75" customHeight="1">
      <c r="A1769" s="8" t="s">
        <v>6374</v>
      </c>
      <c r="B1769" s="8" t="s">
        <v>6276</v>
      </c>
      <c r="C1769" s="8" t="s">
        <v>6139</v>
      </c>
      <c r="D1769" s="8" t="s">
        <v>6216</v>
      </c>
      <c r="F1769" s="8" t="s">
        <v>6164</v>
      </c>
      <c r="G1769" s="8" t="str">
        <f t="shared" ca="1" si="205"/>
        <v>13</v>
      </c>
      <c r="H1769" s="8" t="str">
        <f t="shared" ca="1" si="206"/>
        <v>20</v>
      </c>
      <c r="I1769" s="8" t="s">
        <v>6375</v>
      </c>
      <c r="J1769" s="8" t="s">
        <v>6278</v>
      </c>
      <c r="K1769" s="8" t="s">
        <v>6166</v>
      </c>
      <c r="L1769" s="8" t="s">
        <v>6376</v>
      </c>
      <c r="M1769" s="8" t="s">
        <v>6377</v>
      </c>
      <c r="N1769" s="8" t="s">
        <v>6169</v>
      </c>
    </row>
    <row r="1770" spans="1:14" ht="21.75" customHeight="1">
      <c r="A1770" s="8" t="s">
        <v>769</v>
      </c>
      <c r="B1770" s="8" t="s">
        <v>6378</v>
      </c>
      <c r="C1770" s="8" t="s">
        <v>6139</v>
      </c>
      <c r="D1770" s="8" t="s">
        <v>6140</v>
      </c>
      <c r="F1770" s="8" t="s">
        <v>6141</v>
      </c>
      <c r="G1770" s="8" t="str">
        <f t="shared" ca="1" si="205"/>
        <v>13</v>
      </c>
      <c r="H1770" s="8" t="str">
        <f t="shared" ca="1" si="206"/>
        <v>20</v>
      </c>
      <c r="I1770" s="8" t="s">
        <v>6171</v>
      </c>
      <c r="J1770" s="8" t="s">
        <v>6379</v>
      </c>
      <c r="K1770" s="8" t="s">
        <v>6143</v>
      </c>
      <c r="L1770" s="8" t="s">
        <v>6380</v>
      </c>
      <c r="M1770" s="8" t="s">
        <v>6381</v>
      </c>
      <c r="N1770" s="8" t="s">
        <v>36</v>
      </c>
    </row>
    <row r="1771" spans="1:14" ht="21.75" customHeight="1">
      <c r="A1771" s="8" t="s">
        <v>6382</v>
      </c>
      <c r="B1771" s="8" t="s">
        <v>6383</v>
      </c>
      <c r="C1771" s="8" t="s">
        <v>6139</v>
      </c>
      <c r="D1771" s="8" t="s">
        <v>6140</v>
      </c>
      <c r="F1771" s="8" t="s">
        <v>6141</v>
      </c>
      <c r="G1771" s="8" t="str">
        <f t="shared" ca="1" si="205"/>
        <v>13</v>
      </c>
      <c r="H1771" s="8" t="str">
        <f t="shared" ca="1" si="206"/>
        <v>20</v>
      </c>
      <c r="I1771" s="8" t="s">
        <v>6384</v>
      </c>
      <c r="J1771" s="8" t="s">
        <v>6152</v>
      </c>
      <c r="K1771" s="8" t="s">
        <v>6166</v>
      </c>
      <c r="L1771" s="8" t="s">
        <v>6385</v>
      </c>
      <c r="M1771" s="8" t="s">
        <v>4611</v>
      </c>
      <c r="N1771" s="8" t="s">
        <v>6169</v>
      </c>
    </row>
    <row r="1772" spans="1:14" ht="21.75" customHeight="1">
      <c r="A1772" s="8" t="s">
        <v>6386</v>
      </c>
      <c r="B1772" s="8" t="s">
        <v>6387</v>
      </c>
      <c r="C1772" s="8" t="s">
        <v>6139</v>
      </c>
      <c r="D1772" s="8" t="s">
        <v>6140</v>
      </c>
      <c r="F1772" s="8" t="s">
        <v>6150</v>
      </c>
      <c r="G1772" s="8" t="str">
        <f t="shared" ca="1" si="205"/>
        <v>13</v>
      </c>
      <c r="H1772" s="8" t="str">
        <f t="shared" ca="1" si="206"/>
        <v>20</v>
      </c>
      <c r="I1772" s="8" t="s">
        <v>6252</v>
      </c>
      <c r="J1772" s="8" t="s">
        <v>6286</v>
      </c>
      <c r="K1772" s="8" t="s">
        <v>6143</v>
      </c>
      <c r="L1772" s="8" t="s">
        <v>6388</v>
      </c>
      <c r="M1772" s="8" t="s">
        <v>6389</v>
      </c>
      <c r="N1772" s="8" t="s">
        <v>6169</v>
      </c>
    </row>
    <row r="1773" spans="1:14" ht="21.75" customHeight="1">
      <c r="A1773" s="8" t="s">
        <v>5382</v>
      </c>
      <c r="B1773" s="8" t="s">
        <v>6390</v>
      </c>
      <c r="C1773" s="8" t="s">
        <v>6139</v>
      </c>
      <c r="D1773" s="8" t="s">
        <v>6140</v>
      </c>
      <c r="F1773" s="8" t="s">
        <v>6141</v>
      </c>
      <c r="G1773" s="8" t="str">
        <f t="shared" ca="1" si="205"/>
        <v>13</v>
      </c>
      <c r="H1773" s="8" t="str">
        <f t="shared" ca="1" si="206"/>
        <v>20</v>
      </c>
      <c r="I1773" s="8" t="s">
        <v>6391</v>
      </c>
      <c r="J1773" s="8" t="s">
        <v>6190</v>
      </c>
      <c r="K1773" s="8" t="s">
        <v>6217</v>
      </c>
      <c r="L1773" s="8" t="s">
        <v>6392</v>
      </c>
      <c r="M1773" s="8" t="s">
        <v>6393</v>
      </c>
      <c r="N1773" s="8" t="s">
        <v>6224</v>
      </c>
    </row>
    <row r="1774" spans="1:14" ht="21.75" customHeight="1">
      <c r="A1774" s="8" t="s">
        <v>385</v>
      </c>
      <c r="B1774" s="8" t="s">
        <v>6248</v>
      </c>
      <c r="C1774" s="8" t="s">
        <v>6139</v>
      </c>
      <c r="D1774" s="8" t="s">
        <v>6140</v>
      </c>
      <c r="F1774" s="8" t="s">
        <v>6150</v>
      </c>
      <c r="G1774" s="8" t="str">
        <f t="shared" ca="1" si="205"/>
        <v>13</v>
      </c>
      <c r="H1774" s="8" t="str">
        <f t="shared" ca="1" si="206"/>
        <v>20</v>
      </c>
      <c r="I1774" s="8" t="s">
        <v>6252</v>
      </c>
      <c r="J1774" s="8" t="s">
        <v>6152</v>
      </c>
      <c r="K1774" s="8" t="s">
        <v>6143</v>
      </c>
      <c r="L1774" s="8" t="s">
        <v>6394</v>
      </c>
      <c r="M1774" s="8" t="s">
        <v>6395</v>
      </c>
      <c r="N1774" s="8" t="s">
        <v>6224</v>
      </c>
    </row>
    <row r="1775" spans="1:14" ht="21.75" customHeight="1">
      <c r="A1775" s="8" t="s">
        <v>6396</v>
      </c>
      <c r="B1775" s="8" t="s">
        <v>6260</v>
      </c>
      <c r="C1775" s="8" t="s">
        <v>6139</v>
      </c>
      <c r="D1775" s="8" t="s">
        <v>6182</v>
      </c>
      <c r="F1775" s="8" t="s">
        <v>6141</v>
      </c>
      <c r="G1775" s="8" t="str">
        <f t="shared" ca="1" si="205"/>
        <v>13</v>
      </c>
      <c r="H1775" s="8" t="str">
        <f t="shared" ca="1" si="206"/>
        <v>20</v>
      </c>
      <c r="I1775" s="8" t="s">
        <v>6244</v>
      </c>
      <c r="J1775" s="8" t="s">
        <v>6262</v>
      </c>
      <c r="K1775" s="8" t="s">
        <v>6217</v>
      </c>
      <c r="L1775" s="8" t="s">
        <v>6263</v>
      </c>
      <c r="M1775" s="8" t="s">
        <v>6264</v>
      </c>
      <c r="N1775" s="8" t="s">
        <v>6169</v>
      </c>
    </row>
    <row r="1776" spans="1:14" ht="21.75" customHeight="1">
      <c r="A1776" s="8" t="s">
        <v>6397</v>
      </c>
      <c r="B1776" s="8" t="s">
        <v>6351</v>
      </c>
      <c r="C1776" s="8" t="s">
        <v>6139</v>
      </c>
      <c r="D1776" s="8" t="s">
        <v>6163</v>
      </c>
      <c r="F1776" s="8" t="s">
        <v>6141</v>
      </c>
      <c r="G1776" s="8" t="str">
        <f t="shared" ca="1" si="205"/>
        <v>13</v>
      </c>
      <c r="H1776" s="8" t="str">
        <f t="shared" ca="1" si="206"/>
        <v>20</v>
      </c>
      <c r="I1776" s="8" t="s">
        <v>6256</v>
      </c>
      <c r="J1776" s="8" t="s">
        <v>6152</v>
      </c>
      <c r="K1776" s="8" t="s">
        <v>6217</v>
      </c>
      <c r="L1776" s="8" t="s">
        <v>6398</v>
      </c>
      <c r="M1776" s="8" t="s">
        <v>6399</v>
      </c>
      <c r="N1776" s="8" t="s">
        <v>42</v>
      </c>
    </row>
    <row r="1777" spans="1:14" ht="21.75" customHeight="1">
      <c r="A1777" s="8" t="s">
        <v>6400</v>
      </c>
      <c r="B1777" s="8" t="s">
        <v>6360</v>
      </c>
      <c r="C1777" s="8" t="s">
        <v>6139</v>
      </c>
      <c r="D1777" s="8" t="s">
        <v>6140</v>
      </c>
      <c r="F1777" s="8" t="s">
        <v>6141</v>
      </c>
      <c r="G1777" s="8" t="str">
        <f t="shared" ca="1" si="205"/>
        <v>13</v>
      </c>
      <c r="H1777" s="8" t="str">
        <f t="shared" ca="1" si="206"/>
        <v>20</v>
      </c>
      <c r="I1777" s="8" t="s">
        <v>6252</v>
      </c>
      <c r="J1777" s="8" t="s">
        <v>6361</v>
      </c>
      <c r="K1777" s="8" t="s">
        <v>6217</v>
      </c>
      <c r="L1777" s="8" t="s">
        <v>6401</v>
      </c>
      <c r="M1777" s="8" t="s">
        <v>6402</v>
      </c>
      <c r="N1777" s="8" t="s">
        <v>6169</v>
      </c>
    </row>
    <row r="1778" spans="1:14" ht="21.75" customHeight="1">
      <c r="A1778" s="8" t="s">
        <v>6403</v>
      </c>
      <c r="B1778" s="8" t="s">
        <v>6404</v>
      </c>
      <c r="C1778" s="8" t="s">
        <v>6139</v>
      </c>
      <c r="D1778" s="8" t="s">
        <v>6182</v>
      </c>
      <c r="F1778" s="8" t="s">
        <v>6141</v>
      </c>
      <c r="G1778" s="8" t="str">
        <f t="shared" ca="1" si="205"/>
        <v>13</v>
      </c>
      <c r="H1778" s="8" t="str">
        <f t="shared" ca="1" si="206"/>
        <v>20</v>
      </c>
      <c r="I1778" s="8" t="s">
        <v>6256</v>
      </c>
      <c r="J1778" s="8" t="s">
        <v>6233</v>
      </c>
      <c r="K1778" s="8" t="s">
        <v>6217</v>
      </c>
      <c r="L1778" s="8" t="s">
        <v>6405</v>
      </c>
      <c r="M1778" s="8" t="s">
        <v>6152</v>
      </c>
      <c r="N1778" s="8" t="s">
        <v>6169</v>
      </c>
    </row>
    <row r="1779" spans="1:14" ht="21.75" customHeight="1">
      <c r="A1779" s="8" t="s">
        <v>6406</v>
      </c>
      <c r="B1779" s="8" t="s">
        <v>6390</v>
      </c>
      <c r="C1779" s="8" t="s">
        <v>6139</v>
      </c>
      <c r="D1779" s="8" t="s">
        <v>6140</v>
      </c>
      <c r="F1779" s="8" t="s">
        <v>6141</v>
      </c>
      <c r="G1779" s="8" t="str">
        <f t="shared" ca="1" si="205"/>
        <v>13</v>
      </c>
      <c r="H1779" s="8" t="str">
        <f t="shared" ca="1" si="206"/>
        <v>20</v>
      </c>
      <c r="I1779" s="8" t="s">
        <v>6407</v>
      </c>
      <c r="J1779" s="8" t="s">
        <v>6190</v>
      </c>
      <c r="K1779" s="8" t="s">
        <v>6217</v>
      </c>
      <c r="L1779" s="8" t="s">
        <v>6408</v>
      </c>
      <c r="M1779" s="8" t="s">
        <v>6409</v>
      </c>
      <c r="N1779" s="8" t="s">
        <v>6224</v>
      </c>
    </row>
    <row r="1780" spans="1:14" ht="21.75" customHeight="1">
      <c r="A1780" s="8" t="s">
        <v>4395</v>
      </c>
      <c r="B1780" s="8" t="s">
        <v>6276</v>
      </c>
      <c r="C1780" s="8" t="s">
        <v>6139</v>
      </c>
      <c r="D1780" s="8" t="s">
        <v>6216</v>
      </c>
      <c r="F1780" s="8" t="s">
        <v>6141</v>
      </c>
      <c r="G1780" s="8" t="str">
        <f t="shared" ca="1" si="205"/>
        <v>13</v>
      </c>
      <c r="H1780" s="8" t="str">
        <f t="shared" ca="1" si="206"/>
        <v>20</v>
      </c>
      <c r="I1780" s="8" t="s">
        <v>6256</v>
      </c>
      <c r="J1780" s="8" t="s">
        <v>6278</v>
      </c>
      <c r="K1780" s="8" t="s">
        <v>6166</v>
      </c>
      <c r="L1780" s="8" t="s">
        <v>6279</v>
      </c>
      <c r="M1780" s="8" t="s">
        <v>6410</v>
      </c>
      <c r="N1780" s="8" t="s">
        <v>6169</v>
      </c>
    </row>
    <row r="1781" spans="1:14" ht="21.75" customHeight="1">
      <c r="A1781" s="8" t="s">
        <v>1588</v>
      </c>
      <c r="B1781" s="8" t="s">
        <v>6411</v>
      </c>
      <c r="C1781" s="8" t="s">
        <v>6139</v>
      </c>
      <c r="D1781" s="8" t="s">
        <v>6140</v>
      </c>
      <c r="F1781" s="8" t="s">
        <v>6141</v>
      </c>
      <c r="G1781" s="8" t="str">
        <f t="shared" ca="1" si="205"/>
        <v>13</v>
      </c>
      <c r="H1781" s="8" t="str">
        <f t="shared" ca="1" si="206"/>
        <v>20</v>
      </c>
      <c r="I1781" s="8" t="s">
        <v>6412</v>
      </c>
      <c r="J1781" s="8" t="s">
        <v>6413</v>
      </c>
      <c r="K1781" s="8" t="s">
        <v>6217</v>
      </c>
      <c r="L1781" s="8" t="s">
        <v>6414</v>
      </c>
      <c r="M1781" s="8" t="s">
        <v>6415</v>
      </c>
      <c r="N1781" s="8" t="s">
        <v>6224</v>
      </c>
    </row>
    <row r="1782" spans="1:14" ht="21.75" customHeight="1">
      <c r="A1782" s="8" t="s">
        <v>6416</v>
      </c>
      <c r="B1782" s="8" t="s">
        <v>6417</v>
      </c>
      <c r="C1782" s="8" t="s">
        <v>6139</v>
      </c>
      <c r="D1782" s="8" t="s">
        <v>6182</v>
      </c>
      <c r="F1782" s="8" t="s">
        <v>6141</v>
      </c>
      <c r="G1782" s="8" t="str">
        <f t="shared" ca="1" si="205"/>
        <v>13</v>
      </c>
      <c r="H1782" s="8" t="str">
        <f t="shared" ca="1" si="206"/>
        <v>20</v>
      </c>
      <c r="I1782" s="8" t="s">
        <v>6244</v>
      </c>
      <c r="J1782" s="8" t="s">
        <v>6336</v>
      </c>
      <c r="K1782" s="8" t="s">
        <v>6217</v>
      </c>
      <c r="L1782" s="8" t="s">
        <v>6418</v>
      </c>
      <c r="M1782" s="8" t="s">
        <v>6192</v>
      </c>
      <c r="N1782" s="8" t="s">
        <v>42</v>
      </c>
    </row>
    <row r="1783" spans="1:14" ht="21.75" customHeight="1">
      <c r="A1783" s="8" t="s">
        <v>4556</v>
      </c>
      <c r="B1783" s="8" t="s">
        <v>6419</v>
      </c>
      <c r="C1783" s="8" t="s">
        <v>6139</v>
      </c>
      <c r="D1783" s="8" t="s">
        <v>6182</v>
      </c>
      <c r="F1783" s="8" t="s">
        <v>6141</v>
      </c>
      <c r="G1783" s="8" t="str">
        <f t="shared" ca="1" si="205"/>
        <v>13</v>
      </c>
      <c r="H1783" s="8" t="str">
        <f t="shared" ca="1" si="206"/>
        <v>20</v>
      </c>
      <c r="I1783" s="8" t="s">
        <v>6183</v>
      </c>
      <c r="J1783" s="8" t="s">
        <v>6420</v>
      </c>
      <c r="K1783" s="8" t="s">
        <v>6217</v>
      </c>
      <c r="L1783" s="8" t="s">
        <v>6421</v>
      </c>
      <c r="M1783" s="8" t="s">
        <v>1907</v>
      </c>
      <c r="N1783" s="8" t="s">
        <v>42</v>
      </c>
    </row>
    <row r="1784" spans="1:14" ht="21.75" customHeight="1">
      <c r="A1784" s="8" t="s">
        <v>2510</v>
      </c>
      <c r="B1784" s="8" t="s">
        <v>6422</v>
      </c>
      <c r="C1784" s="8" t="s">
        <v>6139</v>
      </c>
      <c r="D1784" s="8" t="s">
        <v>6182</v>
      </c>
      <c r="F1784" s="8" t="s">
        <v>6141</v>
      </c>
      <c r="G1784" s="8" t="str">
        <f t="shared" ca="1" si="205"/>
        <v>13</v>
      </c>
      <c r="H1784" s="8" t="str">
        <f t="shared" ca="1" si="206"/>
        <v>20</v>
      </c>
      <c r="I1784" s="8" t="s">
        <v>6195</v>
      </c>
      <c r="J1784" s="8" t="s">
        <v>6278</v>
      </c>
      <c r="K1784" s="8" t="s">
        <v>6143</v>
      </c>
      <c r="L1784" s="8" t="s">
        <v>6423</v>
      </c>
      <c r="M1784" s="8" t="s">
        <v>6424</v>
      </c>
      <c r="N1784" s="8" t="s">
        <v>6224</v>
      </c>
    </row>
    <row r="1785" spans="1:14" ht="21.75" customHeight="1">
      <c r="A1785" s="8" t="s">
        <v>6364</v>
      </c>
      <c r="B1785" s="8" t="s">
        <v>6425</v>
      </c>
      <c r="C1785" s="8" t="s">
        <v>6139</v>
      </c>
      <c r="D1785" s="8" t="s">
        <v>6140</v>
      </c>
      <c r="F1785" s="8" t="s">
        <v>6141</v>
      </c>
      <c r="G1785" s="8" t="str">
        <f t="shared" ca="1" si="205"/>
        <v>13</v>
      </c>
      <c r="H1785" s="8" t="str">
        <f t="shared" ca="1" si="206"/>
        <v>20</v>
      </c>
      <c r="I1785" s="8" t="s">
        <v>6252</v>
      </c>
      <c r="J1785" s="8" t="s">
        <v>6239</v>
      </c>
      <c r="K1785" s="8" t="s">
        <v>6217</v>
      </c>
      <c r="L1785" s="8" t="s">
        <v>6426</v>
      </c>
      <c r="M1785" s="8" t="s">
        <v>6427</v>
      </c>
      <c r="N1785" s="8" t="s">
        <v>6224</v>
      </c>
    </row>
    <row r="1786" spans="1:14" ht="21.75" customHeight="1">
      <c r="A1786" s="8" t="s">
        <v>6428</v>
      </c>
      <c r="B1786" s="8" t="s">
        <v>6162</v>
      </c>
      <c r="C1786" s="8" t="s">
        <v>6139</v>
      </c>
      <c r="D1786" s="8" t="s">
        <v>6163</v>
      </c>
      <c r="F1786" s="8" t="s">
        <v>6164</v>
      </c>
      <c r="G1786" s="8" t="str">
        <f t="shared" ca="1" si="205"/>
        <v>13</v>
      </c>
      <c r="H1786" s="8" t="str">
        <f t="shared" ca="1" si="206"/>
        <v>20</v>
      </c>
      <c r="I1786" s="8" t="s">
        <v>6165</v>
      </c>
      <c r="J1786" s="8" t="s">
        <v>6152</v>
      </c>
      <c r="K1786" s="8" t="s">
        <v>6217</v>
      </c>
      <c r="L1786" s="8" t="s">
        <v>6429</v>
      </c>
      <c r="M1786" s="8" t="s">
        <v>6316</v>
      </c>
      <c r="N1786" s="8" t="s">
        <v>6169</v>
      </c>
    </row>
    <row r="1787" spans="1:14" ht="21.75" customHeight="1">
      <c r="A1787" s="8" t="s">
        <v>6430</v>
      </c>
      <c r="B1787" s="8" t="s">
        <v>6431</v>
      </c>
      <c r="C1787" s="8" t="s">
        <v>6139</v>
      </c>
      <c r="D1787" s="8" t="s">
        <v>6182</v>
      </c>
      <c r="F1787" s="8" t="s">
        <v>6164</v>
      </c>
      <c r="G1787" s="8" t="str">
        <f t="shared" ca="1" si="205"/>
        <v>13</v>
      </c>
      <c r="H1787" s="8" t="str">
        <f t="shared" ca="1" si="206"/>
        <v>20</v>
      </c>
      <c r="I1787" s="8" t="s">
        <v>6432</v>
      </c>
      <c r="J1787" s="8" t="s">
        <v>6433</v>
      </c>
      <c r="K1787" s="8" t="s">
        <v>6150</v>
      </c>
      <c r="L1787" s="8" t="s">
        <v>6434</v>
      </c>
      <c r="M1787" s="8" t="s">
        <v>6435</v>
      </c>
      <c r="N1787" s="8" t="s">
        <v>36</v>
      </c>
    </row>
    <row r="1788" spans="1:14" ht="21.75" customHeight="1">
      <c r="A1788" s="8" t="s">
        <v>6317</v>
      </c>
      <c r="B1788" s="8" t="s">
        <v>6436</v>
      </c>
      <c r="C1788" s="8" t="s">
        <v>6139</v>
      </c>
      <c r="D1788" s="8" t="s">
        <v>6437</v>
      </c>
      <c r="F1788" s="8" t="s">
        <v>6141</v>
      </c>
      <c r="G1788" s="8" t="str">
        <f t="shared" ca="1" si="205"/>
        <v>13</v>
      </c>
      <c r="H1788" s="8" t="str">
        <f t="shared" ca="1" si="206"/>
        <v>20</v>
      </c>
      <c r="I1788" s="8" t="s">
        <v>6269</v>
      </c>
      <c r="J1788" s="8" t="s">
        <v>6438</v>
      </c>
      <c r="K1788" s="8" t="s">
        <v>6166</v>
      </c>
      <c r="L1788" s="8" t="s">
        <v>6439</v>
      </c>
      <c r="M1788" s="8" t="s">
        <v>6440</v>
      </c>
      <c r="N1788" s="8" t="s">
        <v>6147</v>
      </c>
    </row>
    <row r="1789" spans="1:14" ht="21.75" customHeight="1">
      <c r="A1789" s="8" t="s">
        <v>6441</v>
      </c>
      <c r="B1789" s="8" t="s">
        <v>6248</v>
      </c>
      <c r="C1789" s="8" t="s">
        <v>6139</v>
      </c>
      <c r="D1789" s="8" t="s">
        <v>6140</v>
      </c>
      <c r="F1789" s="8" t="s">
        <v>6150</v>
      </c>
      <c r="G1789" s="8" t="str">
        <f t="shared" ca="1" si="205"/>
        <v>13</v>
      </c>
      <c r="H1789" s="8" t="str">
        <f t="shared" ca="1" si="206"/>
        <v>20</v>
      </c>
      <c r="I1789" s="8" t="s">
        <v>6244</v>
      </c>
      <c r="J1789" s="8" t="s">
        <v>6152</v>
      </c>
      <c r="K1789" s="8" t="s">
        <v>6217</v>
      </c>
      <c r="L1789" s="8" t="s">
        <v>6442</v>
      </c>
      <c r="M1789" s="8" t="s">
        <v>6443</v>
      </c>
      <c r="N1789" s="8" t="s">
        <v>6224</v>
      </c>
    </row>
    <row r="1790" spans="1:14" ht="21.75" customHeight="1">
      <c r="A1790" s="8" t="s">
        <v>6444</v>
      </c>
      <c r="B1790" s="8" t="s">
        <v>6260</v>
      </c>
      <c r="C1790" s="8" t="s">
        <v>6139</v>
      </c>
      <c r="D1790" s="8" t="s">
        <v>6182</v>
      </c>
      <c r="F1790" s="8" t="s">
        <v>6141</v>
      </c>
      <c r="G1790" s="8" t="str">
        <f t="shared" ca="1" si="205"/>
        <v>13</v>
      </c>
      <c r="H1790" s="8" t="str">
        <f t="shared" ca="1" si="206"/>
        <v>20</v>
      </c>
      <c r="I1790" s="8" t="s">
        <v>6238</v>
      </c>
      <c r="J1790" s="8" t="s">
        <v>6262</v>
      </c>
      <c r="K1790" s="8" t="s">
        <v>6217</v>
      </c>
      <c r="L1790" s="8" t="s">
        <v>6445</v>
      </c>
      <c r="M1790" s="8" t="s">
        <v>6446</v>
      </c>
      <c r="N1790" s="8" t="s">
        <v>6169</v>
      </c>
    </row>
    <row r="1791" spans="1:14" ht="21.75" customHeight="1">
      <c r="A1791" s="8" t="s">
        <v>6447</v>
      </c>
      <c r="B1791" s="8" t="s">
        <v>6360</v>
      </c>
      <c r="C1791" s="8" t="s">
        <v>6139</v>
      </c>
      <c r="D1791" s="8" t="s">
        <v>6140</v>
      </c>
      <c r="F1791" s="8" t="s">
        <v>6141</v>
      </c>
      <c r="G1791" s="8" t="str">
        <f t="shared" ca="1" si="205"/>
        <v>13</v>
      </c>
      <c r="H1791" s="8" t="str">
        <f t="shared" ca="1" si="206"/>
        <v>20</v>
      </c>
      <c r="I1791" s="8" t="s">
        <v>6171</v>
      </c>
      <c r="J1791" s="8" t="s">
        <v>6361</v>
      </c>
      <c r="K1791" s="8" t="s">
        <v>6217</v>
      </c>
      <c r="L1791" s="8" t="s">
        <v>6448</v>
      </c>
      <c r="M1791" s="8" t="s">
        <v>6402</v>
      </c>
      <c r="N1791" s="8" t="s">
        <v>6169</v>
      </c>
    </row>
    <row r="1792" spans="1:14" ht="21.75" customHeight="1">
      <c r="A1792" s="8" t="s">
        <v>255</v>
      </c>
      <c r="B1792" s="8" t="s">
        <v>6422</v>
      </c>
      <c r="C1792" s="8" t="s">
        <v>6139</v>
      </c>
      <c r="D1792" s="8" t="s">
        <v>6182</v>
      </c>
      <c r="F1792" s="8" t="s">
        <v>6141</v>
      </c>
      <c r="G1792" s="8" t="str">
        <f t="shared" ca="1" si="205"/>
        <v>13</v>
      </c>
      <c r="H1792" s="8" t="str">
        <f t="shared" ca="1" si="206"/>
        <v>20</v>
      </c>
      <c r="I1792" s="8" t="s">
        <v>6252</v>
      </c>
      <c r="J1792" s="8" t="s">
        <v>6278</v>
      </c>
      <c r="K1792" s="8" t="s">
        <v>6143</v>
      </c>
      <c r="L1792" s="8" t="s">
        <v>6449</v>
      </c>
      <c r="M1792" s="8" t="s">
        <v>4611</v>
      </c>
      <c r="N1792" s="8" t="s">
        <v>6224</v>
      </c>
    </row>
    <row r="1793" spans="1:14" ht="21.75" customHeight="1">
      <c r="A1793" s="8" t="s">
        <v>5367</v>
      </c>
      <c r="B1793" s="8" t="s">
        <v>6251</v>
      </c>
      <c r="C1793" s="8" t="s">
        <v>6139</v>
      </c>
      <c r="D1793" s="8" t="s">
        <v>6182</v>
      </c>
      <c r="F1793" s="8" t="s">
        <v>6141</v>
      </c>
      <c r="G1793" s="8" t="str">
        <f t="shared" ca="1" si="205"/>
        <v>13</v>
      </c>
      <c r="H1793" s="8" t="str">
        <f t="shared" ca="1" si="206"/>
        <v>20</v>
      </c>
      <c r="I1793" s="8" t="s">
        <v>6294</v>
      </c>
      <c r="J1793" s="8" t="s">
        <v>6190</v>
      </c>
      <c r="K1793" s="8" t="s">
        <v>6217</v>
      </c>
      <c r="L1793" s="8" t="s">
        <v>6295</v>
      </c>
      <c r="M1793" s="8" t="s">
        <v>6450</v>
      </c>
      <c r="N1793" s="8" t="s">
        <v>6224</v>
      </c>
    </row>
    <row r="1794" spans="1:14" ht="21.75" customHeight="1">
      <c r="A1794" s="8" t="s">
        <v>3845</v>
      </c>
      <c r="B1794" s="8" t="s">
        <v>6318</v>
      </c>
      <c r="C1794" s="8" t="s">
        <v>6139</v>
      </c>
      <c r="D1794" s="8" t="s">
        <v>6140</v>
      </c>
      <c r="F1794" s="8" t="s">
        <v>6141</v>
      </c>
      <c r="G1794" s="8" t="str">
        <f t="shared" ca="1" si="205"/>
        <v>13</v>
      </c>
      <c r="H1794" s="8" t="str">
        <f t="shared" ca="1" si="206"/>
        <v>20</v>
      </c>
      <c r="I1794" s="8" t="s">
        <v>6244</v>
      </c>
      <c r="J1794" s="8" t="s">
        <v>6320</v>
      </c>
      <c r="K1794" s="8" t="s">
        <v>6166</v>
      </c>
      <c r="L1794" s="8" t="s">
        <v>6451</v>
      </c>
      <c r="M1794" s="8" t="s">
        <v>6452</v>
      </c>
      <c r="N1794" s="8" t="s">
        <v>6169</v>
      </c>
    </row>
    <row r="1795" spans="1:14" ht="21.75" customHeight="1">
      <c r="A1795" s="8" t="s">
        <v>4578</v>
      </c>
      <c r="B1795" s="8" t="s">
        <v>6273</v>
      </c>
      <c r="C1795" s="8" t="s">
        <v>6139</v>
      </c>
      <c r="D1795" s="8" t="s">
        <v>6140</v>
      </c>
      <c r="F1795" s="8" t="s">
        <v>6141</v>
      </c>
      <c r="G1795" s="8" t="str">
        <f t="shared" ca="1" si="205"/>
        <v>13</v>
      </c>
      <c r="H1795" s="8" t="str">
        <f t="shared" ca="1" si="206"/>
        <v>20</v>
      </c>
      <c r="I1795" s="8" t="s">
        <v>6238</v>
      </c>
      <c r="J1795" s="8" t="s">
        <v>6233</v>
      </c>
      <c r="K1795" s="8" t="s">
        <v>6217</v>
      </c>
      <c r="L1795" s="8" t="s">
        <v>6453</v>
      </c>
      <c r="M1795" s="8" t="s">
        <v>6454</v>
      </c>
      <c r="N1795" s="8" t="s">
        <v>36</v>
      </c>
    </row>
    <row r="1796" spans="1:14" ht="21.75" customHeight="1">
      <c r="A1796" s="8" t="s">
        <v>6455</v>
      </c>
      <c r="B1796" s="8" t="s">
        <v>6456</v>
      </c>
      <c r="C1796" s="8" t="s">
        <v>6139</v>
      </c>
      <c r="D1796" s="8" t="s">
        <v>6182</v>
      </c>
      <c r="F1796" s="8" t="s">
        <v>6141</v>
      </c>
      <c r="G1796" s="8" t="str">
        <f t="shared" ca="1" si="205"/>
        <v>13</v>
      </c>
      <c r="H1796" s="8" t="str">
        <f t="shared" ca="1" si="206"/>
        <v>20</v>
      </c>
      <c r="I1796" s="8" t="s">
        <v>6244</v>
      </c>
      <c r="J1796" s="8" t="s">
        <v>6457</v>
      </c>
      <c r="K1796" s="8" t="s">
        <v>6217</v>
      </c>
      <c r="L1796" s="8" t="s">
        <v>6458</v>
      </c>
      <c r="M1796" s="8" t="s">
        <v>6459</v>
      </c>
      <c r="N1796" s="8" t="s">
        <v>36</v>
      </c>
    </row>
    <row r="1797" spans="1:14" ht="21.75" customHeight="1">
      <c r="A1797" s="8" t="s">
        <v>6460</v>
      </c>
      <c r="B1797" s="8" t="s">
        <v>6461</v>
      </c>
      <c r="C1797" s="8" t="s">
        <v>6139</v>
      </c>
      <c r="D1797" s="8" t="s">
        <v>6140</v>
      </c>
      <c r="F1797" s="8" t="s">
        <v>6141</v>
      </c>
      <c r="G1797" s="8" t="str">
        <f t="shared" ca="1" si="205"/>
        <v>13</v>
      </c>
      <c r="H1797" s="8" t="str">
        <f t="shared" ca="1" si="206"/>
        <v>20</v>
      </c>
      <c r="I1797" s="8" t="s">
        <v>6407</v>
      </c>
      <c r="J1797" s="8" t="s">
        <v>6457</v>
      </c>
      <c r="K1797" s="8" t="s">
        <v>6166</v>
      </c>
      <c r="L1797" s="8" t="s">
        <v>6462</v>
      </c>
      <c r="M1797" s="8" t="s">
        <v>6463</v>
      </c>
      <c r="N1797" s="8" t="s">
        <v>6169</v>
      </c>
    </row>
    <row r="1798" spans="1:14" ht="21.75" customHeight="1">
      <c r="A1798" s="8" t="s">
        <v>1588</v>
      </c>
      <c r="B1798" s="8" t="s">
        <v>6464</v>
      </c>
      <c r="C1798" s="8" t="s">
        <v>6139</v>
      </c>
      <c r="D1798" s="8" t="s">
        <v>6140</v>
      </c>
      <c r="F1798" s="8" t="s">
        <v>6141</v>
      </c>
      <c r="G1798" s="8" t="str">
        <f t="shared" ca="1" si="205"/>
        <v>13</v>
      </c>
      <c r="H1798" s="8" t="str">
        <f t="shared" ca="1" si="206"/>
        <v>20</v>
      </c>
      <c r="I1798" s="8" t="s">
        <v>6244</v>
      </c>
      <c r="J1798" s="8" t="s">
        <v>6270</v>
      </c>
      <c r="K1798" s="8" t="s">
        <v>6217</v>
      </c>
      <c r="L1798" s="8" t="s">
        <v>6465</v>
      </c>
      <c r="M1798" s="8" t="s">
        <v>6466</v>
      </c>
      <c r="N1798" s="8" t="s">
        <v>42</v>
      </c>
    </row>
    <row r="1799" spans="1:14" ht="21.75" customHeight="1">
      <c r="A1799" s="8" t="s">
        <v>6467</v>
      </c>
      <c r="B1799" s="8" t="s">
        <v>6468</v>
      </c>
      <c r="C1799" s="8" t="s">
        <v>6139</v>
      </c>
      <c r="D1799" s="8" t="s">
        <v>6371</v>
      </c>
      <c r="F1799" s="8" t="s">
        <v>6141</v>
      </c>
      <c r="G1799" s="8" t="str">
        <f t="shared" ca="1" si="205"/>
        <v>13</v>
      </c>
      <c r="H1799" s="8" t="str">
        <f t="shared" ca="1" si="206"/>
        <v>20</v>
      </c>
      <c r="I1799" s="8" t="s">
        <v>6244</v>
      </c>
      <c r="J1799" s="8" t="s">
        <v>6457</v>
      </c>
      <c r="K1799" s="8" t="s">
        <v>6217</v>
      </c>
      <c r="L1799" s="8" t="s">
        <v>6469</v>
      </c>
      <c r="M1799" s="8" t="s">
        <v>6470</v>
      </c>
      <c r="N1799" s="8" t="s">
        <v>36</v>
      </c>
    </row>
    <row r="1800" spans="1:14" ht="21.75" customHeight="1">
      <c r="A1800" s="8" t="s">
        <v>6471</v>
      </c>
      <c r="B1800" s="8" t="s">
        <v>6436</v>
      </c>
      <c r="C1800" s="8" t="s">
        <v>6139</v>
      </c>
      <c r="D1800" s="8" t="s">
        <v>6437</v>
      </c>
      <c r="F1800" s="8" t="s">
        <v>6141</v>
      </c>
      <c r="G1800" s="8" t="str">
        <f t="shared" ca="1" si="205"/>
        <v>13</v>
      </c>
      <c r="H1800" s="8" t="str">
        <f t="shared" ca="1" si="206"/>
        <v>20</v>
      </c>
      <c r="I1800" s="8" t="s">
        <v>6244</v>
      </c>
      <c r="J1800" s="8" t="s">
        <v>6438</v>
      </c>
      <c r="K1800" s="8" t="s">
        <v>6166</v>
      </c>
      <c r="L1800" s="8" t="s">
        <v>6472</v>
      </c>
      <c r="M1800" s="8" t="s">
        <v>6440</v>
      </c>
      <c r="N1800" s="8" t="s">
        <v>6147</v>
      </c>
    </row>
    <row r="1801" spans="1:14" ht="21.75" customHeight="1">
      <c r="A1801" s="8" t="s">
        <v>6473</v>
      </c>
      <c r="B1801" s="8" t="s">
        <v>6351</v>
      </c>
      <c r="C1801" s="8" t="s">
        <v>6139</v>
      </c>
      <c r="D1801" s="8" t="s">
        <v>6163</v>
      </c>
      <c r="F1801" s="8" t="s">
        <v>6141</v>
      </c>
      <c r="G1801" s="8" t="str">
        <f t="shared" ca="1" si="205"/>
        <v>13</v>
      </c>
      <c r="H1801" s="8" t="str">
        <f t="shared" ca="1" si="206"/>
        <v>20</v>
      </c>
      <c r="I1801" s="8" t="s">
        <v>6157</v>
      </c>
      <c r="J1801" s="8" t="s">
        <v>6152</v>
      </c>
      <c r="K1801" s="8" t="s">
        <v>6217</v>
      </c>
      <c r="L1801" s="8" t="s">
        <v>6474</v>
      </c>
      <c r="M1801" s="8" t="s">
        <v>6399</v>
      </c>
      <c r="N1801" s="8" t="s">
        <v>42</v>
      </c>
    </row>
    <row r="1802" spans="1:14" ht="21.75" customHeight="1">
      <c r="A1802" s="8" t="s">
        <v>6382</v>
      </c>
      <c r="B1802" s="8" t="s">
        <v>6475</v>
      </c>
      <c r="C1802" s="8" t="s">
        <v>6139</v>
      </c>
      <c r="D1802" s="8" t="s">
        <v>6182</v>
      </c>
      <c r="F1802" s="8" t="s">
        <v>6141</v>
      </c>
      <c r="G1802" s="8" t="str">
        <f t="shared" ca="1" si="205"/>
        <v>13</v>
      </c>
      <c r="H1802" s="8" t="str">
        <f t="shared" ca="1" si="206"/>
        <v>20</v>
      </c>
      <c r="I1802" s="8" t="s">
        <v>6269</v>
      </c>
      <c r="J1802" s="8" t="s">
        <v>6239</v>
      </c>
      <c r="K1802" s="8" t="s">
        <v>6166</v>
      </c>
      <c r="L1802" s="8" t="s">
        <v>6476</v>
      </c>
      <c r="M1802" s="8" t="s">
        <v>6152</v>
      </c>
      <c r="N1802" s="8" t="s">
        <v>6224</v>
      </c>
    </row>
    <row r="1803" spans="1:14" ht="21.75" customHeight="1">
      <c r="A1803" s="8" t="s">
        <v>172</v>
      </c>
      <c r="B1803" s="8" t="s">
        <v>6477</v>
      </c>
      <c r="C1803" s="8" t="s">
        <v>6139</v>
      </c>
      <c r="D1803" s="8" t="s">
        <v>6182</v>
      </c>
      <c r="F1803" s="8" t="s">
        <v>6141</v>
      </c>
      <c r="G1803" s="8" t="str">
        <f t="shared" ca="1" si="205"/>
        <v>13</v>
      </c>
      <c r="H1803" s="8" t="str">
        <f t="shared" ca="1" si="206"/>
        <v>20</v>
      </c>
      <c r="I1803" s="8" t="s">
        <v>6478</v>
      </c>
      <c r="J1803" s="8" t="s">
        <v>6479</v>
      </c>
      <c r="K1803" s="8" t="s">
        <v>6143</v>
      </c>
      <c r="L1803" s="8" t="s">
        <v>6480</v>
      </c>
      <c r="M1803" s="8" t="s">
        <v>6481</v>
      </c>
      <c r="N1803" s="8" t="s">
        <v>36</v>
      </c>
    </row>
    <row r="1804" spans="1:14" ht="21.75" customHeight="1">
      <c r="A1804" s="8" t="s">
        <v>6482</v>
      </c>
      <c r="B1804" s="8" t="s">
        <v>6248</v>
      </c>
      <c r="C1804" s="8" t="s">
        <v>6139</v>
      </c>
      <c r="D1804" s="8" t="s">
        <v>6140</v>
      </c>
      <c r="F1804" s="8" t="s">
        <v>6141</v>
      </c>
      <c r="G1804" s="8" t="str">
        <f t="shared" ca="1" si="205"/>
        <v>13</v>
      </c>
      <c r="H1804" s="8" t="str">
        <f t="shared" ca="1" si="206"/>
        <v>20</v>
      </c>
      <c r="I1804" s="8" t="s">
        <v>6244</v>
      </c>
      <c r="J1804" s="8" t="s">
        <v>6152</v>
      </c>
      <c r="K1804" s="8" t="s">
        <v>6217</v>
      </c>
      <c r="L1804" s="8" t="s">
        <v>6249</v>
      </c>
      <c r="M1804" s="8" t="s">
        <v>6483</v>
      </c>
      <c r="N1804" s="8" t="s">
        <v>6224</v>
      </c>
    </row>
    <row r="1805" spans="1:14" ht="21.75" customHeight="1">
      <c r="A1805" s="8" t="s">
        <v>1588</v>
      </c>
      <c r="B1805" s="8" t="s">
        <v>6484</v>
      </c>
      <c r="C1805" s="8" t="s">
        <v>6139</v>
      </c>
      <c r="D1805" s="8" t="s">
        <v>6140</v>
      </c>
      <c r="F1805" s="8" t="s">
        <v>6141</v>
      </c>
      <c r="G1805" s="8" t="str">
        <f t="shared" ca="1" si="205"/>
        <v>13</v>
      </c>
      <c r="H1805" s="8" t="str">
        <f t="shared" ca="1" si="206"/>
        <v>20</v>
      </c>
      <c r="I1805" s="8" t="s">
        <v>6269</v>
      </c>
      <c r="J1805" s="8" t="s">
        <v>6278</v>
      </c>
      <c r="K1805" s="8" t="s">
        <v>6166</v>
      </c>
      <c r="L1805" s="8" t="s">
        <v>6485</v>
      </c>
      <c r="M1805" s="8" t="s">
        <v>6486</v>
      </c>
      <c r="N1805" s="8" t="s">
        <v>6169</v>
      </c>
    </row>
    <row r="1806" spans="1:14" ht="21.75" customHeight="1">
      <c r="A1806" s="8" t="s">
        <v>6236</v>
      </c>
      <c r="B1806" s="8" t="s">
        <v>6487</v>
      </c>
      <c r="C1806" s="8" t="s">
        <v>6139</v>
      </c>
      <c r="D1806" s="8" t="s">
        <v>6140</v>
      </c>
      <c r="F1806" s="8" t="s">
        <v>6141</v>
      </c>
      <c r="G1806" s="8" t="str">
        <f t="shared" ca="1" si="205"/>
        <v>13</v>
      </c>
      <c r="H1806" s="8" t="str">
        <f t="shared" ca="1" si="206"/>
        <v>20</v>
      </c>
      <c r="I1806" s="8" t="s">
        <v>6294</v>
      </c>
      <c r="J1806" s="8" t="s">
        <v>6361</v>
      </c>
      <c r="K1806" s="8" t="s">
        <v>6166</v>
      </c>
      <c r="L1806" s="8" t="s">
        <v>6488</v>
      </c>
      <c r="M1806" s="8" t="s">
        <v>6489</v>
      </c>
      <c r="N1806" s="8" t="s">
        <v>6169</v>
      </c>
    </row>
    <row r="1807" spans="1:14" ht="21.75" customHeight="1">
      <c r="A1807" s="8" t="s">
        <v>75</v>
      </c>
      <c r="B1807" s="8" t="s">
        <v>6281</v>
      </c>
      <c r="C1807" s="8" t="s">
        <v>6139</v>
      </c>
      <c r="D1807" s="8" t="s">
        <v>6182</v>
      </c>
      <c r="F1807" s="8" t="s">
        <v>6141</v>
      </c>
      <c r="G1807" s="8" t="str">
        <f t="shared" ca="1" si="205"/>
        <v>13</v>
      </c>
      <c r="H1807" s="8" t="str">
        <f t="shared" ca="1" si="206"/>
        <v>20</v>
      </c>
      <c r="I1807" s="8" t="s">
        <v>6256</v>
      </c>
      <c r="J1807" s="8" t="s">
        <v>6152</v>
      </c>
      <c r="K1807" s="8" t="s">
        <v>6143</v>
      </c>
      <c r="L1807" s="8" t="s">
        <v>6282</v>
      </c>
      <c r="M1807" s="8" t="s">
        <v>6490</v>
      </c>
      <c r="N1807" s="8" t="s">
        <v>36</v>
      </c>
    </row>
    <row r="1808" spans="1:14" ht="21.75" customHeight="1">
      <c r="A1808" s="8" t="s">
        <v>5539</v>
      </c>
      <c r="B1808" s="8" t="s">
        <v>6491</v>
      </c>
      <c r="C1808" s="8" t="s">
        <v>6139</v>
      </c>
      <c r="D1808" s="8" t="s">
        <v>6182</v>
      </c>
      <c r="F1808" s="8" t="s">
        <v>6141</v>
      </c>
      <c r="G1808" s="8" t="str">
        <f t="shared" ca="1" si="205"/>
        <v>13</v>
      </c>
      <c r="H1808" s="8" t="str">
        <f t="shared" ca="1" si="206"/>
        <v>20</v>
      </c>
      <c r="I1808" s="8" t="s">
        <v>6407</v>
      </c>
      <c r="J1808" s="8" t="s">
        <v>6239</v>
      </c>
      <c r="K1808" s="8" t="s">
        <v>6166</v>
      </c>
      <c r="L1808" s="8" t="s">
        <v>6492</v>
      </c>
      <c r="M1808" s="8" t="s">
        <v>6493</v>
      </c>
      <c r="N1808" s="8" t="s">
        <v>6224</v>
      </c>
    </row>
    <row r="1809" spans="1:14" ht="21.75" customHeight="1">
      <c r="A1809" s="8" t="s">
        <v>6494</v>
      </c>
      <c r="B1809" s="8" t="s">
        <v>6495</v>
      </c>
      <c r="C1809" s="8" t="s">
        <v>6139</v>
      </c>
      <c r="D1809" s="8" t="s">
        <v>6182</v>
      </c>
      <c r="F1809" s="8" t="s">
        <v>6164</v>
      </c>
      <c r="G1809" s="8" t="str">
        <f t="shared" ca="1" si="205"/>
        <v>13</v>
      </c>
      <c r="H1809" s="8" t="str">
        <f t="shared" ca="1" si="206"/>
        <v>20</v>
      </c>
      <c r="I1809" s="8" t="s">
        <v>6157</v>
      </c>
      <c r="J1809" s="8" t="s">
        <v>6239</v>
      </c>
      <c r="K1809" s="8" t="s">
        <v>6217</v>
      </c>
      <c r="L1809" s="8" t="s">
        <v>6496</v>
      </c>
      <c r="M1809" s="8" t="s">
        <v>6497</v>
      </c>
      <c r="N1809" s="8" t="s">
        <v>36</v>
      </c>
    </row>
    <row r="1810" spans="1:14" ht="21.75" customHeight="1">
      <c r="A1810" s="8" t="s">
        <v>6498</v>
      </c>
      <c r="B1810" s="8" t="s">
        <v>6436</v>
      </c>
      <c r="C1810" s="8" t="s">
        <v>6139</v>
      </c>
      <c r="D1810" s="8" t="s">
        <v>6437</v>
      </c>
      <c r="F1810" s="8" t="s">
        <v>6141</v>
      </c>
      <c r="G1810" s="8" t="str">
        <f t="shared" ca="1" si="205"/>
        <v>13</v>
      </c>
      <c r="H1810" s="8" t="str">
        <f t="shared" ca="1" si="206"/>
        <v>20</v>
      </c>
      <c r="I1810" s="8" t="s">
        <v>6157</v>
      </c>
      <c r="J1810" s="8" t="s">
        <v>6438</v>
      </c>
      <c r="K1810" s="8" t="s">
        <v>6166</v>
      </c>
      <c r="L1810" s="8" t="s">
        <v>6499</v>
      </c>
      <c r="M1810" s="8" t="s">
        <v>6440</v>
      </c>
      <c r="N1810" s="8" t="s">
        <v>6147</v>
      </c>
    </row>
    <row r="1811" spans="1:14" ht="21.75" customHeight="1">
      <c r="A1811" s="8" t="s">
        <v>385</v>
      </c>
      <c r="B1811" s="8" t="s">
        <v>6500</v>
      </c>
      <c r="C1811" s="8" t="s">
        <v>6139</v>
      </c>
      <c r="D1811" s="8" t="s">
        <v>6182</v>
      </c>
      <c r="F1811" s="8" t="s">
        <v>6141</v>
      </c>
      <c r="G1811" s="8" t="str">
        <f t="shared" ca="1" si="205"/>
        <v>13</v>
      </c>
      <c r="H1811" s="8" t="str">
        <f t="shared" ca="1" si="206"/>
        <v>20</v>
      </c>
      <c r="I1811" s="8" t="s">
        <v>6244</v>
      </c>
      <c r="J1811" s="8" t="s">
        <v>6262</v>
      </c>
      <c r="K1811" s="8" t="s">
        <v>6217</v>
      </c>
      <c r="L1811" s="8" t="s">
        <v>6501</v>
      </c>
      <c r="M1811" s="8" t="s">
        <v>6502</v>
      </c>
      <c r="N1811" s="8" t="s">
        <v>42</v>
      </c>
    </row>
    <row r="1812" spans="1:14" ht="21.75" customHeight="1">
      <c r="A1812" s="8" t="s">
        <v>512</v>
      </c>
      <c r="B1812" s="8" t="s">
        <v>6503</v>
      </c>
      <c r="C1812" s="8" t="s">
        <v>6139</v>
      </c>
      <c r="D1812" s="8" t="s">
        <v>6140</v>
      </c>
      <c r="F1812" s="8" t="s">
        <v>6141</v>
      </c>
      <c r="G1812" s="8" t="str">
        <f t="shared" ca="1" si="205"/>
        <v>13</v>
      </c>
      <c r="H1812" s="8" t="str">
        <f t="shared" ca="1" si="206"/>
        <v>20</v>
      </c>
      <c r="I1812" s="8" t="s">
        <v>6171</v>
      </c>
      <c r="J1812" s="8" t="s">
        <v>6420</v>
      </c>
      <c r="K1812" s="8" t="s">
        <v>6217</v>
      </c>
      <c r="L1812" s="8" t="s">
        <v>6504</v>
      </c>
      <c r="M1812" s="8" t="s">
        <v>6505</v>
      </c>
      <c r="N1812" s="8" t="s">
        <v>42</v>
      </c>
    </row>
    <row r="1813" spans="1:14" ht="21.75" customHeight="1">
      <c r="A1813" s="8" t="s">
        <v>6506</v>
      </c>
      <c r="B1813" s="8" t="s">
        <v>6507</v>
      </c>
      <c r="C1813" s="8" t="s">
        <v>6139</v>
      </c>
      <c r="D1813" s="8" t="s">
        <v>6140</v>
      </c>
      <c r="F1813" s="8" t="s">
        <v>6141</v>
      </c>
      <c r="G1813" s="8" t="str">
        <f t="shared" ca="1" si="205"/>
        <v>13</v>
      </c>
      <c r="H1813" s="8" t="str">
        <f t="shared" ca="1" si="206"/>
        <v>20</v>
      </c>
      <c r="I1813" s="8" t="s">
        <v>6171</v>
      </c>
      <c r="J1813" s="8" t="s">
        <v>6440</v>
      </c>
      <c r="K1813" s="8" t="s">
        <v>6217</v>
      </c>
      <c r="L1813" s="8" t="s">
        <v>6508</v>
      </c>
      <c r="M1813" s="8" t="s">
        <v>6509</v>
      </c>
      <c r="N1813" s="8" t="s">
        <v>42</v>
      </c>
    </row>
    <row r="1814" spans="1:14" ht="21.75" customHeight="1">
      <c r="A1814" s="8" t="s">
        <v>172</v>
      </c>
      <c r="B1814" s="8" t="s">
        <v>6510</v>
      </c>
      <c r="C1814" s="8" t="s">
        <v>6139</v>
      </c>
      <c r="D1814" s="8" t="s">
        <v>6182</v>
      </c>
      <c r="F1814" s="8" t="s">
        <v>6141</v>
      </c>
      <c r="G1814" s="8" t="str">
        <f t="shared" ca="1" si="205"/>
        <v>13</v>
      </c>
      <c r="H1814" s="8" t="str">
        <f t="shared" ca="1" si="206"/>
        <v>20</v>
      </c>
      <c r="I1814" s="8" t="s">
        <v>6244</v>
      </c>
      <c r="J1814" s="8" t="s">
        <v>6239</v>
      </c>
      <c r="K1814" s="8" t="s">
        <v>6217</v>
      </c>
      <c r="L1814" s="8" t="s">
        <v>6511</v>
      </c>
      <c r="M1814" s="8" t="s">
        <v>6512</v>
      </c>
      <c r="N1814" s="8" t="s">
        <v>6169</v>
      </c>
    </row>
    <row r="1815" spans="1:14" ht="21.75" customHeight="1">
      <c r="A1815" s="8" t="s">
        <v>1588</v>
      </c>
      <c r="B1815" s="8" t="s">
        <v>6323</v>
      </c>
      <c r="C1815" s="8" t="s">
        <v>6139</v>
      </c>
      <c r="D1815" s="8" t="s">
        <v>6140</v>
      </c>
      <c r="F1815" s="8" t="s">
        <v>6141</v>
      </c>
      <c r="G1815" s="8" t="str">
        <f t="shared" ca="1" si="205"/>
        <v>13</v>
      </c>
      <c r="H1815" s="8" t="str">
        <f t="shared" ca="1" si="206"/>
        <v>20</v>
      </c>
      <c r="I1815" s="8" t="s">
        <v>6157</v>
      </c>
      <c r="J1815" s="8" t="s">
        <v>6324</v>
      </c>
      <c r="K1815" s="8" t="s">
        <v>6217</v>
      </c>
      <c r="L1815" s="8" t="s">
        <v>6325</v>
      </c>
      <c r="M1815" s="8" t="s">
        <v>1907</v>
      </c>
      <c r="N1815" s="8" t="s">
        <v>42</v>
      </c>
    </row>
    <row r="1816" spans="1:14" ht="21.75" customHeight="1">
      <c r="A1816" s="8" t="s">
        <v>172</v>
      </c>
      <c r="B1816" s="8" t="s">
        <v>6513</v>
      </c>
      <c r="C1816" s="8" t="s">
        <v>6139</v>
      </c>
      <c r="D1816" s="8" t="s">
        <v>6182</v>
      </c>
      <c r="F1816" s="8" t="s">
        <v>6141</v>
      </c>
      <c r="G1816" s="8" t="str">
        <f t="shared" ca="1" si="205"/>
        <v>13</v>
      </c>
      <c r="H1816" s="8" t="str">
        <f t="shared" ca="1" si="206"/>
        <v>20</v>
      </c>
      <c r="I1816" s="8" t="s">
        <v>6277</v>
      </c>
      <c r="J1816" s="8" t="s">
        <v>6190</v>
      </c>
      <c r="K1816" s="8" t="s">
        <v>6143</v>
      </c>
      <c r="L1816" s="8" t="s">
        <v>6514</v>
      </c>
      <c r="M1816" s="8" t="s">
        <v>1907</v>
      </c>
      <c r="N1816" s="8" t="s">
        <v>6147</v>
      </c>
    </row>
    <row r="1817" spans="1:14" ht="21.75" customHeight="1">
      <c r="A1817" s="8" t="s">
        <v>6515</v>
      </c>
      <c r="B1817" s="8" t="s">
        <v>6162</v>
      </c>
      <c r="C1817" s="8" t="s">
        <v>6139</v>
      </c>
      <c r="D1817" s="8" t="s">
        <v>6163</v>
      </c>
      <c r="F1817" s="8" t="s">
        <v>6164</v>
      </c>
      <c r="G1817" s="8" t="str">
        <f t="shared" ca="1" si="205"/>
        <v>13</v>
      </c>
      <c r="H1817" s="8" t="str">
        <f t="shared" ca="1" si="206"/>
        <v>20</v>
      </c>
      <c r="I1817" s="8" t="s">
        <v>6195</v>
      </c>
      <c r="J1817" s="8" t="s">
        <v>6152</v>
      </c>
      <c r="K1817" s="8" t="s">
        <v>6217</v>
      </c>
      <c r="L1817" s="8" t="s">
        <v>6516</v>
      </c>
      <c r="M1817" s="8" t="s">
        <v>6517</v>
      </c>
      <c r="N1817" s="8" t="s">
        <v>6169</v>
      </c>
    </row>
    <row r="1818" spans="1:14" ht="21.75" customHeight="1">
      <c r="A1818" s="8" t="s">
        <v>6518</v>
      </c>
      <c r="B1818" s="8" t="s">
        <v>6519</v>
      </c>
      <c r="C1818" s="8" t="s">
        <v>6139</v>
      </c>
      <c r="D1818" s="8" t="s">
        <v>6182</v>
      </c>
      <c r="F1818" s="8" t="s">
        <v>6141</v>
      </c>
      <c r="G1818" s="8" t="str">
        <f t="shared" ca="1" si="205"/>
        <v>13</v>
      </c>
      <c r="H1818" s="8" t="str">
        <f t="shared" ca="1" si="206"/>
        <v>20</v>
      </c>
      <c r="I1818" s="8" t="s">
        <v>6252</v>
      </c>
      <c r="J1818" s="8" t="s">
        <v>6233</v>
      </c>
      <c r="K1818" s="8" t="s">
        <v>6166</v>
      </c>
      <c r="L1818" s="8" t="s">
        <v>6520</v>
      </c>
      <c r="M1818" s="8" t="s">
        <v>6521</v>
      </c>
      <c r="N1818" s="8" t="s">
        <v>6169</v>
      </c>
    </row>
    <row r="1819" spans="1:14" ht="21.75" customHeight="1">
      <c r="A1819" s="8" t="s">
        <v>761</v>
      </c>
      <c r="B1819" s="8" t="s">
        <v>6503</v>
      </c>
      <c r="C1819" s="8" t="s">
        <v>6139</v>
      </c>
      <c r="D1819" s="8" t="s">
        <v>6140</v>
      </c>
      <c r="F1819" s="8" t="s">
        <v>6141</v>
      </c>
      <c r="G1819" s="8" t="str">
        <f t="shared" ca="1" si="205"/>
        <v>13</v>
      </c>
      <c r="H1819" s="8" t="str">
        <f t="shared" ca="1" si="206"/>
        <v>20</v>
      </c>
      <c r="I1819" s="8" t="s">
        <v>6306</v>
      </c>
      <c r="J1819" s="8" t="s">
        <v>6420</v>
      </c>
      <c r="K1819" s="8" t="s">
        <v>6217</v>
      </c>
      <c r="L1819" s="8" t="s">
        <v>6504</v>
      </c>
      <c r="M1819" s="8" t="s">
        <v>6522</v>
      </c>
      <c r="N1819" s="8" t="s">
        <v>42</v>
      </c>
    </row>
    <row r="1820" spans="1:14" ht="21.75" customHeight="1">
      <c r="A1820" s="8" t="s">
        <v>6364</v>
      </c>
      <c r="B1820" s="8" t="s">
        <v>6523</v>
      </c>
      <c r="C1820" s="8" t="s">
        <v>6139</v>
      </c>
      <c r="D1820" s="8" t="s">
        <v>6140</v>
      </c>
      <c r="F1820" s="8" t="s">
        <v>6141</v>
      </c>
      <c r="G1820" s="8" t="str">
        <f t="shared" ca="1" si="205"/>
        <v>13</v>
      </c>
      <c r="H1820" s="8" t="str">
        <f t="shared" ca="1" si="206"/>
        <v>20</v>
      </c>
      <c r="I1820" s="8" t="s">
        <v>6244</v>
      </c>
      <c r="J1820" s="8" t="s">
        <v>6239</v>
      </c>
      <c r="K1820" s="8" t="s">
        <v>6150</v>
      </c>
      <c r="L1820" s="8" t="s">
        <v>6524</v>
      </c>
      <c r="M1820" s="8" t="s">
        <v>6525</v>
      </c>
      <c r="N1820" s="8" t="s">
        <v>6169</v>
      </c>
    </row>
    <row r="1821" spans="1:14" ht="21.75" customHeight="1">
      <c r="A1821" s="8" t="s">
        <v>5382</v>
      </c>
      <c r="B1821" s="8" t="s">
        <v>6526</v>
      </c>
      <c r="C1821" s="8" t="s">
        <v>6139</v>
      </c>
      <c r="D1821" s="8" t="s">
        <v>6140</v>
      </c>
      <c r="F1821" s="8" t="s">
        <v>6141</v>
      </c>
      <c r="G1821" s="8" t="str">
        <f t="shared" ca="1" si="205"/>
        <v>13</v>
      </c>
      <c r="H1821" s="8" t="str">
        <f t="shared" ca="1" si="206"/>
        <v>20</v>
      </c>
      <c r="I1821" s="8" t="s">
        <v>6252</v>
      </c>
      <c r="J1821" s="8" t="s">
        <v>6527</v>
      </c>
      <c r="K1821" s="8" t="s">
        <v>6217</v>
      </c>
      <c r="L1821" s="8" t="s">
        <v>6528</v>
      </c>
      <c r="M1821" s="8" t="s">
        <v>6529</v>
      </c>
      <c r="N1821" s="8" t="s">
        <v>36</v>
      </c>
    </row>
    <row r="1822" spans="1:14" ht="21.75" customHeight="1">
      <c r="A1822" s="8" t="s">
        <v>6530</v>
      </c>
      <c r="B1822" s="8" t="s">
        <v>6531</v>
      </c>
      <c r="C1822" s="8" t="s">
        <v>6139</v>
      </c>
      <c r="D1822" s="8" t="s">
        <v>6140</v>
      </c>
      <c r="F1822" s="8" t="s">
        <v>6141</v>
      </c>
      <c r="G1822" s="8" t="str">
        <f t="shared" ca="1" si="205"/>
        <v>13</v>
      </c>
      <c r="H1822" s="8" t="str">
        <f t="shared" ca="1" si="206"/>
        <v>20</v>
      </c>
      <c r="I1822" s="8" t="s">
        <v>6532</v>
      </c>
      <c r="J1822" s="8" t="s">
        <v>6278</v>
      </c>
      <c r="K1822" s="8" t="s">
        <v>6143</v>
      </c>
      <c r="L1822" s="8" t="s">
        <v>6533</v>
      </c>
      <c r="M1822" s="8" t="s">
        <v>6534</v>
      </c>
      <c r="N1822" s="8" t="s">
        <v>42</v>
      </c>
    </row>
    <row r="1823" spans="1:14" ht="21.75" customHeight="1">
      <c r="A1823" s="8" t="s">
        <v>1068</v>
      </c>
      <c r="B1823" s="8" t="s">
        <v>6535</v>
      </c>
      <c r="C1823" s="8" t="s">
        <v>6139</v>
      </c>
      <c r="D1823" s="8" t="s">
        <v>6140</v>
      </c>
      <c r="F1823" s="8" t="s">
        <v>6141</v>
      </c>
      <c r="G1823" s="8" t="str">
        <f t="shared" ca="1" si="205"/>
        <v>13</v>
      </c>
      <c r="H1823" s="8" t="str">
        <f t="shared" ca="1" si="206"/>
        <v>20</v>
      </c>
      <c r="I1823" s="8" t="s">
        <v>6256</v>
      </c>
      <c r="J1823" s="8" t="s">
        <v>6420</v>
      </c>
      <c r="K1823" s="8" t="s">
        <v>6217</v>
      </c>
      <c r="L1823" s="8" t="s">
        <v>6536</v>
      </c>
      <c r="M1823" s="8" t="s">
        <v>6537</v>
      </c>
      <c r="N1823" s="8" t="s">
        <v>6169</v>
      </c>
    </row>
    <row r="1824" spans="1:14" ht="21.75" customHeight="1">
      <c r="A1824" s="8" t="s">
        <v>1588</v>
      </c>
      <c r="B1824" s="8" t="s">
        <v>6538</v>
      </c>
      <c r="C1824" s="8" t="s">
        <v>6139</v>
      </c>
      <c r="D1824" s="8" t="s">
        <v>6140</v>
      </c>
      <c r="F1824" s="8" t="s">
        <v>6141</v>
      </c>
      <c r="G1824" s="8" t="str">
        <f t="shared" ca="1" si="205"/>
        <v>13</v>
      </c>
      <c r="H1824" s="8" t="str">
        <f t="shared" ca="1" si="206"/>
        <v>20</v>
      </c>
      <c r="I1824" s="8" t="s">
        <v>6301</v>
      </c>
      <c r="J1824" s="8" t="s">
        <v>6457</v>
      </c>
      <c r="K1824" s="8" t="s">
        <v>6166</v>
      </c>
      <c r="L1824" s="8" t="s">
        <v>6539</v>
      </c>
      <c r="M1824" s="8" t="s">
        <v>6540</v>
      </c>
      <c r="N1824" s="8" t="s">
        <v>42</v>
      </c>
    </row>
    <row r="1825" spans="1:14" ht="21.75" customHeight="1">
      <c r="A1825" s="8" t="s">
        <v>6541</v>
      </c>
      <c r="B1825" s="8" t="s">
        <v>6542</v>
      </c>
      <c r="C1825" s="8" t="s">
        <v>6139</v>
      </c>
      <c r="D1825" s="8" t="s">
        <v>6140</v>
      </c>
      <c r="F1825" s="8" t="s">
        <v>6141</v>
      </c>
      <c r="G1825" s="8" t="str">
        <f t="shared" ca="1" si="205"/>
        <v>13</v>
      </c>
      <c r="H1825" s="8" t="str">
        <f t="shared" ca="1" si="206"/>
        <v>20</v>
      </c>
      <c r="I1825" s="8" t="s">
        <v>6252</v>
      </c>
      <c r="J1825" s="8" t="s">
        <v>6190</v>
      </c>
      <c r="K1825" s="8" t="s">
        <v>6217</v>
      </c>
      <c r="L1825" s="8" t="s">
        <v>6543</v>
      </c>
      <c r="M1825" s="8" t="s">
        <v>6544</v>
      </c>
      <c r="N1825" s="8" t="s">
        <v>6169</v>
      </c>
    </row>
    <row r="1826" spans="1:14" ht="21.75" customHeight="1">
      <c r="A1826" s="8" t="s">
        <v>6545</v>
      </c>
      <c r="B1826" s="8" t="s">
        <v>6417</v>
      </c>
      <c r="C1826" s="8" t="s">
        <v>6139</v>
      </c>
      <c r="D1826" s="8" t="s">
        <v>6182</v>
      </c>
      <c r="F1826" s="8" t="s">
        <v>6141</v>
      </c>
      <c r="G1826" s="8" t="str">
        <f t="shared" ca="1" si="205"/>
        <v>13</v>
      </c>
      <c r="H1826" s="8" t="str">
        <f t="shared" ca="1" si="206"/>
        <v>20</v>
      </c>
      <c r="I1826" s="8" t="s">
        <v>6256</v>
      </c>
      <c r="J1826" s="8" t="s">
        <v>6336</v>
      </c>
      <c r="K1826" s="8" t="s">
        <v>6217</v>
      </c>
      <c r="L1826" s="8" t="s">
        <v>6546</v>
      </c>
      <c r="M1826" s="8" t="s">
        <v>6547</v>
      </c>
      <c r="N1826" s="8" t="s">
        <v>42</v>
      </c>
    </row>
    <row r="1827" spans="1:14" ht="21.75" customHeight="1">
      <c r="A1827" s="8" t="s">
        <v>6548</v>
      </c>
      <c r="B1827" s="8" t="s">
        <v>6549</v>
      </c>
      <c r="C1827" s="8" t="s">
        <v>6139</v>
      </c>
      <c r="D1827" s="8" t="s">
        <v>6140</v>
      </c>
      <c r="F1827" s="8" t="s">
        <v>6141</v>
      </c>
      <c r="G1827" s="8" t="str">
        <f t="shared" ca="1" si="205"/>
        <v>13</v>
      </c>
      <c r="H1827" s="8" t="str">
        <f t="shared" ca="1" si="206"/>
        <v>20</v>
      </c>
      <c r="I1827" s="8" t="s">
        <v>6550</v>
      </c>
      <c r="J1827" s="8" t="s">
        <v>6551</v>
      </c>
      <c r="K1827" s="8" t="s">
        <v>6166</v>
      </c>
      <c r="L1827" s="8" t="s">
        <v>6552</v>
      </c>
      <c r="M1827" s="8" t="s">
        <v>6160</v>
      </c>
      <c r="N1827" s="8" t="s">
        <v>6169</v>
      </c>
    </row>
    <row r="1828" spans="1:14" ht="21.75" customHeight="1">
      <c r="A1828" s="8" t="s">
        <v>6553</v>
      </c>
      <c r="B1828" s="8" t="s">
        <v>6431</v>
      </c>
      <c r="C1828" s="8" t="s">
        <v>6139</v>
      </c>
      <c r="D1828" s="8" t="s">
        <v>6182</v>
      </c>
      <c r="F1828" s="8" t="s">
        <v>6141</v>
      </c>
      <c r="G1828" s="8" t="str">
        <f t="shared" ca="1" si="205"/>
        <v>13</v>
      </c>
      <c r="H1828" s="8" t="str">
        <f t="shared" ca="1" si="206"/>
        <v>20</v>
      </c>
      <c r="I1828" s="8" t="s">
        <v>6554</v>
      </c>
      <c r="J1828" s="8" t="s">
        <v>6433</v>
      </c>
      <c r="K1828" s="8" t="s">
        <v>6150</v>
      </c>
      <c r="L1828" s="8" t="s">
        <v>6555</v>
      </c>
      <c r="M1828" s="8" t="s">
        <v>6556</v>
      </c>
      <c r="N1828" s="8" t="s">
        <v>36</v>
      </c>
    </row>
    <row r="1829" spans="1:14" ht="21.75" customHeight="1">
      <c r="A1829" s="8" t="s">
        <v>385</v>
      </c>
      <c r="B1829" s="8" t="s">
        <v>6557</v>
      </c>
      <c r="C1829" s="8" t="s">
        <v>6139</v>
      </c>
      <c r="D1829" s="8" t="s">
        <v>6182</v>
      </c>
      <c r="F1829" s="8" t="s">
        <v>6141</v>
      </c>
      <c r="G1829" s="8" t="str">
        <f t="shared" ca="1" si="205"/>
        <v>13</v>
      </c>
      <c r="H1829" s="8" t="str">
        <f t="shared" ca="1" si="206"/>
        <v>20</v>
      </c>
      <c r="I1829" s="8" t="s">
        <v>6269</v>
      </c>
      <c r="J1829" s="8" t="s">
        <v>6558</v>
      </c>
      <c r="K1829" s="8" t="s">
        <v>6217</v>
      </c>
      <c r="L1829" s="8" t="s">
        <v>6372</v>
      </c>
      <c r="M1829" s="8" t="s">
        <v>6559</v>
      </c>
      <c r="N1829" s="8" t="s">
        <v>6169</v>
      </c>
    </row>
    <row r="1830" spans="1:14" ht="21.75" customHeight="1">
      <c r="A1830" s="8" t="s">
        <v>6347</v>
      </c>
      <c r="B1830" s="8" t="s">
        <v>6288</v>
      </c>
      <c r="C1830" s="8" t="s">
        <v>6139</v>
      </c>
      <c r="D1830" s="8" t="s">
        <v>6182</v>
      </c>
      <c r="F1830" s="8" t="s">
        <v>6141</v>
      </c>
      <c r="G1830" s="8" t="str">
        <f t="shared" ca="1" si="205"/>
        <v>13</v>
      </c>
      <c r="H1830" s="8" t="str">
        <f t="shared" ca="1" si="206"/>
        <v>20</v>
      </c>
      <c r="I1830" s="8" t="s">
        <v>6560</v>
      </c>
      <c r="J1830" s="8" t="s">
        <v>6233</v>
      </c>
      <c r="K1830" s="8" t="s">
        <v>6166</v>
      </c>
      <c r="L1830" s="8" t="s">
        <v>6290</v>
      </c>
      <c r="M1830" s="8" t="s">
        <v>6561</v>
      </c>
      <c r="N1830" s="8" t="s">
        <v>42</v>
      </c>
    </row>
    <row r="1831" spans="1:14" ht="21.75" customHeight="1">
      <c r="A1831" s="8" t="s">
        <v>6562</v>
      </c>
      <c r="B1831" s="8" t="s">
        <v>6318</v>
      </c>
      <c r="C1831" s="8" t="s">
        <v>6139</v>
      </c>
      <c r="D1831" s="8" t="s">
        <v>6140</v>
      </c>
      <c r="F1831" s="8" t="s">
        <v>6141</v>
      </c>
      <c r="G1831" s="8" t="str">
        <f t="shared" ca="1" si="205"/>
        <v>13</v>
      </c>
      <c r="H1831" s="8" t="str">
        <f t="shared" ca="1" si="206"/>
        <v>20</v>
      </c>
      <c r="I1831" s="8" t="s">
        <v>6171</v>
      </c>
      <c r="J1831" s="8" t="s">
        <v>6320</v>
      </c>
      <c r="K1831" s="8" t="s">
        <v>6217</v>
      </c>
      <c r="L1831" s="8" t="s">
        <v>6563</v>
      </c>
      <c r="M1831" s="8" t="s">
        <v>6564</v>
      </c>
      <c r="N1831" s="8" t="s">
        <v>6169</v>
      </c>
    </row>
    <row r="1832" spans="1:14" ht="21.75" customHeight="1">
      <c r="A1832" s="8" t="s">
        <v>6565</v>
      </c>
      <c r="B1832" s="8" t="s">
        <v>6566</v>
      </c>
      <c r="C1832" s="8" t="s">
        <v>6139</v>
      </c>
      <c r="D1832" s="8" t="s">
        <v>6177</v>
      </c>
      <c r="F1832" s="8" t="s">
        <v>6141</v>
      </c>
      <c r="G1832" s="8" t="str">
        <f t="shared" ca="1" si="205"/>
        <v>13</v>
      </c>
      <c r="H1832" s="8" t="str">
        <f t="shared" ca="1" si="206"/>
        <v>20</v>
      </c>
      <c r="I1832" s="8" t="s">
        <v>6256</v>
      </c>
      <c r="J1832" s="8" t="s">
        <v>6190</v>
      </c>
      <c r="K1832" s="8" t="s">
        <v>6217</v>
      </c>
      <c r="L1832" s="8" t="s">
        <v>6567</v>
      </c>
      <c r="M1832" s="8" t="s">
        <v>6568</v>
      </c>
      <c r="N1832" s="8" t="s">
        <v>36</v>
      </c>
    </row>
    <row r="1833" spans="1:14" ht="21.75" customHeight="1">
      <c r="A1833" s="8" t="s">
        <v>6062</v>
      </c>
      <c r="B1833" s="8" t="s">
        <v>6569</v>
      </c>
      <c r="C1833" s="8" t="s">
        <v>6139</v>
      </c>
      <c r="D1833" s="8" t="s">
        <v>6182</v>
      </c>
      <c r="F1833" s="8" t="s">
        <v>6141</v>
      </c>
      <c r="G1833" s="8" t="str">
        <f t="shared" ca="1" si="205"/>
        <v>13</v>
      </c>
      <c r="H1833" s="8" t="str">
        <f t="shared" ca="1" si="206"/>
        <v>20</v>
      </c>
      <c r="I1833" s="8" t="s">
        <v>6332</v>
      </c>
      <c r="J1833" s="8" t="s">
        <v>6190</v>
      </c>
      <c r="K1833" s="8" t="s">
        <v>6166</v>
      </c>
      <c r="L1833" s="8" t="s">
        <v>6570</v>
      </c>
      <c r="M1833" s="8" t="s">
        <v>6568</v>
      </c>
      <c r="N1833" s="8" t="s">
        <v>36</v>
      </c>
    </row>
    <row r="1834" spans="1:14" ht="21.75" customHeight="1">
      <c r="A1834" s="8" t="s">
        <v>6571</v>
      </c>
      <c r="B1834" s="8" t="s">
        <v>6503</v>
      </c>
      <c r="C1834" s="8" t="s">
        <v>6139</v>
      </c>
      <c r="D1834" s="8" t="s">
        <v>6140</v>
      </c>
      <c r="F1834" s="8" t="s">
        <v>6141</v>
      </c>
      <c r="G1834" s="8" t="str">
        <f t="shared" ca="1" si="205"/>
        <v>13</v>
      </c>
      <c r="H1834" s="8" t="str">
        <f t="shared" ca="1" si="206"/>
        <v>20</v>
      </c>
      <c r="I1834" s="8" t="s">
        <v>6171</v>
      </c>
      <c r="J1834" s="8" t="s">
        <v>6420</v>
      </c>
      <c r="K1834" s="8" t="s">
        <v>6217</v>
      </c>
      <c r="L1834" s="8" t="s">
        <v>6504</v>
      </c>
      <c r="M1834" s="8" t="s">
        <v>6572</v>
      </c>
      <c r="N1834" s="8" t="s">
        <v>42</v>
      </c>
    </row>
    <row r="1835" spans="1:14" ht="21.75" customHeight="1">
      <c r="A1835" s="8" t="s">
        <v>172</v>
      </c>
      <c r="B1835" s="8" t="s">
        <v>6573</v>
      </c>
      <c r="C1835" s="8" t="s">
        <v>6139</v>
      </c>
      <c r="D1835" s="8" t="s">
        <v>6371</v>
      </c>
      <c r="F1835" s="8" t="s">
        <v>6141</v>
      </c>
      <c r="G1835" s="8" t="str">
        <f t="shared" ca="1" si="205"/>
        <v>13</v>
      </c>
      <c r="H1835" s="8" t="str">
        <f t="shared" ca="1" si="206"/>
        <v>20</v>
      </c>
      <c r="I1835" s="8" t="s">
        <v>6244</v>
      </c>
      <c r="J1835" s="8" t="s">
        <v>6158</v>
      </c>
      <c r="K1835" s="8" t="s">
        <v>6143</v>
      </c>
      <c r="L1835" s="8" t="s">
        <v>6574</v>
      </c>
      <c r="M1835" s="8" t="s">
        <v>6568</v>
      </c>
      <c r="N1835" s="8" t="s">
        <v>6147</v>
      </c>
    </row>
    <row r="1836" spans="1:14" ht="21.75" customHeight="1">
      <c r="A1836" s="8" t="s">
        <v>6575</v>
      </c>
      <c r="B1836" s="8" t="s">
        <v>6523</v>
      </c>
      <c r="C1836" s="8" t="s">
        <v>6139</v>
      </c>
      <c r="D1836" s="8" t="s">
        <v>6140</v>
      </c>
      <c r="F1836" s="8" t="s">
        <v>6141</v>
      </c>
      <c r="G1836" s="8" t="str">
        <f t="shared" ca="1" si="205"/>
        <v>13</v>
      </c>
      <c r="H1836" s="8" t="str">
        <f t="shared" ca="1" si="206"/>
        <v>20</v>
      </c>
      <c r="I1836" s="8" t="s">
        <v>6183</v>
      </c>
      <c r="J1836" s="8" t="s">
        <v>6239</v>
      </c>
      <c r="K1836" s="8" t="s">
        <v>6150</v>
      </c>
      <c r="L1836" s="8" t="s">
        <v>6576</v>
      </c>
      <c r="M1836" s="8" t="s">
        <v>6577</v>
      </c>
      <c r="N1836" s="8" t="s">
        <v>6169</v>
      </c>
    </row>
    <row r="1837" spans="1:14" ht="21.75" customHeight="1">
      <c r="A1837" s="8" t="s">
        <v>1588</v>
      </c>
      <c r="B1837" s="8" t="s">
        <v>6255</v>
      </c>
      <c r="C1837" s="8" t="s">
        <v>6139</v>
      </c>
      <c r="D1837" s="8" t="s">
        <v>6140</v>
      </c>
      <c r="F1837" s="8" t="s">
        <v>6141</v>
      </c>
      <c r="G1837" s="8" t="str">
        <f t="shared" ca="1" si="205"/>
        <v>13</v>
      </c>
      <c r="H1837" s="8" t="str">
        <f t="shared" ca="1" si="206"/>
        <v>20</v>
      </c>
      <c r="I1837" s="8" t="s">
        <v>6244</v>
      </c>
      <c r="J1837" s="8" t="s">
        <v>6257</v>
      </c>
      <c r="K1837" s="8" t="s">
        <v>6217</v>
      </c>
      <c r="L1837" s="8" t="s">
        <v>6578</v>
      </c>
      <c r="M1837" s="8" t="s">
        <v>6579</v>
      </c>
      <c r="N1837" s="8" t="s">
        <v>6169</v>
      </c>
    </row>
    <row r="1838" spans="1:14" ht="21.75" customHeight="1">
      <c r="A1838" s="8" t="s">
        <v>6580</v>
      </c>
      <c r="B1838" s="8" t="s">
        <v>6383</v>
      </c>
      <c r="C1838" s="8" t="s">
        <v>6139</v>
      </c>
      <c r="D1838" s="8" t="s">
        <v>6371</v>
      </c>
      <c r="F1838" s="8" t="s">
        <v>6141</v>
      </c>
      <c r="G1838" s="8" t="str">
        <f t="shared" ca="1" si="205"/>
        <v>13</v>
      </c>
      <c r="H1838" s="8" t="str">
        <f t="shared" ca="1" si="206"/>
        <v>20</v>
      </c>
      <c r="I1838" s="8" t="s">
        <v>6269</v>
      </c>
      <c r="J1838" s="8" t="s">
        <v>6152</v>
      </c>
      <c r="K1838" s="8" t="s">
        <v>6217</v>
      </c>
      <c r="L1838" s="8" t="s">
        <v>6581</v>
      </c>
      <c r="M1838" s="8" t="s">
        <v>4611</v>
      </c>
      <c r="N1838" s="8" t="s">
        <v>6169</v>
      </c>
    </row>
    <row r="1839" spans="1:14" ht="21.75" customHeight="1">
      <c r="A1839" s="8" t="s">
        <v>5539</v>
      </c>
      <c r="B1839" s="8" t="s">
        <v>6582</v>
      </c>
      <c r="C1839" s="8" t="s">
        <v>6139</v>
      </c>
      <c r="D1839" s="8" t="s">
        <v>6182</v>
      </c>
      <c r="F1839" s="8" t="s">
        <v>6141</v>
      </c>
      <c r="G1839" s="8" t="str">
        <f t="shared" ca="1" si="205"/>
        <v>13</v>
      </c>
      <c r="H1839" s="8" t="str">
        <f t="shared" ca="1" si="206"/>
        <v>20</v>
      </c>
      <c r="I1839" s="8" t="s">
        <v>6261</v>
      </c>
      <c r="J1839" s="8" t="s">
        <v>6158</v>
      </c>
      <c r="K1839" s="8" t="s">
        <v>6217</v>
      </c>
      <c r="L1839" s="8" t="s">
        <v>6583</v>
      </c>
      <c r="M1839" s="8" t="s">
        <v>6584</v>
      </c>
      <c r="N1839" s="8" t="s">
        <v>6224</v>
      </c>
    </row>
    <row r="1840" spans="1:14" ht="21.75" customHeight="1">
      <c r="A1840" s="8" t="s">
        <v>6494</v>
      </c>
      <c r="B1840" s="8" t="s">
        <v>6468</v>
      </c>
      <c r="C1840" s="8" t="s">
        <v>6139</v>
      </c>
      <c r="D1840" s="8" t="s">
        <v>6371</v>
      </c>
      <c r="F1840" s="8" t="s">
        <v>6141</v>
      </c>
      <c r="G1840" s="8" t="str">
        <f t="shared" ca="1" si="205"/>
        <v>13</v>
      </c>
      <c r="H1840" s="8" t="str">
        <f t="shared" ca="1" si="206"/>
        <v>20</v>
      </c>
      <c r="I1840" s="8" t="s">
        <v>6244</v>
      </c>
      <c r="J1840" s="8" t="s">
        <v>6457</v>
      </c>
      <c r="K1840" s="8" t="s">
        <v>6217</v>
      </c>
      <c r="L1840" s="8" t="s">
        <v>6585</v>
      </c>
      <c r="M1840" s="8" t="s">
        <v>6586</v>
      </c>
      <c r="N1840" s="8" t="s">
        <v>36</v>
      </c>
    </row>
    <row r="1841" spans="1:14" ht="21.75" customHeight="1">
      <c r="A1841" s="8" t="s">
        <v>6587</v>
      </c>
      <c r="B1841" s="8" t="s">
        <v>6588</v>
      </c>
      <c r="C1841" s="8" t="s">
        <v>6139</v>
      </c>
      <c r="D1841" s="8" t="s">
        <v>6182</v>
      </c>
      <c r="F1841" s="8" t="s">
        <v>6141</v>
      </c>
      <c r="G1841" s="8" t="str">
        <f t="shared" ca="1" si="205"/>
        <v>13</v>
      </c>
      <c r="H1841" s="8" t="str">
        <f t="shared" ca="1" si="206"/>
        <v>20</v>
      </c>
      <c r="I1841" s="8" t="s">
        <v>6589</v>
      </c>
      <c r="J1841" s="8" t="s">
        <v>6413</v>
      </c>
      <c r="K1841" s="8" t="s">
        <v>6217</v>
      </c>
      <c r="L1841" s="8" t="s">
        <v>6590</v>
      </c>
      <c r="M1841" s="8" t="s">
        <v>6591</v>
      </c>
      <c r="N1841" s="8" t="s">
        <v>36</v>
      </c>
    </row>
    <row r="1842" spans="1:14" ht="21.75" customHeight="1">
      <c r="A1842" s="8" t="s">
        <v>4185</v>
      </c>
      <c r="B1842" s="8" t="s">
        <v>6456</v>
      </c>
      <c r="C1842" s="8" t="s">
        <v>6139</v>
      </c>
      <c r="D1842" s="8" t="s">
        <v>6182</v>
      </c>
      <c r="F1842" s="8" t="s">
        <v>6141</v>
      </c>
      <c r="G1842" s="8" t="str">
        <f t="shared" ca="1" si="205"/>
        <v>13</v>
      </c>
      <c r="H1842" s="8" t="str">
        <f t="shared" ca="1" si="206"/>
        <v>20</v>
      </c>
      <c r="I1842" s="8" t="s">
        <v>6157</v>
      </c>
      <c r="J1842" s="8" t="s">
        <v>6457</v>
      </c>
      <c r="K1842" s="8" t="s">
        <v>6217</v>
      </c>
      <c r="L1842" s="8" t="s">
        <v>6592</v>
      </c>
      <c r="M1842" s="8" t="s">
        <v>6593</v>
      </c>
      <c r="N1842" s="8" t="s">
        <v>36</v>
      </c>
    </row>
    <row r="1843" spans="1:14" ht="21.75" customHeight="1">
      <c r="A1843" s="8" t="s">
        <v>5539</v>
      </c>
      <c r="B1843" s="8" t="s">
        <v>6594</v>
      </c>
      <c r="C1843" s="8" t="s">
        <v>6139</v>
      </c>
      <c r="D1843" s="8" t="s">
        <v>6182</v>
      </c>
      <c r="F1843" s="8" t="s">
        <v>6141</v>
      </c>
      <c r="G1843" s="8" t="str">
        <f t="shared" ca="1" si="205"/>
        <v>13</v>
      </c>
      <c r="H1843" s="8" t="str">
        <f t="shared" ca="1" si="206"/>
        <v>20</v>
      </c>
      <c r="I1843" s="8" t="s">
        <v>6238</v>
      </c>
      <c r="J1843" s="8" t="s">
        <v>6595</v>
      </c>
      <c r="K1843" s="8" t="s">
        <v>6166</v>
      </c>
      <c r="L1843" s="8" t="s">
        <v>6596</v>
      </c>
      <c r="M1843" s="8" t="s">
        <v>6597</v>
      </c>
      <c r="N1843" s="8" t="s">
        <v>42</v>
      </c>
    </row>
    <row r="1844" spans="1:14" ht="21.75" customHeight="1">
      <c r="A1844" s="8" t="s">
        <v>6598</v>
      </c>
      <c r="B1844" s="8" t="s">
        <v>6599</v>
      </c>
      <c r="C1844" s="8" t="s">
        <v>6139</v>
      </c>
      <c r="D1844" s="8" t="s">
        <v>6182</v>
      </c>
      <c r="F1844" s="8" t="s">
        <v>6141</v>
      </c>
      <c r="G1844" s="8" t="str">
        <f t="shared" ca="1" si="205"/>
        <v>13</v>
      </c>
      <c r="H1844" s="8" t="str">
        <f t="shared" ca="1" si="206"/>
        <v>20</v>
      </c>
      <c r="I1844" s="8" t="s">
        <v>6171</v>
      </c>
      <c r="J1844" s="8" t="s">
        <v>6600</v>
      </c>
      <c r="K1844" s="8" t="s">
        <v>6166</v>
      </c>
      <c r="L1844" s="8" t="s">
        <v>6601</v>
      </c>
      <c r="M1844" s="8" t="s">
        <v>6602</v>
      </c>
      <c r="N1844" s="8" t="s">
        <v>6147</v>
      </c>
    </row>
    <row r="1845" spans="1:14" ht="21.75" customHeight="1">
      <c r="A1845" s="8" t="s">
        <v>6603</v>
      </c>
      <c r="B1845" s="8" t="s">
        <v>6425</v>
      </c>
      <c r="C1845" s="8" t="s">
        <v>6139</v>
      </c>
      <c r="D1845" s="8" t="s">
        <v>6140</v>
      </c>
      <c r="F1845" s="8" t="s">
        <v>6141</v>
      </c>
      <c r="G1845" s="8" t="str">
        <f t="shared" ca="1" si="205"/>
        <v>13</v>
      </c>
      <c r="H1845" s="8" t="str">
        <f t="shared" ca="1" si="206"/>
        <v>20</v>
      </c>
      <c r="I1845" s="8" t="s">
        <v>6604</v>
      </c>
      <c r="J1845" s="8" t="s">
        <v>6239</v>
      </c>
      <c r="K1845" s="8" t="s">
        <v>6217</v>
      </c>
      <c r="L1845" s="8" t="s">
        <v>6426</v>
      </c>
      <c r="M1845" s="8" t="s">
        <v>6605</v>
      </c>
      <c r="N1845" s="8" t="s">
        <v>6224</v>
      </c>
    </row>
    <row r="1846" spans="1:14" ht="21.75" customHeight="1">
      <c r="A1846" s="8" t="s">
        <v>385</v>
      </c>
      <c r="B1846" s="8" t="s">
        <v>6606</v>
      </c>
      <c r="C1846" s="8" t="s">
        <v>6139</v>
      </c>
      <c r="D1846" s="8" t="s">
        <v>6182</v>
      </c>
      <c r="F1846" s="8" t="s">
        <v>6141</v>
      </c>
      <c r="G1846" s="8" t="str">
        <f t="shared" ca="1" si="205"/>
        <v>13</v>
      </c>
      <c r="H1846" s="8" t="str">
        <f t="shared" ca="1" si="206"/>
        <v>20</v>
      </c>
      <c r="I1846" s="8" t="s">
        <v>6607</v>
      </c>
      <c r="J1846" s="8" t="s">
        <v>6608</v>
      </c>
      <c r="K1846" s="8" t="s">
        <v>6143</v>
      </c>
      <c r="L1846" s="8" t="s">
        <v>6609</v>
      </c>
      <c r="M1846" s="8" t="s">
        <v>6610</v>
      </c>
      <c r="N1846" s="8" t="s">
        <v>42</v>
      </c>
    </row>
    <row r="1847" spans="1:14" ht="21.75" customHeight="1">
      <c r="A1847" s="8" t="s">
        <v>6611</v>
      </c>
      <c r="B1847" s="8" t="s">
        <v>6310</v>
      </c>
      <c r="C1847" s="8" t="s">
        <v>6139</v>
      </c>
      <c r="D1847" s="8" t="s">
        <v>6182</v>
      </c>
      <c r="F1847" s="8" t="s">
        <v>6141</v>
      </c>
      <c r="G1847" s="8" t="str">
        <f t="shared" ca="1" si="205"/>
        <v>13</v>
      </c>
      <c r="H1847" s="8" t="str">
        <f t="shared" ca="1" si="206"/>
        <v>20</v>
      </c>
      <c r="I1847" s="8" t="s">
        <v>6252</v>
      </c>
      <c r="J1847" s="8" t="s">
        <v>6311</v>
      </c>
      <c r="K1847" s="8" t="s">
        <v>6143</v>
      </c>
      <c r="L1847" s="8" t="s">
        <v>263</v>
      </c>
      <c r="M1847" s="8" t="s">
        <v>6612</v>
      </c>
      <c r="N1847" s="8" t="s">
        <v>6147</v>
      </c>
    </row>
    <row r="1848" spans="1:14" ht="21.75" customHeight="1">
      <c r="A1848" s="8" t="s">
        <v>6613</v>
      </c>
      <c r="B1848" s="8" t="s">
        <v>6614</v>
      </c>
      <c r="C1848" s="8" t="s">
        <v>6139</v>
      </c>
      <c r="D1848" s="8" t="s">
        <v>6140</v>
      </c>
      <c r="F1848" s="8" t="s">
        <v>6141</v>
      </c>
      <c r="G1848" s="8" t="str">
        <f t="shared" ca="1" si="205"/>
        <v>13</v>
      </c>
      <c r="H1848" s="8" t="str">
        <f t="shared" ca="1" si="206"/>
        <v>20</v>
      </c>
      <c r="I1848" s="8" t="s">
        <v>6238</v>
      </c>
      <c r="J1848" s="8" t="s">
        <v>6262</v>
      </c>
      <c r="K1848" s="8" t="s">
        <v>6217</v>
      </c>
      <c r="L1848" s="8" t="s">
        <v>6615</v>
      </c>
      <c r="M1848" s="8" t="s">
        <v>6616</v>
      </c>
      <c r="N1848" s="8" t="s">
        <v>6169</v>
      </c>
    </row>
    <row r="1849" spans="1:14" ht="21.75" customHeight="1">
      <c r="A1849" s="8" t="s">
        <v>1588</v>
      </c>
      <c r="B1849" s="8" t="s">
        <v>6456</v>
      </c>
      <c r="C1849" s="8" t="s">
        <v>6139</v>
      </c>
      <c r="D1849" s="8" t="s">
        <v>6182</v>
      </c>
      <c r="F1849" s="8" t="s">
        <v>6141</v>
      </c>
      <c r="G1849" s="8" t="str">
        <f t="shared" ca="1" si="205"/>
        <v>13</v>
      </c>
      <c r="H1849" s="8" t="str">
        <f t="shared" ca="1" si="206"/>
        <v>20</v>
      </c>
      <c r="I1849" s="8" t="s">
        <v>6252</v>
      </c>
      <c r="J1849" s="8" t="s">
        <v>6457</v>
      </c>
      <c r="K1849" s="8" t="s">
        <v>6217</v>
      </c>
      <c r="L1849" s="8" t="s">
        <v>6617</v>
      </c>
      <c r="M1849" s="8" t="s">
        <v>6618</v>
      </c>
      <c r="N1849" s="8" t="s">
        <v>36</v>
      </c>
    </row>
    <row r="1850" spans="1:14" ht="21.75" customHeight="1">
      <c r="A1850" s="8" t="s">
        <v>6619</v>
      </c>
      <c r="B1850" s="8" t="s">
        <v>6243</v>
      </c>
      <c r="C1850" s="8" t="s">
        <v>6139</v>
      </c>
      <c r="D1850" s="8" t="s">
        <v>6140</v>
      </c>
      <c r="F1850" s="8" t="s">
        <v>6141</v>
      </c>
      <c r="G1850" s="8" t="str">
        <f t="shared" ca="1" si="205"/>
        <v>13</v>
      </c>
      <c r="H1850" s="8" t="str">
        <f t="shared" ca="1" si="206"/>
        <v>20</v>
      </c>
      <c r="I1850" s="8" t="s">
        <v>6183</v>
      </c>
      <c r="J1850" s="8" t="s">
        <v>6245</v>
      </c>
      <c r="K1850" s="8" t="s">
        <v>6217</v>
      </c>
      <c r="L1850" s="8" t="s">
        <v>6620</v>
      </c>
      <c r="M1850" s="8" t="s">
        <v>6621</v>
      </c>
      <c r="N1850" s="8" t="s">
        <v>6169</v>
      </c>
    </row>
    <row r="1851" spans="1:14" ht="21.75" customHeight="1">
      <c r="A1851" s="8" t="s">
        <v>385</v>
      </c>
      <c r="B1851" s="8" t="s">
        <v>6622</v>
      </c>
      <c r="C1851" s="8" t="s">
        <v>6139</v>
      </c>
      <c r="D1851" s="8" t="s">
        <v>6140</v>
      </c>
      <c r="F1851" s="8" t="s">
        <v>6141</v>
      </c>
      <c r="G1851" s="8" t="str">
        <f t="shared" ca="1" si="205"/>
        <v>13</v>
      </c>
      <c r="H1851" s="8" t="str">
        <f t="shared" ca="1" si="206"/>
        <v>20</v>
      </c>
      <c r="I1851" s="8" t="s">
        <v>6151</v>
      </c>
      <c r="J1851" s="8" t="s">
        <v>6366</v>
      </c>
      <c r="K1851" s="8" t="s">
        <v>6166</v>
      </c>
      <c r="L1851" s="8" t="s">
        <v>6623</v>
      </c>
      <c r="M1851" s="8" t="s">
        <v>4847</v>
      </c>
      <c r="N1851" s="8" t="s">
        <v>42</v>
      </c>
    </row>
    <row r="1852" spans="1:14" ht="21.75" customHeight="1">
      <c r="A1852" s="8" t="s">
        <v>3462</v>
      </c>
      <c r="B1852" s="8" t="s">
        <v>6260</v>
      </c>
      <c r="C1852" s="8" t="s">
        <v>6139</v>
      </c>
      <c r="D1852" s="8" t="s">
        <v>6182</v>
      </c>
      <c r="F1852" s="8" t="s">
        <v>6141</v>
      </c>
      <c r="G1852" s="8" t="str">
        <f t="shared" ca="1" si="205"/>
        <v>13</v>
      </c>
      <c r="H1852" s="8" t="str">
        <f t="shared" ca="1" si="206"/>
        <v>20</v>
      </c>
      <c r="I1852" s="8" t="s">
        <v>6244</v>
      </c>
      <c r="J1852" s="8" t="s">
        <v>6262</v>
      </c>
      <c r="K1852" s="8" t="s">
        <v>6217</v>
      </c>
      <c r="L1852" s="8" t="s">
        <v>6624</v>
      </c>
      <c r="M1852" s="8" t="s">
        <v>6160</v>
      </c>
      <c r="N1852" s="8" t="s">
        <v>6169</v>
      </c>
    </row>
    <row r="1853" spans="1:14" ht="21.75" customHeight="1">
      <c r="A1853" s="8" t="s">
        <v>3462</v>
      </c>
      <c r="B1853" s="8" t="s">
        <v>6318</v>
      </c>
      <c r="C1853" s="8" t="s">
        <v>6139</v>
      </c>
      <c r="D1853" s="8" t="s">
        <v>6140</v>
      </c>
      <c r="F1853" s="8" t="s">
        <v>6141</v>
      </c>
      <c r="G1853" s="8" t="str">
        <f t="shared" ca="1" si="205"/>
        <v>13</v>
      </c>
      <c r="H1853" s="8" t="str">
        <f t="shared" ca="1" si="206"/>
        <v>20</v>
      </c>
      <c r="I1853" s="8" t="s">
        <v>6171</v>
      </c>
      <c r="J1853" s="8" t="s">
        <v>6320</v>
      </c>
      <c r="K1853" s="8" t="s">
        <v>6217</v>
      </c>
      <c r="L1853" s="8" t="s">
        <v>6563</v>
      </c>
      <c r="M1853" s="8" t="s">
        <v>6625</v>
      </c>
      <c r="N1853" s="8" t="s">
        <v>6169</v>
      </c>
    </row>
    <row r="1854" spans="1:14" ht="21.75" customHeight="1">
      <c r="A1854" s="8" t="s">
        <v>1588</v>
      </c>
      <c r="B1854" s="8" t="s">
        <v>6626</v>
      </c>
      <c r="C1854" s="8" t="s">
        <v>6139</v>
      </c>
      <c r="D1854" s="8" t="s">
        <v>6371</v>
      </c>
      <c r="F1854" s="8" t="s">
        <v>6141</v>
      </c>
      <c r="G1854" s="8" t="str">
        <f t="shared" ca="1" si="205"/>
        <v>13</v>
      </c>
      <c r="H1854" s="8" t="str">
        <f t="shared" ca="1" si="206"/>
        <v>20</v>
      </c>
      <c r="I1854" s="8" t="s">
        <v>6627</v>
      </c>
      <c r="J1854" s="8" t="s">
        <v>6158</v>
      </c>
      <c r="K1854" s="8" t="s">
        <v>6166</v>
      </c>
      <c r="L1854" s="8" t="s">
        <v>6628</v>
      </c>
      <c r="M1854" s="8" t="s">
        <v>6629</v>
      </c>
      <c r="N1854" s="8" t="s">
        <v>42</v>
      </c>
    </row>
    <row r="1855" spans="1:14" ht="21.75" customHeight="1">
      <c r="A1855" s="8" t="s">
        <v>1068</v>
      </c>
      <c r="B1855" s="8" t="s">
        <v>6491</v>
      </c>
      <c r="C1855" s="8" t="s">
        <v>6139</v>
      </c>
      <c r="D1855" s="8" t="s">
        <v>6182</v>
      </c>
      <c r="F1855" s="8" t="s">
        <v>6164</v>
      </c>
      <c r="G1855" s="8" t="str">
        <f t="shared" ca="1" si="205"/>
        <v>13</v>
      </c>
      <c r="H1855" s="8" t="str">
        <f t="shared" ca="1" si="206"/>
        <v>20</v>
      </c>
      <c r="I1855" s="8" t="s">
        <v>6301</v>
      </c>
      <c r="J1855" s="8" t="s">
        <v>6239</v>
      </c>
      <c r="K1855" s="8" t="s">
        <v>6166</v>
      </c>
      <c r="L1855" s="8" t="s">
        <v>6630</v>
      </c>
      <c r="M1855" s="8" t="s">
        <v>6631</v>
      </c>
      <c r="N1855" s="8" t="s">
        <v>6224</v>
      </c>
    </row>
    <row r="1856" spans="1:14" ht="21.75" customHeight="1">
      <c r="A1856" s="8" t="s">
        <v>5191</v>
      </c>
      <c r="B1856" s="8" t="s">
        <v>6594</v>
      </c>
      <c r="C1856" s="8" t="s">
        <v>6139</v>
      </c>
      <c r="D1856" s="8" t="s">
        <v>6182</v>
      </c>
      <c r="F1856" s="8" t="s">
        <v>6141</v>
      </c>
      <c r="G1856" s="8" t="str">
        <f t="shared" ca="1" si="205"/>
        <v>13</v>
      </c>
      <c r="H1856" s="8" t="str">
        <f t="shared" ca="1" si="206"/>
        <v>20</v>
      </c>
      <c r="I1856" s="8" t="s">
        <v>6632</v>
      </c>
      <c r="J1856" s="8" t="s">
        <v>6595</v>
      </c>
      <c r="K1856" s="8" t="s">
        <v>6217</v>
      </c>
      <c r="L1856" s="8" t="s">
        <v>6633</v>
      </c>
      <c r="M1856" s="8" t="s">
        <v>6634</v>
      </c>
      <c r="N1856" s="8" t="s">
        <v>42</v>
      </c>
    </row>
    <row r="1857" spans="1:14" ht="21.75" customHeight="1">
      <c r="A1857" s="8" t="s">
        <v>6635</v>
      </c>
      <c r="B1857" s="8" t="s">
        <v>6636</v>
      </c>
      <c r="C1857" s="8" t="s">
        <v>6139</v>
      </c>
      <c r="D1857" s="8" t="s">
        <v>6140</v>
      </c>
      <c r="F1857" s="8" t="s">
        <v>6164</v>
      </c>
      <c r="G1857" s="8" t="str">
        <f t="shared" ca="1" si="205"/>
        <v>13</v>
      </c>
      <c r="H1857" s="8" t="str">
        <f t="shared" ca="1" si="206"/>
        <v>20</v>
      </c>
      <c r="I1857" s="8" t="s">
        <v>6637</v>
      </c>
      <c r="J1857" s="8" t="s">
        <v>6336</v>
      </c>
      <c r="K1857" s="8" t="s">
        <v>6217</v>
      </c>
      <c r="L1857" s="8" t="s">
        <v>6638</v>
      </c>
      <c r="M1857" s="8" t="s">
        <v>6639</v>
      </c>
      <c r="N1857" s="8" t="s">
        <v>6224</v>
      </c>
    </row>
    <row r="1858" spans="1:14" ht="21.75" customHeight="1">
      <c r="A1858" s="8" t="s">
        <v>385</v>
      </c>
      <c r="B1858" s="8" t="s">
        <v>6640</v>
      </c>
      <c r="C1858" s="8" t="s">
        <v>6139</v>
      </c>
      <c r="D1858" s="8" t="s">
        <v>6437</v>
      </c>
      <c r="F1858" s="8" t="s">
        <v>6141</v>
      </c>
      <c r="G1858" s="8" t="str">
        <f t="shared" ca="1" si="205"/>
        <v>13</v>
      </c>
      <c r="H1858" s="8" t="str">
        <f t="shared" ca="1" si="206"/>
        <v>20</v>
      </c>
      <c r="I1858" s="8" t="s">
        <v>6189</v>
      </c>
      <c r="J1858" s="8" t="s">
        <v>6158</v>
      </c>
      <c r="K1858" s="8" t="s">
        <v>6217</v>
      </c>
      <c r="L1858" s="8" t="s">
        <v>6641</v>
      </c>
      <c r="M1858" s="8" t="s">
        <v>1907</v>
      </c>
      <c r="N1858" s="8" t="s">
        <v>6224</v>
      </c>
    </row>
    <row r="1859" spans="1:14" ht="21.75" customHeight="1">
      <c r="A1859" s="8" t="s">
        <v>6642</v>
      </c>
      <c r="B1859" s="8" t="s">
        <v>6643</v>
      </c>
      <c r="C1859" s="8" t="s">
        <v>6139</v>
      </c>
      <c r="D1859" s="8" t="s">
        <v>6140</v>
      </c>
      <c r="F1859" s="8" t="s">
        <v>6141</v>
      </c>
      <c r="G1859" s="8" t="str">
        <f t="shared" ca="1" si="205"/>
        <v>13</v>
      </c>
      <c r="H1859" s="8" t="str">
        <f t="shared" ca="1" si="206"/>
        <v>20</v>
      </c>
      <c r="I1859" s="8" t="s">
        <v>6183</v>
      </c>
      <c r="J1859" s="8" t="s">
        <v>6158</v>
      </c>
      <c r="K1859" s="8" t="s">
        <v>6217</v>
      </c>
      <c r="L1859" s="8" t="s">
        <v>6644</v>
      </c>
      <c r="M1859" s="8" t="s">
        <v>6645</v>
      </c>
      <c r="N1859" s="8" t="s">
        <v>42</v>
      </c>
    </row>
    <row r="1860" spans="1:14" ht="21.75" customHeight="1">
      <c r="A1860" s="8" t="s">
        <v>172</v>
      </c>
      <c r="B1860" s="8" t="s">
        <v>6646</v>
      </c>
      <c r="C1860" s="8" t="s">
        <v>6139</v>
      </c>
      <c r="D1860" s="8" t="s">
        <v>6140</v>
      </c>
      <c r="F1860" s="8" t="s">
        <v>6141</v>
      </c>
      <c r="G1860" s="8" t="str">
        <f t="shared" ca="1" si="205"/>
        <v>13</v>
      </c>
      <c r="H1860" s="8" t="str">
        <f t="shared" ca="1" si="206"/>
        <v>20</v>
      </c>
      <c r="I1860" s="8" t="s">
        <v>6256</v>
      </c>
      <c r="J1860" s="8" t="s">
        <v>6361</v>
      </c>
      <c r="K1860" s="8" t="s">
        <v>6166</v>
      </c>
      <c r="L1860" s="8" t="s">
        <v>6647</v>
      </c>
      <c r="M1860" s="8" t="s">
        <v>6648</v>
      </c>
      <c r="N1860" s="8" t="s">
        <v>6224</v>
      </c>
    </row>
    <row r="1861" spans="1:14" ht="21.75" customHeight="1">
      <c r="A1861" s="8" t="s">
        <v>4176</v>
      </c>
      <c r="B1861" s="8" t="s">
        <v>6649</v>
      </c>
      <c r="C1861" s="8" t="s">
        <v>6139</v>
      </c>
      <c r="D1861" s="8" t="s">
        <v>6650</v>
      </c>
      <c r="F1861" s="8" t="s">
        <v>6141</v>
      </c>
      <c r="G1861" s="8" t="str">
        <f t="shared" ca="1" si="205"/>
        <v>13</v>
      </c>
      <c r="H1861" s="8" t="str">
        <f t="shared" ca="1" si="206"/>
        <v>20</v>
      </c>
      <c r="I1861" s="8" t="s">
        <v>6256</v>
      </c>
      <c r="J1861" s="8" t="s">
        <v>6270</v>
      </c>
      <c r="K1861" s="8" t="s">
        <v>6217</v>
      </c>
      <c r="L1861" s="8" t="s">
        <v>6651</v>
      </c>
      <c r="M1861" s="8" t="s">
        <v>6192</v>
      </c>
      <c r="N1861" s="8" t="s">
        <v>42</v>
      </c>
    </row>
    <row r="1862" spans="1:14" ht="21.75" customHeight="1">
      <c r="A1862" s="8" t="s">
        <v>5539</v>
      </c>
      <c r="B1862" s="8" t="s">
        <v>6248</v>
      </c>
      <c r="C1862" s="8" t="s">
        <v>6139</v>
      </c>
      <c r="D1862" s="8" t="s">
        <v>6140</v>
      </c>
      <c r="F1862" s="8" t="s">
        <v>6150</v>
      </c>
      <c r="G1862" s="8" t="str">
        <f t="shared" ca="1" si="205"/>
        <v>13</v>
      </c>
      <c r="H1862" s="8" t="str">
        <f t="shared" ca="1" si="206"/>
        <v>20</v>
      </c>
      <c r="I1862" s="8" t="s">
        <v>6261</v>
      </c>
      <c r="J1862" s="8" t="s">
        <v>6152</v>
      </c>
      <c r="K1862" s="8" t="s">
        <v>6166</v>
      </c>
      <c r="L1862" s="8" t="s">
        <v>6652</v>
      </c>
      <c r="M1862" s="8" t="s">
        <v>6653</v>
      </c>
      <c r="N1862" s="8" t="s">
        <v>6224</v>
      </c>
    </row>
    <row r="1863" spans="1:14" ht="21.75" customHeight="1">
      <c r="A1863" s="8" t="s">
        <v>6654</v>
      </c>
      <c r="B1863" s="8" t="s">
        <v>6655</v>
      </c>
      <c r="C1863" s="8" t="s">
        <v>6139</v>
      </c>
      <c r="D1863" s="8" t="s">
        <v>6182</v>
      </c>
      <c r="F1863" s="8" t="s">
        <v>6141</v>
      </c>
      <c r="G1863" s="8" t="str">
        <f t="shared" ca="1" si="205"/>
        <v>13</v>
      </c>
      <c r="H1863" s="8" t="str">
        <f t="shared" ca="1" si="206"/>
        <v>20</v>
      </c>
      <c r="I1863" s="8" t="s">
        <v>6171</v>
      </c>
      <c r="J1863" s="8" t="s">
        <v>6233</v>
      </c>
      <c r="K1863" s="8" t="s">
        <v>6150</v>
      </c>
      <c r="L1863" s="8" t="s">
        <v>6656</v>
      </c>
      <c r="M1863" s="8" t="s">
        <v>4611</v>
      </c>
      <c r="N1863" s="8" t="s">
        <v>42</v>
      </c>
    </row>
    <row r="1864" spans="1:14" ht="21.75" customHeight="1">
      <c r="A1864" s="8" t="s">
        <v>385</v>
      </c>
      <c r="B1864" s="8" t="s">
        <v>6622</v>
      </c>
      <c r="C1864" s="8" t="s">
        <v>6139</v>
      </c>
      <c r="D1864" s="8" t="s">
        <v>6140</v>
      </c>
      <c r="F1864" s="8" t="s">
        <v>6141</v>
      </c>
      <c r="G1864" s="8" t="str">
        <f t="shared" ca="1" si="205"/>
        <v>13</v>
      </c>
      <c r="H1864" s="8" t="str">
        <f t="shared" ca="1" si="206"/>
        <v>20</v>
      </c>
      <c r="I1864" s="8" t="s">
        <v>6657</v>
      </c>
      <c r="J1864" s="8" t="s">
        <v>6366</v>
      </c>
      <c r="K1864" s="8" t="s">
        <v>6217</v>
      </c>
      <c r="L1864" s="8" t="s">
        <v>6658</v>
      </c>
      <c r="M1864" s="8" t="s">
        <v>1907</v>
      </c>
      <c r="N1864" s="8" t="s">
        <v>42</v>
      </c>
    </row>
    <row r="1865" spans="1:14" ht="21.75" customHeight="1">
      <c r="A1865" s="8" t="s">
        <v>6659</v>
      </c>
      <c r="B1865" s="8" t="s">
        <v>6243</v>
      </c>
      <c r="C1865" s="8" t="s">
        <v>6139</v>
      </c>
      <c r="D1865" s="8" t="s">
        <v>6182</v>
      </c>
      <c r="F1865" s="8" t="s">
        <v>6141</v>
      </c>
      <c r="G1865" s="8" t="str">
        <f t="shared" ca="1" si="205"/>
        <v>13</v>
      </c>
      <c r="H1865" s="8" t="str">
        <f t="shared" ca="1" si="206"/>
        <v>20</v>
      </c>
      <c r="I1865" s="8" t="s">
        <v>6244</v>
      </c>
      <c r="J1865" s="8" t="s">
        <v>6245</v>
      </c>
      <c r="K1865" s="8" t="s">
        <v>6217</v>
      </c>
      <c r="L1865" s="8" t="s">
        <v>6660</v>
      </c>
      <c r="M1865" s="8" t="s">
        <v>6661</v>
      </c>
      <c r="N1865" s="8" t="s">
        <v>6169</v>
      </c>
    </row>
    <row r="1866" spans="1:14" ht="21.75" customHeight="1">
      <c r="A1866" s="8" t="s">
        <v>4176</v>
      </c>
      <c r="B1866" s="8" t="s">
        <v>6662</v>
      </c>
      <c r="C1866" s="8" t="s">
        <v>6139</v>
      </c>
      <c r="D1866" s="8" t="s">
        <v>6140</v>
      </c>
      <c r="F1866" s="8" t="s">
        <v>6141</v>
      </c>
      <c r="G1866" s="8" t="str">
        <f t="shared" ca="1" si="205"/>
        <v>13</v>
      </c>
      <c r="H1866" s="8" t="str">
        <f t="shared" ca="1" si="206"/>
        <v>20</v>
      </c>
      <c r="I1866" s="8" t="s">
        <v>6256</v>
      </c>
      <c r="J1866" s="8" t="s">
        <v>6379</v>
      </c>
      <c r="K1866" s="8" t="s">
        <v>6143</v>
      </c>
      <c r="L1866" s="8" t="s">
        <v>6663</v>
      </c>
      <c r="M1866" s="8" t="s">
        <v>6664</v>
      </c>
      <c r="N1866" s="8" t="s">
        <v>36</v>
      </c>
    </row>
    <row r="1867" spans="1:14" ht="21.75" customHeight="1">
      <c r="A1867" s="8" t="s">
        <v>385</v>
      </c>
      <c r="B1867" s="8" t="s">
        <v>6665</v>
      </c>
      <c r="C1867" s="8" t="s">
        <v>6139</v>
      </c>
      <c r="D1867" s="8" t="s">
        <v>6182</v>
      </c>
      <c r="F1867" s="8" t="s">
        <v>6141</v>
      </c>
      <c r="G1867" s="8" t="str">
        <f t="shared" ca="1" si="205"/>
        <v>13</v>
      </c>
      <c r="H1867" s="8" t="str">
        <f t="shared" ca="1" si="206"/>
        <v>20</v>
      </c>
      <c r="I1867" s="8" t="s">
        <v>6157</v>
      </c>
      <c r="J1867" s="8" t="s">
        <v>6190</v>
      </c>
      <c r="K1867" s="8" t="s">
        <v>6217</v>
      </c>
      <c r="L1867" s="8" t="s">
        <v>6666</v>
      </c>
      <c r="M1867" s="8" t="s">
        <v>1907</v>
      </c>
      <c r="N1867" s="8" t="s">
        <v>42</v>
      </c>
    </row>
    <row r="1868" spans="1:14" ht="21.75" customHeight="1">
      <c r="A1868" s="8" t="s">
        <v>3718</v>
      </c>
      <c r="B1868" s="8" t="s">
        <v>6255</v>
      </c>
      <c r="C1868" s="8" t="s">
        <v>6139</v>
      </c>
      <c r="D1868" s="8" t="s">
        <v>6182</v>
      </c>
      <c r="F1868" s="8" t="s">
        <v>6141</v>
      </c>
      <c r="G1868" s="8" t="str">
        <f t="shared" ca="1" si="205"/>
        <v>13</v>
      </c>
      <c r="H1868" s="8" t="str">
        <f t="shared" ca="1" si="206"/>
        <v>20</v>
      </c>
      <c r="I1868" s="8" t="s">
        <v>6256</v>
      </c>
      <c r="J1868" s="8" t="s">
        <v>6257</v>
      </c>
      <c r="K1868" s="8" t="s">
        <v>6217</v>
      </c>
      <c r="L1868" s="8" t="s">
        <v>6578</v>
      </c>
      <c r="M1868" s="8" t="s">
        <v>6667</v>
      </c>
      <c r="N1868" s="8" t="s">
        <v>6169</v>
      </c>
    </row>
    <row r="1869" spans="1:14" ht="21.75" customHeight="1">
      <c r="A1869" s="8" t="s">
        <v>385</v>
      </c>
      <c r="B1869" s="8" t="s">
        <v>6668</v>
      </c>
      <c r="C1869" s="8" t="s">
        <v>6139</v>
      </c>
      <c r="D1869" s="8" t="s">
        <v>6177</v>
      </c>
      <c r="F1869" s="8" t="s">
        <v>6141</v>
      </c>
      <c r="G1869" s="8" t="str">
        <f t="shared" ca="1" si="205"/>
        <v>13</v>
      </c>
      <c r="H1869" s="8" t="str">
        <f t="shared" ca="1" si="206"/>
        <v>20</v>
      </c>
      <c r="I1869" s="8" t="s">
        <v>6256</v>
      </c>
      <c r="J1869" s="8" t="s">
        <v>6286</v>
      </c>
      <c r="K1869" s="8" t="s">
        <v>6166</v>
      </c>
      <c r="L1869" s="8" t="s">
        <v>6669</v>
      </c>
      <c r="M1869" s="8" t="s">
        <v>6670</v>
      </c>
      <c r="N1869" s="8" t="s">
        <v>36</v>
      </c>
    </row>
    <row r="1870" spans="1:14" ht="21.75" customHeight="1">
      <c r="A1870" s="8" t="s">
        <v>6671</v>
      </c>
      <c r="B1870" s="8" t="s">
        <v>6672</v>
      </c>
      <c r="C1870" s="8" t="s">
        <v>6139</v>
      </c>
      <c r="D1870" s="8" t="s">
        <v>6140</v>
      </c>
      <c r="F1870" s="8" t="s">
        <v>6141</v>
      </c>
      <c r="G1870" s="8" t="str">
        <f t="shared" ca="1" si="205"/>
        <v>13</v>
      </c>
      <c r="H1870" s="8" t="str">
        <f t="shared" ca="1" si="206"/>
        <v>20</v>
      </c>
      <c r="I1870" s="8" t="s">
        <v>6375</v>
      </c>
      <c r="J1870" s="8" t="s">
        <v>6278</v>
      </c>
      <c r="K1870" s="8" t="s">
        <v>6143</v>
      </c>
      <c r="L1870" s="8" t="s">
        <v>6673</v>
      </c>
      <c r="M1870" s="8" t="s">
        <v>6674</v>
      </c>
      <c r="N1870" s="8" t="s">
        <v>42</v>
      </c>
    </row>
    <row r="1871" spans="1:14" ht="21.75" customHeight="1">
      <c r="A1871" s="8" t="s">
        <v>172</v>
      </c>
      <c r="B1871" s="8" t="s">
        <v>6675</v>
      </c>
      <c r="C1871" s="8" t="s">
        <v>6139</v>
      </c>
      <c r="D1871" s="8" t="s">
        <v>6182</v>
      </c>
      <c r="F1871" s="8" t="s">
        <v>6141</v>
      </c>
      <c r="G1871" s="8" t="str">
        <f t="shared" ca="1" si="205"/>
        <v>13</v>
      </c>
      <c r="H1871" s="8" t="str">
        <f t="shared" ca="1" si="206"/>
        <v>20</v>
      </c>
      <c r="I1871" s="8" t="s">
        <v>6676</v>
      </c>
      <c r="J1871" s="8" t="s">
        <v>6144</v>
      </c>
      <c r="K1871" s="8" t="s">
        <v>6217</v>
      </c>
      <c r="L1871" s="8" t="s">
        <v>6677</v>
      </c>
      <c r="M1871" s="8" t="s">
        <v>6678</v>
      </c>
      <c r="N1871" s="8" t="s">
        <v>6147</v>
      </c>
    </row>
    <row r="1872" spans="1:14" ht="21.75" customHeight="1">
      <c r="A1872" s="8" t="s">
        <v>6679</v>
      </c>
      <c r="B1872" s="8" t="s">
        <v>6643</v>
      </c>
      <c r="C1872" s="8" t="s">
        <v>6139</v>
      </c>
      <c r="D1872" s="8" t="s">
        <v>6140</v>
      </c>
      <c r="F1872" s="8" t="s">
        <v>6150</v>
      </c>
      <c r="G1872" s="8" t="str">
        <f t="shared" ca="1" si="205"/>
        <v>13</v>
      </c>
      <c r="H1872" s="8" t="str">
        <f t="shared" ca="1" si="206"/>
        <v>20</v>
      </c>
      <c r="I1872" s="8" t="s">
        <v>6532</v>
      </c>
      <c r="J1872" s="8" t="s">
        <v>6158</v>
      </c>
      <c r="K1872" s="8" t="s">
        <v>6150</v>
      </c>
      <c r="L1872" s="8" t="s">
        <v>6644</v>
      </c>
      <c r="M1872" s="8" t="s">
        <v>6680</v>
      </c>
      <c r="N1872" s="8" t="s">
        <v>42</v>
      </c>
    </row>
    <row r="1873" spans="1:14" ht="21.75" customHeight="1">
      <c r="A1873" s="8" t="s">
        <v>172</v>
      </c>
      <c r="B1873" s="8" t="s">
        <v>5860</v>
      </c>
      <c r="C1873" s="8" t="s">
        <v>6139</v>
      </c>
      <c r="D1873" s="8" t="s">
        <v>6182</v>
      </c>
      <c r="F1873" s="8" t="s">
        <v>6141</v>
      </c>
      <c r="G1873" s="8" t="str">
        <f t="shared" ca="1" si="205"/>
        <v>13</v>
      </c>
      <c r="H1873" s="8" t="str">
        <f t="shared" ca="1" si="206"/>
        <v>20</v>
      </c>
      <c r="I1873" s="8" t="s">
        <v>6252</v>
      </c>
      <c r="J1873" s="8" t="s">
        <v>6158</v>
      </c>
      <c r="K1873" s="8" t="s">
        <v>6217</v>
      </c>
      <c r="L1873" s="8" t="s">
        <v>6681</v>
      </c>
      <c r="M1873" s="8" t="s">
        <v>6559</v>
      </c>
      <c r="N1873" s="8" t="s">
        <v>42</v>
      </c>
    </row>
    <row r="1874" spans="1:14" ht="21.75" customHeight="1">
      <c r="A1874" s="8" t="s">
        <v>1588</v>
      </c>
      <c r="B1874" s="8" t="s">
        <v>6682</v>
      </c>
      <c r="C1874" s="8" t="s">
        <v>6139</v>
      </c>
      <c r="D1874" s="8" t="s">
        <v>6140</v>
      </c>
      <c r="F1874" s="8" t="s">
        <v>6141</v>
      </c>
      <c r="G1874" s="8" t="str">
        <f t="shared" ca="1" si="205"/>
        <v>13</v>
      </c>
      <c r="H1874" s="8" t="str">
        <f t="shared" ca="1" si="206"/>
        <v>20</v>
      </c>
      <c r="I1874" s="8" t="s">
        <v>6256</v>
      </c>
      <c r="J1874" s="8" t="s">
        <v>6158</v>
      </c>
      <c r="K1874" s="8" t="s">
        <v>6217</v>
      </c>
      <c r="L1874" s="8" t="s">
        <v>6683</v>
      </c>
      <c r="M1874" s="8" t="s">
        <v>6684</v>
      </c>
      <c r="N1874" s="8" t="s">
        <v>36</v>
      </c>
    </row>
    <row r="1875" spans="1:14" ht="21.75" customHeight="1">
      <c r="A1875" s="8" t="s">
        <v>6685</v>
      </c>
      <c r="B1875" s="8" t="s">
        <v>6248</v>
      </c>
      <c r="C1875" s="8" t="s">
        <v>6139</v>
      </c>
      <c r="D1875" s="8" t="s">
        <v>6140</v>
      </c>
      <c r="F1875" s="8" t="s">
        <v>6141</v>
      </c>
      <c r="G1875" s="8" t="str">
        <f t="shared" ca="1" si="205"/>
        <v>13</v>
      </c>
      <c r="H1875" s="8" t="str">
        <f t="shared" ca="1" si="206"/>
        <v>20</v>
      </c>
      <c r="I1875" s="8" t="s">
        <v>6686</v>
      </c>
      <c r="J1875" s="8" t="s">
        <v>6152</v>
      </c>
      <c r="K1875" s="8" t="s">
        <v>6150</v>
      </c>
      <c r="L1875" s="8" t="s">
        <v>6687</v>
      </c>
      <c r="M1875" s="8" t="s">
        <v>6264</v>
      </c>
      <c r="N1875" s="8" t="s">
        <v>6224</v>
      </c>
    </row>
    <row r="1876" spans="1:14" ht="21.75" customHeight="1">
      <c r="A1876" s="8" t="s">
        <v>6688</v>
      </c>
      <c r="B1876" s="8" t="s">
        <v>6425</v>
      </c>
      <c r="C1876" s="8" t="s">
        <v>6139</v>
      </c>
      <c r="D1876" s="8" t="s">
        <v>6140</v>
      </c>
      <c r="F1876" s="8" t="s">
        <v>6141</v>
      </c>
      <c r="G1876" s="8" t="str">
        <f t="shared" ca="1" si="205"/>
        <v>13</v>
      </c>
      <c r="H1876" s="8" t="str">
        <f t="shared" ca="1" si="206"/>
        <v>20</v>
      </c>
      <c r="I1876" s="8" t="s">
        <v>6689</v>
      </c>
      <c r="J1876" s="8" t="s">
        <v>6239</v>
      </c>
      <c r="K1876" s="8" t="s">
        <v>6217</v>
      </c>
      <c r="L1876" s="8" t="s">
        <v>6690</v>
      </c>
      <c r="M1876" s="8" t="s">
        <v>6427</v>
      </c>
      <c r="N1876" s="8" t="s">
        <v>6224</v>
      </c>
    </row>
    <row r="1877" spans="1:14" ht="21.75" customHeight="1">
      <c r="A1877" s="8" t="s">
        <v>108</v>
      </c>
      <c r="B1877" s="8" t="s">
        <v>6281</v>
      </c>
      <c r="C1877" s="8" t="s">
        <v>6139</v>
      </c>
      <c r="D1877" s="8" t="s">
        <v>6182</v>
      </c>
      <c r="F1877" s="8" t="s">
        <v>6141</v>
      </c>
      <c r="G1877" s="8" t="str">
        <f t="shared" ca="1" si="205"/>
        <v>13</v>
      </c>
      <c r="H1877" s="8" t="str">
        <f t="shared" ca="1" si="206"/>
        <v>20</v>
      </c>
      <c r="I1877" s="8" t="s">
        <v>6244</v>
      </c>
      <c r="J1877" s="8" t="s">
        <v>6152</v>
      </c>
      <c r="K1877" s="8" t="s">
        <v>6150</v>
      </c>
      <c r="L1877" s="8" t="s">
        <v>6691</v>
      </c>
      <c r="M1877" s="8" t="s">
        <v>6692</v>
      </c>
      <c r="N1877" s="8" t="s">
        <v>36</v>
      </c>
    </row>
    <row r="1878" spans="1:14" ht="21.75" customHeight="1">
      <c r="A1878" s="8" t="s">
        <v>4671</v>
      </c>
      <c r="B1878" s="8" t="s">
        <v>6693</v>
      </c>
      <c r="C1878" s="8" t="s">
        <v>6139</v>
      </c>
      <c r="D1878" s="8" t="s">
        <v>6371</v>
      </c>
      <c r="F1878" s="8" t="s">
        <v>6141</v>
      </c>
      <c r="G1878" s="8" t="str">
        <f t="shared" ca="1" si="205"/>
        <v>13</v>
      </c>
      <c r="H1878" s="8" t="str">
        <f t="shared" ca="1" si="206"/>
        <v>20</v>
      </c>
      <c r="I1878" s="8" t="s">
        <v>6151</v>
      </c>
      <c r="J1878" s="8" t="s">
        <v>6694</v>
      </c>
      <c r="K1878" s="8" t="s">
        <v>6166</v>
      </c>
      <c r="L1878" s="8" t="s">
        <v>6695</v>
      </c>
      <c r="M1878" s="8" t="s">
        <v>6696</v>
      </c>
      <c r="N1878" s="8" t="s">
        <v>36</v>
      </c>
    </row>
    <row r="1879" spans="1:14" ht="21.75" customHeight="1">
      <c r="A1879" s="8" t="s">
        <v>385</v>
      </c>
      <c r="B1879" s="8" t="s">
        <v>6425</v>
      </c>
      <c r="C1879" s="8" t="s">
        <v>6139</v>
      </c>
      <c r="D1879" s="8" t="s">
        <v>6140</v>
      </c>
      <c r="F1879" s="8" t="s">
        <v>6141</v>
      </c>
      <c r="G1879" s="8" t="str">
        <f t="shared" ca="1" si="205"/>
        <v>13</v>
      </c>
      <c r="H1879" s="8" t="str">
        <f t="shared" ca="1" si="206"/>
        <v>20</v>
      </c>
      <c r="I1879" s="8" t="s">
        <v>6252</v>
      </c>
      <c r="J1879" s="8" t="s">
        <v>6239</v>
      </c>
      <c r="K1879" s="8" t="s">
        <v>6217</v>
      </c>
      <c r="L1879" s="8" t="s">
        <v>6697</v>
      </c>
      <c r="M1879" s="8" t="s">
        <v>6698</v>
      </c>
      <c r="N1879" s="8" t="s">
        <v>6224</v>
      </c>
    </row>
    <row r="1880" spans="1:14" ht="21.75" customHeight="1">
      <c r="A1880" s="8" t="s">
        <v>6699</v>
      </c>
      <c r="B1880" s="8" t="s">
        <v>6243</v>
      </c>
      <c r="C1880" s="8" t="s">
        <v>6139</v>
      </c>
      <c r="D1880" s="8" t="s">
        <v>6140</v>
      </c>
      <c r="F1880" s="8" t="s">
        <v>6141</v>
      </c>
      <c r="G1880" s="8" t="str">
        <f t="shared" ca="1" si="205"/>
        <v>13</v>
      </c>
      <c r="H1880" s="8" t="str">
        <f t="shared" ca="1" si="206"/>
        <v>20</v>
      </c>
      <c r="I1880" s="8" t="s">
        <v>6700</v>
      </c>
      <c r="J1880" s="8" t="s">
        <v>6245</v>
      </c>
      <c r="K1880" s="8" t="s">
        <v>6166</v>
      </c>
      <c r="L1880" s="8" t="s">
        <v>6701</v>
      </c>
      <c r="M1880" s="8" t="s">
        <v>6286</v>
      </c>
      <c r="N1880" s="8" t="s">
        <v>6169</v>
      </c>
    </row>
    <row r="1881" spans="1:14" ht="21.75" customHeight="1">
      <c r="A1881" s="8" t="s">
        <v>5604</v>
      </c>
      <c r="B1881" s="8" t="s">
        <v>6655</v>
      </c>
      <c r="C1881" s="8" t="s">
        <v>6139</v>
      </c>
      <c r="D1881" s="8" t="s">
        <v>6182</v>
      </c>
      <c r="F1881" s="8" t="s">
        <v>6141</v>
      </c>
      <c r="G1881" s="8" t="str">
        <f t="shared" ca="1" si="205"/>
        <v>13</v>
      </c>
      <c r="H1881" s="8" t="str">
        <f t="shared" ca="1" si="206"/>
        <v>20</v>
      </c>
      <c r="I1881" s="8" t="s">
        <v>6256</v>
      </c>
      <c r="J1881" s="8" t="s">
        <v>6233</v>
      </c>
      <c r="K1881" s="8" t="s">
        <v>6217</v>
      </c>
      <c r="L1881" s="8" t="s">
        <v>6702</v>
      </c>
      <c r="M1881" s="8" t="s">
        <v>1907</v>
      </c>
      <c r="N1881" s="8" t="s">
        <v>42</v>
      </c>
    </row>
    <row r="1882" spans="1:14" ht="21.75" customHeight="1">
      <c r="A1882" s="8" t="s">
        <v>6703</v>
      </c>
      <c r="B1882" s="8" t="s">
        <v>6704</v>
      </c>
      <c r="C1882" s="8" t="s">
        <v>6139</v>
      </c>
      <c r="D1882" s="8" t="s">
        <v>6177</v>
      </c>
      <c r="F1882" s="8" t="s">
        <v>6705</v>
      </c>
      <c r="G1882" s="8" t="str">
        <f t="shared" ca="1" si="205"/>
        <v>13</v>
      </c>
      <c r="H1882" s="8" t="str">
        <f t="shared" ca="1" si="206"/>
        <v>20</v>
      </c>
      <c r="I1882" s="8" t="s">
        <v>6252</v>
      </c>
      <c r="J1882" s="8" t="s">
        <v>6158</v>
      </c>
      <c r="K1882" s="8" t="s">
        <v>6150</v>
      </c>
      <c r="L1882" s="8" t="s">
        <v>6706</v>
      </c>
      <c r="M1882" s="8" t="s">
        <v>6402</v>
      </c>
      <c r="N1882" s="8" t="s">
        <v>6147</v>
      </c>
    </row>
    <row r="1883" spans="1:14" ht="21.75" customHeight="1">
      <c r="A1883" s="8" t="s">
        <v>6707</v>
      </c>
      <c r="B1883" s="8" t="s">
        <v>6523</v>
      </c>
      <c r="C1883" s="8" t="s">
        <v>6139</v>
      </c>
      <c r="D1883" s="8" t="s">
        <v>6140</v>
      </c>
      <c r="F1883" s="8" t="s">
        <v>6150</v>
      </c>
      <c r="G1883" s="8" t="str">
        <f t="shared" ca="1" si="205"/>
        <v>13</v>
      </c>
      <c r="H1883" s="8" t="str">
        <f t="shared" ca="1" si="206"/>
        <v>20</v>
      </c>
      <c r="I1883" s="8" t="s">
        <v>6244</v>
      </c>
      <c r="J1883" s="8" t="s">
        <v>6239</v>
      </c>
      <c r="K1883" s="8" t="s">
        <v>6150</v>
      </c>
      <c r="L1883" s="8" t="s">
        <v>6524</v>
      </c>
      <c r="M1883" s="8" t="s">
        <v>6427</v>
      </c>
      <c r="N1883" s="8" t="s">
        <v>6169</v>
      </c>
    </row>
    <row r="1884" spans="1:14" ht="21.75" customHeight="1">
      <c r="A1884" s="8" t="s">
        <v>6708</v>
      </c>
      <c r="B1884" s="8" t="s">
        <v>6390</v>
      </c>
      <c r="C1884" s="8" t="s">
        <v>6139</v>
      </c>
      <c r="D1884" s="8" t="s">
        <v>6140</v>
      </c>
      <c r="F1884" s="8" t="s">
        <v>6141</v>
      </c>
      <c r="G1884" s="8" t="str">
        <f t="shared" ca="1" si="205"/>
        <v>13</v>
      </c>
      <c r="H1884" s="8" t="str">
        <f t="shared" ca="1" si="206"/>
        <v>20</v>
      </c>
      <c r="I1884" s="8" t="s">
        <v>6256</v>
      </c>
      <c r="J1884" s="8" t="s">
        <v>6190</v>
      </c>
      <c r="K1884" s="8" t="s">
        <v>6217</v>
      </c>
      <c r="L1884" s="8" t="s">
        <v>6709</v>
      </c>
      <c r="M1884" s="8" t="s">
        <v>6710</v>
      </c>
      <c r="N1884" s="8" t="s">
        <v>6224</v>
      </c>
    </row>
    <row r="1885" spans="1:14" ht="21.75" customHeight="1">
      <c r="A1885" s="8" t="s">
        <v>385</v>
      </c>
      <c r="B1885" s="8" t="s">
        <v>6711</v>
      </c>
      <c r="C1885" s="8" t="s">
        <v>6139</v>
      </c>
      <c r="D1885" s="8" t="s">
        <v>6182</v>
      </c>
      <c r="F1885" s="8" t="s">
        <v>6141</v>
      </c>
      <c r="G1885" s="8" t="str">
        <f t="shared" ca="1" si="205"/>
        <v>13</v>
      </c>
      <c r="H1885" s="8" t="str">
        <f t="shared" ca="1" si="206"/>
        <v>20</v>
      </c>
      <c r="I1885" s="8" t="s">
        <v>6183</v>
      </c>
      <c r="J1885" s="8" t="s">
        <v>6144</v>
      </c>
      <c r="K1885" s="8" t="s">
        <v>6217</v>
      </c>
      <c r="L1885" s="8" t="s">
        <v>6712</v>
      </c>
      <c r="M1885" s="8" t="s">
        <v>6713</v>
      </c>
      <c r="N1885" s="8" t="s">
        <v>6213</v>
      </c>
    </row>
    <row r="1886" spans="1:14" ht="21.75" customHeight="1">
      <c r="A1886" s="8" t="s">
        <v>6714</v>
      </c>
      <c r="B1886" s="8" t="s">
        <v>6419</v>
      </c>
      <c r="C1886" s="8" t="s">
        <v>6139</v>
      </c>
      <c r="D1886" s="8" t="s">
        <v>6182</v>
      </c>
      <c r="F1886" s="8" t="s">
        <v>6141</v>
      </c>
      <c r="G1886" s="8" t="str">
        <f t="shared" ca="1" si="205"/>
        <v>13</v>
      </c>
      <c r="H1886" s="8" t="str">
        <f t="shared" ca="1" si="206"/>
        <v>20</v>
      </c>
      <c r="I1886" s="8" t="s">
        <v>6715</v>
      </c>
      <c r="J1886" s="8" t="s">
        <v>6420</v>
      </c>
      <c r="K1886" s="8" t="s">
        <v>6150</v>
      </c>
      <c r="L1886" s="8" t="s">
        <v>6716</v>
      </c>
      <c r="M1886" s="8" t="s">
        <v>6717</v>
      </c>
      <c r="N1886" s="8" t="s">
        <v>42</v>
      </c>
    </row>
    <row r="1887" spans="1:14" ht="21.75" customHeight="1">
      <c r="A1887" s="8" t="s">
        <v>6718</v>
      </c>
      <c r="B1887" s="8" t="s">
        <v>6719</v>
      </c>
      <c r="C1887" s="8" t="s">
        <v>6139</v>
      </c>
      <c r="D1887" s="8" t="s">
        <v>6371</v>
      </c>
      <c r="F1887" s="8" t="s">
        <v>6141</v>
      </c>
      <c r="G1887" s="8" t="str">
        <f t="shared" ca="1" si="205"/>
        <v>13</v>
      </c>
      <c r="H1887" s="8" t="str">
        <f t="shared" ca="1" si="206"/>
        <v>20</v>
      </c>
      <c r="I1887" s="8" t="s">
        <v>6183</v>
      </c>
      <c r="J1887" s="8" t="s">
        <v>6158</v>
      </c>
      <c r="K1887" s="8" t="s">
        <v>6166</v>
      </c>
      <c r="L1887" s="8" t="s">
        <v>6720</v>
      </c>
      <c r="M1887" s="8" t="s">
        <v>6721</v>
      </c>
      <c r="N1887" s="8" t="s">
        <v>6224</v>
      </c>
    </row>
    <row r="1888" spans="1:14" ht="21.75" customHeight="1">
      <c r="A1888" s="8" t="s">
        <v>179</v>
      </c>
      <c r="B1888" s="8" t="s">
        <v>6675</v>
      </c>
      <c r="C1888" s="8" t="s">
        <v>6139</v>
      </c>
      <c r="D1888" s="8" t="s">
        <v>6182</v>
      </c>
      <c r="F1888" s="8" t="s">
        <v>6164</v>
      </c>
      <c r="G1888" s="8" t="str">
        <f t="shared" ca="1" si="205"/>
        <v>13</v>
      </c>
      <c r="H1888" s="8" t="str">
        <f t="shared" ca="1" si="206"/>
        <v>20</v>
      </c>
      <c r="I1888" s="8" t="s">
        <v>6171</v>
      </c>
      <c r="J1888" s="8" t="s">
        <v>6144</v>
      </c>
      <c r="K1888" s="8" t="s">
        <v>6217</v>
      </c>
      <c r="L1888" s="8" t="s">
        <v>6677</v>
      </c>
      <c r="M1888" s="8" t="s">
        <v>6722</v>
      </c>
      <c r="N1888" s="8" t="s">
        <v>6147</v>
      </c>
    </row>
    <row r="1889" spans="1:14" ht="21.75" customHeight="1">
      <c r="A1889" s="8" t="s">
        <v>4979</v>
      </c>
      <c r="B1889" s="8" t="s">
        <v>6723</v>
      </c>
      <c r="C1889" s="8" t="s">
        <v>6139</v>
      </c>
      <c r="D1889" s="8" t="s">
        <v>6140</v>
      </c>
      <c r="F1889" s="8" t="s">
        <v>6141</v>
      </c>
      <c r="G1889" s="8" t="str">
        <f t="shared" ca="1" si="205"/>
        <v>13</v>
      </c>
      <c r="H1889" s="8" t="str">
        <f t="shared" ca="1" si="206"/>
        <v>20</v>
      </c>
      <c r="I1889" s="8" t="s">
        <v>6252</v>
      </c>
      <c r="J1889" s="8" t="s">
        <v>6724</v>
      </c>
      <c r="K1889" s="8" t="s">
        <v>6150</v>
      </c>
      <c r="L1889" s="8" t="s">
        <v>6725</v>
      </c>
      <c r="M1889" s="8" t="s">
        <v>6726</v>
      </c>
      <c r="N1889" s="8" t="s">
        <v>36</v>
      </c>
    </row>
    <row r="1890" spans="1:14" ht="21.75" customHeight="1">
      <c r="A1890" s="8" t="s">
        <v>385</v>
      </c>
      <c r="B1890" s="8" t="s">
        <v>6260</v>
      </c>
      <c r="C1890" s="8" t="s">
        <v>6139</v>
      </c>
      <c r="D1890" s="8" t="s">
        <v>6182</v>
      </c>
      <c r="F1890" s="8" t="s">
        <v>6141</v>
      </c>
      <c r="G1890" s="8" t="str">
        <f t="shared" ca="1" si="205"/>
        <v>13</v>
      </c>
      <c r="H1890" s="8" t="str">
        <f t="shared" ca="1" si="206"/>
        <v>20</v>
      </c>
      <c r="I1890" s="8" t="s">
        <v>6244</v>
      </c>
      <c r="J1890" s="8" t="s">
        <v>6262</v>
      </c>
      <c r="K1890" s="8" t="s">
        <v>6217</v>
      </c>
      <c r="L1890" s="8" t="s">
        <v>6727</v>
      </c>
      <c r="M1890" s="8" t="s">
        <v>6728</v>
      </c>
      <c r="N1890" s="8" t="s">
        <v>6169</v>
      </c>
    </row>
    <row r="1891" spans="1:14" ht="21.75" customHeight="1">
      <c r="A1891" s="8" t="s">
        <v>3260</v>
      </c>
      <c r="B1891" s="8" t="s">
        <v>6510</v>
      </c>
      <c r="C1891" s="8" t="s">
        <v>6139</v>
      </c>
      <c r="D1891" s="8" t="s">
        <v>6182</v>
      </c>
      <c r="F1891" s="8" t="s">
        <v>6141</v>
      </c>
      <c r="G1891" s="8" t="str">
        <f t="shared" ca="1" si="205"/>
        <v>13</v>
      </c>
      <c r="H1891" s="8" t="str">
        <f t="shared" ca="1" si="206"/>
        <v>20</v>
      </c>
      <c r="I1891" s="8" t="s">
        <v>6632</v>
      </c>
      <c r="J1891" s="8" t="s">
        <v>6239</v>
      </c>
      <c r="K1891" s="8" t="s">
        <v>6166</v>
      </c>
      <c r="L1891" s="8" t="s">
        <v>6729</v>
      </c>
      <c r="M1891" s="8" t="s">
        <v>6698</v>
      </c>
      <c r="N1891" s="8" t="s">
        <v>6169</v>
      </c>
    </row>
    <row r="1892" spans="1:14" ht="21.75" customHeight="1">
      <c r="A1892" s="8" t="s">
        <v>6730</v>
      </c>
      <c r="B1892" s="8" t="s">
        <v>6351</v>
      </c>
      <c r="C1892" s="8" t="s">
        <v>6139</v>
      </c>
      <c r="D1892" s="8" t="s">
        <v>6163</v>
      </c>
      <c r="F1892" s="8" t="s">
        <v>6164</v>
      </c>
      <c r="G1892" s="8" t="str">
        <f t="shared" ca="1" si="205"/>
        <v>13</v>
      </c>
      <c r="H1892" s="8" t="str">
        <f t="shared" ca="1" si="206"/>
        <v>20</v>
      </c>
      <c r="I1892" s="8" t="s">
        <v>6657</v>
      </c>
      <c r="J1892" s="8" t="s">
        <v>6152</v>
      </c>
      <c r="K1892" s="8" t="s">
        <v>6217</v>
      </c>
      <c r="L1892" s="8" t="s">
        <v>6731</v>
      </c>
      <c r="M1892" s="8" t="s">
        <v>6152</v>
      </c>
      <c r="N1892" s="8" t="s">
        <v>42</v>
      </c>
    </row>
    <row r="1893" spans="1:14" ht="21.75" customHeight="1">
      <c r="A1893" s="8" t="s">
        <v>5191</v>
      </c>
      <c r="B1893" s="8" t="s">
        <v>6732</v>
      </c>
      <c r="C1893" s="8" t="s">
        <v>6139</v>
      </c>
      <c r="D1893" s="8" t="s">
        <v>6182</v>
      </c>
      <c r="F1893" s="8" t="s">
        <v>6141</v>
      </c>
      <c r="G1893" s="8" t="str">
        <f t="shared" ca="1" si="205"/>
        <v>13</v>
      </c>
      <c r="H1893" s="8" t="str">
        <f t="shared" ca="1" si="206"/>
        <v>20</v>
      </c>
      <c r="I1893" s="8" t="s">
        <v>6183</v>
      </c>
      <c r="J1893" s="8" t="s">
        <v>6152</v>
      </c>
      <c r="K1893" s="8" t="s">
        <v>6166</v>
      </c>
      <c r="L1893" s="8" t="s">
        <v>6733</v>
      </c>
      <c r="M1893" s="8" t="s">
        <v>6734</v>
      </c>
      <c r="N1893" s="8" t="s">
        <v>6169</v>
      </c>
    </row>
    <row r="1894" spans="1:14" ht="21.75" customHeight="1">
      <c r="A1894" s="8" t="s">
        <v>1588</v>
      </c>
      <c r="B1894" s="8" t="s">
        <v>6464</v>
      </c>
      <c r="C1894" s="8" t="s">
        <v>6139</v>
      </c>
      <c r="D1894" s="8" t="s">
        <v>6140</v>
      </c>
      <c r="F1894" s="8" t="s">
        <v>6141</v>
      </c>
      <c r="G1894" s="8" t="str">
        <f t="shared" ca="1" si="205"/>
        <v>13</v>
      </c>
      <c r="H1894" s="8" t="str">
        <f t="shared" ca="1" si="206"/>
        <v>20</v>
      </c>
      <c r="I1894" s="8" t="s">
        <v>6269</v>
      </c>
      <c r="J1894" s="8" t="s">
        <v>6270</v>
      </c>
      <c r="K1894" s="8" t="s">
        <v>6217</v>
      </c>
      <c r="L1894" s="8" t="s">
        <v>6735</v>
      </c>
      <c r="M1894" s="8" t="s">
        <v>6736</v>
      </c>
      <c r="N1894" s="8" t="s">
        <v>42</v>
      </c>
    </row>
    <row r="1895" spans="1:14" ht="21.75" customHeight="1">
      <c r="A1895" s="8" t="s">
        <v>6737</v>
      </c>
      <c r="B1895" s="8" t="s">
        <v>6738</v>
      </c>
      <c r="C1895" s="8" t="s">
        <v>6139</v>
      </c>
      <c r="D1895" s="8" t="s">
        <v>6182</v>
      </c>
      <c r="F1895" s="8" t="s">
        <v>6150</v>
      </c>
      <c r="G1895" s="8" t="str">
        <f t="shared" ca="1" si="205"/>
        <v>13</v>
      </c>
      <c r="H1895" s="8" t="str">
        <f t="shared" ca="1" si="206"/>
        <v>20</v>
      </c>
      <c r="I1895" s="8" t="s">
        <v>6554</v>
      </c>
      <c r="J1895" s="8" t="s">
        <v>6184</v>
      </c>
      <c r="K1895" s="8" t="s">
        <v>6172</v>
      </c>
      <c r="L1895" s="8" t="s">
        <v>6739</v>
      </c>
      <c r="M1895" s="8" t="s">
        <v>6740</v>
      </c>
      <c r="N1895" s="8" t="s">
        <v>6169</v>
      </c>
    </row>
    <row r="1896" spans="1:14" ht="21.75" customHeight="1">
      <c r="A1896" s="8" t="s">
        <v>1588</v>
      </c>
      <c r="B1896" s="8" t="s">
        <v>6741</v>
      </c>
      <c r="C1896" s="8" t="s">
        <v>6139</v>
      </c>
      <c r="D1896" s="8" t="s">
        <v>6182</v>
      </c>
      <c r="F1896" s="8" t="s">
        <v>6141</v>
      </c>
      <c r="G1896" s="8" t="str">
        <f t="shared" ca="1" si="205"/>
        <v>13</v>
      </c>
      <c r="H1896" s="8" t="str">
        <f t="shared" ca="1" si="206"/>
        <v>20</v>
      </c>
      <c r="I1896" s="8" t="s">
        <v>6157</v>
      </c>
      <c r="J1896" s="8" t="s">
        <v>6233</v>
      </c>
      <c r="K1896" s="8" t="s">
        <v>6166</v>
      </c>
      <c r="L1896" s="8" t="s">
        <v>6742</v>
      </c>
      <c r="M1896" s="8" t="s">
        <v>6743</v>
      </c>
      <c r="N1896" s="8" t="s">
        <v>42</v>
      </c>
    </row>
    <row r="1897" spans="1:14" ht="21.75" customHeight="1">
      <c r="A1897" s="8" t="s">
        <v>6744</v>
      </c>
      <c r="B1897" s="8" t="s">
        <v>6745</v>
      </c>
      <c r="C1897" s="8" t="s">
        <v>6139</v>
      </c>
      <c r="D1897" s="8" t="s">
        <v>6140</v>
      </c>
      <c r="F1897" s="8" t="s">
        <v>6141</v>
      </c>
      <c r="G1897" s="8" t="str">
        <f t="shared" ca="1" si="205"/>
        <v>13</v>
      </c>
      <c r="H1897" s="8" t="str">
        <f t="shared" ca="1" si="206"/>
        <v>20</v>
      </c>
      <c r="I1897" s="8" t="s">
        <v>6244</v>
      </c>
      <c r="J1897" s="8" t="s">
        <v>6746</v>
      </c>
      <c r="K1897" s="8" t="s">
        <v>6217</v>
      </c>
      <c r="L1897" s="8" t="s">
        <v>6747</v>
      </c>
      <c r="M1897" s="8" t="s">
        <v>1907</v>
      </c>
      <c r="N1897" s="8" t="s">
        <v>42</v>
      </c>
    </row>
    <row r="1898" spans="1:14" ht="21.75" customHeight="1">
      <c r="A1898" s="8" t="s">
        <v>1429</v>
      </c>
      <c r="B1898" s="8" t="s">
        <v>6411</v>
      </c>
      <c r="C1898" s="8" t="s">
        <v>6139</v>
      </c>
      <c r="D1898" s="8" t="s">
        <v>6140</v>
      </c>
      <c r="F1898" s="8" t="s">
        <v>6141</v>
      </c>
      <c r="G1898" s="8" t="str">
        <f t="shared" ca="1" si="205"/>
        <v>13</v>
      </c>
      <c r="H1898" s="8" t="str">
        <f t="shared" ca="1" si="206"/>
        <v>20</v>
      </c>
      <c r="I1898" s="8" t="s">
        <v>6627</v>
      </c>
      <c r="J1898" s="8" t="s">
        <v>6413</v>
      </c>
      <c r="K1898" s="8" t="s">
        <v>6166</v>
      </c>
      <c r="L1898" s="8" t="s">
        <v>6414</v>
      </c>
      <c r="M1898" s="8" t="s">
        <v>6748</v>
      </c>
      <c r="N1898" s="8" t="s">
        <v>6224</v>
      </c>
    </row>
    <row r="1899" spans="1:14" ht="21.75" customHeight="1">
      <c r="A1899" s="8" t="s">
        <v>1588</v>
      </c>
      <c r="B1899" s="8" t="s">
        <v>6749</v>
      </c>
      <c r="C1899" s="8" t="s">
        <v>6139</v>
      </c>
      <c r="D1899" s="8" t="s">
        <v>6140</v>
      </c>
      <c r="F1899" s="8" t="s">
        <v>6141</v>
      </c>
      <c r="G1899" s="8" t="str">
        <f t="shared" ca="1" si="205"/>
        <v>13</v>
      </c>
      <c r="H1899" s="8" t="str">
        <f t="shared" ca="1" si="206"/>
        <v>20</v>
      </c>
      <c r="I1899" s="8" t="s">
        <v>6750</v>
      </c>
      <c r="J1899" s="8" t="s">
        <v>6361</v>
      </c>
      <c r="K1899" s="8" t="s">
        <v>6217</v>
      </c>
      <c r="L1899" s="8" t="s">
        <v>6751</v>
      </c>
      <c r="M1899" s="8" t="s">
        <v>6752</v>
      </c>
      <c r="N1899" s="8" t="s">
        <v>6169</v>
      </c>
    </row>
    <row r="1900" spans="1:14" ht="21.75" customHeight="1">
      <c r="A1900" s="8" t="s">
        <v>1429</v>
      </c>
      <c r="B1900" s="8" t="s">
        <v>6753</v>
      </c>
      <c r="C1900" s="8" t="s">
        <v>6139</v>
      </c>
      <c r="D1900" s="8" t="s">
        <v>6371</v>
      </c>
      <c r="F1900" s="8" t="s">
        <v>6141</v>
      </c>
      <c r="G1900" s="8" t="str">
        <f t="shared" ca="1" si="205"/>
        <v>13</v>
      </c>
      <c r="H1900" s="8" t="str">
        <f t="shared" ca="1" si="206"/>
        <v>20</v>
      </c>
      <c r="I1900" s="8" t="s">
        <v>6754</v>
      </c>
      <c r="J1900" s="8" t="s">
        <v>6278</v>
      </c>
      <c r="K1900" s="8" t="s">
        <v>6166</v>
      </c>
      <c r="L1900" s="8" t="s">
        <v>6755</v>
      </c>
      <c r="M1900" s="8" t="s">
        <v>6756</v>
      </c>
      <c r="N1900" s="8" t="s">
        <v>42</v>
      </c>
    </row>
    <row r="1901" spans="1:14" ht="21.75" customHeight="1">
      <c r="A1901" s="8" t="s">
        <v>761</v>
      </c>
      <c r="B1901" s="8" t="s">
        <v>6260</v>
      </c>
      <c r="C1901" s="8" t="s">
        <v>6139</v>
      </c>
      <c r="D1901" s="8" t="s">
        <v>6182</v>
      </c>
      <c r="F1901" s="8" t="s">
        <v>6141</v>
      </c>
      <c r="G1901" s="8" t="str">
        <f t="shared" ca="1" si="205"/>
        <v>13</v>
      </c>
      <c r="H1901" s="8" t="str">
        <f t="shared" ca="1" si="206"/>
        <v>20</v>
      </c>
      <c r="I1901" s="8" t="s">
        <v>6252</v>
      </c>
      <c r="J1901" s="8" t="s">
        <v>6262</v>
      </c>
      <c r="K1901" s="8" t="s">
        <v>6143</v>
      </c>
      <c r="L1901" s="8" t="s">
        <v>6757</v>
      </c>
      <c r="M1901" s="8" t="s">
        <v>6758</v>
      </c>
      <c r="N1901" s="8" t="s">
        <v>6169</v>
      </c>
    </row>
    <row r="1902" spans="1:14" ht="21.75" customHeight="1">
      <c r="A1902" s="8" t="s">
        <v>761</v>
      </c>
      <c r="B1902" s="8" t="s">
        <v>6759</v>
      </c>
      <c r="C1902" s="8" t="s">
        <v>6139</v>
      </c>
      <c r="D1902" s="8" t="s">
        <v>6182</v>
      </c>
      <c r="F1902" s="8" t="s">
        <v>6141</v>
      </c>
      <c r="G1902" s="8" t="str">
        <f t="shared" ca="1" si="205"/>
        <v>13</v>
      </c>
      <c r="H1902" s="8" t="str">
        <f t="shared" ca="1" si="206"/>
        <v>20</v>
      </c>
      <c r="I1902" s="8" t="s">
        <v>6244</v>
      </c>
      <c r="J1902" s="8" t="s">
        <v>6366</v>
      </c>
      <c r="K1902" s="8" t="s">
        <v>6217</v>
      </c>
      <c r="L1902" s="8" t="s">
        <v>6760</v>
      </c>
      <c r="M1902" s="8" t="s">
        <v>6761</v>
      </c>
      <c r="N1902" s="8" t="s">
        <v>6169</v>
      </c>
    </row>
    <row r="1903" spans="1:14" ht="21.75" customHeight="1">
      <c r="A1903" s="8" t="s">
        <v>6762</v>
      </c>
      <c r="B1903" s="8" t="s">
        <v>6763</v>
      </c>
      <c r="C1903" s="8" t="s">
        <v>6139</v>
      </c>
      <c r="D1903" s="8" t="s">
        <v>6177</v>
      </c>
      <c r="F1903" s="8" t="s">
        <v>6141</v>
      </c>
      <c r="G1903" s="8" t="str">
        <f t="shared" ca="1" si="205"/>
        <v>13</v>
      </c>
      <c r="H1903" s="8" t="str">
        <f t="shared" ca="1" si="206"/>
        <v>20</v>
      </c>
      <c r="I1903" s="8" t="s">
        <v>6189</v>
      </c>
      <c r="J1903" s="8" t="s">
        <v>6764</v>
      </c>
      <c r="K1903" s="8" t="s">
        <v>6143</v>
      </c>
      <c r="L1903" s="8" t="s">
        <v>6765</v>
      </c>
      <c r="M1903" s="8" t="s">
        <v>6766</v>
      </c>
      <c r="N1903" s="8" t="s">
        <v>6169</v>
      </c>
    </row>
    <row r="1904" spans="1:14" ht="21.75" customHeight="1">
      <c r="A1904" s="8" t="s">
        <v>5382</v>
      </c>
      <c r="B1904" s="8" t="s">
        <v>6767</v>
      </c>
      <c r="C1904" s="8" t="s">
        <v>6139</v>
      </c>
      <c r="D1904" s="8" t="s">
        <v>6182</v>
      </c>
      <c r="F1904" s="8" t="s">
        <v>6141</v>
      </c>
      <c r="G1904" s="8" t="str">
        <f t="shared" ca="1" si="205"/>
        <v>13</v>
      </c>
      <c r="H1904" s="8" t="str">
        <f t="shared" ca="1" si="206"/>
        <v>20</v>
      </c>
      <c r="I1904" s="8" t="s">
        <v>6157</v>
      </c>
      <c r="J1904" s="8" t="s">
        <v>6270</v>
      </c>
      <c r="K1904" s="8" t="s">
        <v>6217</v>
      </c>
      <c r="L1904" s="8" t="s">
        <v>6768</v>
      </c>
      <c r="M1904" s="8" t="s">
        <v>6769</v>
      </c>
      <c r="N1904" s="8" t="s">
        <v>36</v>
      </c>
    </row>
    <row r="1905" spans="1:14" ht="21.75" customHeight="1">
      <c r="A1905" s="8" t="s">
        <v>1588</v>
      </c>
      <c r="B1905" s="8" t="s">
        <v>6770</v>
      </c>
      <c r="C1905" s="8" t="s">
        <v>6139</v>
      </c>
      <c r="D1905" s="8" t="s">
        <v>6182</v>
      </c>
      <c r="F1905" s="8" t="s">
        <v>6141</v>
      </c>
      <c r="G1905" s="8" t="str">
        <f t="shared" ca="1" si="205"/>
        <v>13</v>
      </c>
      <c r="H1905" s="8" t="str">
        <f t="shared" ca="1" si="206"/>
        <v>20</v>
      </c>
      <c r="I1905" s="8" t="s">
        <v>6252</v>
      </c>
      <c r="J1905" s="8" t="s">
        <v>6190</v>
      </c>
      <c r="K1905" s="8" t="s">
        <v>6217</v>
      </c>
      <c r="L1905" s="8" t="s">
        <v>6771</v>
      </c>
      <c r="M1905" s="8" t="s">
        <v>6772</v>
      </c>
      <c r="N1905" s="8" t="s">
        <v>6147</v>
      </c>
    </row>
    <row r="1906" spans="1:14" ht="21.75" customHeight="1">
      <c r="A1906" s="8" t="s">
        <v>3462</v>
      </c>
      <c r="B1906" s="8" t="s">
        <v>6773</v>
      </c>
      <c r="C1906" s="8" t="s">
        <v>6139</v>
      </c>
      <c r="D1906" s="8" t="s">
        <v>6182</v>
      </c>
      <c r="F1906" s="8" t="s">
        <v>6141</v>
      </c>
      <c r="G1906" s="8" t="str">
        <f t="shared" ca="1" si="205"/>
        <v>13</v>
      </c>
      <c r="H1906" s="8" t="str">
        <f t="shared" ca="1" si="206"/>
        <v>20</v>
      </c>
      <c r="I1906" s="8" t="s">
        <v>6157</v>
      </c>
      <c r="J1906" s="8" t="s">
        <v>6324</v>
      </c>
      <c r="K1906" s="8" t="s">
        <v>6217</v>
      </c>
      <c r="L1906" s="8" t="s">
        <v>6774</v>
      </c>
      <c r="M1906" s="8" t="s">
        <v>6775</v>
      </c>
      <c r="N1906" s="8" t="s">
        <v>6224</v>
      </c>
    </row>
    <row r="1907" spans="1:14" ht="21.75" customHeight="1">
      <c r="A1907" s="8" t="s">
        <v>6776</v>
      </c>
      <c r="B1907" s="8" t="s">
        <v>6777</v>
      </c>
      <c r="C1907" s="8" t="s">
        <v>6139</v>
      </c>
      <c r="D1907" s="8" t="s">
        <v>6140</v>
      </c>
      <c r="F1907" s="8" t="s">
        <v>6141</v>
      </c>
      <c r="G1907" s="8" t="str">
        <f t="shared" ca="1" si="205"/>
        <v>13</v>
      </c>
      <c r="H1907" s="8" t="str">
        <f t="shared" ca="1" si="206"/>
        <v>20</v>
      </c>
      <c r="I1907" s="8" t="s">
        <v>6256</v>
      </c>
      <c r="J1907" s="8" t="s">
        <v>6413</v>
      </c>
      <c r="K1907" s="8" t="s">
        <v>6217</v>
      </c>
      <c r="L1907" s="8" t="s">
        <v>6778</v>
      </c>
      <c r="M1907" s="8" t="s">
        <v>6779</v>
      </c>
      <c r="N1907" s="8" t="s">
        <v>6169</v>
      </c>
    </row>
    <row r="1908" spans="1:14" ht="21.75" customHeight="1">
      <c r="A1908" s="8" t="s">
        <v>6780</v>
      </c>
      <c r="B1908" s="8" t="s">
        <v>6781</v>
      </c>
      <c r="C1908" s="8" t="s">
        <v>6139</v>
      </c>
      <c r="D1908" s="8" t="s">
        <v>6182</v>
      </c>
      <c r="F1908" s="8" t="s">
        <v>6141</v>
      </c>
      <c r="G1908" s="8" t="str">
        <f t="shared" ca="1" si="205"/>
        <v>13</v>
      </c>
      <c r="H1908" s="8" t="str">
        <f t="shared" ca="1" si="206"/>
        <v>20</v>
      </c>
      <c r="I1908" s="8" t="s">
        <v>6269</v>
      </c>
      <c r="J1908" s="8" t="s">
        <v>6361</v>
      </c>
      <c r="K1908" s="8" t="s">
        <v>6217</v>
      </c>
      <c r="L1908" s="8" t="s">
        <v>6782</v>
      </c>
      <c r="M1908" s="8" t="s">
        <v>4611</v>
      </c>
      <c r="N1908" s="8" t="s">
        <v>6169</v>
      </c>
    </row>
    <row r="1909" spans="1:14" ht="21.75" customHeight="1">
      <c r="A1909" s="8" t="s">
        <v>385</v>
      </c>
      <c r="B1909" s="8" t="s">
        <v>6745</v>
      </c>
      <c r="C1909" s="8" t="s">
        <v>6139</v>
      </c>
      <c r="D1909" s="8" t="s">
        <v>6140</v>
      </c>
      <c r="F1909" s="8" t="s">
        <v>6141</v>
      </c>
      <c r="G1909" s="8" t="str">
        <f t="shared" ca="1" si="205"/>
        <v>13</v>
      </c>
      <c r="H1909" s="8" t="str">
        <f t="shared" ca="1" si="206"/>
        <v>20</v>
      </c>
      <c r="I1909" s="8" t="s">
        <v>6256</v>
      </c>
      <c r="J1909" s="8" t="s">
        <v>6746</v>
      </c>
      <c r="K1909" s="8" t="s">
        <v>6217</v>
      </c>
      <c r="L1909" s="8" t="s">
        <v>6783</v>
      </c>
      <c r="M1909" s="8" t="s">
        <v>1907</v>
      </c>
      <c r="N1909" s="8" t="s">
        <v>42</v>
      </c>
    </row>
    <row r="1910" spans="1:14" ht="21.75" customHeight="1">
      <c r="A1910" s="8" t="s">
        <v>385</v>
      </c>
      <c r="B1910" s="8" t="s">
        <v>6784</v>
      </c>
      <c r="C1910" s="8" t="s">
        <v>6139</v>
      </c>
      <c r="D1910" s="8" t="s">
        <v>6140</v>
      </c>
      <c r="F1910" s="8" t="s">
        <v>6141</v>
      </c>
      <c r="G1910" s="8" t="str">
        <f t="shared" ca="1" si="205"/>
        <v>13</v>
      </c>
      <c r="H1910" s="8" t="str">
        <f t="shared" ca="1" si="206"/>
        <v>20</v>
      </c>
      <c r="I1910" s="8" t="s">
        <v>6785</v>
      </c>
      <c r="J1910" s="8" t="s">
        <v>6786</v>
      </c>
      <c r="K1910" s="8" t="s">
        <v>6217</v>
      </c>
      <c r="L1910" s="8" t="s">
        <v>6787</v>
      </c>
      <c r="M1910" s="8" t="s">
        <v>6788</v>
      </c>
      <c r="N1910" s="8" t="s">
        <v>42</v>
      </c>
    </row>
    <row r="1911" spans="1:14" ht="21.75" customHeight="1">
      <c r="A1911" s="8" t="s">
        <v>6685</v>
      </c>
      <c r="B1911" s="8" t="s">
        <v>6789</v>
      </c>
      <c r="C1911" s="8" t="s">
        <v>6139</v>
      </c>
      <c r="D1911" s="8" t="s">
        <v>6182</v>
      </c>
      <c r="F1911" s="8" t="s">
        <v>6150</v>
      </c>
      <c r="G1911" s="8" t="str">
        <f t="shared" ca="1" si="205"/>
        <v>13</v>
      </c>
      <c r="H1911" s="8" t="str">
        <f t="shared" ca="1" si="206"/>
        <v>20</v>
      </c>
      <c r="I1911" s="8" t="s">
        <v>6715</v>
      </c>
      <c r="J1911" s="8" t="s">
        <v>6152</v>
      </c>
      <c r="K1911" s="8" t="s">
        <v>6150</v>
      </c>
      <c r="L1911" s="8" t="s">
        <v>6790</v>
      </c>
      <c r="M1911" s="8" t="s">
        <v>6791</v>
      </c>
      <c r="N1911" s="8" t="s">
        <v>6224</v>
      </c>
    </row>
    <row r="1912" spans="1:14" ht="21.75" customHeight="1">
      <c r="A1912" s="8" t="s">
        <v>6792</v>
      </c>
      <c r="B1912" s="8" t="s">
        <v>6643</v>
      </c>
      <c r="C1912" s="8" t="s">
        <v>6139</v>
      </c>
      <c r="D1912" s="8" t="s">
        <v>6140</v>
      </c>
      <c r="F1912" s="8" t="s">
        <v>6141</v>
      </c>
      <c r="G1912" s="8" t="str">
        <f t="shared" ca="1" si="205"/>
        <v>13</v>
      </c>
      <c r="H1912" s="8" t="str">
        <f t="shared" ca="1" si="206"/>
        <v>20</v>
      </c>
      <c r="I1912" s="8" t="s">
        <v>6252</v>
      </c>
      <c r="J1912" s="8" t="s">
        <v>6158</v>
      </c>
      <c r="K1912" s="8" t="s">
        <v>6143</v>
      </c>
      <c r="L1912" s="8" t="s">
        <v>6644</v>
      </c>
      <c r="M1912" s="8" t="s">
        <v>6645</v>
      </c>
      <c r="N1912" s="8" t="s">
        <v>42</v>
      </c>
    </row>
    <row r="1913" spans="1:14" ht="21.75" customHeight="1">
      <c r="A1913" s="8" t="s">
        <v>6793</v>
      </c>
      <c r="B1913" s="8" t="s">
        <v>6794</v>
      </c>
      <c r="C1913" s="8" t="s">
        <v>6139</v>
      </c>
      <c r="D1913" s="8" t="s">
        <v>6182</v>
      </c>
      <c r="F1913" s="8" t="s">
        <v>6141</v>
      </c>
      <c r="G1913" s="8" t="str">
        <f t="shared" ca="1" si="205"/>
        <v>13</v>
      </c>
      <c r="H1913" s="8" t="str">
        <f t="shared" ca="1" si="206"/>
        <v>20</v>
      </c>
      <c r="I1913" s="8" t="s">
        <v>6244</v>
      </c>
      <c r="J1913" s="8" t="s">
        <v>6413</v>
      </c>
      <c r="K1913" s="8" t="s">
        <v>6143</v>
      </c>
      <c r="L1913" s="8" t="s">
        <v>6795</v>
      </c>
      <c r="M1913" s="8" t="s">
        <v>6796</v>
      </c>
      <c r="N1913" s="8" t="s">
        <v>6224</v>
      </c>
    </row>
    <row r="1914" spans="1:14" ht="21.75" customHeight="1">
      <c r="A1914" s="8" t="s">
        <v>1588</v>
      </c>
      <c r="B1914" s="8" t="s">
        <v>6390</v>
      </c>
      <c r="C1914" s="8" t="s">
        <v>6139</v>
      </c>
      <c r="D1914" s="8" t="s">
        <v>6140</v>
      </c>
      <c r="F1914" s="8" t="s">
        <v>6141</v>
      </c>
      <c r="G1914" s="8" t="str">
        <f t="shared" ca="1" si="205"/>
        <v>13</v>
      </c>
      <c r="H1914" s="8" t="str">
        <f t="shared" ca="1" si="206"/>
        <v>20</v>
      </c>
      <c r="I1914" s="8" t="s">
        <v>6657</v>
      </c>
      <c r="J1914" s="8" t="s">
        <v>6190</v>
      </c>
      <c r="K1914" s="8" t="s">
        <v>6217</v>
      </c>
      <c r="L1914" s="8" t="s">
        <v>6797</v>
      </c>
      <c r="M1914" s="8" t="s">
        <v>6798</v>
      </c>
      <c r="N1914" s="8" t="s">
        <v>6224</v>
      </c>
    </row>
    <row r="1915" spans="1:14" ht="21.75" customHeight="1">
      <c r="A1915" s="8" t="s">
        <v>6799</v>
      </c>
      <c r="B1915" s="8" t="s">
        <v>6800</v>
      </c>
      <c r="C1915" s="8" t="s">
        <v>6139</v>
      </c>
      <c r="D1915" s="8" t="s">
        <v>6182</v>
      </c>
      <c r="F1915" s="8" t="s">
        <v>6141</v>
      </c>
      <c r="G1915" s="8" t="str">
        <f t="shared" ca="1" si="205"/>
        <v>13</v>
      </c>
      <c r="H1915" s="8" t="str">
        <f t="shared" ca="1" si="206"/>
        <v>20</v>
      </c>
      <c r="I1915" s="8" t="s">
        <v>6252</v>
      </c>
      <c r="J1915" s="8" t="s">
        <v>6158</v>
      </c>
      <c r="K1915" s="8" t="s">
        <v>6217</v>
      </c>
      <c r="L1915" s="8" t="s">
        <v>6801</v>
      </c>
      <c r="M1915" s="8" t="s">
        <v>6802</v>
      </c>
      <c r="N1915" s="8" t="s">
        <v>42</v>
      </c>
    </row>
    <row r="1916" spans="1:14" ht="21.75" customHeight="1">
      <c r="A1916" s="8" t="s">
        <v>6803</v>
      </c>
      <c r="B1916" s="8" t="s">
        <v>6468</v>
      </c>
      <c r="C1916" s="8" t="s">
        <v>6139</v>
      </c>
      <c r="D1916" s="8" t="s">
        <v>6371</v>
      </c>
      <c r="F1916" s="8" t="s">
        <v>6141</v>
      </c>
      <c r="G1916" s="8" t="str">
        <f t="shared" ca="1" si="205"/>
        <v>13</v>
      </c>
      <c r="H1916" s="8" t="str">
        <f t="shared" ca="1" si="206"/>
        <v>20</v>
      </c>
      <c r="I1916" s="8" t="s">
        <v>6252</v>
      </c>
      <c r="J1916" s="8" t="s">
        <v>6457</v>
      </c>
      <c r="K1916" s="8" t="s">
        <v>6217</v>
      </c>
      <c r="L1916" s="8" t="s">
        <v>6804</v>
      </c>
      <c r="M1916" s="8" t="s">
        <v>21</v>
      </c>
      <c r="N1916" s="8" t="s">
        <v>36</v>
      </c>
    </row>
    <row r="1917" spans="1:14" ht="21.75" customHeight="1">
      <c r="A1917" s="8" t="s">
        <v>1588</v>
      </c>
      <c r="B1917" s="8" t="s">
        <v>6805</v>
      </c>
      <c r="C1917" s="8" t="s">
        <v>6139</v>
      </c>
      <c r="D1917" s="8" t="s">
        <v>6140</v>
      </c>
      <c r="F1917" s="8" t="s">
        <v>6164</v>
      </c>
      <c r="G1917" s="8" t="str">
        <f t="shared" ca="1" si="205"/>
        <v>13</v>
      </c>
      <c r="H1917" s="8" t="str">
        <f t="shared" ca="1" si="206"/>
        <v>20</v>
      </c>
      <c r="I1917" s="8" t="s">
        <v>6256</v>
      </c>
      <c r="J1917" s="8" t="s">
        <v>6245</v>
      </c>
      <c r="K1917" s="8" t="s">
        <v>6166</v>
      </c>
      <c r="L1917" s="8" t="s">
        <v>6806</v>
      </c>
      <c r="M1917" s="8" t="s">
        <v>6192</v>
      </c>
      <c r="N1917" s="8" t="s">
        <v>36</v>
      </c>
    </row>
    <row r="1918" spans="1:14" ht="21.75" customHeight="1">
      <c r="A1918" s="8" t="s">
        <v>6807</v>
      </c>
      <c r="B1918" s="8" t="s">
        <v>6327</v>
      </c>
      <c r="C1918" s="8" t="s">
        <v>6139</v>
      </c>
      <c r="D1918" s="8" t="s">
        <v>6182</v>
      </c>
      <c r="F1918" s="8" t="s">
        <v>6150</v>
      </c>
      <c r="G1918" s="8" t="str">
        <f t="shared" ca="1" si="205"/>
        <v>13</v>
      </c>
      <c r="H1918" s="8" t="str">
        <f t="shared" ca="1" si="206"/>
        <v>20</v>
      </c>
      <c r="I1918" s="8" t="s">
        <v>6244</v>
      </c>
      <c r="J1918" s="8" t="s">
        <v>6270</v>
      </c>
      <c r="K1918" s="8" t="s">
        <v>6150</v>
      </c>
      <c r="L1918" s="8" t="s">
        <v>6808</v>
      </c>
      <c r="M1918" s="8" t="s">
        <v>6809</v>
      </c>
      <c r="N1918" s="8" t="s">
        <v>36</v>
      </c>
    </row>
    <row r="1919" spans="1:14" ht="21.75" customHeight="1">
      <c r="A1919" s="8" t="s">
        <v>3014</v>
      </c>
      <c r="B1919" s="8" t="s">
        <v>6810</v>
      </c>
      <c r="C1919" s="8" t="s">
        <v>6139</v>
      </c>
      <c r="D1919" s="8" t="s">
        <v>6371</v>
      </c>
      <c r="F1919" s="8" t="s">
        <v>6164</v>
      </c>
      <c r="G1919" s="8" t="str">
        <f t="shared" ca="1" si="205"/>
        <v>13</v>
      </c>
      <c r="H1919" s="8" t="str">
        <f t="shared" ca="1" si="206"/>
        <v>20</v>
      </c>
      <c r="I1919" s="8" t="s">
        <v>6252</v>
      </c>
      <c r="J1919" s="8" t="s">
        <v>6336</v>
      </c>
      <c r="K1919" s="8" t="s">
        <v>6217</v>
      </c>
      <c r="L1919" s="8" t="s">
        <v>6811</v>
      </c>
      <c r="M1919" s="8" t="s">
        <v>6812</v>
      </c>
      <c r="N1919" s="8" t="s">
        <v>42</v>
      </c>
    </row>
    <row r="1920" spans="1:14" ht="21.75" customHeight="1">
      <c r="A1920" s="8" t="s">
        <v>6813</v>
      </c>
      <c r="B1920" s="8" t="s">
        <v>6243</v>
      </c>
      <c r="C1920" s="8" t="s">
        <v>6139</v>
      </c>
      <c r="D1920" s="8" t="s">
        <v>6140</v>
      </c>
      <c r="F1920" s="8" t="s">
        <v>6141</v>
      </c>
      <c r="G1920" s="8" t="str">
        <f t="shared" ca="1" si="205"/>
        <v>13</v>
      </c>
      <c r="H1920" s="8" t="str">
        <f t="shared" ca="1" si="206"/>
        <v>20</v>
      </c>
      <c r="I1920" s="8" t="s">
        <v>6183</v>
      </c>
      <c r="J1920" s="8" t="s">
        <v>6245</v>
      </c>
      <c r="K1920" s="8" t="s">
        <v>6217</v>
      </c>
      <c r="L1920" s="8" t="s">
        <v>6620</v>
      </c>
      <c r="M1920" s="8" t="s">
        <v>6814</v>
      </c>
      <c r="N1920" s="8" t="s">
        <v>6169</v>
      </c>
    </row>
    <row r="1921" spans="1:14" ht="21.75" customHeight="1">
      <c r="A1921" s="8" t="s">
        <v>2567</v>
      </c>
      <c r="B1921" s="8" t="s">
        <v>6588</v>
      </c>
      <c r="C1921" s="8" t="s">
        <v>6139</v>
      </c>
      <c r="D1921" s="8" t="s">
        <v>6182</v>
      </c>
      <c r="F1921" s="8" t="s">
        <v>6141</v>
      </c>
      <c r="G1921" s="8" t="str">
        <f t="shared" ca="1" si="205"/>
        <v>13</v>
      </c>
      <c r="H1921" s="8" t="str">
        <f t="shared" ca="1" si="206"/>
        <v>20</v>
      </c>
      <c r="I1921" s="8" t="s">
        <v>6589</v>
      </c>
      <c r="J1921" s="8" t="s">
        <v>6413</v>
      </c>
      <c r="K1921" s="8" t="s">
        <v>6217</v>
      </c>
      <c r="L1921" s="8" t="s">
        <v>6590</v>
      </c>
      <c r="M1921" s="8" t="s">
        <v>6815</v>
      </c>
      <c r="N1921" s="8" t="s">
        <v>36</v>
      </c>
    </row>
    <row r="1922" spans="1:14" ht="21.75" customHeight="1">
      <c r="A1922" s="8" t="s">
        <v>6816</v>
      </c>
      <c r="B1922" s="8" t="s">
        <v>6260</v>
      </c>
      <c r="C1922" s="8" t="s">
        <v>6139</v>
      </c>
      <c r="D1922" s="8" t="s">
        <v>6182</v>
      </c>
      <c r="F1922" s="8" t="s">
        <v>6141</v>
      </c>
      <c r="G1922" s="8" t="str">
        <f t="shared" ca="1" si="205"/>
        <v>13</v>
      </c>
      <c r="H1922" s="8" t="str">
        <f t="shared" ca="1" si="206"/>
        <v>20</v>
      </c>
      <c r="I1922" s="8" t="s">
        <v>6817</v>
      </c>
      <c r="J1922" s="8" t="s">
        <v>6262</v>
      </c>
      <c r="K1922" s="8" t="s">
        <v>6166</v>
      </c>
      <c r="L1922" s="8" t="s">
        <v>6818</v>
      </c>
      <c r="M1922" s="8" t="s">
        <v>6819</v>
      </c>
      <c r="N1922" s="8" t="s">
        <v>6169</v>
      </c>
    </row>
    <row r="1923" spans="1:14" ht="21.75" customHeight="1">
      <c r="A1923" s="8" t="s">
        <v>1907</v>
      </c>
      <c r="B1923" s="8" t="s">
        <v>6456</v>
      </c>
      <c r="C1923" s="8" t="s">
        <v>6139</v>
      </c>
      <c r="D1923" s="8" t="s">
        <v>6182</v>
      </c>
      <c r="F1923" s="8" t="s">
        <v>6141</v>
      </c>
      <c r="G1923" s="8" t="str">
        <f t="shared" ca="1" si="205"/>
        <v>13</v>
      </c>
      <c r="H1923" s="8" t="str">
        <f t="shared" ca="1" si="206"/>
        <v>20</v>
      </c>
      <c r="I1923" s="8" t="s">
        <v>6252</v>
      </c>
      <c r="J1923" s="8" t="s">
        <v>6457</v>
      </c>
      <c r="K1923" s="8" t="s">
        <v>6217</v>
      </c>
      <c r="L1923" s="8" t="s">
        <v>6820</v>
      </c>
      <c r="M1923" s="8" t="s">
        <v>6821</v>
      </c>
      <c r="N1923" s="8" t="s">
        <v>36</v>
      </c>
    </row>
    <row r="1924" spans="1:14" ht="21.75" customHeight="1">
      <c r="A1924" s="8" t="s">
        <v>6822</v>
      </c>
      <c r="B1924" s="8" t="s">
        <v>6745</v>
      </c>
      <c r="C1924" s="8" t="s">
        <v>6139</v>
      </c>
      <c r="D1924" s="8" t="s">
        <v>6140</v>
      </c>
      <c r="F1924" s="8" t="s">
        <v>6141</v>
      </c>
      <c r="G1924" s="8" t="str">
        <f t="shared" ca="1" si="205"/>
        <v>13</v>
      </c>
      <c r="H1924" s="8" t="str">
        <f t="shared" ca="1" si="206"/>
        <v>20</v>
      </c>
      <c r="I1924" s="8" t="s">
        <v>6328</v>
      </c>
      <c r="J1924" s="8" t="s">
        <v>6746</v>
      </c>
      <c r="K1924" s="8" t="s">
        <v>6150</v>
      </c>
      <c r="L1924" s="8" t="s">
        <v>6783</v>
      </c>
      <c r="M1924" s="8" t="s">
        <v>1907</v>
      </c>
      <c r="N1924" s="8" t="s">
        <v>42</v>
      </c>
    </row>
    <row r="1925" spans="1:14" ht="21.75" customHeight="1">
      <c r="A1925" s="8" t="s">
        <v>6823</v>
      </c>
      <c r="B1925" s="8" t="s">
        <v>6824</v>
      </c>
      <c r="C1925" s="8" t="s">
        <v>6139</v>
      </c>
      <c r="D1925" s="8" t="s">
        <v>6371</v>
      </c>
      <c r="F1925" s="8" t="s">
        <v>6141</v>
      </c>
      <c r="G1925" s="8" t="str">
        <f t="shared" ca="1" si="205"/>
        <v>13</v>
      </c>
      <c r="H1925" s="8" t="str">
        <f t="shared" ca="1" si="206"/>
        <v>20</v>
      </c>
      <c r="I1925" s="8" t="s">
        <v>6825</v>
      </c>
      <c r="J1925" s="8" t="s">
        <v>6158</v>
      </c>
      <c r="K1925" s="8" t="s">
        <v>6166</v>
      </c>
      <c r="L1925" s="8" t="s">
        <v>6826</v>
      </c>
      <c r="M1925" s="8" t="s">
        <v>6827</v>
      </c>
      <c r="N1925" s="8" t="s">
        <v>6169</v>
      </c>
    </row>
    <row r="1926" spans="1:14" ht="21.75" customHeight="1">
      <c r="A1926" s="8" t="s">
        <v>3462</v>
      </c>
      <c r="B1926" s="8" t="s">
        <v>6828</v>
      </c>
      <c r="C1926" s="8" t="s">
        <v>6139</v>
      </c>
      <c r="D1926" s="8" t="s">
        <v>6140</v>
      </c>
      <c r="F1926" s="8" t="s">
        <v>6150</v>
      </c>
      <c r="G1926" s="8" t="str">
        <f t="shared" ca="1" si="205"/>
        <v>13</v>
      </c>
      <c r="H1926" s="8" t="str">
        <f t="shared" ca="1" si="206"/>
        <v>20</v>
      </c>
      <c r="I1926" s="8" t="s">
        <v>6157</v>
      </c>
      <c r="J1926" s="8" t="s">
        <v>6361</v>
      </c>
      <c r="K1926" s="8" t="s">
        <v>6217</v>
      </c>
      <c r="L1926" s="8" t="s">
        <v>6829</v>
      </c>
      <c r="M1926" s="8" t="s">
        <v>6830</v>
      </c>
      <c r="N1926" s="8" t="s">
        <v>42</v>
      </c>
    </row>
    <row r="1927" spans="1:14" ht="21.75" customHeight="1">
      <c r="A1927" s="8" t="s">
        <v>2510</v>
      </c>
      <c r="B1927" s="8" t="s">
        <v>6531</v>
      </c>
      <c r="C1927" s="8" t="s">
        <v>6139</v>
      </c>
      <c r="D1927" s="8" t="s">
        <v>6140</v>
      </c>
      <c r="F1927" s="8" t="s">
        <v>6141</v>
      </c>
      <c r="G1927" s="8" t="str">
        <f t="shared" ca="1" si="205"/>
        <v>13</v>
      </c>
      <c r="H1927" s="8" t="str">
        <f t="shared" ca="1" si="206"/>
        <v>20</v>
      </c>
      <c r="I1927" s="8" t="s">
        <v>6532</v>
      </c>
      <c r="J1927" s="8" t="s">
        <v>6278</v>
      </c>
      <c r="K1927" s="8" t="s">
        <v>6143</v>
      </c>
      <c r="L1927" s="8" t="s">
        <v>6831</v>
      </c>
      <c r="M1927" s="8" t="s">
        <v>6512</v>
      </c>
      <c r="N1927" s="8" t="s">
        <v>42</v>
      </c>
    </row>
    <row r="1928" spans="1:14" ht="21.75" customHeight="1">
      <c r="A1928" s="8" t="s">
        <v>2465</v>
      </c>
      <c r="B1928" s="8" t="s">
        <v>6741</v>
      </c>
      <c r="C1928" s="8" t="s">
        <v>6139</v>
      </c>
      <c r="D1928" s="8" t="s">
        <v>6182</v>
      </c>
      <c r="F1928" s="8" t="s">
        <v>6141</v>
      </c>
      <c r="G1928" s="8" t="str">
        <f t="shared" ca="1" si="205"/>
        <v>13</v>
      </c>
      <c r="H1928" s="8" t="str">
        <f t="shared" ca="1" si="206"/>
        <v>20</v>
      </c>
      <c r="I1928" s="8" t="s">
        <v>6256</v>
      </c>
      <c r="J1928" s="8" t="s">
        <v>6233</v>
      </c>
      <c r="K1928" s="8" t="s">
        <v>6166</v>
      </c>
      <c r="L1928" s="8" t="s">
        <v>6742</v>
      </c>
      <c r="M1928" s="8" t="s">
        <v>6743</v>
      </c>
      <c r="N1928" s="8" t="s">
        <v>42</v>
      </c>
    </row>
    <row r="1929" spans="1:14" ht="21.75" customHeight="1">
      <c r="A1929" s="8" t="s">
        <v>6832</v>
      </c>
      <c r="B1929" s="8" t="s">
        <v>6833</v>
      </c>
      <c r="C1929" s="8" t="s">
        <v>6139</v>
      </c>
      <c r="D1929" s="8" t="s">
        <v>6140</v>
      </c>
      <c r="F1929" s="8" t="s">
        <v>6141</v>
      </c>
      <c r="G1929" s="8" t="str">
        <f t="shared" ca="1" si="205"/>
        <v>13</v>
      </c>
      <c r="H1929" s="8" t="str">
        <f t="shared" ca="1" si="206"/>
        <v>20</v>
      </c>
      <c r="I1929" s="8" t="s">
        <v>6256</v>
      </c>
      <c r="J1929" s="8" t="s">
        <v>6190</v>
      </c>
      <c r="K1929" s="8" t="s">
        <v>6217</v>
      </c>
      <c r="L1929" s="8" t="s">
        <v>6834</v>
      </c>
      <c r="M1929" s="8" t="s">
        <v>6835</v>
      </c>
      <c r="N1929" s="8" t="s">
        <v>6224</v>
      </c>
    </row>
    <row r="1930" spans="1:14" ht="21.75" customHeight="1">
      <c r="A1930" s="8" t="s">
        <v>6836</v>
      </c>
      <c r="B1930" s="8" t="s">
        <v>6468</v>
      </c>
      <c r="C1930" s="8" t="s">
        <v>6139</v>
      </c>
      <c r="D1930" s="8" t="s">
        <v>6371</v>
      </c>
      <c r="F1930" s="8" t="s">
        <v>6141</v>
      </c>
      <c r="G1930" s="8" t="str">
        <f t="shared" ca="1" si="205"/>
        <v>13</v>
      </c>
      <c r="H1930" s="8" t="str">
        <f t="shared" ca="1" si="206"/>
        <v>20</v>
      </c>
      <c r="I1930" s="8" t="s">
        <v>6244</v>
      </c>
      <c r="J1930" s="8" t="s">
        <v>6457</v>
      </c>
      <c r="K1930" s="8" t="s">
        <v>6166</v>
      </c>
      <c r="L1930" s="8" t="s">
        <v>6469</v>
      </c>
      <c r="M1930" s="8" t="s">
        <v>6837</v>
      </c>
      <c r="N1930" s="8" t="s">
        <v>36</v>
      </c>
    </row>
    <row r="1931" spans="1:14" ht="21.75" customHeight="1">
      <c r="A1931" s="8" t="s">
        <v>5539</v>
      </c>
      <c r="B1931" s="8" t="s">
        <v>6838</v>
      </c>
      <c r="C1931" s="8" t="s">
        <v>6139</v>
      </c>
      <c r="D1931" s="8" t="s">
        <v>6140</v>
      </c>
      <c r="F1931" s="8" t="s">
        <v>6141</v>
      </c>
      <c r="G1931" s="8" t="str">
        <f t="shared" ca="1" si="205"/>
        <v>13</v>
      </c>
      <c r="H1931" s="8" t="str">
        <f t="shared" ca="1" si="206"/>
        <v>20</v>
      </c>
      <c r="I1931" s="8" t="s">
        <v>6632</v>
      </c>
      <c r="J1931" s="8" t="s">
        <v>6278</v>
      </c>
      <c r="K1931" s="8" t="s">
        <v>6166</v>
      </c>
      <c r="L1931" s="8" t="s">
        <v>6839</v>
      </c>
      <c r="M1931" s="8" t="s">
        <v>6840</v>
      </c>
      <c r="N1931" s="8" t="s">
        <v>6169</v>
      </c>
    </row>
    <row r="1932" spans="1:14" ht="21.75" customHeight="1">
      <c r="A1932" s="8" t="s">
        <v>3283</v>
      </c>
      <c r="B1932" s="8" t="s">
        <v>6841</v>
      </c>
      <c r="C1932" s="8" t="s">
        <v>6139</v>
      </c>
      <c r="D1932" s="8" t="s">
        <v>6182</v>
      </c>
      <c r="F1932" s="8" t="s">
        <v>6141</v>
      </c>
      <c r="G1932" s="8" t="str">
        <f t="shared" ca="1" si="205"/>
        <v>13</v>
      </c>
      <c r="H1932" s="8" t="str">
        <f t="shared" ca="1" si="206"/>
        <v>20</v>
      </c>
      <c r="I1932" s="8" t="s">
        <v>6252</v>
      </c>
      <c r="J1932" s="8" t="s">
        <v>6190</v>
      </c>
      <c r="K1932" s="8" t="s">
        <v>6217</v>
      </c>
      <c r="L1932" s="8" t="s">
        <v>6842</v>
      </c>
      <c r="M1932" s="8" t="s">
        <v>6843</v>
      </c>
      <c r="N1932" s="8" t="s">
        <v>42</v>
      </c>
    </row>
    <row r="1933" spans="1:14" ht="21.75" customHeight="1">
      <c r="A1933" s="8" t="s">
        <v>2510</v>
      </c>
      <c r="B1933" s="8" t="s">
        <v>6844</v>
      </c>
      <c r="C1933" s="8" t="s">
        <v>6139</v>
      </c>
      <c r="D1933" s="8" t="s">
        <v>6140</v>
      </c>
      <c r="F1933" s="8" t="s">
        <v>6164</v>
      </c>
      <c r="G1933" s="8" t="str">
        <f t="shared" ca="1" si="205"/>
        <v>13</v>
      </c>
      <c r="H1933" s="8" t="str">
        <f t="shared" ca="1" si="206"/>
        <v>20</v>
      </c>
      <c r="I1933" s="8" t="s">
        <v>6157</v>
      </c>
      <c r="J1933" s="8" t="s">
        <v>6152</v>
      </c>
      <c r="K1933" s="8" t="s">
        <v>6166</v>
      </c>
      <c r="L1933" s="8" t="s">
        <v>6845</v>
      </c>
      <c r="M1933" s="8" t="s">
        <v>6846</v>
      </c>
      <c r="N1933" s="8" t="s">
        <v>42</v>
      </c>
    </row>
    <row r="1934" spans="1:14" ht="21.75" customHeight="1">
      <c r="A1934" s="8" t="s">
        <v>6847</v>
      </c>
      <c r="B1934" s="8" t="s">
        <v>6848</v>
      </c>
      <c r="C1934" s="8" t="s">
        <v>6139</v>
      </c>
      <c r="D1934" s="8" t="s">
        <v>6371</v>
      </c>
      <c r="F1934" s="8" t="s">
        <v>6141</v>
      </c>
      <c r="G1934" s="8" t="str">
        <f t="shared" ca="1" si="205"/>
        <v>13</v>
      </c>
      <c r="H1934" s="8" t="str">
        <f t="shared" ca="1" si="206"/>
        <v>20</v>
      </c>
      <c r="I1934" s="8" t="s">
        <v>6261</v>
      </c>
      <c r="J1934" s="8" t="s">
        <v>6595</v>
      </c>
      <c r="K1934" s="8" t="s">
        <v>6166</v>
      </c>
      <c r="L1934" s="8" t="s">
        <v>6849</v>
      </c>
      <c r="M1934" s="8" t="s">
        <v>6850</v>
      </c>
      <c r="N1934" s="8" t="s">
        <v>6224</v>
      </c>
    </row>
    <row r="1935" spans="1:14" ht="21.75" customHeight="1">
      <c r="A1935" s="8" t="s">
        <v>6851</v>
      </c>
      <c r="B1935" s="8" t="s">
        <v>6852</v>
      </c>
      <c r="C1935" s="8" t="s">
        <v>6139</v>
      </c>
      <c r="D1935" s="8" t="s">
        <v>6140</v>
      </c>
      <c r="F1935" s="8" t="s">
        <v>6141</v>
      </c>
      <c r="G1935" s="8" t="str">
        <f t="shared" ca="1" si="205"/>
        <v>13</v>
      </c>
      <c r="H1935" s="8" t="str">
        <f t="shared" ca="1" si="206"/>
        <v>20</v>
      </c>
      <c r="I1935" s="8" t="s">
        <v>6754</v>
      </c>
      <c r="J1935" s="8" t="s">
        <v>6379</v>
      </c>
      <c r="K1935" s="8" t="s">
        <v>6150</v>
      </c>
      <c r="L1935" s="8" t="s">
        <v>6853</v>
      </c>
      <c r="M1935" s="8" t="s">
        <v>6854</v>
      </c>
      <c r="N1935" s="8" t="s">
        <v>42</v>
      </c>
    </row>
    <row r="1936" spans="1:14" ht="21.75" customHeight="1">
      <c r="A1936" s="8" t="s">
        <v>1588</v>
      </c>
      <c r="B1936" s="8" t="s">
        <v>6248</v>
      </c>
      <c r="C1936" s="8" t="s">
        <v>6139</v>
      </c>
      <c r="D1936" s="8" t="s">
        <v>6140</v>
      </c>
      <c r="F1936" s="8" t="s">
        <v>6141</v>
      </c>
      <c r="G1936" s="8" t="str">
        <f t="shared" ca="1" si="205"/>
        <v>13</v>
      </c>
      <c r="H1936" s="8" t="str">
        <f t="shared" ca="1" si="206"/>
        <v>20</v>
      </c>
      <c r="I1936" s="8" t="s">
        <v>6244</v>
      </c>
      <c r="J1936" s="8" t="s">
        <v>6152</v>
      </c>
      <c r="K1936" s="8" t="s">
        <v>6217</v>
      </c>
      <c r="L1936" s="8" t="s">
        <v>6855</v>
      </c>
      <c r="M1936" s="8" t="s">
        <v>6856</v>
      </c>
      <c r="N1936" s="8" t="s">
        <v>6224</v>
      </c>
    </row>
    <row r="1937" spans="1:14" ht="21.75" customHeight="1">
      <c r="A1937" s="8" t="s">
        <v>6857</v>
      </c>
      <c r="B1937" s="8" t="s">
        <v>6649</v>
      </c>
      <c r="C1937" s="8" t="s">
        <v>6139</v>
      </c>
      <c r="D1937" s="8" t="s">
        <v>6650</v>
      </c>
      <c r="F1937" s="8" t="s">
        <v>6141</v>
      </c>
      <c r="G1937" s="8" t="str">
        <f t="shared" ca="1" si="205"/>
        <v>13</v>
      </c>
      <c r="H1937" s="8" t="str">
        <f t="shared" ca="1" si="206"/>
        <v>20</v>
      </c>
      <c r="I1937" s="8" t="s">
        <v>6269</v>
      </c>
      <c r="J1937" s="8" t="s">
        <v>6270</v>
      </c>
      <c r="K1937" s="8" t="s">
        <v>6166</v>
      </c>
      <c r="L1937" s="8" t="s">
        <v>6858</v>
      </c>
      <c r="M1937" s="8" t="s">
        <v>6859</v>
      </c>
      <c r="N1937" s="8" t="s">
        <v>42</v>
      </c>
    </row>
    <row r="1938" spans="1:14" ht="21.75" customHeight="1">
      <c r="A1938" s="8" t="s">
        <v>3260</v>
      </c>
      <c r="B1938" s="8" t="s">
        <v>6860</v>
      </c>
      <c r="C1938" s="8" t="s">
        <v>6139</v>
      </c>
      <c r="D1938" s="8" t="s">
        <v>6182</v>
      </c>
      <c r="F1938" s="8" t="s">
        <v>6141</v>
      </c>
      <c r="G1938" s="8" t="str">
        <f t="shared" ca="1" si="205"/>
        <v>13</v>
      </c>
      <c r="H1938" s="8" t="str">
        <f t="shared" ca="1" si="206"/>
        <v>20</v>
      </c>
      <c r="I1938" s="8" t="s">
        <v>6261</v>
      </c>
      <c r="J1938" s="8" t="s">
        <v>6158</v>
      </c>
      <c r="K1938" s="8" t="s">
        <v>6217</v>
      </c>
      <c r="L1938" s="8" t="s">
        <v>6861</v>
      </c>
      <c r="M1938" s="8" t="s">
        <v>6862</v>
      </c>
      <c r="N1938" s="8" t="s">
        <v>6147</v>
      </c>
    </row>
    <row r="1939" spans="1:14" ht="21.75" customHeight="1">
      <c r="A1939" s="8" t="s">
        <v>761</v>
      </c>
      <c r="B1939" s="8" t="s">
        <v>6863</v>
      </c>
      <c r="C1939" s="8" t="s">
        <v>6139</v>
      </c>
      <c r="D1939" s="8" t="s">
        <v>6140</v>
      </c>
      <c r="F1939" s="8" t="s">
        <v>6164</v>
      </c>
      <c r="G1939" s="8" t="str">
        <f t="shared" ca="1" si="205"/>
        <v>13</v>
      </c>
      <c r="H1939" s="8" t="str">
        <f t="shared" ca="1" si="206"/>
        <v>20</v>
      </c>
      <c r="I1939" s="8" t="s">
        <v>6151</v>
      </c>
      <c r="J1939" s="8" t="s">
        <v>6864</v>
      </c>
      <c r="K1939" s="8" t="s">
        <v>6166</v>
      </c>
      <c r="L1939" s="8" t="s">
        <v>6865</v>
      </c>
      <c r="M1939" s="8" t="s">
        <v>6866</v>
      </c>
      <c r="N1939" s="8" t="s">
        <v>6169</v>
      </c>
    </row>
    <row r="1940" spans="1:14" ht="21.75" customHeight="1">
      <c r="A1940" s="8" t="s">
        <v>6799</v>
      </c>
      <c r="B1940" s="8" t="s">
        <v>6419</v>
      </c>
      <c r="C1940" s="8" t="s">
        <v>6139</v>
      </c>
      <c r="D1940" s="8" t="s">
        <v>6182</v>
      </c>
      <c r="F1940" s="8" t="s">
        <v>6141</v>
      </c>
      <c r="G1940" s="8" t="str">
        <f t="shared" ca="1" si="205"/>
        <v>13</v>
      </c>
      <c r="H1940" s="8" t="str">
        <f t="shared" ca="1" si="206"/>
        <v>20</v>
      </c>
      <c r="I1940" s="8" t="s">
        <v>6244</v>
      </c>
      <c r="J1940" s="8" t="s">
        <v>6420</v>
      </c>
      <c r="K1940" s="8" t="s">
        <v>6166</v>
      </c>
      <c r="L1940" s="8" t="s">
        <v>6867</v>
      </c>
      <c r="M1940" s="8" t="s">
        <v>6868</v>
      </c>
      <c r="N1940" s="8" t="s">
        <v>42</v>
      </c>
    </row>
    <row r="1941" spans="1:14" ht="21.75" customHeight="1">
      <c r="A1941" s="8" t="s">
        <v>6869</v>
      </c>
      <c r="B1941" s="8" t="s">
        <v>6745</v>
      </c>
      <c r="C1941" s="8" t="s">
        <v>6139</v>
      </c>
      <c r="D1941" s="8" t="s">
        <v>6140</v>
      </c>
      <c r="F1941" s="8" t="s">
        <v>6141</v>
      </c>
      <c r="G1941" s="8" t="str">
        <f t="shared" ca="1" si="205"/>
        <v>13</v>
      </c>
      <c r="H1941" s="8" t="str">
        <f t="shared" ca="1" si="206"/>
        <v>20</v>
      </c>
      <c r="I1941" s="8" t="s">
        <v>6238</v>
      </c>
      <c r="J1941" s="8" t="s">
        <v>6746</v>
      </c>
      <c r="K1941" s="8" t="s">
        <v>6166</v>
      </c>
      <c r="L1941" s="8" t="s">
        <v>6783</v>
      </c>
      <c r="M1941" s="8" t="s">
        <v>6870</v>
      </c>
      <c r="N1941" s="8" t="s">
        <v>42</v>
      </c>
    </row>
    <row r="1942" spans="1:14" ht="21.75" customHeight="1">
      <c r="A1942" s="8" t="s">
        <v>6871</v>
      </c>
      <c r="B1942" s="8" t="s">
        <v>6872</v>
      </c>
      <c r="C1942" s="8" t="s">
        <v>6139</v>
      </c>
      <c r="D1942" s="8" t="s">
        <v>6182</v>
      </c>
      <c r="F1942" s="8" t="s">
        <v>6141</v>
      </c>
      <c r="G1942" s="8" t="str">
        <f t="shared" ca="1" si="205"/>
        <v>13</v>
      </c>
      <c r="H1942" s="8" t="str">
        <f t="shared" ca="1" si="206"/>
        <v>20</v>
      </c>
      <c r="I1942" s="8" t="s">
        <v>6319</v>
      </c>
      <c r="J1942" s="8" t="s">
        <v>6413</v>
      </c>
      <c r="K1942" s="8" t="s">
        <v>6166</v>
      </c>
      <c r="L1942" s="8" t="s">
        <v>6873</v>
      </c>
      <c r="M1942" s="8" t="s">
        <v>1410</v>
      </c>
      <c r="N1942" s="8" t="s">
        <v>6224</v>
      </c>
    </row>
    <row r="1943" spans="1:14" ht="21.75" customHeight="1">
      <c r="A1943" s="8" t="s">
        <v>108</v>
      </c>
      <c r="B1943" s="8" t="s">
        <v>6874</v>
      </c>
      <c r="C1943" s="8" t="s">
        <v>6139</v>
      </c>
      <c r="D1943" s="8" t="s">
        <v>6182</v>
      </c>
      <c r="F1943" s="8" t="s">
        <v>6141</v>
      </c>
      <c r="G1943" s="8" t="str">
        <f t="shared" ca="1" si="205"/>
        <v>13</v>
      </c>
      <c r="H1943" s="8" t="str">
        <f t="shared" ca="1" si="206"/>
        <v>20</v>
      </c>
      <c r="I1943" s="8" t="s">
        <v>6277</v>
      </c>
      <c r="J1943" s="8" t="s">
        <v>6724</v>
      </c>
      <c r="K1943" s="8" t="s">
        <v>6217</v>
      </c>
      <c r="L1943" s="8" t="s">
        <v>6875</v>
      </c>
      <c r="M1943" s="8" t="s">
        <v>4847</v>
      </c>
      <c r="N1943" s="8" t="s">
        <v>42</v>
      </c>
    </row>
    <row r="1944" spans="1:14" ht="21.75" customHeight="1">
      <c r="A1944" s="8" t="s">
        <v>6876</v>
      </c>
      <c r="B1944" s="8" t="s">
        <v>6877</v>
      </c>
      <c r="C1944" s="8" t="s">
        <v>6139</v>
      </c>
      <c r="D1944" s="8" t="s">
        <v>6140</v>
      </c>
      <c r="F1944" s="8" t="s">
        <v>6141</v>
      </c>
      <c r="G1944" s="8" t="str">
        <f t="shared" ca="1" si="205"/>
        <v>13</v>
      </c>
      <c r="H1944" s="8" t="str">
        <f t="shared" ca="1" si="206"/>
        <v>20</v>
      </c>
      <c r="I1944" s="8" t="s">
        <v>6878</v>
      </c>
      <c r="J1944" s="8" t="s">
        <v>6245</v>
      </c>
      <c r="K1944" s="8" t="s">
        <v>6217</v>
      </c>
      <c r="L1944" s="8" t="s">
        <v>6879</v>
      </c>
      <c r="M1944" s="8" t="s">
        <v>6427</v>
      </c>
      <c r="N1944" s="8" t="s">
        <v>42</v>
      </c>
    </row>
    <row r="1945" spans="1:14" ht="21.75" customHeight="1">
      <c r="A1945" s="8" t="s">
        <v>6880</v>
      </c>
      <c r="B1945" s="8" t="s">
        <v>6260</v>
      </c>
      <c r="C1945" s="8" t="s">
        <v>6139</v>
      </c>
      <c r="D1945" s="8" t="s">
        <v>6182</v>
      </c>
      <c r="F1945" s="8" t="s">
        <v>6141</v>
      </c>
      <c r="G1945" s="8" t="str">
        <f t="shared" ca="1" si="205"/>
        <v>13</v>
      </c>
      <c r="H1945" s="8" t="str">
        <f t="shared" ca="1" si="206"/>
        <v>20</v>
      </c>
      <c r="I1945" s="8" t="s">
        <v>6252</v>
      </c>
      <c r="J1945" s="8" t="s">
        <v>6262</v>
      </c>
      <c r="K1945" s="8" t="s">
        <v>6143</v>
      </c>
      <c r="L1945" s="8" t="s">
        <v>6818</v>
      </c>
      <c r="M1945" s="8" t="s">
        <v>6819</v>
      </c>
      <c r="N1945" s="8" t="s">
        <v>6169</v>
      </c>
    </row>
    <row r="1946" spans="1:14" ht="21.75" customHeight="1">
      <c r="A1946" s="8" t="s">
        <v>6881</v>
      </c>
      <c r="B1946" s="8" t="s">
        <v>6882</v>
      </c>
      <c r="C1946" s="8" t="s">
        <v>6139</v>
      </c>
      <c r="D1946" s="8" t="s">
        <v>6182</v>
      </c>
      <c r="F1946" s="8" t="s">
        <v>6141</v>
      </c>
      <c r="G1946" s="8" t="str">
        <f t="shared" ca="1" si="205"/>
        <v>13</v>
      </c>
      <c r="H1946" s="8" t="str">
        <f t="shared" ca="1" si="206"/>
        <v>20</v>
      </c>
      <c r="I1946" s="8" t="s">
        <v>6785</v>
      </c>
      <c r="J1946" s="8" t="s">
        <v>6270</v>
      </c>
      <c r="K1946" s="8" t="s">
        <v>6166</v>
      </c>
      <c r="L1946" s="8" t="s">
        <v>6883</v>
      </c>
      <c r="M1946" s="8" t="s">
        <v>6809</v>
      </c>
      <c r="N1946" s="8" t="s">
        <v>6169</v>
      </c>
    </row>
    <row r="1947" spans="1:14" ht="21.75" customHeight="1">
      <c r="A1947" s="8" t="s">
        <v>1588</v>
      </c>
      <c r="B1947" s="8" t="s">
        <v>6566</v>
      </c>
      <c r="C1947" s="8" t="s">
        <v>6139</v>
      </c>
      <c r="D1947" s="8" t="s">
        <v>6177</v>
      </c>
      <c r="F1947" s="8" t="s">
        <v>6141</v>
      </c>
      <c r="G1947" s="8" t="str">
        <f t="shared" ca="1" si="205"/>
        <v>13</v>
      </c>
      <c r="H1947" s="8" t="str">
        <f t="shared" ca="1" si="206"/>
        <v>20</v>
      </c>
      <c r="I1947" s="8" t="s">
        <v>6256</v>
      </c>
      <c r="J1947" s="8" t="s">
        <v>6190</v>
      </c>
      <c r="K1947" s="8" t="s">
        <v>6217</v>
      </c>
      <c r="L1947" s="8" t="s">
        <v>6884</v>
      </c>
      <c r="M1947" s="8" t="s">
        <v>6342</v>
      </c>
      <c r="N1947" s="8" t="s">
        <v>36</v>
      </c>
    </row>
    <row r="1948" spans="1:14" ht="21.75" customHeight="1">
      <c r="A1948" s="8" t="s">
        <v>761</v>
      </c>
      <c r="B1948" s="8" t="s">
        <v>6885</v>
      </c>
      <c r="C1948" s="8" t="s">
        <v>6139</v>
      </c>
      <c r="D1948" s="8" t="s">
        <v>6140</v>
      </c>
      <c r="F1948" s="8" t="s">
        <v>6141</v>
      </c>
      <c r="G1948" s="8" t="str">
        <f t="shared" ca="1" si="205"/>
        <v>13</v>
      </c>
      <c r="H1948" s="8" t="str">
        <f t="shared" ca="1" si="206"/>
        <v>20</v>
      </c>
      <c r="I1948" s="8" t="s">
        <v>6157</v>
      </c>
      <c r="J1948" s="8" t="s">
        <v>6158</v>
      </c>
      <c r="K1948" s="8" t="s">
        <v>6166</v>
      </c>
      <c r="L1948" s="8" t="s">
        <v>6886</v>
      </c>
      <c r="M1948" s="8" t="s">
        <v>6887</v>
      </c>
      <c r="N1948" s="8" t="s">
        <v>6224</v>
      </c>
    </row>
    <row r="1949" spans="1:14" ht="21.75" customHeight="1">
      <c r="A1949" s="8" t="s">
        <v>385</v>
      </c>
      <c r="B1949" s="8" t="s">
        <v>6888</v>
      </c>
      <c r="C1949" s="8" t="s">
        <v>6139</v>
      </c>
      <c r="D1949" s="8" t="s">
        <v>6140</v>
      </c>
      <c r="F1949" s="8" t="s">
        <v>6141</v>
      </c>
      <c r="G1949" s="8" t="str">
        <f t="shared" ca="1" si="205"/>
        <v>13</v>
      </c>
      <c r="H1949" s="8" t="str">
        <f t="shared" ca="1" si="206"/>
        <v>20</v>
      </c>
      <c r="I1949" s="8" t="s">
        <v>6332</v>
      </c>
      <c r="J1949" s="8" t="s">
        <v>6324</v>
      </c>
      <c r="K1949" s="8" t="s">
        <v>6217</v>
      </c>
      <c r="L1949" s="8" t="s">
        <v>6889</v>
      </c>
      <c r="M1949" s="8" t="s">
        <v>6890</v>
      </c>
      <c r="N1949" s="8" t="s">
        <v>36</v>
      </c>
    </row>
    <row r="1950" spans="1:14" ht="21.75" customHeight="1">
      <c r="A1950" s="8" t="s">
        <v>1068</v>
      </c>
      <c r="B1950" s="8" t="s">
        <v>6891</v>
      </c>
      <c r="C1950" s="8" t="s">
        <v>6139</v>
      </c>
      <c r="D1950" s="8" t="s">
        <v>6371</v>
      </c>
      <c r="F1950" s="8" t="s">
        <v>6141</v>
      </c>
      <c r="G1950" s="8" t="str">
        <f t="shared" ca="1" si="205"/>
        <v>13</v>
      </c>
      <c r="H1950" s="8" t="str">
        <f t="shared" ca="1" si="206"/>
        <v>20</v>
      </c>
      <c r="I1950" s="8" t="s">
        <v>6432</v>
      </c>
      <c r="J1950" s="8" t="s">
        <v>6361</v>
      </c>
      <c r="K1950" s="8" t="s">
        <v>6143</v>
      </c>
      <c r="L1950" s="8" t="s">
        <v>6892</v>
      </c>
      <c r="M1950" s="8" t="s">
        <v>6893</v>
      </c>
      <c r="N1950" s="8" t="s">
        <v>6169</v>
      </c>
    </row>
    <row r="1951" spans="1:14" ht="21.75" customHeight="1">
      <c r="A1951" s="8" t="s">
        <v>6894</v>
      </c>
      <c r="B1951" s="8" t="s">
        <v>6513</v>
      </c>
      <c r="C1951" s="8" t="s">
        <v>6139</v>
      </c>
      <c r="D1951" s="8" t="s">
        <v>6182</v>
      </c>
      <c r="F1951" s="8" t="s">
        <v>6141</v>
      </c>
      <c r="G1951" s="8" t="str">
        <f t="shared" ca="1" si="205"/>
        <v>13</v>
      </c>
      <c r="H1951" s="8" t="str">
        <f t="shared" ca="1" si="206"/>
        <v>20</v>
      </c>
      <c r="I1951" s="8" t="s">
        <v>6277</v>
      </c>
      <c r="J1951" s="8" t="s">
        <v>6190</v>
      </c>
      <c r="K1951" s="8" t="s">
        <v>6143</v>
      </c>
      <c r="L1951" s="8" t="s">
        <v>6895</v>
      </c>
      <c r="M1951" s="8" t="s">
        <v>6158</v>
      </c>
      <c r="N1951" s="8" t="s">
        <v>6147</v>
      </c>
    </row>
    <row r="1952" spans="1:14" ht="21.75" customHeight="1">
      <c r="A1952" s="8" t="s">
        <v>6896</v>
      </c>
      <c r="B1952" s="8" t="s">
        <v>6162</v>
      </c>
      <c r="C1952" s="8" t="s">
        <v>6139</v>
      </c>
      <c r="D1952" s="8" t="s">
        <v>6163</v>
      </c>
      <c r="F1952" s="8" t="s">
        <v>6164</v>
      </c>
      <c r="G1952" s="8" t="str">
        <f t="shared" ca="1" si="205"/>
        <v>13</v>
      </c>
      <c r="H1952" s="8" t="str">
        <f t="shared" ca="1" si="206"/>
        <v>20</v>
      </c>
      <c r="I1952" s="8" t="s">
        <v>6897</v>
      </c>
      <c r="J1952" s="8" t="s">
        <v>6152</v>
      </c>
      <c r="K1952" s="8" t="s">
        <v>6166</v>
      </c>
      <c r="L1952" s="8" t="s">
        <v>6898</v>
      </c>
      <c r="M1952" s="8" t="s">
        <v>6899</v>
      </c>
      <c r="N1952" s="8" t="s">
        <v>6169</v>
      </c>
    </row>
    <row r="1953" spans="1:14" ht="21.75" customHeight="1">
      <c r="A1953" s="8" t="s">
        <v>761</v>
      </c>
      <c r="B1953" s="8" t="s">
        <v>3723</v>
      </c>
      <c r="C1953" s="8" t="s">
        <v>6139</v>
      </c>
      <c r="D1953" s="8" t="s">
        <v>6140</v>
      </c>
      <c r="F1953" s="8" t="s">
        <v>6141</v>
      </c>
      <c r="G1953" s="8" t="str">
        <f t="shared" ca="1" si="205"/>
        <v>13</v>
      </c>
      <c r="H1953" s="8" t="str">
        <f t="shared" ca="1" si="206"/>
        <v>20</v>
      </c>
      <c r="I1953" s="8" t="s">
        <v>6306</v>
      </c>
      <c r="J1953" s="8" t="s">
        <v>6286</v>
      </c>
      <c r="K1953" s="8" t="s">
        <v>6143</v>
      </c>
      <c r="L1953" s="8" t="s">
        <v>6900</v>
      </c>
      <c r="M1953" s="8" t="s">
        <v>6160</v>
      </c>
      <c r="N1953" s="8" t="s">
        <v>36</v>
      </c>
    </row>
    <row r="1954" spans="1:14" ht="21.75" customHeight="1">
      <c r="A1954" s="8" t="s">
        <v>5096</v>
      </c>
      <c r="B1954" s="8" t="s">
        <v>6419</v>
      </c>
      <c r="C1954" s="8" t="s">
        <v>6139</v>
      </c>
      <c r="D1954" s="8" t="s">
        <v>6182</v>
      </c>
      <c r="F1954" s="8" t="s">
        <v>6141</v>
      </c>
      <c r="G1954" s="8" t="str">
        <f t="shared" ca="1" si="205"/>
        <v>13</v>
      </c>
      <c r="H1954" s="8" t="str">
        <f t="shared" ca="1" si="206"/>
        <v>20</v>
      </c>
      <c r="I1954" s="8" t="s">
        <v>6244</v>
      </c>
      <c r="J1954" s="8" t="s">
        <v>6420</v>
      </c>
      <c r="K1954" s="8" t="s">
        <v>6217</v>
      </c>
      <c r="L1954" s="8" t="s">
        <v>6901</v>
      </c>
      <c r="M1954" s="8" t="s">
        <v>6902</v>
      </c>
      <c r="N1954" s="8" t="s">
        <v>42</v>
      </c>
    </row>
    <row r="1955" spans="1:14" ht="21.75" customHeight="1">
      <c r="A1955" s="8" t="s">
        <v>385</v>
      </c>
      <c r="B1955" s="8" t="s">
        <v>6268</v>
      </c>
      <c r="C1955" s="8" t="s">
        <v>6139</v>
      </c>
      <c r="D1955" s="8" t="s">
        <v>6182</v>
      </c>
      <c r="F1955" s="8" t="s">
        <v>6141</v>
      </c>
      <c r="G1955" s="8" t="str">
        <f t="shared" ca="1" si="205"/>
        <v>13</v>
      </c>
      <c r="H1955" s="8" t="str">
        <f t="shared" ca="1" si="206"/>
        <v>20</v>
      </c>
      <c r="I1955" s="8" t="s">
        <v>6252</v>
      </c>
      <c r="J1955" s="8" t="s">
        <v>6270</v>
      </c>
      <c r="K1955" s="8" t="s">
        <v>6217</v>
      </c>
      <c r="L1955" s="8" t="s">
        <v>6903</v>
      </c>
      <c r="M1955" s="8" t="s">
        <v>6904</v>
      </c>
      <c r="N1955" s="8" t="s">
        <v>6224</v>
      </c>
    </row>
    <row r="1956" spans="1:14" ht="21.75" customHeight="1">
      <c r="A1956" s="8" t="s">
        <v>6905</v>
      </c>
      <c r="B1956" s="8" t="s">
        <v>6606</v>
      </c>
      <c r="C1956" s="8" t="s">
        <v>6139</v>
      </c>
      <c r="D1956" s="8" t="s">
        <v>6182</v>
      </c>
      <c r="F1956" s="8" t="s">
        <v>6141</v>
      </c>
      <c r="G1956" s="8" t="str">
        <f t="shared" ca="1" si="205"/>
        <v>13</v>
      </c>
      <c r="H1956" s="8" t="str">
        <f t="shared" ca="1" si="206"/>
        <v>20</v>
      </c>
      <c r="I1956" s="8" t="s">
        <v>6256</v>
      </c>
      <c r="J1956" s="8" t="s">
        <v>6608</v>
      </c>
      <c r="K1956" s="8" t="s">
        <v>6143</v>
      </c>
      <c r="L1956" s="8" t="s">
        <v>6906</v>
      </c>
      <c r="M1956" s="8" t="s">
        <v>6440</v>
      </c>
      <c r="N1956" s="8" t="s">
        <v>42</v>
      </c>
    </row>
    <row r="1957" spans="1:14" ht="21.75" customHeight="1">
      <c r="A1957" s="8" t="s">
        <v>1588</v>
      </c>
      <c r="B1957" s="8" t="s">
        <v>6672</v>
      </c>
      <c r="C1957" s="8" t="s">
        <v>6139</v>
      </c>
      <c r="D1957" s="8" t="s">
        <v>6140</v>
      </c>
      <c r="F1957" s="8" t="s">
        <v>6141</v>
      </c>
      <c r="G1957" s="8" t="str">
        <f t="shared" ca="1" si="205"/>
        <v>13</v>
      </c>
      <c r="H1957" s="8" t="str">
        <f t="shared" ca="1" si="206"/>
        <v>20</v>
      </c>
      <c r="I1957" s="8" t="s">
        <v>6157</v>
      </c>
      <c r="J1957" s="8" t="s">
        <v>6278</v>
      </c>
      <c r="K1957" s="8" t="s">
        <v>6217</v>
      </c>
      <c r="L1957" s="8" t="s">
        <v>6673</v>
      </c>
      <c r="M1957" s="8" t="s">
        <v>1907</v>
      </c>
      <c r="N1957" s="8" t="s">
        <v>42</v>
      </c>
    </row>
    <row r="1958" spans="1:14" ht="21.75" customHeight="1">
      <c r="A1958" s="8" t="s">
        <v>6907</v>
      </c>
      <c r="B1958" s="8" t="s">
        <v>6852</v>
      </c>
      <c r="C1958" s="8" t="s">
        <v>6139</v>
      </c>
      <c r="D1958" s="8" t="s">
        <v>6140</v>
      </c>
      <c r="F1958" s="8" t="s">
        <v>6141</v>
      </c>
      <c r="G1958" s="8" t="str">
        <f t="shared" ca="1" si="205"/>
        <v>13</v>
      </c>
      <c r="H1958" s="8" t="str">
        <f t="shared" ca="1" si="206"/>
        <v>20</v>
      </c>
      <c r="I1958" s="8" t="s">
        <v>6754</v>
      </c>
      <c r="J1958" s="8" t="s">
        <v>6379</v>
      </c>
      <c r="K1958" s="8" t="s">
        <v>6150</v>
      </c>
      <c r="L1958" s="8" t="s">
        <v>6853</v>
      </c>
      <c r="M1958" s="8" t="s">
        <v>6908</v>
      </c>
      <c r="N1958" s="8" t="s">
        <v>42</v>
      </c>
    </row>
    <row r="1959" spans="1:14" ht="21.75" customHeight="1">
      <c r="A1959" s="8" t="s">
        <v>385</v>
      </c>
      <c r="B1959" s="8" t="s">
        <v>6909</v>
      </c>
      <c r="C1959" s="8" t="s">
        <v>6139</v>
      </c>
      <c r="D1959" s="8" t="s">
        <v>6182</v>
      </c>
      <c r="F1959" s="8" t="s">
        <v>6141</v>
      </c>
      <c r="G1959" s="8" t="str">
        <f t="shared" ca="1" si="205"/>
        <v>13</v>
      </c>
      <c r="H1959" s="8" t="str">
        <f t="shared" ca="1" si="206"/>
        <v>20</v>
      </c>
      <c r="I1959" s="8" t="s">
        <v>6256</v>
      </c>
      <c r="J1959" s="8" t="s">
        <v>6278</v>
      </c>
      <c r="K1959" s="8" t="s">
        <v>6217</v>
      </c>
      <c r="L1959" s="8" t="s">
        <v>6910</v>
      </c>
      <c r="M1959" s="8" t="s">
        <v>6250</v>
      </c>
      <c r="N1959" s="8" t="s">
        <v>42</v>
      </c>
    </row>
    <row r="1960" spans="1:14" ht="21.75" customHeight="1">
      <c r="A1960" s="8" t="s">
        <v>6911</v>
      </c>
      <c r="B1960" s="8" t="s">
        <v>6248</v>
      </c>
      <c r="C1960" s="8" t="s">
        <v>6139</v>
      </c>
      <c r="D1960" s="8" t="s">
        <v>6140</v>
      </c>
      <c r="F1960" s="8" t="s">
        <v>6150</v>
      </c>
      <c r="G1960" s="8" t="str">
        <f t="shared" ca="1" si="205"/>
        <v>13</v>
      </c>
      <c r="H1960" s="8" t="str">
        <f t="shared" ca="1" si="206"/>
        <v>20</v>
      </c>
      <c r="I1960" s="8" t="s">
        <v>6632</v>
      </c>
      <c r="J1960" s="8" t="s">
        <v>6152</v>
      </c>
      <c r="K1960" s="8" t="s">
        <v>6217</v>
      </c>
      <c r="L1960" s="8" t="s">
        <v>6652</v>
      </c>
      <c r="M1960" s="8" t="s">
        <v>6912</v>
      </c>
      <c r="N1960" s="8" t="s">
        <v>6224</v>
      </c>
    </row>
    <row r="1961" spans="1:14" ht="21.75" customHeight="1">
      <c r="A1961" s="8" t="s">
        <v>385</v>
      </c>
      <c r="B1961" s="8" t="s">
        <v>6913</v>
      </c>
      <c r="C1961" s="8" t="s">
        <v>6139</v>
      </c>
      <c r="D1961" s="8" t="s">
        <v>6140</v>
      </c>
      <c r="F1961" s="8" t="s">
        <v>6141</v>
      </c>
      <c r="G1961" s="8" t="str">
        <f t="shared" ca="1" si="205"/>
        <v>13</v>
      </c>
      <c r="H1961" s="8" t="str">
        <f t="shared" ca="1" si="206"/>
        <v>20</v>
      </c>
      <c r="I1961" s="8" t="s">
        <v>6269</v>
      </c>
      <c r="J1961" s="8" t="s">
        <v>6278</v>
      </c>
      <c r="K1961" s="8" t="s">
        <v>6166</v>
      </c>
      <c r="L1961" s="8" t="s">
        <v>6914</v>
      </c>
      <c r="M1961" s="8" t="s">
        <v>6915</v>
      </c>
      <c r="N1961" s="8" t="s">
        <v>36</v>
      </c>
    </row>
    <row r="1962" spans="1:14" ht="21.75" customHeight="1">
      <c r="A1962" s="8" t="s">
        <v>385</v>
      </c>
      <c r="B1962" s="8" t="s">
        <v>6916</v>
      </c>
      <c r="C1962" s="8" t="s">
        <v>6139</v>
      </c>
      <c r="D1962" s="8" t="s">
        <v>6140</v>
      </c>
      <c r="F1962" s="8" t="s">
        <v>6141</v>
      </c>
      <c r="G1962" s="8" t="str">
        <f t="shared" ca="1" si="205"/>
        <v>13</v>
      </c>
      <c r="H1962" s="8" t="str">
        <f t="shared" ca="1" si="206"/>
        <v>20</v>
      </c>
      <c r="I1962" s="8" t="s">
        <v>6637</v>
      </c>
      <c r="J1962" s="8" t="s">
        <v>6527</v>
      </c>
      <c r="K1962" s="8" t="s">
        <v>6143</v>
      </c>
      <c r="L1962" s="8" t="s">
        <v>6917</v>
      </c>
      <c r="M1962" s="8" t="s">
        <v>6918</v>
      </c>
      <c r="N1962" s="8" t="s">
        <v>36</v>
      </c>
    </row>
    <row r="1963" spans="1:14" ht="21.75" customHeight="1">
      <c r="A1963" s="8" t="s">
        <v>6919</v>
      </c>
      <c r="B1963" s="8" t="s">
        <v>6920</v>
      </c>
      <c r="C1963" s="8" t="s">
        <v>6139</v>
      </c>
      <c r="D1963" s="8" t="s">
        <v>6140</v>
      </c>
      <c r="F1963" s="8" t="s">
        <v>6141</v>
      </c>
      <c r="G1963" s="8" t="str">
        <f t="shared" ca="1" si="205"/>
        <v>13</v>
      </c>
      <c r="H1963" s="8" t="str">
        <f t="shared" ca="1" si="206"/>
        <v>20</v>
      </c>
      <c r="I1963" s="8" t="s">
        <v>6256</v>
      </c>
      <c r="J1963" s="8" t="s">
        <v>6270</v>
      </c>
      <c r="K1963" s="8" t="s">
        <v>6166</v>
      </c>
      <c r="L1963" s="8" t="s">
        <v>6921</v>
      </c>
      <c r="M1963" s="8" t="s">
        <v>6922</v>
      </c>
      <c r="N1963" s="8" t="s">
        <v>42</v>
      </c>
    </row>
    <row r="1964" spans="1:14" ht="21.75" customHeight="1">
      <c r="A1964" s="8" t="s">
        <v>385</v>
      </c>
      <c r="B1964" s="8" t="s">
        <v>6923</v>
      </c>
      <c r="C1964" s="8" t="s">
        <v>6139</v>
      </c>
      <c r="D1964" s="8" t="s">
        <v>6182</v>
      </c>
      <c r="F1964" s="8" t="s">
        <v>6141</v>
      </c>
      <c r="G1964" s="8" t="str">
        <f t="shared" ca="1" si="205"/>
        <v>13</v>
      </c>
      <c r="H1964" s="8" t="str">
        <f t="shared" ca="1" si="206"/>
        <v>20</v>
      </c>
      <c r="I1964" s="8" t="s">
        <v>6252</v>
      </c>
      <c r="J1964" s="8" t="s">
        <v>6724</v>
      </c>
      <c r="K1964" s="8" t="s">
        <v>6217</v>
      </c>
      <c r="L1964" s="8" t="s">
        <v>6924</v>
      </c>
      <c r="M1964" s="8" t="s">
        <v>6925</v>
      </c>
      <c r="N1964" s="8" t="s">
        <v>6147</v>
      </c>
    </row>
    <row r="1965" spans="1:14" ht="21.75" customHeight="1">
      <c r="A1965" s="8" t="s">
        <v>761</v>
      </c>
      <c r="B1965" s="8" t="s">
        <v>6487</v>
      </c>
      <c r="C1965" s="8" t="s">
        <v>6139</v>
      </c>
      <c r="D1965" s="8" t="s">
        <v>6140</v>
      </c>
      <c r="F1965" s="8" t="s">
        <v>6141</v>
      </c>
      <c r="G1965" s="8" t="str">
        <f t="shared" ca="1" si="205"/>
        <v>13</v>
      </c>
      <c r="H1965" s="8" t="str">
        <f t="shared" ca="1" si="206"/>
        <v>20</v>
      </c>
      <c r="I1965" s="8" t="s">
        <v>6256</v>
      </c>
      <c r="J1965" s="8" t="s">
        <v>6361</v>
      </c>
      <c r="K1965" s="8" t="s">
        <v>6217</v>
      </c>
      <c r="L1965" s="8" t="s">
        <v>6488</v>
      </c>
      <c r="M1965" s="8" t="s">
        <v>6926</v>
      </c>
      <c r="N1965" s="8" t="s">
        <v>6169</v>
      </c>
    </row>
    <row r="1966" spans="1:14" ht="21.75" customHeight="1">
      <c r="A1966" s="8" t="s">
        <v>6927</v>
      </c>
      <c r="B1966" s="8" t="s">
        <v>6738</v>
      </c>
      <c r="C1966" s="8" t="s">
        <v>6139</v>
      </c>
      <c r="D1966" s="8" t="s">
        <v>6182</v>
      </c>
      <c r="F1966" s="8" t="s">
        <v>6141</v>
      </c>
      <c r="G1966" s="8" t="str">
        <f t="shared" ca="1" si="205"/>
        <v>13</v>
      </c>
      <c r="H1966" s="8" t="str">
        <f t="shared" ca="1" si="206"/>
        <v>20</v>
      </c>
      <c r="I1966" s="8" t="s">
        <v>6554</v>
      </c>
      <c r="J1966" s="8" t="s">
        <v>6184</v>
      </c>
      <c r="K1966" s="8" t="s">
        <v>6150</v>
      </c>
      <c r="L1966" s="8" t="s">
        <v>6739</v>
      </c>
      <c r="M1966" s="8" t="s">
        <v>6928</v>
      </c>
      <c r="N1966" s="8" t="s">
        <v>6169</v>
      </c>
    </row>
    <row r="1967" spans="1:14" ht="21.75" customHeight="1">
      <c r="A1967" s="8" t="s">
        <v>385</v>
      </c>
      <c r="B1967" s="8" t="s">
        <v>6383</v>
      </c>
      <c r="C1967" s="8" t="s">
        <v>6139</v>
      </c>
      <c r="D1967" s="8" t="s">
        <v>6371</v>
      </c>
      <c r="F1967" s="8" t="s">
        <v>6150</v>
      </c>
      <c r="G1967" s="8" t="str">
        <f t="shared" ca="1" si="205"/>
        <v>13</v>
      </c>
      <c r="H1967" s="8" t="str">
        <f t="shared" ca="1" si="206"/>
        <v>20</v>
      </c>
      <c r="I1967" s="8" t="s">
        <v>6269</v>
      </c>
      <c r="J1967" s="8" t="s">
        <v>6152</v>
      </c>
      <c r="K1967" s="8" t="s">
        <v>6217</v>
      </c>
      <c r="L1967" s="8" t="s">
        <v>6581</v>
      </c>
      <c r="M1967" s="8" t="s">
        <v>1907</v>
      </c>
      <c r="N1967" s="8" t="s">
        <v>6169</v>
      </c>
    </row>
    <row r="1968" spans="1:14" ht="21.75" customHeight="1">
      <c r="A1968" s="8" t="s">
        <v>6929</v>
      </c>
      <c r="B1968" s="8" t="s">
        <v>6930</v>
      </c>
      <c r="C1968" s="8" t="s">
        <v>6139</v>
      </c>
      <c r="D1968" s="8" t="s">
        <v>6140</v>
      </c>
      <c r="F1968" s="8" t="s">
        <v>6150</v>
      </c>
      <c r="G1968" s="8" t="str">
        <f t="shared" ca="1" si="205"/>
        <v>13</v>
      </c>
      <c r="H1968" s="8" t="str">
        <f t="shared" ca="1" si="206"/>
        <v>20</v>
      </c>
      <c r="I1968" s="8" t="s">
        <v>6256</v>
      </c>
      <c r="J1968" s="8" t="s">
        <v>6158</v>
      </c>
      <c r="K1968" s="8" t="s">
        <v>6143</v>
      </c>
      <c r="L1968" s="8" t="s">
        <v>6931</v>
      </c>
      <c r="M1968" s="8" t="s">
        <v>6932</v>
      </c>
      <c r="N1968" s="8" t="s">
        <v>42</v>
      </c>
    </row>
    <row r="1969" spans="1:14" ht="21.75" customHeight="1">
      <c r="A1969" s="8" t="s">
        <v>6685</v>
      </c>
      <c r="B1969" s="8" t="s">
        <v>6738</v>
      </c>
      <c r="C1969" s="8" t="s">
        <v>6139</v>
      </c>
      <c r="D1969" s="8" t="s">
        <v>6182</v>
      </c>
      <c r="F1969" s="8" t="s">
        <v>6141</v>
      </c>
      <c r="G1969" s="8" t="str">
        <f t="shared" ca="1" si="205"/>
        <v>13</v>
      </c>
      <c r="H1969" s="8" t="str">
        <f t="shared" ca="1" si="206"/>
        <v>20</v>
      </c>
      <c r="I1969" s="8" t="s">
        <v>6554</v>
      </c>
      <c r="J1969" s="8" t="s">
        <v>6184</v>
      </c>
      <c r="K1969" s="8" t="s">
        <v>6150</v>
      </c>
      <c r="L1969" s="8" t="s">
        <v>6933</v>
      </c>
      <c r="M1969" s="8" t="s">
        <v>4176</v>
      </c>
      <c r="N1969" s="8" t="s">
        <v>6169</v>
      </c>
    </row>
    <row r="1970" spans="1:14" ht="21.75" customHeight="1">
      <c r="A1970" s="8" t="s">
        <v>4176</v>
      </c>
      <c r="B1970" s="8" t="s">
        <v>6495</v>
      </c>
      <c r="C1970" s="8" t="s">
        <v>6139</v>
      </c>
      <c r="D1970" s="8" t="s">
        <v>6650</v>
      </c>
      <c r="F1970" s="8" t="s">
        <v>6164</v>
      </c>
      <c r="G1970" s="8" t="str">
        <f t="shared" ca="1" si="205"/>
        <v>13</v>
      </c>
      <c r="H1970" s="8" t="str">
        <f t="shared" ca="1" si="206"/>
        <v>20</v>
      </c>
      <c r="I1970" s="8" t="s">
        <v>6252</v>
      </c>
      <c r="J1970" s="8" t="s">
        <v>6239</v>
      </c>
      <c r="K1970" s="8" t="s">
        <v>6217</v>
      </c>
      <c r="L1970" s="8" t="s">
        <v>6934</v>
      </c>
      <c r="M1970" s="8" t="s">
        <v>21</v>
      </c>
      <c r="N1970" s="8" t="s">
        <v>36</v>
      </c>
    </row>
    <row r="1971" spans="1:14" ht="21.75" customHeight="1">
      <c r="A1971" s="8" t="s">
        <v>108</v>
      </c>
      <c r="B1971" s="8" t="s">
        <v>6260</v>
      </c>
      <c r="C1971" s="8" t="s">
        <v>6139</v>
      </c>
      <c r="D1971" s="8" t="s">
        <v>6182</v>
      </c>
      <c r="F1971" s="8" t="s">
        <v>6141</v>
      </c>
      <c r="G1971" s="8" t="str">
        <f t="shared" ca="1" si="205"/>
        <v>13</v>
      </c>
      <c r="H1971" s="8" t="str">
        <f t="shared" ca="1" si="206"/>
        <v>20</v>
      </c>
      <c r="I1971" s="8" t="s">
        <v>6244</v>
      </c>
      <c r="J1971" s="8" t="s">
        <v>6262</v>
      </c>
      <c r="K1971" s="8" t="s">
        <v>6166</v>
      </c>
      <c r="L1971" s="8" t="s">
        <v>6935</v>
      </c>
      <c r="M1971" s="8" t="s">
        <v>6936</v>
      </c>
      <c r="N1971" s="8" t="s">
        <v>6169</v>
      </c>
    </row>
    <row r="1972" spans="1:14" ht="21.75" customHeight="1">
      <c r="A1972" s="8" t="s">
        <v>385</v>
      </c>
      <c r="B1972" s="8" t="s">
        <v>6937</v>
      </c>
      <c r="C1972" s="8" t="s">
        <v>6139</v>
      </c>
      <c r="D1972" s="8" t="s">
        <v>6140</v>
      </c>
      <c r="F1972" s="8" t="s">
        <v>6141</v>
      </c>
      <c r="G1972" s="8" t="str">
        <f t="shared" ca="1" si="205"/>
        <v>13</v>
      </c>
      <c r="H1972" s="8" t="str">
        <f t="shared" ca="1" si="206"/>
        <v>20</v>
      </c>
      <c r="I1972" s="8" t="s">
        <v>6252</v>
      </c>
      <c r="J1972" s="8" t="s">
        <v>6938</v>
      </c>
      <c r="K1972" s="8" t="s">
        <v>6217</v>
      </c>
      <c r="L1972" s="8" t="s">
        <v>6939</v>
      </c>
      <c r="M1972" s="8" t="s">
        <v>6940</v>
      </c>
      <c r="N1972" s="8" t="s">
        <v>6147</v>
      </c>
    </row>
    <row r="1973" spans="1:14" ht="21.75" customHeight="1">
      <c r="A1973" s="8" t="s">
        <v>172</v>
      </c>
      <c r="B1973" s="8" t="s">
        <v>6941</v>
      </c>
      <c r="C1973" s="8" t="s">
        <v>6139</v>
      </c>
      <c r="D1973" s="8" t="s">
        <v>6371</v>
      </c>
      <c r="F1973" s="8" t="s">
        <v>6141</v>
      </c>
      <c r="G1973" s="8" t="str">
        <f t="shared" ca="1" si="205"/>
        <v>13</v>
      </c>
      <c r="H1973" s="8" t="str">
        <f t="shared" ca="1" si="206"/>
        <v>20</v>
      </c>
      <c r="I1973" s="8" t="s">
        <v>6942</v>
      </c>
      <c r="J1973" s="8" t="s">
        <v>6361</v>
      </c>
      <c r="K1973" s="8" t="s">
        <v>6166</v>
      </c>
      <c r="L1973" s="8" t="s">
        <v>6943</v>
      </c>
      <c r="M1973" s="8" t="s">
        <v>6944</v>
      </c>
      <c r="N1973" s="8" t="s">
        <v>6169</v>
      </c>
    </row>
    <row r="1974" spans="1:14" ht="21.75" customHeight="1">
      <c r="A1974" s="8" t="s">
        <v>172</v>
      </c>
      <c r="B1974" s="8" t="s">
        <v>6594</v>
      </c>
      <c r="C1974" s="8" t="s">
        <v>6139</v>
      </c>
      <c r="D1974" s="8" t="s">
        <v>6182</v>
      </c>
      <c r="F1974" s="8" t="s">
        <v>6141</v>
      </c>
      <c r="G1974" s="8" t="str">
        <f t="shared" ca="1" si="205"/>
        <v>13</v>
      </c>
      <c r="H1974" s="8" t="str">
        <f t="shared" ca="1" si="206"/>
        <v>20</v>
      </c>
      <c r="I1974" s="8" t="s">
        <v>6252</v>
      </c>
      <c r="J1974" s="8" t="s">
        <v>6595</v>
      </c>
      <c r="K1974" s="8" t="s">
        <v>6150</v>
      </c>
      <c r="L1974" s="8" t="s">
        <v>6945</v>
      </c>
      <c r="M1974" s="8" t="s">
        <v>6946</v>
      </c>
      <c r="N1974" s="8" t="s">
        <v>42</v>
      </c>
    </row>
    <row r="1975" spans="1:14" ht="21.75" customHeight="1">
      <c r="A1975" s="8" t="s">
        <v>1588</v>
      </c>
      <c r="B1975" s="8" t="s">
        <v>6331</v>
      </c>
      <c r="C1975" s="8" t="s">
        <v>6139</v>
      </c>
      <c r="D1975" s="8" t="s">
        <v>6182</v>
      </c>
      <c r="F1975" s="8" t="s">
        <v>6164</v>
      </c>
      <c r="G1975" s="8" t="str">
        <f t="shared" ca="1" si="205"/>
        <v>13</v>
      </c>
      <c r="H1975" s="8" t="str">
        <f t="shared" ca="1" si="206"/>
        <v>20</v>
      </c>
      <c r="I1975" s="8" t="s">
        <v>6183</v>
      </c>
      <c r="J1975" s="8" t="s">
        <v>6152</v>
      </c>
      <c r="K1975" s="8" t="s">
        <v>6217</v>
      </c>
      <c r="L1975" s="8" t="s">
        <v>6615</v>
      </c>
      <c r="M1975" s="8" t="s">
        <v>1907</v>
      </c>
      <c r="N1975" s="8" t="s">
        <v>6169</v>
      </c>
    </row>
    <row r="1976" spans="1:14" ht="21.75" customHeight="1">
      <c r="A1976" s="8" t="s">
        <v>6947</v>
      </c>
      <c r="B1976" s="8" t="s">
        <v>6948</v>
      </c>
      <c r="C1976" s="8" t="s">
        <v>6139</v>
      </c>
      <c r="D1976" s="8" t="s">
        <v>6140</v>
      </c>
      <c r="F1976" s="8" t="s">
        <v>6141</v>
      </c>
      <c r="G1976" s="8" t="str">
        <f t="shared" ca="1" si="205"/>
        <v>13</v>
      </c>
      <c r="H1976" s="8" t="str">
        <f t="shared" ca="1" si="206"/>
        <v>20</v>
      </c>
      <c r="I1976" s="8" t="s">
        <v>6171</v>
      </c>
      <c r="J1976" s="8" t="s">
        <v>6324</v>
      </c>
      <c r="K1976" s="8" t="s">
        <v>6949</v>
      </c>
      <c r="L1976" s="8" t="s">
        <v>6950</v>
      </c>
      <c r="M1976" s="8" t="s">
        <v>6951</v>
      </c>
      <c r="N1976" s="8" t="s">
        <v>42</v>
      </c>
    </row>
    <row r="1977" spans="1:14" ht="21.75" customHeight="1">
      <c r="A1977" s="8" t="s">
        <v>6952</v>
      </c>
      <c r="B1977" s="8" t="s">
        <v>6753</v>
      </c>
      <c r="C1977" s="8" t="s">
        <v>6139</v>
      </c>
      <c r="D1977" s="8" t="s">
        <v>6371</v>
      </c>
      <c r="F1977" s="8" t="s">
        <v>6141</v>
      </c>
      <c r="G1977" s="8" t="str">
        <f t="shared" ca="1" si="205"/>
        <v>13</v>
      </c>
      <c r="H1977" s="8" t="str">
        <f t="shared" ca="1" si="206"/>
        <v>20</v>
      </c>
      <c r="I1977" s="8" t="s">
        <v>6953</v>
      </c>
      <c r="J1977" s="8" t="s">
        <v>6278</v>
      </c>
      <c r="K1977" s="8" t="s">
        <v>6217</v>
      </c>
      <c r="L1977" s="8" t="s">
        <v>6954</v>
      </c>
      <c r="M1977" s="8" t="s">
        <v>6955</v>
      </c>
      <c r="N1977" s="8" t="s">
        <v>42</v>
      </c>
    </row>
    <row r="1978" spans="1:14" ht="21.75" customHeight="1">
      <c r="A1978" s="8" t="s">
        <v>4176</v>
      </c>
      <c r="B1978" s="8" t="s">
        <v>6510</v>
      </c>
      <c r="C1978" s="8" t="s">
        <v>6139</v>
      </c>
      <c r="D1978" s="8" t="s">
        <v>6182</v>
      </c>
      <c r="F1978" s="8" t="s">
        <v>6141</v>
      </c>
      <c r="G1978" s="8" t="str">
        <f t="shared" ca="1" si="205"/>
        <v>13</v>
      </c>
      <c r="H1978" s="8" t="str">
        <f t="shared" ca="1" si="206"/>
        <v>20</v>
      </c>
      <c r="I1978" s="8" t="s">
        <v>6269</v>
      </c>
      <c r="J1978" s="8" t="s">
        <v>6239</v>
      </c>
      <c r="K1978" s="8" t="s">
        <v>6166</v>
      </c>
      <c r="L1978" s="8" t="s">
        <v>6956</v>
      </c>
      <c r="M1978" s="8" t="s">
        <v>21</v>
      </c>
      <c r="N1978" s="8" t="s">
        <v>6169</v>
      </c>
    </row>
    <row r="1979" spans="1:14" ht="21.75" customHeight="1">
      <c r="A1979" s="8" t="s">
        <v>6957</v>
      </c>
      <c r="B1979" s="8" t="s">
        <v>6958</v>
      </c>
      <c r="C1979" s="8" t="s">
        <v>6139</v>
      </c>
      <c r="D1979" s="8" t="s">
        <v>6182</v>
      </c>
      <c r="F1979" s="8" t="s">
        <v>6150</v>
      </c>
      <c r="G1979" s="8" t="str">
        <f t="shared" ca="1" si="205"/>
        <v>13</v>
      </c>
      <c r="H1979" s="8" t="str">
        <f t="shared" ca="1" si="206"/>
        <v>20</v>
      </c>
      <c r="I1979" s="8" t="s">
        <v>6407</v>
      </c>
      <c r="J1979" s="8" t="s">
        <v>6233</v>
      </c>
      <c r="K1979" s="8" t="s">
        <v>6166</v>
      </c>
      <c r="L1979" s="8" t="s">
        <v>6959</v>
      </c>
      <c r="M1979" s="8" t="s">
        <v>6960</v>
      </c>
      <c r="N1979" s="8" t="s">
        <v>6224</v>
      </c>
    </row>
    <row r="1980" spans="1:14" ht="21.75" customHeight="1">
      <c r="A1980" s="8" t="s">
        <v>385</v>
      </c>
      <c r="B1980" s="8" t="s">
        <v>6961</v>
      </c>
      <c r="C1980" s="8" t="s">
        <v>6139</v>
      </c>
      <c r="D1980" s="8" t="s">
        <v>6962</v>
      </c>
      <c r="F1980" s="8" t="s">
        <v>6141</v>
      </c>
      <c r="G1980" s="8" t="str">
        <f t="shared" ca="1" si="205"/>
        <v>13</v>
      </c>
      <c r="H1980" s="8" t="str">
        <f t="shared" ca="1" si="206"/>
        <v>20</v>
      </c>
      <c r="I1980" s="8" t="s">
        <v>6252</v>
      </c>
      <c r="J1980" s="8" t="s">
        <v>6158</v>
      </c>
      <c r="K1980" s="8" t="s">
        <v>6217</v>
      </c>
      <c r="L1980" s="8" t="s">
        <v>6963</v>
      </c>
      <c r="M1980" s="8" t="s">
        <v>6830</v>
      </c>
      <c r="N1980" s="8" t="s">
        <v>6224</v>
      </c>
    </row>
    <row r="1981" spans="1:14" ht="21.75" customHeight="1">
      <c r="A1981" s="8" t="s">
        <v>3718</v>
      </c>
      <c r="B1981" s="8" t="s">
        <v>3719</v>
      </c>
      <c r="C1981" s="8" t="s">
        <v>6139</v>
      </c>
      <c r="D1981" s="8" t="s">
        <v>6650</v>
      </c>
      <c r="F1981" s="8" t="s">
        <v>6141</v>
      </c>
      <c r="G1981" s="8" t="str">
        <f t="shared" ca="1" si="205"/>
        <v>13</v>
      </c>
      <c r="H1981" s="8" t="str">
        <f t="shared" ca="1" si="206"/>
        <v>20</v>
      </c>
      <c r="I1981" s="8" t="s">
        <v>6171</v>
      </c>
      <c r="J1981" s="8" t="s">
        <v>6964</v>
      </c>
      <c r="K1981" s="8" t="s">
        <v>6143</v>
      </c>
      <c r="L1981" s="8" t="s">
        <v>6965</v>
      </c>
      <c r="M1981" s="8" t="s">
        <v>6966</v>
      </c>
      <c r="N1981" s="8" t="s">
        <v>6224</v>
      </c>
    </row>
    <row r="1982" spans="1:14" ht="21.75" customHeight="1">
      <c r="A1982" s="8" t="s">
        <v>1588</v>
      </c>
      <c r="B1982" s="8" t="s">
        <v>6967</v>
      </c>
      <c r="C1982" s="8" t="s">
        <v>6139</v>
      </c>
      <c r="D1982" s="8" t="s">
        <v>6140</v>
      </c>
      <c r="F1982" s="8" t="s">
        <v>6141</v>
      </c>
      <c r="G1982" s="8" t="str">
        <f t="shared" ca="1" si="205"/>
        <v>13</v>
      </c>
      <c r="H1982" s="8" t="str">
        <f t="shared" ca="1" si="206"/>
        <v>20</v>
      </c>
      <c r="I1982" s="8" t="s">
        <v>6332</v>
      </c>
      <c r="J1982" s="8" t="s">
        <v>6438</v>
      </c>
      <c r="K1982" s="8" t="s">
        <v>6166</v>
      </c>
      <c r="L1982" s="8" t="s">
        <v>6968</v>
      </c>
      <c r="M1982" s="8" t="s">
        <v>6969</v>
      </c>
      <c r="N1982" s="8" t="s">
        <v>6147</v>
      </c>
    </row>
    <row r="1983" spans="1:14" ht="21.75" customHeight="1">
      <c r="A1983" s="8" t="s">
        <v>761</v>
      </c>
      <c r="B1983" s="8" t="s">
        <v>6970</v>
      </c>
      <c r="C1983" s="8" t="s">
        <v>6139</v>
      </c>
      <c r="D1983" s="8" t="s">
        <v>6140</v>
      </c>
      <c r="F1983" s="8" t="s">
        <v>6141</v>
      </c>
      <c r="G1983" s="8" t="str">
        <f t="shared" ca="1" si="205"/>
        <v>13</v>
      </c>
      <c r="H1983" s="8" t="str">
        <f t="shared" ca="1" si="206"/>
        <v>20</v>
      </c>
      <c r="I1983" s="8" t="s">
        <v>6256</v>
      </c>
      <c r="J1983" s="8" t="s">
        <v>6595</v>
      </c>
      <c r="K1983" s="8" t="s">
        <v>6949</v>
      </c>
      <c r="L1983" s="8" t="s">
        <v>6971</v>
      </c>
      <c r="M1983" s="8" t="s">
        <v>6972</v>
      </c>
      <c r="N1983" s="8" t="s">
        <v>6147</v>
      </c>
    </row>
    <row r="1984" spans="1:14" ht="21.75" customHeight="1">
      <c r="A1984" s="8" t="s">
        <v>6685</v>
      </c>
      <c r="B1984" s="8" t="s">
        <v>6738</v>
      </c>
      <c r="C1984" s="8" t="s">
        <v>6139</v>
      </c>
      <c r="D1984" s="8" t="s">
        <v>6182</v>
      </c>
      <c r="F1984" s="8" t="s">
        <v>6141</v>
      </c>
      <c r="G1984" s="8" t="str">
        <f t="shared" ca="1" si="205"/>
        <v>13</v>
      </c>
      <c r="H1984" s="8" t="str">
        <f t="shared" ca="1" si="206"/>
        <v>20</v>
      </c>
      <c r="I1984" s="8" t="s">
        <v>6973</v>
      </c>
      <c r="J1984" s="8" t="s">
        <v>6184</v>
      </c>
      <c r="K1984" s="8" t="s">
        <v>6150</v>
      </c>
      <c r="L1984" s="8" t="s">
        <v>6933</v>
      </c>
      <c r="M1984" s="8" t="s">
        <v>4176</v>
      </c>
      <c r="N1984" s="8" t="s">
        <v>6169</v>
      </c>
    </row>
    <row r="1985" spans="1:14" ht="21.75" customHeight="1">
      <c r="A1985" s="8" t="s">
        <v>6974</v>
      </c>
      <c r="B1985" s="8" t="s">
        <v>6260</v>
      </c>
      <c r="C1985" s="8" t="s">
        <v>6139</v>
      </c>
      <c r="D1985" s="8" t="s">
        <v>6182</v>
      </c>
      <c r="F1985" s="8" t="s">
        <v>6141</v>
      </c>
      <c r="G1985" s="8" t="str">
        <f t="shared" ca="1" si="205"/>
        <v>13</v>
      </c>
      <c r="H1985" s="8" t="str">
        <f t="shared" ca="1" si="206"/>
        <v>20</v>
      </c>
      <c r="I1985" s="8" t="s">
        <v>6244</v>
      </c>
      <c r="J1985" s="8" t="s">
        <v>6262</v>
      </c>
      <c r="K1985" s="8" t="s">
        <v>6217</v>
      </c>
      <c r="L1985" s="8" t="s">
        <v>6975</v>
      </c>
      <c r="M1985" s="8" t="s">
        <v>1907</v>
      </c>
      <c r="N1985" s="8" t="s">
        <v>6169</v>
      </c>
    </row>
    <row r="1986" spans="1:14" ht="21.75" customHeight="1">
      <c r="A1986" s="8" t="s">
        <v>6976</v>
      </c>
      <c r="B1986" s="8" t="s">
        <v>6977</v>
      </c>
      <c r="C1986" s="8" t="s">
        <v>6139</v>
      </c>
      <c r="D1986" s="8" t="s">
        <v>6216</v>
      </c>
      <c r="F1986" s="8" t="s">
        <v>6141</v>
      </c>
      <c r="G1986" s="8" t="str">
        <f t="shared" ca="1" si="205"/>
        <v>13</v>
      </c>
      <c r="H1986" s="8" t="str">
        <f t="shared" ca="1" si="206"/>
        <v>20</v>
      </c>
      <c r="I1986" s="8" t="s">
        <v>6978</v>
      </c>
      <c r="J1986" s="8" t="s">
        <v>6361</v>
      </c>
      <c r="K1986" s="8" t="s">
        <v>6166</v>
      </c>
      <c r="L1986" s="8" t="s">
        <v>6979</v>
      </c>
      <c r="M1986" s="8" t="s">
        <v>6980</v>
      </c>
      <c r="N1986" s="8" t="s">
        <v>6169</v>
      </c>
    </row>
    <row r="1987" spans="1:14" ht="21.75" customHeight="1">
      <c r="A1987" s="8" t="s">
        <v>385</v>
      </c>
      <c r="B1987" s="8" t="s">
        <v>6749</v>
      </c>
      <c r="C1987" s="8" t="s">
        <v>6139</v>
      </c>
      <c r="D1987" s="8" t="s">
        <v>6140</v>
      </c>
      <c r="F1987" s="8" t="s">
        <v>6141</v>
      </c>
      <c r="G1987" s="8" t="str">
        <f t="shared" ca="1" si="205"/>
        <v>13</v>
      </c>
      <c r="H1987" s="8" t="str">
        <f t="shared" ca="1" si="206"/>
        <v>20</v>
      </c>
      <c r="I1987" s="8" t="s">
        <v>6256</v>
      </c>
      <c r="J1987" s="8" t="s">
        <v>6361</v>
      </c>
      <c r="K1987" s="8" t="s">
        <v>6217</v>
      </c>
      <c r="L1987" s="8" t="s">
        <v>6751</v>
      </c>
      <c r="M1987" s="8" t="s">
        <v>6981</v>
      </c>
      <c r="N1987" s="8" t="s">
        <v>6169</v>
      </c>
    </row>
    <row r="1988" spans="1:14" ht="21.75" customHeight="1">
      <c r="A1988" s="8" t="s">
        <v>761</v>
      </c>
      <c r="B1988" s="8" t="s">
        <v>6982</v>
      </c>
      <c r="C1988" s="8" t="s">
        <v>6139</v>
      </c>
      <c r="D1988" s="8" t="s">
        <v>6140</v>
      </c>
      <c r="F1988" s="8" t="s">
        <v>6141</v>
      </c>
      <c r="G1988" s="8" t="str">
        <f t="shared" ca="1" si="205"/>
        <v>13</v>
      </c>
      <c r="H1988" s="8" t="str">
        <f t="shared" ca="1" si="206"/>
        <v>20</v>
      </c>
      <c r="I1988" s="8" t="s">
        <v>6676</v>
      </c>
      <c r="J1988" s="8" t="s">
        <v>6964</v>
      </c>
      <c r="K1988" s="8" t="s">
        <v>6143</v>
      </c>
      <c r="L1988" s="8" t="s">
        <v>6983</v>
      </c>
      <c r="M1988" s="8" t="s">
        <v>6984</v>
      </c>
      <c r="N1988" s="8" t="s">
        <v>36</v>
      </c>
    </row>
    <row r="1989" spans="1:14" ht="21.75" customHeight="1">
      <c r="A1989" s="8" t="s">
        <v>172</v>
      </c>
      <c r="B1989" s="8" t="s">
        <v>6985</v>
      </c>
      <c r="C1989" s="8" t="s">
        <v>6139</v>
      </c>
      <c r="D1989" s="8" t="s">
        <v>6437</v>
      </c>
      <c r="F1989" s="8" t="s">
        <v>6141</v>
      </c>
      <c r="G1989" s="8" t="str">
        <f t="shared" ca="1" si="205"/>
        <v>13</v>
      </c>
      <c r="H1989" s="8" t="str">
        <f t="shared" ca="1" si="206"/>
        <v>20</v>
      </c>
      <c r="I1989" s="8" t="s">
        <v>6306</v>
      </c>
      <c r="J1989" s="8" t="s">
        <v>6595</v>
      </c>
      <c r="K1989" s="8" t="s">
        <v>6143</v>
      </c>
      <c r="L1989" s="8" t="s">
        <v>6986</v>
      </c>
      <c r="M1989" s="8" t="s">
        <v>6987</v>
      </c>
      <c r="N1989" s="8" t="s">
        <v>6213</v>
      </c>
    </row>
    <row r="1990" spans="1:14" ht="21.75" customHeight="1">
      <c r="A1990" s="8" t="s">
        <v>6988</v>
      </c>
      <c r="B1990" s="8" t="s">
        <v>6781</v>
      </c>
      <c r="C1990" s="8" t="s">
        <v>6139</v>
      </c>
      <c r="D1990" s="8" t="s">
        <v>6182</v>
      </c>
      <c r="F1990" s="8" t="s">
        <v>6141</v>
      </c>
      <c r="G1990" s="8" t="str">
        <f t="shared" ca="1" si="205"/>
        <v>13</v>
      </c>
      <c r="H1990" s="8" t="str">
        <f t="shared" ca="1" si="206"/>
        <v>20</v>
      </c>
      <c r="I1990" s="8" t="s">
        <v>6294</v>
      </c>
      <c r="J1990" s="8" t="s">
        <v>6361</v>
      </c>
      <c r="K1990" s="8" t="s">
        <v>6166</v>
      </c>
      <c r="L1990" s="8" t="s">
        <v>6989</v>
      </c>
      <c r="M1990" s="8" t="s">
        <v>6361</v>
      </c>
      <c r="N1990" s="8" t="s">
        <v>6169</v>
      </c>
    </row>
    <row r="1991" spans="1:14" ht="21.75" customHeight="1">
      <c r="A1991" s="8" t="s">
        <v>385</v>
      </c>
      <c r="B1991" s="8" t="s">
        <v>6990</v>
      </c>
      <c r="C1991" s="8" t="s">
        <v>6139</v>
      </c>
      <c r="D1991" s="8" t="s">
        <v>6140</v>
      </c>
      <c r="F1991" s="8" t="s">
        <v>6141</v>
      </c>
      <c r="G1991" s="8" t="str">
        <f t="shared" ca="1" si="205"/>
        <v>13</v>
      </c>
      <c r="H1991" s="8" t="str">
        <f t="shared" ca="1" si="206"/>
        <v>20</v>
      </c>
      <c r="I1991" s="8" t="s">
        <v>6991</v>
      </c>
      <c r="J1991" s="8" t="s">
        <v>6152</v>
      </c>
      <c r="K1991" s="8" t="s">
        <v>6143</v>
      </c>
      <c r="L1991" s="8" t="s">
        <v>6992</v>
      </c>
      <c r="M1991" s="8" t="s">
        <v>6993</v>
      </c>
      <c r="N1991" s="8" t="s">
        <v>42</v>
      </c>
    </row>
    <row r="1992" spans="1:14" ht="21.75" customHeight="1">
      <c r="A1992" s="8" t="s">
        <v>6799</v>
      </c>
      <c r="B1992" s="8" t="s">
        <v>6794</v>
      </c>
      <c r="C1992" s="8" t="s">
        <v>6139</v>
      </c>
      <c r="D1992" s="8" t="s">
        <v>6182</v>
      </c>
      <c r="F1992" s="8" t="s">
        <v>6141</v>
      </c>
      <c r="G1992" s="8" t="str">
        <f t="shared" ca="1" si="205"/>
        <v>13</v>
      </c>
      <c r="H1992" s="8" t="str">
        <f t="shared" ca="1" si="206"/>
        <v>20</v>
      </c>
      <c r="I1992" s="8" t="s">
        <v>6244</v>
      </c>
      <c r="J1992" s="8" t="s">
        <v>6413</v>
      </c>
      <c r="K1992" s="8" t="s">
        <v>6143</v>
      </c>
      <c r="L1992" s="8" t="s">
        <v>6795</v>
      </c>
      <c r="M1992" s="8" t="s">
        <v>6994</v>
      </c>
      <c r="N1992" s="8" t="s">
        <v>6224</v>
      </c>
    </row>
    <row r="1993" spans="1:14" ht="21.75" customHeight="1">
      <c r="A1993" s="8" t="s">
        <v>5539</v>
      </c>
      <c r="B1993" s="8" t="s">
        <v>6331</v>
      </c>
      <c r="C1993" s="8" t="s">
        <v>6139</v>
      </c>
      <c r="D1993" s="8" t="s">
        <v>6182</v>
      </c>
      <c r="F1993" s="8" t="s">
        <v>6141</v>
      </c>
      <c r="G1993" s="8" t="str">
        <f t="shared" ca="1" si="205"/>
        <v>13</v>
      </c>
      <c r="H1993" s="8" t="str">
        <f t="shared" ca="1" si="206"/>
        <v>20</v>
      </c>
      <c r="I1993" s="8" t="s">
        <v>6995</v>
      </c>
      <c r="J1993" s="8" t="s">
        <v>6152</v>
      </c>
      <c r="K1993" s="8" t="s">
        <v>6166</v>
      </c>
      <c r="L1993" s="8" t="s">
        <v>6996</v>
      </c>
      <c r="M1993" s="8" t="s">
        <v>6997</v>
      </c>
      <c r="N1993" s="8" t="s">
        <v>6169</v>
      </c>
    </row>
    <row r="1994" spans="1:14" ht="21.75" customHeight="1">
      <c r="A1994" s="8" t="s">
        <v>5539</v>
      </c>
      <c r="B1994" s="8" t="s">
        <v>6998</v>
      </c>
      <c r="C1994" s="8" t="s">
        <v>6139</v>
      </c>
      <c r="D1994" s="8" t="s">
        <v>6182</v>
      </c>
      <c r="F1994" s="8" t="s">
        <v>6705</v>
      </c>
      <c r="G1994" s="8" t="str">
        <f t="shared" ca="1" si="205"/>
        <v>13</v>
      </c>
      <c r="H1994" s="8" t="str">
        <f t="shared" ca="1" si="206"/>
        <v>20</v>
      </c>
      <c r="I1994" s="8" t="s">
        <v>6999</v>
      </c>
      <c r="J1994" s="8" t="s">
        <v>7000</v>
      </c>
      <c r="K1994" s="8" t="s">
        <v>6217</v>
      </c>
      <c r="L1994" s="8" t="s">
        <v>7001</v>
      </c>
      <c r="M1994" s="8" t="s">
        <v>7002</v>
      </c>
      <c r="N1994" s="8" t="s">
        <v>36</v>
      </c>
    </row>
    <row r="1995" spans="1:14" ht="21.75" customHeight="1">
      <c r="A1995" s="8" t="s">
        <v>2510</v>
      </c>
      <c r="B1995" s="8" t="s">
        <v>3893</v>
      </c>
      <c r="C1995" s="8" t="s">
        <v>6139</v>
      </c>
      <c r="D1995" s="8" t="s">
        <v>6650</v>
      </c>
      <c r="F1995" s="8" t="s">
        <v>6141</v>
      </c>
      <c r="G1995" s="8" t="str">
        <f t="shared" ca="1" si="205"/>
        <v>13</v>
      </c>
      <c r="H1995" s="8" t="str">
        <f t="shared" ca="1" si="206"/>
        <v>20</v>
      </c>
      <c r="I1995" s="8" t="s">
        <v>7003</v>
      </c>
      <c r="J1995" s="8" t="s">
        <v>6420</v>
      </c>
      <c r="K1995" s="8" t="s">
        <v>6150</v>
      </c>
      <c r="L1995" s="8" t="s">
        <v>7004</v>
      </c>
      <c r="M1995" s="8" t="s">
        <v>7005</v>
      </c>
      <c r="N1995" s="8" t="s">
        <v>6224</v>
      </c>
    </row>
    <row r="1996" spans="1:14" ht="21.75" customHeight="1">
      <c r="A1996" s="8" t="s">
        <v>7006</v>
      </c>
      <c r="B1996" s="8" t="s">
        <v>7007</v>
      </c>
      <c r="C1996" s="8" t="s">
        <v>6139</v>
      </c>
      <c r="D1996" s="8" t="s">
        <v>6140</v>
      </c>
      <c r="F1996" s="8" t="s">
        <v>6141</v>
      </c>
      <c r="G1996" s="8" t="str">
        <f t="shared" ca="1" si="205"/>
        <v>13</v>
      </c>
      <c r="H1996" s="8" t="str">
        <f t="shared" ca="1" si="206"/>
        <v>20</v>
      </c>
      <c r="I1996" s="8" t="s">
        <v>6676</v>
      </c>
      <c r="J1996" s="8" t="s">
        <v>7008</v>
      </c>
      <c r="K1996" s="8" t="s">
        <v>6217</v>
      </c>
      <c r="L1996" s="8" t="s">
        <v>7009</v>
      </c>
      <c r="M1996" s="8" t="s">
        <v>4847</v>
      </c>
      <c r="N1996" s="8" t="s">
        <v>36</v>
      </c>
    </row>
    <row r="1997" spans="1:14" ht="21.75" customHeight="1">
      <c r="A1997" s="8" t="s">
        <v>172</v>
      </c>
      <c r="B1997" s="8" t="s">
        <v>7010</v>
      </c>
      <c r="C1997" s="8" t="s">
        <v>6139</v>
      </c>
      <c r="D1997" s="8" t="s">
        <v>6140</v>
      </c>
      <c r="F1997" s="8" t="s">
        <v>6141</v>
      </c>
      <c r="G1997" s="8" t="str">
        <f t="shared" ca="1" si="205"/>
        <v>13</v>
      </c>
      <c r="H1997" s="8" t="str">
        <f t="shared" ca="1" si="206"/>
        <v>20</v>
      </c>
      <c r="I1997" s="8" t="s">
        <v>6157</v>
      </c>
      <c r="J1997" s="8" t="s">
        <v>6361</v>
      </c>
      <c r="K1997" s="8" t="s">
        <v>6217</v>
      </c>
      <c r="L1997" s="8" t="s">
        <v>7011</v>
      </c>
      <c r="M1997" s="8" t="s">
        <v>7012</v>
      </c>
      <c r="N1997" s="8" t="s">
        <v>6224</v>
      </c>
    </row>
    <row r="1998" spans="1:14" ht="21.75" customHeight="1">
      <c r="A1998" s="8" t="s">
        <v>1588</v>
      </c>
      <c r="B1998" s="8" t="s">
        <v>6719</v>
      </c>
      <c r="C1998" s="8" t="s">
        <v>6139</v>
      </c>
      <c r="D1998" s="8" t="s">
        <v>6371</v>
      </c>
      <c r="F1998" s="8" t="s">
        <v>6141</v>
      </c>
      <c r="G1998" s="8" t="str">
        <f t="shared" ca="1" si="205"/>
        <v>13</v>
      </c>
      <c r="H1998" s="8" t="str">
        <f t="shared" ca="1" si="206"/>
        <v>20</v>
      </c>
      <c r="I1998" s="8" t="s">
        <v>6256</v>
      </c>
      <c r="J1998" s="8" t="s">
        <v>6158</v>
      </c>
      <c r="K1998" s="8" t="s">
        <v>6217</v>
      </c>
      <c r="L1998" s="8" t="s">
        <v>7013</v>
      </c>
      <c r="M1998" s="8" t="s">
        <v>7014</v>
      </c>
      <c r="N1998" s="8" t="s">
        <v>6224</v>
      </c>
    </row>
    <row r="1999" spans="1:14" ht="21.75" customHeight="1">
      <c r="A1999" s="8" t="s">
        <v>1429</v>
      </c>
      <c r="B1999" s="8" t="s">
        <v>6260</v>
      </c>
      <c r="C1999" s="8" t="s">
        <v>6139</v>
      </c>
      <c r="D1999" s="8" t="s">
        <v>6182</v>
      </c>
      <c r="F1999" s="8" t="s">
        <v>6141</v>
      </c>
      <c r="G1999" s="8" t="str">
        <f t="shared" ca="1" si="205"/>
        <v>13</v>
      </c>
      <c r="H1999" s="8" t="str">
        <f t="shared" ca="1" si="206"/>
        <v>20</v>
      </c>
      <c r="I1999" s="8" t="s">
        <v>6632</v>
      </c>
      <c r="J1999" s="8" t="s">
        <v>6262</v>
      </c>
      <c r="K1999" s="8" t="s">
        <v>6217</v>
      </c>
      <c r="L1999" s="8" t="s">
        <v>6302</v>
      </c>
      <c r="M1999" s="8" t="s">
        <v>7015</v>
      </c>
      <c r="N1999" s="8" t="s">
        <v>6169</v>
      </c>
    </row>
    <row r="2000" spans="1:14" ht="21.75" customHeight="1">
      <c r="A2000" s="8" t="s">
        <v>7016</v>
      </c>
      <c r="B2000" s="8" t="s">
        <v>6390</v>
      </c>
      <c r="C2000" s="8" t="s">
        <v>6139</v>
      </c>
      <c r="D2000" s="8" t="s">
        <v>6140</v>
      </c>
      <c r="F2000" s="8" t="s">
        <v>6141</v>
      </c>
      <c r="G2000" s="8" t="str">
        <f t="shared" ca="1" si="205"/>
        <v>13</v>
      </c>
      <c r="H2000" s="8" t="str">
        <f t="shared" ca="1" si="206"/>
        <v>20</v>
      </c>
      <c r="I2000" s="8" t="s">
        <v>6978</v>
      </c>
      <c r="J2000" s="8" t="s">
        <v>6190</v>
      </c>
      <c r="K2000" s="8" t="s">
        <v>6166</v>
      </c>
      <c r="L2000" s="8" t="s">
        <v>7017</v>
      </c>
      <c r="M2000" s="8" t="s">
        <v>7018</v>
      </c>
      <c r="N2000" s="8" t="s">
        <v>6224</v>
      </c>
    </row>
    <row r="2001" spans="1:14" ht="21.75" customHeight="1">
      <c r="A2001" s="8" t="s">
        <v>5539</v>
      </c>
      <c r="B2001" s="8" t="s">
        <v>6285</v>
      </c>
      <c r="C2001" s="8" t="s">
        <v>6139</v>
      </c>
      <c r="D2001" s="8" t="s">
        <v>21</v>
      </c>
      <c r="F2001" s="8" t="s">
        <v>6141</v>
      </c>
      <c r="G2001" s="8" t="str">
        <f t="shared" ca="1" si="205"/>
        <v>13</v>
      </c>
      <c r="H2001" s="8" t="str">
        <f t="shared" ca="1" si="206"/>
        <v>20</v>
      </c>
      <c r="I2001" s="8" t="s">
        <v>6301</v>
      </c>
      <c r="J2001" s="8" t="s">
        <v>6286</v>
      </c>
      <c r="K2001" s="8" t="s">
        <v>6166</v>
      </c>
      <c r="L2001" s="8" t="s">
        <v>7019</v>
      </c>
      <c r="M2001" s="8" t="s">
        <v>21</v>
      </c>
      <c r="N2001" s="8" t="s">
        <v>42</v>
      </c>
    </row>
    <row r="2002" spans="1:14" ht="21.75" customHeight="1">
      <c r="A2002" s="8" t="s">
        <v>7020</v>
      </c>
      <c r="B2002" s="8" t="s">
        <v>7021</v>
      </c>
      <c r="C2002" s="8" t="s">
        <v>6139</v>
      </c>
      <c r="D2002" s="8" t="s">
        <v>6140</v>
      </c>
      <c r="F2002" s="8" t="s">
        <v>6141</v>
      </c>
      <c r="G2002" s="8" t="str">
        <f t="shared" ca="1" si="205"/>
        <v>13</v>
      </c>
      <c r="H2002" s="8" t="str">
        <f t="shared" ca="1" si="206"/>
        <v>20</v>
      </c>
      <c r="I2002" s="8" t="s">
        <v>7022</v>
      </c>
      <c r="J2002" s="8" t="s">
        <v>6245</v>
      </c>
      <c r="K2002" s="8" t="s">
        <v>6166</v>
      </c>
      <c r="L2002" s="8" t="s">
        <v>7023</v>
      </c>
      <c r="M2002" s="8" t="s">
        <v>6803</v>
      </c>
      <c r="N2002" s="8" t="s">
        <v>6169</v>
      </c>
    </row>
    <row r="2003" spans="1:14" ht="21.75" customHeight="1">
      <c r="A2003" s="8" t="s">
        <v>5539</v>
      </c>
      <c r="B2003" s="8" t="s">
        <v>7024</v>
      </c>
      <c r="C2003" s="8" t="s">
        <v>6139</v>
      </c>
      <c r="D2003" s="8" t="s">
        <v>6182</v>
      </c>
      <c r="F2003" s="8" t="s">
        <v>6141</v>
      </c>
      <c r="G2003" s="8" t="str">
        <f t="shared" ca="1" si="205"/>
        <v>13</v>
      </c>
      <c r="H2003" s="8" t="str">
        <f t="shared" ca="1" si="206"/>
        <v>20</v>
      </c>
      <c r="I2003" s="8" t="s">
        <v>6151</v>
      </c>
      <c r="J2003" s="8" t="s">
        <v>6144</v>
      </c>
      <c r="K2003" s="8" t="s">
        <v>6166</v>
      </c>
      <c r="L2003" s="8" t="s">
        <v>7025</v>
      </c>
      <c r="M2003" s="8" t="s">
        <v>7026</v>
      </c>
      <c r="N2003" s="8" t="s">
        <v>42</v>
      </c>
    </row>
    <row r="2004" spans="1:14" ht="21.75" customHeight="1">
      <c r="A2004" s="8" t="s">
        <v>7027</v>
      </c>
      <c r="B2004" s="8" t="s">
        <v>4269</v>
      </c>
      <c r="C2004" s="8" t="s">
        <v>6139</v>
      </c>
      <c r="D2004" s="8" t="s">
        <v>6140</v>
      </c>
      <c r="F2004" s="8" t="s">
        <v>6141</v>
      </c>
      <c r="G2004" s="8" t="str">
        <f t="shared" ca="1" si="205"/>
        <v>13</v>
      </c>
      <c r="H2004" s="8" t="str">
        <f t="shared" ca="1" si="206"/>
        <v>20</v>
      </c>
      <c r="I2004" s="8" t="s">
        <v>6252</v>
      </c>
      <c r="J2004" s="8" t="s">
        <v>6361</v>
      </c>
      <c r="K2004" s="8" t="s">
        <v>6217</v>
      </c>
      <c r="L2004" s="8" t="s">
        <v>7028</v>
      </c>
      <c r="M2004" s="8" t="s">
        <v>7029</v>
      </c>
      <c r="N2004" s="8" t="s">
        <v>6224</v>
      </c>
    </row>
    <row r="2005" spans="1:14" ht="21.75" customHeight="1">
      <c r="A2005" s="8" t="s">
        <v>7030</v>
      </c>
      <c r="B2005" s="8" t="s">
        <v>6738</v>
      </c>
      <c r="C2005" s="8" t="s">
        <v>6139</v>
      </c>
      <c r="D2005" s="8" t="s">
        <v>6182</v>
      </c>
      <c r="F2005" s="8" t="s">
        <v>6141</v>
      </c>
      <c r="G2005" s="8" t="str">
        <f t="shared" ca="1" si="205"/>
        <v>13</v>
      </c>
      <c r="H2005" s="8" t="str">
        <f t="shared" ca="1" si="206"/>
        <v>20</v>
      </c>
      <c r="I2005" s="8" t="s">
        <v>7031</v>
      </c>
      <c r="J2005" s="8" t="s">
        <v>6184</v>
      </c>
      <c r="K2005" s="8" t="s">
        <v>6172</v>
      </c>
      <c r="L2005" s="8" t="s">
        <v>7032</v>
      </c>
      <c r="M2005" s="8" t="s">
        <v>7033</v>
      </c>
      <c r="N2005" s="8" t="s">
        <v>6169</v>
      </c>
    </row>
    <row r="2006" spans="1:14" ht="21.75" customHeight="1">
      <c r="A2006" s="8" t="s">
        <v>385</v>
      </c>
      <c r="B2006" s="8" t="s">
        <v>7034</v>
      </c>
      <c r="C2006" s="8" t="s">
        <v>6139</v>
      </c>
      <c r="D2006" s="8" t="s">
        <v>6182</v>
      </c>
      <c r="F2006" s="8" t="s">
        <v>6141</v>
      </c>
      <c r="G2006" s="8" t="str">
        <f t="shared" ca="1" si="205"/>
        <v>13</v>
      </c>
      <c r="H2006" s="8" t="str">
        <f t="shared" ca="1" si="206"/>
        <v>20</v>
      </c>
      <c r="I2006" s="8" t="s">
        <v>6244</v>
      </c>
      <c r="J2006" s="8" t="s">
        <v>6366</v>
      </c>
      <c r="K2006" s="8" t="s">
        <v>6217</v>
      </c>
      <c r="L2006" s="8" t="s">
        <v>7035</v>
      </c>
      <c r="M2006" s="8" t="s">
        <v>6559</v>
      </c>
      <c r="N2006" s="8" t="s">
        <v>6224</v>
      </c>
    </row>
    <row r="2007" spans="1:14" ht="21.75" customHeight="1">
      <c r="A2007" s="8" t="s">
        <v>3257</v>
      </c>
      <c r="B2007" s="8" t="s">
        <v>7036</v>
      </c>
      <c r="C2007" s="8" t="s">
        <v>6139</v>
      </c>
      <c r="D2007" s="8" t="s">
        <v>6140</v>
      </c>
      <c r="F2007" s="8" t="s">
        <v>6141</v>
      </c>
      <c r="G2007" s="8" t="str">
        <f t="shared" ca="1" si="205"/>
        <v>13</v>
      </c>
      <c r="H2007" s="8" t="str">
        <f t="shared" ca="1" si="206"/>
        <v>20</v>
      </c>
      <c r="I2007" s="8" t="s">
        <v>6332</v>
      </c>
      <c r="J2007" s="8" t="s">
        <v>6361</v>
      </c>
      <c r="K2007" s="8" t="s">
        <v>6166</v>
      </c>
      <c r="L2007" s="8" t="s">
        <v>7037</v>
      </c>
      <c r="M2007" s="8" t="s">
        <v>7038</v>
      </c>
      <c r="N2007" s="8" t="s">
        <v>6169</v>
      </c>
    </row>
    <row r="2008" spans="1:14" ht="21.75" customHeight="1">
      <c r="A2008" s="8" t="s">
        <v>761</v>
      </c>
      <c r="B2008" s="8" t="s">
        <v>7039</v>
      </c>
      <c r="C2008" s="8" t="s">
        <v>6139</v>
      </c>
      <c r="D2008" s="8" t="s">
        <v>6371</v>
      </c>
      <c r="F2008" s="8" t="s">
        <v>6164</v>
      </c>
      <c r="G2008" s="8" t="str">
        <f t="shared" ca="1" si="205"/>
        <v>13</v>
      </c>
      <c r="H2008" s="8" t="str">
        <f t="shared" ca="1" si="206"/>
        <v>20</v>
      </c>
      <c r="I2008" s="8" t="s">
        <v>7040</v>
      </c>
      <c r="J2008" s="8" t="s">
        <v>6239</v>
      </c>
      <c r="K2008" s="8" t="s">
        <v>6217</v>
      </c>
      <c r="L2008" s="8" t="s">
        <v>7041</v>
      </c>
      <c r="M2008" s="8" t="s">
        <v>7042</v>
      </c>
      <c r="N2008" s="8" t="s">
        <v>42</v>
      </c>
    </row>
    <row r="2009" spans="1:14" ht="21.75" customHeight="1">
      <c r="A2009" s="8" t="s">
        <v>3462</v>
      </c>
      <c r="B2009" s="8" t="s">
        <v>7043</v>
      </c>
      <c r="C2009" s="8" t="s">
        <v>6139</v>
      </c>
      <c r="D2009" s="8" t="s">
        <v>6371</v>
      </c>
      <c r="F2009" s="8" t="s">
        <v>6141</v>
      </c>
      <c r="G2009" s="8" t="str">
        <f t="shared" ca="1" si="205"/>
        <v>13</v>
      </c>
      <c r="H2009" s="8" t="str">
        <f t="shared" ca="1" si="206"/>
        <v>20</v>
      </c>
      <c r="I2009" s="8" t="s">
        <v>6269</v>
      </c>
      <c r="J2009" s="8" t="s">
        <v>6278</v>
      </c>
      <c r="K2009" s="8" t="s">
        <v>6217</v>
      </c>
      <c r="L2009" s="8" t="s">
        <v>7044</v>
      </c>
      <c r="M2009" s="8" t="s">
        <v>7045</v>
      </c>
      <c r="N2009" s="8" t="s">
        <v>42</v>
      </c>
    </row>
    <row r="2010" spans="1:14" ht="21.75" customHeight="1">
      <c r="A2010" s="8" t="s">
        <v>3257</v>
      </c>
      <c r="B2010" s="8" t="s">
        <v>6967</v>
      </c>
      <c r="C2010" s="8" t="s">
        <v>6139</v>
      </c>
      <c r="D2010" s="8" t="s">
        <v>6140</v>
      </c>
      <c r="F2010" s="8" t="s">
        <v>6141</v>
      </c>
      <c r="G2010" s="8" t="str">
        <f t="shared" ca="1" si="205"/>
        <v>13</v>
      </c>
      <c r="H2010" s="8" t="str">
        <f t="shared" ca="1" si="206"/>
        <v>20</v>
      </c>
      <c r="I2010" s="8" t="s">
        <v>6750</v>
      </c>
      <c r="J2010" s="8" t="s">
        <v>6438</v>
      </c>
      <c r="K2010" s="8" t="s">
        <v>6166</v>
      </c>
      <c r="L2010" s="8" t="s">
        <v>7046</v>
      </c>
      <c r="M2010" s="8" t="s">
        <v>7047</v>
      </c>
      <c r="N2010" s="8" t="s">
        <v>6147</v>
      </c>
    </row>
    <row r="2011" spans="1:14" ht="21.75" customHeight="1">
      <c r="A2011" s="8" t="s">
        <v>5191</v>
      </c>
      <c r="B2011" s="8" t="s">
        <v>7048</v>
      </c>
      <c r="C2011" s="8" t="s">
        <v>6139</v>
      </c>
      <c r="D2011" s="8" t="s">
        <v>6140</v>
      </c>
      <c r="F2011" s="8" t="s">
        <v>6141</v>
      </c>
      <c r="G2011" s="8" t="str">
        <f t="shared" ca="1" si="205"/>
        <v>13</v>
      </c>
      <c r="H2011" s="8" t="str">
        <f t="shared" ca="1" si="206"/>
        <v>20</v>
      </c>
      <c r="I2011" s="8" t="s">
        <v>6244</v>
      </c>
      <c r="J2011" s="8" t="s">
        <v>7049</v>
      </c>
      <c r="K2011" s="8" t="s">
        <v>6217</v>
      </c>
      <c r="L2011" s="8" t="s">
        <v>7050</v>
      </c>
      <c r="M2011" s="8" t="s">
        <v>7051</v>
      </c>
      <c r="N2011" s="8" t="s">
        <v>6169</v>
      </c>
    </row>
    <row r="2012" spans="1:14" ht="21.75" customHeight="1">
      <c r="A2012" s="8" t="s">
        <v>385</v>
      </c>
      <c r="B2012" s="8" t="s">
        <v>6614</v>
      </c>
      <c r="C2012" s="8" t="s">
        <v>6139</v>
      </c>
      <c r="D2012" s="8" t="s">
        <v>6140</v>
      </c>
      <c r="F2012" s="8" t="s">
        <v>6150</v>
      </c>
      <c r="G2012" s="8" t="str">
        <f t="shared" ca="1" si="205"/>
        <v>13</v>
      </c>
      <c r="H2012" s="8" t="str">
        <f t="shared" ca="1" si="206"/>
        <v>20</v>
      </c>
      <c r="I2012" s="8" t="s">
        <v>6244</v>
      </c>
      <c r="J2012" s="8" t="s">
        <v>6262</v>
      </c>
      <c r="K2012" s="8" t="s">
        <v>6150</v>
      </c>
      <c r="L2012" s="8" t="s">
        <v>7052</v>
      </c>
      <c r="M2012" s="8" t="s">
        <v>7053</v>
      </c>
      <c r="N2012" s="8" t="s">
        <v>6169</v>
      </c>
    </row>
    <row r="2013" spans="1:14" ht="21.75" customHeight="1">
      <c r="A2013" s="8" t="s">
        <v>385</v>
      </c>
      <c r="B2013" s="8" t="s">
        <v>7054</v>
      </c>
      <c r="C2013" s="8" t="s">
        <v>6139</v>
      </c>
      <c r="D2013" s="8" t="s">
        <v>6182</v>
      </c>
      <c r="F2013" s="8" t="s">
        <v>6705</v>
      </c>
      <c r="G2013" s="8" t="str">
        <f t="shared" ca="1" si="205"/>
        <v>13</v>
      </c>
      <c r="H2013" s="8" t="str">
        <f t="shared" ca="1" si="206"/>
        <v>20</v>
      </c>
      <c r="I2013" s="8" t="s">
        <v>6269</v>
      </c>
      <c r="J2013" s="8" t="s">
        <v>7055</v>
      </c>
      <c r="K2013" s="8" t="s">
        <v>6217</v>
      </c>
      <c r="L2013" s="8" t="s">
        <v>7056</v>
      </c>
      <c r="M2013" s="8" t="s">
        <v>6559</v>
      </c>
      <c r="N2013" s="8" t="s">
        <v>6147</v>
      </c>
    </row>
    <row r="2014" spans="1:14" ht="21.75" customHeight="1">
      <c r="A2014" s="8" t="s">
        <v>1588</v>
      </c>
      <c r="B2014" s="8" t="s">
        <v>7021</v>
      </c>
      <c r="C2014" s="8" t="s">
        <v>6139</v>
      </c>
      <c r="D2014" s="8" t="s">
        <v>6140</v>
      </c>
      <c r="F2014" s="8" t="s">
        <v>6141</v>
      </c>
      <c r="G2014" s="8" t="str">
        <f t="shared" ca="1" si="205"/>
        <v>13</v>
      </c>
      <c r="H2014" s="8" t="str">
        <f t="shared" ca="1" si="206"/>
        <v>20</v>
      </c>
      <c r="I2014" s="8" t="s">
        <v>6183</v>
      </c>
      <c r="J2014" s="8" t="s">
        <v>6245</v>
      </c>
      <c r="K2014" s="8" t="s">
        <v>6166</v>
      </c>
      <c r="L2014" s="8" t="s">
        <v>7057</v>
      </c>
      <c r="M2014" s="8" t="s">
        <v>7058</v>
      </c>
      <c r="N2014" s="8" t="s">
        <v>6169</v>
      </c>
    </row>
    <row r="2015" spans="1:14" ht="21.75" customHeight="1">
      <c r="A2015" s="8" t="s">
        <v>7059</v>
      </c>
      <c r="B2015" s="8" t="s">
        <v>6491</v>
      </c>
      <c r="C2015" s="8" t="s">
        <v>6139</v>
      </c>
      <c r="D2015" s="8" t="s">
        <v>6182</v>
      </c>
      <c r="F2015" s="8" t="s">
        <v>6164</v>
      </c>
      <c r="G2015" s="8" t="str">
        <f t="shared" ca="1" si="205"/>
        <v>13</v>
      </c>
      <c r="H2015" s="8" t="str">
        <f t="shared" ca="1" si="206"/>
        <v>20</v>
      </c>
      <c r="I2015" s="8" t="s">
        <v>6183</v>
      </c>
      <c r="J2015" s="8" t="s">
        <v>6239</v>
      </c>
      <c r="K2015" s="8" t="s">
        <v>6166</v>
      </c>
      <c r="L2015" s="8" t="s">
        <v>6630</v>
      </c>
      <c r="M2015" s="8" t="s">
        <v>7060</v>
      </c>
      <c r="N2015" s="8" t="s">
        <v>6224</v>
      </c>
    </row>
    <row r="2016" spans="1:14" ht="21.75" customHeight="1">
      <c r="A2016" s="8" t="s">
        <v>7061</v>
      </c>
      <c r="B2016" s="8" t="s">
        <v>7062</v>
      </c>
      <c r="C2016" s="8" t="s">
        <v>6139</v>
      </c>
      <c r="D2016" s="8" t="s">
        <v>6140</v>
      </c>
      <c r="F2016" s="8" t="s">
        <v>6150</v>
      </c>
      <c r="G2016" s="8" t="str">
        <f t="shared" ca="1" si="205"/>
        <v>13</v>
      </c>
      <c r="H2016" s="8" t="str">
        <f t="shared" ca="1" si="206"/>
        <v>20</v>
      </c>
      <c r="I2016" s="8" t="s">
        <v>6151</v>
      </c>
      <c r="J2016" s="8" t="s">
        <v>6201</v>
      </c>
      <c r="K2016" s="8" t="s">
        <v>6217</v>
      </c>
      <c r="L2016" s="8" t="s">
        <v>7063</v>
      </c>
      <c r="M2016" s="8" t="s">
        <v>7064</v>
      </c>
      <c r="N2016" s="8" t="s">
        <v>36</v>
      </c>
    </row>
    <row r="2017" spans="1:14" ht="21.75" customHeight="1">
      <c r="A2017" s="8" t="s">
        <v>7065</v>
      </c>
      <c r="B2017" s="8" t="s">
        <v>6513</v>
      </c>
      <c r="C2017" s="8" t="s">
        <v>6139</v>
      </c>
      <c r="D2017" s="8" t="s">
        <v>6182</v>
      </c>
      <c r="F2017" s="8" t="s">
        <v>6141</v>
      </c>
      <c r="G2017" s="8" t="str">
        <f t="shared" ca="1" si="205"/>
        <v>13</v>
      </c>
      <c r="H2017" s="8" t="str">
        <f t="shared" ca="1" si="206"/>
        <v>20</v>
      </c>
      <c r="I2017" s="8" t="s">
        <v>6676</v>
      </c>
      <c r="J2017" s="8" t="s">
        <v>6190</v>
      </c>
      <c r="K2017" s="8" t="s">
        <v>6217</v>
      </c>
      <c r="L2017" s="8" t="s">
        <v>7066</v>
      </c>
      <c r="M2017" s="8" t="s">
        <v>7067</v>
      </c>
      <c r="N2017" s="8" t="s">
        <v>6147</v>
      </c>
    </row>
    <row r="2018" spans="1:14" ht="21.75" customHeight="1">
      <c r="A2018" s="8" t="s">
        <v>7068</v>
      </c>
      <c r="B2018" s="8" t="s">
        <v>7069</v>
      </c>
      <c r="C2018" s="8" t="s">
        <v>6139</v>
      </c>
      <c r="D2018" s="8" t="s">
        <v>6182</v>
      </c>
      <c r="F2018" s="8" t="s">
        <v>6141</v>
      </c>
      <c r="G2018" s="8" t="str">
        <f t="shared" ca="1" si="205"/>
        <v>13</v>
      </c>
      <c r="H2018" s="8" t="str">
        <f t="shared" ca="1" si="206"/>
        <v>20</v>
      </c>
      <c r="I2018" s="8" t="s">
        <v>6589</v>
      </c>
      <c r="J2018" s="8" t="s">
        <v>6270</v>
      </c>
      <c r="K2018" s="8" t="s">
        <v>6143</v>
      </c>
      <c r="L2018" s="8" t="s">
        <v>7070</v>
      </c>
      <c r="M2018" s="8" t="s">
        <v>7071</v>
      </c>
      <c r="N2018" s="8" t="s">
        <v>36</v>
      </c>
    </row>
    <row r="2019" spans="1:14" ht="21.75" customHeight="1">
      <c r="A2019" s="8" t="s">
        <v>6871</v>
      </c>
      <c r="B2019" s="8" t="s">
        <v>6872</v>
      </c>
      <c r="C2019" s="8" t="s">
        <v>6139</v>
      </c>
      <c r="D2019" s="8" t="s">
        <v>6182</v>
      </c>
      <c r="F2019" s="8" t="s">
        <v>6141</v>
      </c>
      <c r="G2019" s="8" t="str">
        <f t="shared" ca="1" si="205"/>
        <v>13</v>
      </c>
      <c r="H2019" s="8" t="str">
        <f t="shared" ca="1" si="206"/>
        <v>20</v>
      </c>
      <c r="I2019" s="8" t="s">
        <v>6183</v>
      </c>
      <c r="J2019" s="8" t="s">
        <v>6413</v>
      </c>
      <c r="K2019" s="8" t="s">
        <v>6166</v>
      </c>
      <c r="L2019" s="8" t="s">
        <v>7072</v>
      </c>
      <c r="M2019" s="8" t="s">
        <v>7073</v>
      </c>
      <c r="N2019" s="8" t="s">
        <v>6224</v>
      </c>
    </row>
    <row r="2020" spans="1:14" ht="21.75" customHeight="1">
      <c r="A2020" s="8" t="s">
        <v>7074</v>
      </c>
      <c r="B2020" s="8" t="s">
        <v>7075</v>
      </c>
      <c r="C2020" s="8" t="s">
        <v>6139</v>
      </c>
      <c r="D2020" s="8" t="s">
        <v>6182</v>
      </c>
      <c r="F2020" s="8" t="s">
        <v>6150</v>
      </c>
      <c r="G2020" s="8" t="str">
        <f t="shared" ca="1" si="205"/>
        <v>13</v>
      </c>
      <c r="H2020" s="8" t="str">
        <f t="shared" ca="1" si="206"/>
        <v>20</v>
      </c>
      <c r="I2020" s="8" t="s">
        <v>6151</v>
      </c>
      <c r="J2020" s="8" t="s">
        <v>6173</v>
      </c>
      <c r="K2020" s="8" t="s">
        <v>6166</v>
      </c>
      <c r="L2020" s="8" t="s">
        <v>7076</v>
      </c>
      <c r="M2020" s="8" t="s">
        <v>1907</v>
      </c>
      <c r="N2020" s="8" t="s">
        <v>6169</v>
      </c>
    </row>
    <row r="2021" spans="1:14" ht="21.75" customHeight="1">
      <c r="A2021" s="8" t="s">
        <v>7077</v>
      </c>
      <c r="B2021" s="8" t="s">
        <v>6510</v>
      </c>
      <c r="C2021" s="8" t="s">
        <v>6139</v>
      </c>
      <c r="D2021" s="8" t="s">
        <v>6182</v>
      </c>
      <c r="F2021" s="8" t="s">
        <v>6141</v>
      </c>
      <c r="G2021" s="8" t="str">
        <f t="shared" ca="1" si="205"/>
        <v>13</v>
      </c>
      <c r="H2021" s="8" t="str">
        <f t="shared" ca="1" si="206"/>
        <v>20</v>
      </c>
      <c r="I2021" s="8" t="s">
        <v>7078</v>
      </c>
      <c r="J2021" s="8" t="s">
        <v>6239</v>
      </c>
      <c r="K2021" s="8" t="s">
        <v>6217</v>
      </c>
      <c r="L2021" s="8" t="s">
        <v>7079</v>
      </c>
      <c r="M2021" s="8" t="s">
        <v>7080</v>
      </c>
      <c r="N2021" s="8" t="s">
        <v>6169</v>
      </c>
    </row>
    <row r="2022" spans="1:14" ht="21.75" customHeight="1">
      <c r="A2022" s="8" t="s">
        <v>7081</v>
      </c>
      <c r="B2022" s="8" t="s">
        <v>6967</v>
      </c>
      <c r="C2022" s="8" t="s">
        <v>6139</v>
      </c>
      <c r="D2022" s="8" t="s">
        <v>6140</v>
      </c>
      <c r="F2022" s="8" t="s">
        <v>6141</v>
      </c>
      <c r="G2022" s="8" t="str">
        <f t="shared" ca="1" si="205"/>
        <v>13</v>
      </c>
      <c r="H2022" s="8" t="str">
        <f t="shared" ca="1" si="206"/>
        <v>20</v>
      </c>
      <c r="I2022" s="8" t="s">
        <v>6676</v>
      </c>
      <c r="J2022" s="8" t="s">
        <v>6438</v>
      </c>
      <c r="K2022" s="8" t="s">
        <v>6217</v>
      </c>
      <c r="L2022" s="8" t="s">
        <v>7046</v>
      </c>
      <c r="M2022" s="8" t="s">
        <v>7047</v>
      </c>
      <c r="N2022" s="8" t="s">
        <v>6147</v>
      </c>
    </row>
    <row r="2023" spans="1:14" ht="21.75" customHeight="1">
      <c r="A2023" s="8" t="s">
        <v>1068</v>
      </c>
      <c r="B2023" s="8" t="s">
        <v>7082</v>
      </c>
      <c r="C2023" s="8" t="s">
        <v>6139</v>
      </c>
      <c r="D2023" s="8" t="s">
        <v>6182</v>
      </c>
      <c r="F2023" s="8" t="s">
        <v>6141</v>
      </c>
      <c r="G2023" s="8" t="str">
        <f t="shared" ca="1" si="205"/>
        <v>13</v>
      </c>
      <c r="H2023" s="8" t="str">
        <f t="shared" ca="1" si="206"/>
        <v>20</v>
      </c>
      <c r="I2023" s="8" t="s">
        <v>7083</v>
      </c>
      <c r="J2023" s="8" t="s">
        <v>6239</v>
      </c>
      <c r="K2023" s="8" t="s">
        <v>6217</v>
      </c>
      <c r="L2023" s="8" t="s">
        <v>7084</v>
      </c>
      <c r="M2023" s="8" t="s">
        <v>7085</v>
      </c>
      <c r="N2023" s="8" t="s">
        <v>36</v>
      </c>
    </row>
    <row r="2024" spans="1:14" ht="21.75" customHeight="1">
      <c r="A2024" s="8" t="s">
        <v>3260</v>
      </c>
      <c r="B2024" s="8" t="s">
        <v>7086</v>
      </c>
      <c r="C2024" s="8" t="s">
        <v>6139</v>
      </c>
      <c r="D2024" s="8" t="s">
        <v>6182</v>
      </c>
      <c r="F2024" s="8" t="s">
        <v>6141</v>
      </c>
      <c r="G2024" s="8" t="str">
        <f t="shared" ca="1" si="205"/>
        <v>13</v>
      </c>
      <c r="H2024" s="8" t="str">
        <f t="shared" ca="1" si="206"/>
        <v>20</v>
      </c>
      <c r="I2024" s="8" t="s">
        <v>6244</v>
      </c>
      <c r="J2024" s="8" t="s">
        <v>6361</v>
      </c>
      <c r="K2024" s="8" t="s">
        <v>6166</v>
      </c>
      <c r="L2024" s="8" t="s">
        <v>7087</v>
      </c>
      <c r="M2024" s="8" t="s">
        <v>7088</v>
      </c>
      <c r="N2024" s="8" t="s">
        <v>42</v>
      </c>
    </row>
    <row r="2025" spans="1:14" ht="21.75" customHeight="1">
      <c r="A2025" s="8" t="s">
        <v>4556</v>
      </c>
      <c r="B2025" s="8" t="s">
        <v>7089</v>
      </c>
      <c r="C2025" s="8" t="s">
        <v>6139</v>
      </c>
      <c r="D2025" s="8" t="s">
        <v>6182</v>
      </c>
      <c r="F2025" s="8" t="s">
        <v>6164</v>
      </c>
      <c r="G2025" s="8" t="str">
        <f t="shared" ca="1" si="205"/>
        <v>13</v>
      </c>
      <c r="H2025" s="8" t="str">
        <f t="shared" ca="1" si="206"/>
        <v>20</v>
      </c>
      <c r="I2025" s="8" t="s">
        <v>6897</v>
      </c>
      <c r="J2025" s="8" t="s">
        <v>6361</v>
      </c>
      <c r="K2025" s="8" t="s">
        <v>6217</v>
      </c>
      <c r="L2025" s="8" t="s">
        <v>7090</v>
      </c>
      <c r="M2025" s="8" t="s">
        <v>7091</v>
      </c>
      <c r="N2025" s="8" t="s">
        <v>6169</v>
      </c>
    </row>
    <row r="2026" spans="1:14" ht="21.75" customHeight="1">
      <c r="A2026" s="8" t="s">
        <v>4276</v>
      </c>
      <c r="B2026" s="8" t="s">
        <v>7092</v>
      </c>
      <c r="C2026" s="8" t="s">
        <v>6139</v>
      </c>
      <c r="D2026" s="8" t="s">
        <v>6140</v>
      </c>
      <c r="F2026" s="8" t="s">
        <v>6141</v>
      </c>
      <c r="G2026" s="8" t="str">
        <f t="shared" ca="1" si="205"/>
        <v>13</v>
      </c>
      <c r="H2026" s="8" t="str">
        <f t="shared" ca="1" si="206"/>
        <v>20</v>
      </c>
      <c r="I2026" s="8" t="s">
        <v>7093</v>
      </c>
      <c r="J2026" s="8" t="s">
        <v>6152</v>
      </c>
      <c r="K2026" s="8" t="s">
        <v>6166</v>
      </c>
      <c r="L2026" s="8" t="s">
        <v>7094</v>
      </c>
      <c r="M2026" s="8" t="s">
        <v>7095</v>
      </c>
      <c r="N2026" s="8" t="s">
        <v>42</v>
      </c>
    </row>
    <row r="2027" spans="1:14" ht="21.75" customHeight="1">
      <c r="A2027" s="8" t="s">
        <v>7096</v>
      </c>
      <c r="B2027" s="8" t="s">
        <v>7097</v>
      </c>
      <c r="C2027" s="8" t="s">
        <v>6139</v>
      </c>
      <c r="D2027" s="8" t="s">
        <v>6182</v>
      </c>
      <c r="F2027" s="8" t="s">
        <v>6141</v>
      </c>
      <c r="G2027" s="8" t="str">
        <f t="shared" ca="1" si="205"/>
        <v>13</v>
      </c>
      <c r="H2027" s="8" t="str">
        <f t="shared" ca="1" si="206"/>
        <v>20</v>
      </c>
      <c r="I2027" s="8" t="s">
        <v>6632</v>
      </c>
      <c r="J2027" s="8" t="s">
        <v>6190</v>
      </c>
      <c r="K2027" s="8" t="s">
        <v>6166</v>
      </c>
      <c r="L2027" s="8" t="s">
        <v>7098</v>
      </c>
      <c r="M2027" s="8" t="s">
        <v>4847</v>
      </c>
      <c r="N2027" s="8" t="s">
        <v>36</v>
      </c>
    </row>
    <row r="2028" spans="1:14" ht="21.75" customHeight="1">
      <c r="A2028" s="8" t="s">
        <v>172</v>
      </c>
      <c r="B2028" s="8" t="s">
        <v>6614</v>
      </c>
      <c r="C2028" s="8" t="s">
        <v>6139</v>
      </c>
      <c r="D2028" s="8" t="s">
        <v>6140</v>
      </c>
      <c r="F2028" s="8" t="s">
        <v>6141</v>
      </c>
      <c r="G2028" s="8" t="str">
        <f t="shared" ca="1" si="205"/>
        <v>13</v>
      </c>
      <c r="H2028" s="8" t="str">
        <f t="shared" ca="1" si="206"/>
        <v>20</v>
      </c>
      <c r="I2028" s="8" t="s">
        <v>6238</v>
      </c>
      <c r="J2028" s="8" t="s">
        <v>6262</v>
      </c>
      <c r="K2028" s="8" t="s">
        <v>6217</v>
      </c>
      <c r="L2028" s="8" t="s">
        <v>7099</v>
      </c>
      <c r="M2028" s="8" t="s">
        <v>6960</v>
      </c>
      <c r="N2028" s="8" t="s">
        <v>6169</v>
      </c>
    </row>
    <row r="2029" spans="1:14" ht="21.75" customHeight="1">
      <c r="A2029" s="8" t="s">
        <v>6347</v>
      </c>
      <c r="B2029" s="8" t="s">
        <v>7097</v>
      </c>
      <c r="C2029" s="8" t="s">
        <v>6139</v>
      </c>
      <c r="D2029" s="8" t="s">
        <v>6182</v>
      </c>
      <c r="F2029" s="8" t="s">
        <v>6141</v>
      </c>
      <c r="G2029" s="8" t="str">
        <f t="shared" ca="1" si="205"/>
        <v>13</v>
      </c>
      <c r="H2029" s="8" t="str">
        <f t="shared" ca="1" si="206"/>
        <v>20</v>
      </c>
      <c r="I2029" s="8" t="s">
        <v>6632</v>
      </c>
      <c r="J2029" s="8" t="s">
        <v>6190</v>
      </c>
      <c r="K2029" s="8" t="s">
        <v>6217</v>
      </c>
      <c r="L2029" s="8" t="s">
        <v>7100</v>
      </c>
      <c r="M2029" s="8" t="s">
        <v>7101</v>
      </c>
      <c r="N2029" s="8" t="s">
        <v>36</v>
      </c>
    </row>
    <row r="2030" spans="1:14" ht="21.75" customHeight="1">
      <c r="A2030" s="8" t="s">
        <v>385</v>
      </c>
      <c r="B2030" s="8" t="s">
        <v>6170</v>
      </c>
      <c r="C2030" s="8" t="s">
        <v>6139</v>
      </c>
      <c r="D2030" s="8" t="s">
        <v>6140</v>
      </c>
      <c r="F2030" s="8" t="s">
        <v>6141</v>
      </c>
      <c r="G2030" s="8" t="str">
        <f t="shared" ca="1" si="205"/>
        <v>13</v>
      </c>
      <c r="H2030" s="8" t="str">
        <f t="shared" ca="1" si="206"/>
        <v>20</v>
      </c>
      <c r="I2030" s="8" t="s">
        <v>6277</v>
      </c>
      <c r="J2030" s="8" t="s">
        <v>6173</v>
      </c>
      <c r="K2030" s="8" t="s">
        <v>6143</v>
      </c>
      <c r="L2030" s="8" t="s">
        <v>7102</v>
      </c>
      <c r="M2030" s="8" t="s">
        <v>6316</v>
      </c>
      <c r="N2030" s="8" t="s">
        <v>42</v>
      </c>
    </row>
    <row r="2031" spans="1:14" ht="21.75" customHeight="1">
      <c r="A2031" s="8" t="s">
        <v>7103</v>
      </c>
      <c r="B2031" s="8" t="s">
        <v>7104</v>
      </c>
      <c r="C2031" s="8" t="s">
        <v>6139</v>
      </c>
      <c r="D2031" s="8" t="s">
        <v>6140</v>
      </c>
      <c r="F2031" s="8" t="s">
        <v>6150</v>
      </c>
      <c r="G2031" s="8" t="str">
        <f t="shared" ca="1" si="205"/>
        <v>13</v>
      </c>
      <c r="H2031" s="8" t="str">
        <f t="shared" ca="1" si="206"/>
        <v>20</v>
      </c>
      <c r="I2031" s="8" t="s">
        <v>7105</v>
      </c>
      <c r="J2031" s="8" t="s">
        <v>7106</v>
      </c>
      <c r="K2031" s="8" t="s">
        <v>6150</v>
      </c>
      <c r="L2031" s="8" t="s">
        <v>7107</v>
      </c>
      <c r="M2031" s="8" t="s">
        <v>7108</v>
      </c>
      <c r="N2031" s="8" t="s">
        <v>42</v>
      </c>
    </row>
    <row r="2032" spans="1:14" ht="21.75" customHeight="1">
      <c r="A2032" s="8" t="s">
        <v>1588</v>
      </c>
      <c r="B2032" s="8" t="s">
        <v>7109</v>
      </c>
      <c r="C2032" s="8" t="s">
        <v>6139</v>
      </c>
      <c r="D2032" s="8" t="s">
        <v>6140</v>
      </c>
      <c r="F2032" s="8" t="s">
        <v>6141</v>
      </c>
      <c r="G2032" s="8" t="str">
        <f t="shared" ca="1" si="205"/>
        <v>13</v>
      </c>
      <c r="H2032" s="8" t="str">
        <f t="shared" ca="1" si="206"/>
        <v>20</v>
      </c>
      <c r="I2032" s="8" t="s">
        <v>6407</v>
      </c>
      <c r="J2032" s="8" t="s">
        <v>6144</v>
      </c>
      <c r="K2032" s="8" t="s">
        <v>6166</v>
      </c>
      <c r="L2032" s="8" t="s">
        <v>7110</v>
      </c>
      <c r="M2032" s="8" t="s">
        <v>7111</v>
      </c>
      <c r="N2032" s="8" t="s">
        <v>36</v>
      </c>
    </row>
    <row r="2033" spans="1:14" ht="21.75" customHeight="1">
      <c r="A2033" s="8" t="s">
        <v>761</v>
      </c>
      <c r="B2033" s="8" t="s">
        <v>7112</v>
      </c>
      <c r="C2033" s="8" t="s">
        <v>6139</v>
      </c>
      <c r="D2033" s="8" t="s">
        <v>6371</v>
      </c>
      <c r="F2033" s="8" t="s">
        <v>6164</v>
      </c>
      <c r="G2033" s="8" t="str">
        <f t="shared" ca="1" si="205"/>
        <v>13</v>
      </c>
      <c r="H2033" s="8" t="str">
        <f t="shared" ca="1" si="206"/>
        <v>20</v>
      </c>
      <c r="I2033" s="8" t="s">
        <v>6171</v>
      </c>
      <c r="J2033" s="8" t="s">
        <v>6361</v>
      </c>
      <c r="K2033" s="8" t="s">
        <v>6143</v>
      </c>
      <c r="L2033" s="8" t="s">
        <v>7113</v>
      </c>
      <c r="M2033" s="8" t="s">
        <v>7114</v>
      </c>
      <c r="N2033" s="8" t="s">
        <v>36</v>
      </c>
    </row>
    <row r="2034" spans="1:14" ht="21.75" customHeight="1">
      <c r="A2034" s="8" t="s">
        <v>75</v>
      </c>
      <c r="B2034" s="8" t="s">
        <v>6281</v>
      </c>
      <c r="C2034" s="8" t="s">
        <v>6139</v>
      </c>
      <c r="D2034" s="8" t="s">
        <v>6182</v>
      </c>
      <c r="F2034" s="8" t="s">
        <v>6141</v>
      </c>
      <c r="G2034" s="8" t="str">
        <f t="shared" ca="1" si="205"/>
        <v>13</v>
      </c>
      <c r="H2034" s="8" t="str">
        <f t="shared" ca="1" si="206"/>
        <v>20</v>
      </c>
      <c r="I2034" s="8" t="s">
        <v>7115</v>
      </c>
      <c r="J2034" s="8" t="s">
        <v>6152</v>
      </c>
      <c r="K2034" s="8" t="s">
        <v>6143</v>
      </c>
      <c r="L2034" s="8" t="s">
        <v>7116</v>
      </c>
      <c r="M2034" s="8" t="s">
        <v>4611</v>
      </c>
      <c r="N2034" s="8" t="s">
        <v>36</v>
      </c>
    </row>
    <row r="2035" spans="1:14" ht="21.75" customHeight="1">
      <c r="A2035" s="8" t="s">
        <v>7117</v>
      </c>
      <c r="B2035" s="8" t="s">
        <v>6852</v>
      </c>
      <c r="C2035" s="8" t="s">
        <v>6139</v>
      </c>
      <c r="D2035" s="8" t="s">
        <v>6140</v>
      </c>
      <c r="F2035" s="8" t="s">
        <v>6141</v>
      </c>
      <c r="G2035" s="8" t="str">
        <f t="shared" ca="1" si="205"/>
        <v>13</v>
      </c>
      <c r="H2035" s="8" t="str">
        <f t="shared" ca="1" si="206"/>
        <v>20</v>
      </c>
      <c r="I2035" s="8" t="s">
        <v>6151</v>
      </c>
      <c r="J2035" s="8" t="s">
        <v>6379</v>
      </c>
      <c r="K2035" s="8" t="s">
        <v>6150</v>
      </c>
      <c r="L2035" s="8" t="s">
        <v>6853</v>
      </c>
      <c r="M2035" s="8" t="s">
        <v>7118</v>
      </c>
      <c r="N2035" s="8" t="s">
        <v>42</v>
      </c>
    </row>
    <row r="2036" spans="1:14" ht="21.75" customHeight="1">
      <c r="A2036" s="8" t="s">
        <v>7119</v>
      </c>
      <c r="B2036" s="8" t="s">
        <v>7120</v>
      </c>
      <c r="C2036" s="8" t="s">
        <v>6139</v>
      </c>
      <c r="D2036" s="8" t="s">
        <v>6182</v>
      </c>
      <c r="F2036" s="8" t="s">
        <v>6141</v>
      </c>
      <c r="G2036" s="8" t="str">
        <f t="shared" ca="1" si="205"/>
        <v>13</v>
      </c>
      <c r="H2036" s="8" t="str">
        <f t="shared" ca="1" si="206"/>
        <v>20</v>
      </c>
      <c r="I2036" s="8" t="s">
        <v>6269</v>
      </c>
      <c r="J2036" s="8" t="s">
        <v>6286</v>
      </c>
      <c r="K2036" s="8" t="s">
        <v>6217</v>
      </c>
      <c r="L2036" s="8" t="s">
        <v>7121</v>
      </c>
      <c r="M2036" s="8" t="s">
        <v>7122</v>
      </c>
      <c r="N2036" s="8" t="s">
        <v>6224</v>
      </c>
    </row>
    <row r="2037" spans="1:14" ht="21.75" customHeight="1">
      <c r="A2037" s="8" t="s">
        <v>7123</v>
      </c>
      <c r="B2037" s="8" t="s">
        <v>6913</v>
      </c>
      <c r="C2037" s="8" t="s">
        <v>6139</v>
      </c>
      <c r="D2037" s="8" t="s">
        <v>6140</v>
      </c>
      <c r="F2037" s="8" t="s">
        <v>6141</v>
      </c>
      <c r="G2037" s="8" t="str">
        <f t="shared" ca="1" si="205"/>
        <v>13</v>
      </c>
      <c r="H2037" s="8" t="str">
        <f t="shared" ca="1" si="206"/>
        <v>20</v>
      </c>
      <c r="I2037" s="8" t="s">
        <v>7124</v>
      </c>
      <c r="J2037" s="8" t="s">
        <v>6278</v>
      </c>
      <c r="K2037" s="8" t="s">
        <v>6166</v>
      </c>
      <c r="L2037" s="8" t="s">
        <v>7125</v>
      </c>
      <c r="M2037" s="8" t="s">
        <v>7126</v>
      </c>
      <c r="N2037" s="8" t="s">
        <v>36</v>
      </c>
    </row>
    <row r="2038" spans="1:14" ht="21.75" customHeight="1">
      <c r="A2038" s="8" t="s">
        <v>385</v>
      </c>
      <c r="B2038" s="8" t="s">
        <v>6523</v>
      </c>
      <c r="C2038" s="8" t="s">
        <v>6139</v>
      </c>
      <c r="D2038" s="8" t="s">
        <v>6140</v>
      </c>
      <c r="F2038" s="8" t="s">
        <v>6141</v>
      </c>
      <c r="G2038" s="8" t="str">
        <f t="shared" ca="1" si="205"/>
        <v>13</v>
      </c>
      <c r="H2038" s="8" t="str">
        <f t="shared" ca="1" si="206"/>
        <v>20</v>
      </c>
      <c r="I2038" s="8" t="s">
        <v>6244</v>
      </c>
      <c r="J2038" s="8" t="s">
        <v>6239</v>
      </c>
      <c r="K2038" s="8" t="s">
        <v>6143</v>
      </c>
      <c r="L2038" s="8" t="s">
        <v>7127</v>
      </c>
      <c r="M2038" s="8" t="s">
        <v>1907</v>
      </c>
      <c r="N2038" s="8" t="s">
        <v>6169</v>
      </c>
    </row>
    <row r="2039" spans="1:14" ht="21.75" customHeight="1">
      <c r="A2039" s="8" t="s">
        <v>7128</v>
      </c>
      <c r="B2039" s="8" t="s">
        <v>6614</v>
      </c>
      <c r="C2039" s="8" t="s">
        <v>6139</v>
      </c>
      <c r="D2039" s="8" t="s">
        <v>6140</v>
      </c>
      <c r="F2039" s="8" t="s">
        <v>6141</v>
      </c>
      <c r="G2039" s="8" t="str">
        <f t="shared" ca="1" si="205"/>
        <v>13</v>
      </c>
      <c r="H2039" s="8" t="str">
        <f t="shared" ca="1" si="206"/>
        <v>20</v>
      </c>
      <c r="I2039" s="8" t="s">
        <v>6244</v>
      </c>
      <c r="J2039" s="8" t="s">
        <v>6262</v>
      </c>
      <c r="K2039" s="8" t="s">
        <v>6217</v>
      </c>
      <c r="L2039" s="8" t="s">
        <v>7129</v>
      </c>
      <c r="M2039" s="8" t="s">
        <v>6158</v>
      </c>
      <c r="N2039" s="8" t="s">
        <v>6169</v>
      </c>
    </row>
    <row r="2040" spans="1:14" ht="21.75" customHeight="1">
      <c r="A2040" s="8" t="s">
        <v>172</v>
      </c>
      <c r="B2040" s="8" t="s">
        <v>7130</v>
      </c>
      <c r="C2040" s="8" t="s">
        <v>6139</v>
      </c>
      <c r="D2040" s="8" t="s">
        <v>6182</v>
      </c>
      <c r="F2040" s="8" t="s">
        <v>6141</v>
      </c>
      <c r="G2040" s="8" t="str">
        <f t="shared" ca="1" si="205"/>
        <v>13</v>
      </c>
      <c r="H2040" s="8" t="str">
        <f t="shared" ca="1" si="206"/>
        <v>20</v>
      </c>
      <c r="I2040" s="8" t="s">
        <v>6252</v>
      </c>
      <c r="J2040" s="8" t="s">
        <v>7049</v>
      </c>
      <c r="K2040" s="8" t="s">
        <v>6217</v>
      </c>
      <c r="L2040" s="8" t="s">
        <v>7131</v>
      </c>
      <c r="M2040" s="8" t="s">
        <v>6254</v>
      </c>
      <c r="N2040" s="8" t="s">
        <v>42</v>
      </c>
    </row>
    <row r="2041" spans="1:14" ht="21.75" customHeight="1">
      <c r="A2041" s="8" t="s">
        <v>7132</v>
      </c>
      <c r="B2041" s="8" t="s">
        <v>7133</v>
      </c>
      <c r="C2041" s="8" t="s">
        <v>6139</v>
      </c>
      <c r="D2041" s="8" t="s">
        <v>6140</v>
      </c>
      <c r="F2041" s="8" t="s">
        <v>6141</v>
      </c>
      <c r="G2041" s="8" t="str">
        <f t="shared" ca="1" si="205"/>
        <v>13</v>
      </c>
      <c r="H2041" s="8" t="str">
        <f t="shared" ca="1" si="206"/>
        <v>20</v>
      </c>
      <c r="I2041" s="8" t="s">
        <v>6676</v>
      </c>
      <c r="J2041" s="8" t="s">
        <v>6201</v>
      </c>
      <c r="K2041" s="8" t="s">
        <v>6143</v>
      </c>
      <c r="L2041" s="8" t="s">
        <v>7134</v>
      </c>
      <c r="M2041" s="8" t="s">
        <v>7135</v>
      </c>
      <c r="N2041" s="8" t="s">
        <v>6147</v>
      </c>
    </row>
    <row r="2042" spans="1:14" ht="21.75" customHeight="1">
      <c r="A2042" s="8" t="s">
        <v>7136</v>
      </c>
      <c r="B2042" s="8" t="s">
        <v>7137</v>
      </c>
      <c r="C2042" s="8" t="s">
        <v>6139</v>
      </c>
      <c r="D2042" s="8" t="s">
        <v>6182</v>
      </c>
      <c r="F2042" s="8" t="s">
        <v>6141</v>
      </c>
      <c r="G2042" s="8" t="str">
        <f t="shared" ca="1" si="205"/>
        <v>13</v>
      </c>
      <c r="H2042" s="8" t="str">
        <f t="shared" ca="1" si="206"/>
        <v>20</v>
      </c>
      <c r="I2042" s="8" t="s">
        <v>6256</v>
      </c>
      <c r="J2042" s="8" t="s">
        <v>6595</v>
      </c>
      <c r="K2042" s="8" t="s">
        <v>6217</v>
      </c>
      <c r="L2042" s="8" t="s">
        <v>7138</v>
      </c>
      <c r="M2042" s="8" t="s">
        <v>7139</v>
      </c>
      <c r="N2042" s="8" t="s">
        <v>42</v>
      </c>
    </row>
    <row r="2043" spans="1:14" ht="21.75" customHeight="1">
      <c r="A2043" s="8" t="s">
        <v>7140</v>
      </c>
      <c r="B2043" s="8" t="s">
        <v>6260</v>
      </c>
      <c r="C2043" s="8" t="s">
        <v>6139</v>
      </c>
      <c r="D2043" s="8" t="s">
        <v>6182</v>
      </c>
      <c r="F2043" s="8" t="s">
        <v>6141</v>
      </c>
      <c r="G2043" s="8" t="str">
        <f t="shared" ca="1" si="205"/>
        <v>13</v>
      </c>
      <c r="H2043" s="8" t="str">
        <f t="shared" ca="1" si="206"/>
        <v>20</v>
      </c>
      <c r="I2043" s="8" t="s">
        <v>6244</v>
      </c>
      <c r="J2043" s="8" t="s">
        <v>6262</v>
      </c>
      <c r="K2043" s="8" t="s">
        <v>6217</v>
      </c>
      <c r="L2043" s="8" t="s">
        <v>7141</v>
      </c>
      <c r="M2043" s="8" t="s">
        <v>1907</v>
      </c>
      <c r="N2043" s="8" t="s">
        <v>6169</v>
      </c>
    </row>
    <row r="2044" spans="1:14" ht="21.75" customHeight="1">
      <c r="A2044" s="8" t="s">
        <v>7142</v>
      </c>
      <c r="B2044" s="8" t="s">
        <v>6170</v>
      </c>
      <c r="C2044" s="8" t="s">
        <v>6139</v>
      </c>
      <c r="D2044" s="8" t="s">
        <v>6140</v>
      </c>
      <c r="F2044" s="8" t="s">
        <v>6141</v>
      </c>
      <c r="G2044" s="8" t="str">
        <f t="shared" ca="1" si="205"/>
        <v>13</v>
      </c>
      <c r="H2044" s="8" t="str">
        <f t="shared" ca="1" si="206"/>
        <v>20</v>
      </c>
      <c r="I2044" s="8" t="s">
        <v>6189</v>
      </c>
      <c r="J2044" s="8" t="s">
        <v>6173</v>
      </c>
      <c r="K2044" s="8" t="s">
        <v>6143</v>
      </c>
      <c r="L2044" s="8" t="s">
        <v>7143</v>
      </c>
      <c r="M2044" s="8" t="s">
        <v>1907</v>
      </c>
      <c r="N2044" s="8" t="s">
        <v>42</v>
      </c>
    </row>
    <row r="2045" spans="1:14" ht="21.75" customHeight="1">
      <c r="A2045" s="8" t="s">
        <v>7144</v>
      </c>
      <c r="B2045" s="8" t="s">
        <v>7021</v>
      </c>
      <c r="C2045" s="8" t="s">
        <v>6139</v>
      </c>
      <c r="D2045" s="8" t="s">
        <v>6140</v>
      </c>
      <c r="F2045" s="8" t="s">
        <v>6141</v>
      </c>
      <c r="G2045" s="8" t="str">
        <f t="shared" ca="1" si="205"/>
        <v>13</v>
      </c>
      <c r="H2045" s="8" t="str">
        <f t="shared" ca="1" si="206"/>
        <v>20</v>
      </c>
      <c r="I2045" s="8" t="s">
        <v>6244</v>
      </c>
      <c r="J2045" s="8" t="s">
        <v>6245</v>
      </c>
      <c r="K2045" s="8" t="s">
        <v>6217</v>
      </c>
      <c r="L2045" s="8" t="s">
        <v>7145</v>
      </c>
      <c r="M2045" s="8" t="s">
        <v>4176</v>
      </c>
      <c r="N2045" s="8" t="s">
        <v>6169</v>
      </c>
    </row>
    <row r="2046" spans="1:14" ht="21.75" customHeight="1">
      <c r="A2046" s="8" t="s">
        <v>7146</v>
      </c>
      <c r="B2046" s="8" t="s">
        <v>6882</v>
      </c>
      <c r="C2046" s="8" t="s">
        <v>6139</v>
      </c>
      <c r="D2046" s="8" t="s">
        <v>6182</v>
      </c>
      <c r="F2046" s="8" t="s">
        <v>6141</v>
      </c>
      <c r="G2046" s="8" t="str">
        <f t="shared" ca="1" si="205"/>
        <v>13</v>
      </c>
      <c r="H2046" s="8" t="str">
        <f t="shared" ca="1" si="206"/>
        <v>20</v>
      </c>
      <c r="I2046" s="8" t="s">
        <v>6785</v>
      </c>
      <c r="J2046" s="8" t="s">
        <v>6270</v>
      </c>
      <c r="K2046" s="8" t="s">
        <v>6217</v>
      </c>
      <c r="L2046" s="8" t="s">
        <v>7147</v>
      </c>
      <c r="M2046" s="8" t="s">
        <v>4611</v>
      </c>
      <c r="N2046" s="8" t="s">
        <v>6169</v>
      </c>
    </row>
    <row r="2047" spans="1:14" ht="21.75" customHeight="1">
      <c r="A2047" s="8" t="s">
        <v>385</v>
      </c>
      <c r="B2047" s="8" t="s">
        <v>7148</v>
      </c>
      <c r="C2047" s="8" t="s">
        <v>6139</v>
      </c>
      <c r="D2047" s="8" t="s">
        <v>6140</v>
      </c>
      <c r="F2047" s="8" t="s">
        <v>6141</v>
      </c>
      <c r="G2047" s="8" t="str">
        <f t="shared" ca="1" si="205"/>
        <v>13</v>
      </c>
      <c r="H2047" s="8" t="str">
        <f t="shared" ca="1" si="206"/>
        <v>20</v>
      </c>
      <c r="I2047" s="8" t="s">
        <v>6171</v>
      </c>
      <c r="J2047" s="8" t="s">
        <v>6694</v>
      </c>
      <c r="K2047" s="8" t="s">
        <v>6166</v>
      </c>
      <c r="L2047" s="8" t="s">
        <v>7149</v>
      </c>
      <c r="M2047" s="8" t="s">
        <v>4847</v>
      </c>
      <c r="N2047" s="8" t="s">
        <v>42</v>
      </c>
    </row>
    <row r="2048" spans="1:14" ht="21.75" customHeight="1">
      <c r="A2048" s="8" t="s">
        <v>6685</v>
      </c>
      <c r="B2048" s="8" t="s">
        <v>6738</v>
      </c>
      <c r="C2048" s="8" t="s">
        <v>6139</v>
      </c>
      <c r="D2048" s="8" t="s">
        <v>6182</v>
      </c>
      <c r="F2048" s="8" t="s">
        <v>6141</v>
      </c>
      <c r="G2048" s="8" t="str">
        <f t="shared" ca="1" si="205"/>
        <v>13</v>
      </c>
      <c r="H2048" s="8" t="str">
        <f t="shared" ca="1" si="206"/>
        <v>20</v>
      </c>
      <c r="I2048" s="8" t="s">
        <v>7150</v>
      </c>
      <c r="J2048" s="8" t="s">
        <v>6184</v>
      </c>
      <c r="K2048" s="8" t="s">
        <v>6150</v>
      </c>
      <c r="L2048" s="8" t="s">
        <v>6933</v>
      </c>
      <c r="M2048" s="8" t="s">
        <v>7151</v>
      </c>
      <c r="N2048" s="8" t="s">
        <v>6169</v>
      </c>
    </row>
    <row r="2049" spans="1:14" ht="21.75" customHeight="1">
      <c r="A2049" s="8" t="s">
        <v>1588</v>
      </c>
      <c r="B2049" s="8" t="s">
        <v>6523</v>
      </c>
      <c r="C2049" s="8" t="s">
        <v>6139</v>
      </c>
      <c r="D2049" s="8" t="s">
        <v>6140</v>
      </c>
      <c r="F2049" s="8" t="s">
        <v>6141</v>
      </c>
      <c r="G2049" s="8" t="str">
        <f t="shared" ca="1" si="205"/>
        <v>13</v>
      </c>
      <c r="H2049" s="8" t="str">
        <f t="shared" ca="1" si="206"/>
        <v>20</v>
      </c>
      <c r="I2049" s="8" t="s">
        <v>6244</v>
      </c>
      <c r="J2049" s="8" t="s">
        <v>6239</v>
      </c>
      <c r="K2049" s="8" t="s">
        <v>6217</v>
      </c>
      <c r="L2049" s="8" t="s">
        <v>7127</v>
      </c>
      <c r="M2049" s="8" t="s">
        <v>1907</v>
      </c>
      <c r="N2049" s="8" t="s">
        <v>6169</v>
      </c>
    </row>
    <row r="2050" spans="1:14" ht="21.75" customHeight="1">
      <c r="A2050" s="8" t="s">
        <v>769</v>
      </c>
      <c r="B2050" s="8" t="s">
        <v>7152</v>
      </c>
      <c r="C2050" s="8" t="s">
        <v>6139</v>
      </c>
      <c r="D2050" s="8" t="s">
        <v>6182</v>
      </c>
      <c r="F2050" s="8" t="s">
        <v>6141</v>
      </c>
      <c r="G2050" s="8" t="str">
        <f t="shared" ca="1" si="205"/>
        <v>13</v>
      </c>
      <c r="H2050" s="8" t="str">
        <f t="shared" ca="1" si="206"/>
        <v>20</v>
      </c>
      <c r="I2050" s="8" t="s">
        <v>6244</v>
      </c>
      <c r="J2050" s="8" t="s">
        <v>6144</v>
      </c>
      <c r="K2050" s="8" t="s">
        <v>6150</v>
      </c>
      <c r="L2050" s="8" t="s">
        <v>7153</v>
      </c>
      <c r="M2050" s="8" t="s">
        <v>6809</v>
      </c>
      <c r="N2050" s="8" t="s">
        <v>42</v>
      </c>
    </row>
    <row r="2051" spans="1:14" ht="21.75" customHeight="1">
      <c r="A2051" s="8" t="s">
        <v>7154</v>
      </c>
      <c r="B2051" s="8" t="s">
        <v>7155</v>
      </c>
      <c r="C2051" s="8" t="s">
        <v>6139</v>
      </c>
      <c r="D2051" s="8" t="s">
        <v>6140</v>
      </c>
      <c r="F2051" s="8" t="s">
        <v>6141</v>
      </c>
      <c r="G2051" s="8" t="str">
        <f t="shared" ca="1" si="205"/>
        <v>13</v>
      </c>
      <c r="H2051" s="8" t="str">
        <f t="shared" ca="1" si="206"/>
        <v>20</v>
      </c>
      <c r="I2051" s="8" t="s">
        <v>6189</v>
      </c>
      <c r="J2051" s="8" t="s">
        <v>6457</v>
      </c>
      <c r="K2051" s="8" t="s">
        <v>6143</v>
      </c>
      <c r="L2051" s="8" t="s">
        <v>7156</v>
      </c>
      <c r="M2051" s="8" t="s">
        <v>1907</v>
      </c>
      <c r="N2051" s="8" t="s">
        <v>42</v>
      </c>
    </row>
    <row r="2052" spans="1:14" ht="21.75" customHeight="1">
      <c r="A2052" s="8" t="s">
        <v>385</v>
      </c>
      <c r="B2052" s="8" t="s">
        <v>7157</v>
      </c>
      <c r="C2052" s="8" t="s">
        <v>6139</v>
      </c>
      <c r="D2052" s="8" t="s">
        <v>6140</v>
      </c>
      <c r="F2052" s="8" t="s">
        <v>6141</v>
      </c>
      <c r="G2052" s="8" t="str">
        <f t="shared" ca="1" si="205"/>
        <v>13</v>
      </c>
      <c r="H2052" s="8" t="str">
        <f t="shared" ca="1" si="206"/>
        <v>20</v>
      </c>
      <c r="I2052" s="8" t="s">
        <v>6151</v>
      </c>
      <c r="J2052" s="8" t="s">
        <v>6361</v>
      </c>
      <c r="K2052" s="8" t="s">
        <v>6217</v>
      </c>
      <c r="L2052" s="8" t="s">
        <v>7158</v>
      </c>
      <c r="M2052" s="8" t="s">
        <v>1907</v>
      </c>
      <c r="N2052" s="8" t="s">
        <v>42</v>
      </c>
    </row>
    <row r="2053" spans="1:14" ht="21.75" customHeight="1">
      <c r="A2053" s="8" t="s">
        <v>7159</v>
      </c>
      <c r="B2053" s="8" t="s">
        <v>7160</v>
      </c>
      <c r="C2053" s="8" t="s">
        <v>6139</v>
      </c>
      <c r="D2053" s="8" t="s">
        <v>6216</v>
      </c>
      <c r="F2053" s="8" t="s">
        <v>6141</v>
      </c>
      <c r="G2053" s="8" t="str">
        <f t="shared" ca="1" si="205"/>
        <v>13</v>
      </c>
      <c r="H2053" s="8" t="str">
        <f t="shared" ca="1" si="206"/>
        <v>20</v>
      </c>
      <c r="I2053" s="8" t="s">
        <v>6301</v>
      </c>
      <c r="J2053" s="8" t="s">
        <v>6964</v>
      </c>
      <c r="K2053" s="8" t="s">
        <v>6217</v>
      </c>
      <c r="L2053" s="8" t="s">
        <v>7161</v>
      </c>
      <c r="M2053" s="8" t="s">
        <v>7162</v>
      </c>
      <c r="N2053" s="8" t="s">
        <v>6224</v>
      </c>
    </row>
    <row r="2054" spans="1:14" ht="21.75" customHeight="1">
      <c r="A2054" s="8" t="s">
        <v>7163</v>
      </c>
      <c r="B2054" s="8" t="s">
        <v>7164</v>
      </c>
      <c r="C2054" s="8" t="s">
        <v>6139</v>
      </c>
      <c r="D2054" s="8" t="s">
        <v>6140</v>
      </c>
      <c r="F2054" s="8" t="s">
        <v>6141</v>
      </c>
      <c r="G2054" s="8" t="str">
        <f t="shared" ca="1" si="205"/>
        <v>13</v>
      </c>
      <c r="H2054" s="8" t="str">
        <f t="shared" ca="1" si="206"/>
        <v>20</v>
      </c>
      <c r="I2054" s="8" t="s">
        <v>7003</v>
      </c>
      <c r="J2054" s="8" t="s">
        <v>7049</v>
      </c>
      <c r="K2054" s="8" t="s">
        <v>6949</v>
      </c>
      <c r="L2054" s="8" t="s">
        <v>7165</v>
      </c>
      <c r="M2054" s="8" t="s">
        <v>7166</v>
      </c>
      <c r="N2054" s="8" t="s">
        <v>36</v>
      </c>
    </row>
    <row r="2055" spans="1:14" ht="21.75" customHeight="1">
      <c r="A2055" s="8" t="s">
        <v>7167</v>
      </c>
      <c r="B2055" s="8" t="s">
        <v>7062</v>
      </c>
      <c r="C2055" s="8" t="s">
        <v>6139</v>
      </c>
      <c r="D2055" s="8" t="s">
        <v>6140</v>
      </c>
      <c r="F2055" s="8" t="s">
        <v>6141</v>
      </c>
      <c r="G2055" s="8" t="str">
        <f t="shared" ca="1" si="205"/>
        <v>13</v>
      </c>
      <c r="H2055" s="8" t="str">
        <f t="shared" ca="1" si="206"/>
        <v>20</v>
      </c>
      <c r="I2055" s="8" t="s">
        <v>7168</v>
      </c>
      <c r="J2055" s="8" t="s">
        <v>6201</v>
      </c>
      <c r="K2055" s="8" t="s">
        <v>6217</v>
      </c>
      <c r="L2055" s="8" t="s">
        <v>7169</v>
      </c>
      <c r="M2055" s="8" t="s">
        <v>7170</v>
      </c>
      <c r="N2055" s="8" t="s">
        <v>36</v>
      </c>
    </row>
    <row r="2056" spans="1:14" ht="21.75" customHeight="1">
      <c r="A2056" s="8" t="s">
        <v>385</v>
      </c>
      <c r="B2056" s="8" t="s">
        <v>7171</v>
      </c>
      <c r="C2056" s="8" t="s">
        <v>6139</v>
      </c>
      <c r="D2056" s="8" t="s">
        <v>6182</v>
      </c>
      <c r="F2056" s="8" t="s">
        <v>6141</v>
      </c>
      <c r="G2056" s="8" t="str">
        <f t="shared" ca="1" si="205"/>
        <v>13</v>
      </c>
      <c r="H2056" s="8" t="str">
        <f t="shared" ca="1" si="206"/>
        <v>20</v>
      </c>
      <c r="I2056" s="8" t="s">
        <v>6171</v>
      </c>
      <c r="J2056" s="8" t="s">
        <v>6190</v>
      </c>
      <c r="K2056" s="8" t="s">
        <v>6217</v>
      </c>
      <c r="L2056" s="8" t="s">
        <v>7172</v>
      </c>
      <c r="M2056" s="8" t="s">
        <v>7173</v>
      </c>
      <c r="N2056" s="8" t="s">
        <v>6224</v>
      </c>
    </row>
    <row r="2057" spans="1:14" ht="21.75" customHeight="1">
      <c r="A2057" s="8" t="s">
        <v>7174</v>
      </c>
      <c r="B2057" s="8" t="s">
        <v>7175</v>
      </c>
      <c r="C2057" s="8" t="s">
        <v>6139</v>
      </c>
      <c r="D2057" s="8" t="s">
        <v>6140</v>
      </c>
      <c r="F2057" s="8" t="s">
        <v>6141</v>
      </c>
      <c r="G2057" s="8" t="str">
        <f t="shared" ca="1" si="205"/>
        <v>13</v>
      </c>
      <c r="H2057" s="8" t="str">
        <f t="shared" ca="1" si="206"/>
        <v>20</v>
      </c>
      <c r="I2057" s="8" t="s">
        <v>6252</v>
      </c>
      <c r="J2057" s="8" t="s">
        <v>6190</v>
      </c>
      <c r="K2057" s="8" t="s">
        <v>6217</v>
      </c>
      <c r="L2057" s="8" t="s">
        <v>7176</v>
      </c>
      <c r="M2057" s="8" t="s">
        <v>7177</v>
      </c>
      <c r="N2057" s="8" t="s">
        <v>6147</v>
      </c>
    </row>
    <row r="2058" spans="1:14" ht="21.75" customHeight="1">
      <c r="A2058" s="8" t="s">
        <v>5280</v>
      </c>
      <c r="B2058" s="8" t="s">
        <v>7178</v>
      </c>
      <c r="C2058" s="8" t="s">
        <v>6139</v>
      </c>
      <c r="D2058" s="8" t="s">
        <v>6182</v>
      </c>
      <c r="F2058" s="8" t="s">
        <v>6141</v>
      </c>
      <c r="G2058" s="8" t="str">
        <f t="shared" ca="1" si="205"/>
        <v>13</v>
      </c>
      <c r="H2058" s="8" t="str">
        <f t="shared" ca="1" si="206"/>
        <v>20</v>
      </c>
      <c r="I2058" s="8" t="s">
        <v>6407</v>
      </c>
      <c r="J2058" s="8" t="s">
        <v>6595</v>
      </c>
      <c r="K2058" s="8" t="s">
        <v>6217</v>
      </c>
      <c r="L2058" s="8" t="s">
        <v>7179</v>
      </c>
      <c r="M2058" s="8" t="s">
        <v>7180</v>
      </c>
      <c r="N2058" s="8" t="s">
        <v>6224</v>
      </c>
    </row>
    <row r="2059" spans="1:14" ht="21.75" customHeight="1">
      <c r="A2059" s="8" t="s">
        <v>1588</v>
      </c>
      <c r="B2059" s="8" t="s">
        <v>6877</v>
      </c>
      <c r="C2059" s="8" t="s">
        <v>6139</v>
      </c>
      <c r="D2059" s="8" t="s">
        <v>6140</v>
      </c>
      <c r="F2059" s="8" t="s">
        <v>6141</v>
      </c>
      <c r="G2059" s="8" t="str">
        <f t="shared" ca="1" si="205"/>
        <v>13</v>
      </c>
      <c r="H2059" s="8" t="str">
        <f t="shared" ca="1" si="206"/>
        <v>20</v>
      </c>
      <c r="I2059" s="8" t="s">
        <v>7181</v>
      </c>
      <c r="J2059" s="8" t="s">
        <v>6245</v>
      </c>
      <c r="K2059" s="8" t="s">
        <v>6166</v>
      </c>
      <c r="L2059" s="8" t="s">
        <v>7182</v>
      </c>
      <c r="M2059" s="8" t="s">
        <v>7183</v>
      </c>
      <c r="N2059" s="8" t="s">
        <v>42</v>
      </c>
    </row>
    <row r="2060" spans="1:14" ht="21.75" customHeight="1">
      <c r="A2060" s="8" t="s">
        <v>4447</v>
      </c>
      <c r="B2060" s="8" t="s">
        <v>7184</v>
      </c>
      <c r="C2060" s="8" t="s">
        <v>6139</v>
      </c>
      <c r="D2060" s="8" t="s">
        <v>6437</v>
      </c>
      <c r="F2060" s="8" t="s">
        <v>6141</v>
      </c>
      <c r="G2060" s="8" t="str">
        <f t="shared" ca="1" si="205"/>
        <v>13</v>
      </c>
      <c r="H2060" s="8" t="str">
        <f t="shared" ca="1" si="206"/>
        <v>20</v>
      </c>
      <c r="I2060" s="8" t="s">
        <v>6256</v>
      </c>
      <c r="J2060" s="8" t="s">
        <v>6286</v>
      </c>
      <c r="K2060" s="8" t="s">
        <v>6217</v>
      </c>
      <c r="L2060" s="8" t="s">
        <v>7185</v>
      </c>
      <c r="M2060" s="8" t="s">
        <v>1325</v>
      </c>
      <c r="N2060" s="8" t="s">
        <v>42</v>
      </c>
    </row>
    <row r="2061" spans="1:14" ht="21.75" customHeight="1">
      <c r="A2061" s="8" t="s">
        <v>75</v>
      </c>
      <c r="B2061" s="8" t="s">
        <v>3723</v>
      </c>
      <c r="C2061" s="8" t="s">
        <v>6139</v>
      </c>
      <c r="D2061" s="8" t="s">
        <v>6140</v>
      </c>
      <c r="F2061" s="8" t="s">
        <v>6141</v>
      </c>
      <c r="G2061" s="8" t="str">
        <f t="shared" ca="1" si="205"/>
        <v>13</v>
      </c>
      <c r="H2061" s="8" t="str">
        <f t="shared" ca="1" si="206"/>
        <v>20</v>
      </c>
      <c r="I2061" s="8" t="s">
        <v>6157</v>
      </c>
      <c r="J2061" s="8" t="s">
        <v>6286</v>
      </c>
      <c r="K2061" s="8" t="s">
        <v>6217</v>
      </c>
      <c r="L2061" s="8" t="s">
        <v>6900</v>
      </c>
      <c r="M2061" s="8" t="s">
        <v>7186</v>
      </c>
      <c r="N2061" s="8" t="s">
        <v>36</v>
      </c>
    </row>
    <row r="2062" spans="1:14" ht="21.75" customHeight="1">
      <c r="A2062" s="8" t="s">
        <v>817</v>
      </c>
      <c r="B2062" s="8" t="s">
        <v>7187</v>
      </c>
      <c r="C2062" s="8" t="s">
        <v>6139</v>
      </c>
      <c r="D2062" s="8" t="s">
        <v>6140</v>
      </c>
      <c r="F2062" s="8" t="s">
        <v>6141</v>
      </c>
      <c r="G2062" s="8" t="str">
        <f t="shared" ca="1" si="205"/>
        <v>13</v>
      </c>
      <c r="H2062" s="8" t="str">
        <f t="shared" ca="1" si="206"/>
        <v>20</v>
      </c>
      <c r="I2062" s="8" t="s">
        <v>6256</v>
      </c>
      <c r="J2062" s="8" t="s">
        <v>6239</v>
      </c>
      <c r="K2062" s="8" t="s">
        <v>6217</v>
      </c>
      <c r="L2062" s="8" t="s">
        <v>7188</v>
      </c>
      <c r="M2062" s="8" t="s">
        <v>6809</v>
      </c>
      <c r="N2062" s="8" t="s">
        <v>42</v>
      </c>
    </row>
    <row r="2063" spans="1:14" ht="21.75" customHeight="1">
      <c r="A2063" s="8" t="s">
        <v>7189</v>
      </c>
      <c r="B2063" s="8" t="s">
        <v>7190</v>
      </c>
      <c r="C2063" s="8" t="s">
        <v>6139</v>
      </c>
      <c r="D2063" s="8" t="s">
        <v>6140</v>
      </c>
      <c r="F2063" s="8" t="s">
        <v>6164</v>
      </c>
      <c r="G2063" s="8" t="str">
        <f t="shared" ca="1" si="205"/>
        <v>13</v>
      </c>
      <c r="H2063" s="8" t="str">
        <f t="shared" ca="1" si="206"/>
        <v>20</v>
      </c>
      <c r="I2063" s="8" t="s">
        <v>6589</v>
      </c>
      <c r="J2063" s="8" t="s">
        <v>7191</v>
      </c>
      <c r="K2063" s="8" t="s">
        <v>6143</v>
      </c>
      <c r="L2063" s="8" t="s">
        <v>7192</v>
      </c>
      <c r="M2063" s="8" t="s">
        <v>7193</v>
      </c>
      <c r="N2063" s="8" t="s">
        <v>36</v>
      </c>
    </row>
    <row r="2064" spans="1:14" ht="21.75" customHeight="1">
      <c r="A2064" s="8" t="s">
        <v>7194</v>
      </c>
      <c r="B2064" s="8" t="s">
        <v>7195</v>
      </c>
      <c r="C2064" s="8" t="s">
        <v>6139</v>
      </c>
      <c r="D2064" s="8" t="s">
        <v>6182</v>
      </c>
      <c r="F2064" s="8" t="s">
        <v>6164</v>
      </c>
      <c r="G2064" s="8" t="str">
        <f t="shared" ca="1" si="205"/>
        <v>13</v>
      </c>
      <c r="H2064" s="8" t="str">
        <f t="shared" ca="1" si="206"/>
        <v>20</v>
      </c>
      <c r="I2064" s="8" t="s">
        <v>6157</v>
      </c>
      <c r="J2064" s="8" t="s">
        <v>6152</v>
      </c>
      <c r="K2064" s="8" t="s">
        <v>6217</v>
      </c>
      <c r="L2064" s="8" t="s">
        <v>7196</v>
      </c>
      <c r="M2064" s="8" t="s">
        <v>7197</v>
      </c>
      <c r="N2064" s="8" t="s">
        <v>6169</v>
      </c>
    </row>
    <row r="2065" spans="1:14" ht="21.75" customHeight="1">
      <c r="A2065" s="8" t="s">
        <v>7198</v>
      </c>
      <c r="B2065" s="8" t="s">
        <v>7199</v>
      </c>
      <c r="C2065" s="8" t="s">
        <v>6139</v>
      </c>
      <c r="D2065" s="8" t="s">
        <v>6140</v>
      </c>
      <c r="F2065" s="8" t="s">
        <v>6141</v>
      </c>
      <c r="G2065" s="8" t="str">
        <f t="shared" ca="1" si="205"/>
        <v>13</v>
      </c>
      <c r="H2065" s="8" t="str">
        <f t="shared" ca="1" si="206"/>
        <v>20</v>
      </c>
      <c r="I2065" s="8" t="s">
        <v>6238</v>
      </c>
      <c r="J2065" s="8" t="s">
        <v>6270</v>
      </c>
      <c r="K2065" s="8" t="s">
        <v>6166</v>
      </c>
      <c r="L2065" s="8" t="s">
        <v>7200</v>
      </c>
      <c r="M2065" s="8" t="s">
        <v>6342</v>
      </c>
      <c r="N2065" s="8" t="s">
        <v>42</v>
      </c>
    </row>
    <row r="2066" spans="1:14" ht="21.75" customHeight="1">
      <c r="A2066" s="8" t="s">
        <v>761</v>
      </c>
      <c r="B2066" s="8" t="s">
        <v>7201</v>
      </c>
      <c r="C2066" s="8" t="s">
        <v>6139</v>
      </c>
      <c r="D2066" s="8" t="s">
        <v>6182</v>
      </c>
      <c r="F2066" s="8" t="s">
        <v>6141</v>
      </c>
      <c r="G2066" s="8" t="str">
        <f t="shared" ca="1" si="205"/>
        <v>13</v>
      </c>
      <c r="H2066" s="8" t="str">
        <f t="shared" ca="1" si="206"/>
        <v>20</v>
      </c>
      <c r="I2066" s="8" t="s">
        <v>6301</v>
      </c>
      <c r="J2066" s="8" t="s">
        <v>6239</v>
      </c>
      <c r="K2066" s="8" t="s">
        <v>6143</v>
      </c>
      <c r="L2066" s="8" t="s">
        <v>7202</v>
      </c>
      <c r="M2066" s="8" t="s">
        <v>6577</v>
      </c>
      <c r="N2066" s="8" t="s">
        <v>6224</v>
      </c>
    </row>
    <row r="2067" spans="1:14" ht="21.75" customHeight="1">
      <c r="A2067" s="8" t="s">
        <v>5382</v>
      </c>
      <c r="B2067" s="8" t="s">
        <v>6370</v>
      </c>
      <c r="C2067" s="8" t="s">
        <v>6139</v>
      </c>
      <c r="D2067" s="8" t="s">
        <v>6371</v>
      </c>
      <c r="F2067" s="8" t="s">
        <v>6141</v>
      </c>
      <c r="G2067" s="8" t="str">
        <f t="shared" ca="1" si="205"/>
        <v>13</v>
      </c>
      <c r="H2067" s="8" t="str">
        <f t="shared" ca="1" si="206"/>
        <v>20</v>
      </c>
      <c r="I2067" s="8" t="s">
        <v>6157</v>
      </c>
      <c r="J2067" s="8" t="s">
        <v>6361</v>
      </c>
      <c r="K2067" s="8" t="s">
        <v>6166</v>
      </c>
      <c r="L2067" s="8" t="s">
        <v>7203</v>
      </c>
      <c r="M2067" s="8" t="s">
        <v>7204</v>
      </c>
      <c r="N2067" s="8" t="s">
        <v>6169</v>
      </c>
    </row>
    <row r="2068" spans="1:14" ht="21.75" customHeight="1">
      <c r="A2068" s="8" t="s">
        <v>1429</v>
      </c>
      <c r="B2068" s="8" t="s">
        <v>6753</v>
      </c>
      <c r="C2068" s="8" t="s">
        <v>6139</v>
      </c>
      <c r="D2068" s="8" t="s">
        <v>6371</v>
      </c>
      <c r="F2068" s="8" t="s">
        <v>6141</v>
      </c>
      <c r="G2068" s="8" t="str">
        <f t="shared" ca="1" si="205"/>
        <v>13</v>
      </c>
      <c r="H2068" s="8" t="str">
        <f t="shared" ca="1" si="206"/>
        <v>20</v>
      </c>
      <c r="I2068" s="8" t="s">
        <v>7093</v>
      </c>
      <c r="J2068" s="8" t="s">
        <v>6278</v>
      </c>
      <c r="K2068" s="8" t="s">
        <v>6166</v>
      </c>
      <c r="L2068" s="8" t="s">
        <v>6954</v>
      </c>
      <c r="M2068" s="8" t="s">
        <v>7205</v>
      </c>
      <c r="N2068" s="8" t="s">
        <v>42</v>
      </c>
    </row>
    <row r="2069" spans="1:14" ht="21.75" customHeight="1">
      <c r="A2069" s="8" t="s">
        <v>1881</v>
      </c>
      <c r="B2069" s="8" t="s">
        <v>7206</v>
      </c>
      <c r="C2069" s="8" t="s">
        <v>6139</v>
      </c>
      <c r="D2069" s="8" t="s">
        <v>6182</v>
      </c>
      <c r="F2069" s="8" t="s">
        <v>6141</v>
      </c>
      <c r="G2069" s="8" t="str">
        <f t="shared" ca="1" si="205"/>
        <v>13</v>
      </c>
      <c r="H2069" s="8" t="str">
        <f t="shared" ca="1" si="206"/>
        <v>20</v>
      </c>
      <c r="I2069" s="8" t="s">
        <v>6269</v>
      </c>
      <c r="J2069" s="8" t="s">
        <v>6158</v>
      </c>
      <c r="K2069" s="8" t="s">
        <v>6166</v>
      </c>
      <c r="L2069" s="8" t="s">
        <v>7207</v>
      </c>
      <c r="M2069" s="8" t="s">
        <v>7208</v>
      </c>
      <c r="N2069" s="8" t="s">
        <v>42</v>
      </c>
    </row>
    <row r="2070" spans="1:14" ht="21.75" customHeight="1">
      <c r="A2070" s="8" t="s">
        <v>108</v>
      </c>
      <c r="B2070" s="8" t="s">
        <v>7209</v>
      </c>
      <c r="C2070" s="8" t="s">
        <v>6139</v>
      </c>
      <c r="D2070" s="8" t="s">
        <v>6182</v>
      </c>
      <c r="F2070" s="8" t="s">
        <v>6141</v>
      </c>
      <c r="G2070" s="8" t="str">
        <f t="shared" ca="1" si="205"/>
        <v>13</v>
      </c>
      <c r="H2070" s="8" t="str">
        <f t="shared" ca="1" si="206"/>
        <v>20</v>
      </c>
      <c r="I2070" s="8" t="s">
        <v>6269</v>
      </c>
      <c r="J2070" s="8" t="s">
        <v>6239</v>
      </c>
      <c r="K2070" s="8" t="s">
        <v>6143</v>
      </c>
      <c r="L2070" s="8" t="s">
        <v>7210</v>
      </c>
      <c r="M2070" s="8" t="s">
        <v>7038</v>
      </c>
      <c r="N2070" s="8" t="s">
        <v>36</v>
      </c>
    </row>
    <row r="2071" spans="1:14" ht="21.75" customHeight="1">
      <c r="A2071" s="8" t="s">
        <v>7211</v>
      </c>
      <c r="B2071" s="8" t="s">
        <v>7212</v>
      </c>
      <c r="C2071" s="8" t="s">
        <v>6139</v>
      </c>
      <c r="D2071" s="8" t="s">
        <v>6140</v>
      </c>
      <c r="F2071" s="8" t="s">
        <v>6141</v>
      </c>
      <c r="G2071" s="8" t="str">
        <f t="shared" ca="1" si="205"/>
        <v>13</v>
      </c>
      <c r="H2071" s="8" t="str">
        <f t="shared" ca="1" si="206"/>
        <v>20</v>
      </c>
      <c r="I2071" s="8" t="s">
        <v>6200</v>
      </c>
      <c r="J2071" s="8" t="s">
        <v>6361</v>
      </c>
      <c r="K2071" s="8" t="s">
        <v>6217</v>
      </c>
      <c r="L2071" s="8" t="s">
        <v>7213</v>
      </c>
      <c r="M2071" s="8" t="s">
        <v>7214</v>
      </c>
      <c r="N2071" s="8" t="s">
        <v>6169</v>
      </c>
    </row>
    <row r="2072" spans="1:14" ht="21.75" customHeight="1">
      <c r="A2072" s="8" t="s">
        <v>3718</v>
      </c>
      <c r="B2072" s="8" t="s">
        <v>7215</v>
      </c>
      <c r="C2072" s="8" t="s">
        <v>6139</v>
      </c>
      <c r="D2072" s="8" t="s">
        <v>6140</v>
      </c>
      <c r="F2072" s="8" t="s">
        <v>6141</v>
      </c>
      <c r="G2072" s="8" t="str">
        <f t="shared" ca="1" si="205"/>
        <v>13</v>
      </c>
      <c r="H2072" s="8" t="str">
        <f t="shared" ca="1" si="206"/>
        <v>20</v>
      </c>
      <c r="I2072" s="8" t="s">
        <v>6252</v>
      </c>
      <c r="J2072" s="8" t="s">
        <v>6245</v>
      </c>
      <c r="K2072" s="8" t="s">
        <v>6143</v>
      </c>
      <c r="L2072" s="8" t="s">
        <v>7216</v>
      </c>
      <c r="M2072" s="8" t="s">
        <v>7217</v>
      </c>
      <c r="N2072" s="8" t="s">
        <v>6169</v>
      </c>
    </row>
    <row r="2073" spans="1:14" ht="21.75" customHeight="1">
      <c r="A2073" s="8" t="s">
        <v>260</v>
      </c>
      <c r="B2073" s="8" t="s">
        <v>7104</v>
      </c>
      <c r="C2073" s="8" t="s">
        <v>6139</v>
      </c>
      <c r="D2073" s="8" t="s">
        <v>6140</v>
      </c>
      <c r="F2073" s="8" t="s">
        <v>6164</v>
      </c>
      <c r="G2073" s="8" t="str">
        <f t="shared" ca="1" si="205"/>
        <v>13</v>
      </c>
      <c r="H2073" s="8" t="str">
        <f t="shared" ca="1" si="206"/>
        <v>20</v>
      </c>
      <c r="I2073" s="8" t="s">
        <v>7218</v>
      </c>
      <c r="J2073" s="8" t="s">
        <v>7106</v>
      </c>
      <c r="K2073" s="8" t="s">
        <v>6150</v>
      </c>
      <c r="L2073" s="8" t="s">
        <v>7219</v>
      </c>
      <c r="M2073" s="8" t="s">
        <v>7220</v>
      </c>
      <c r="N2073" s="8" t="s">
        <v>42</v>
      </c>
    </row>
    <row r="2074" spans="1:14" ht="21.75" customHeight="1">
      <c r="A2074" s="8" t="s">
        <v>7221</v>
      </c>
      <c r="B2074" s="8" t="s">
        <v>7222</v>
      </c>
      <c r="C2074" s="8" t="s">
        <v>6139</v>
      </c>
      <c r="D2074" s="8" t="s">
        <v>6182</v>
      </c>
      <c r="F2074" s="8" t="s">
        <v>6141</v>
      </c>
      <c r="G2074" s="8" t="str">
        <f t="shared" ca="1" si="205"/>
        <v>13</v>
      </c>
      <c r="H2074" s="8" t="str">
        <f t="shared" ca="1" si="206"/>
        <v>20</v>
      </c>
      <c r="I2074" s="8" t="s">
        <v>6189</v>
      </c>
      <c r="J2074" s="8" t="s">
        <v>7223</v>
      </c>
      <c r="K2074" s="8" t="s">
        <v>6217</v>
      </c>
      <c r="L2074" s="8" t="s">
        <v>7224</v>
      </c>
      <c r="M2074" s="8" t="s">
        <v>7225</v>
      </c>
      <c r="N2074" s="8" t="s">
        <v>6224</v>
      </c>
    </row>
    <row r="2075" spans="1:14" ht="21.75" customHeight="1">
      <c r="A2075" s="8" t="s">
        <v>385</v>
      </c>
      <c r="B2075" s="8" t="s">
        <v>7226</v>
      </c>
      <c r="C2075" s="8" t="s">
        <v>6139</v>
      </c>
      <c r="D2075" s="8" t="s">
        <v>6140</v>
      </c>
      <c r="F2075" s="8" t="s">
        <v>6141</v>
      </c>
      <c r="G2075" s="8" t="str">
        <f t="shared" ca="1" si="205"/>
        <v>13</v>
      </c>
      <c r="H2075" s="8" t="str">
        <f t="shared" ca="1" si="206"/>
        <v>20</v>
      </c>
      <c r="I2075" s="8" t="s">
        <v>6252</v>
      </c>
      <c r="J2075" s="8" t="s">
        <v>6158</v>
      </c>
      <c r="K2075" s="8" t="s">
        <v>6217</v>
      </c>
      <c r="L2075" s="8" t="s">
        <v>7227</v>
      </c>
      <c r="M2075" s="8" t="s">
        <v>21</v>
      </c>
      <c r="N2075" s="8" t="s">
        <v>42</v>
      </c>
    </row>
    <row r="2076" spans="1:14" ht="21.75" customHeight="1">
      <c r="A2076" s="8" t="s">
        <v>7228</v>
      </c>
      <c r="B2076" s="8" t="s">
        <v>6848</v>
      </c>
      <c r="C2076" s="8" t="s">
        <v>6139</v>
      </c>
      <c r="D2076" s="8" t="s">
        <v>6371</v>
      </c>
      <c r="F2076" s="8" t="s">
        <v>6141</v>
      </c>
      <c r="G2076" s="8" t="str">
        <f t="shared" ca="1" si="205"/>
        <v>13</v>
      </c>
      <c r="H2076" s="8" t="str">
        <f t="shared" ca="1" si="206"/>
        <v>20</v>
      </c>
      <c r="I2076" s="8" t="s">
        <v>6632</v>
      </c>
      <c r="J2076" s="8" t="s">
        <v>6595</v>
      </c>
      <c r="K2076" s="8" t="s">
        <v>7229</v>
      </c>
      <c r="L2076" s="8" t="s">
        <v>7230</v>
      </c>
      <c r="M2076" s="8" t="s">
        <v>21</v>
      </c>
      <c r="N2076" s="8" t="s">
        <v>6224</v>
      </c>
    </row>
    <row r="2077" spans="1:14" ht="21.75" customHeight="1">
      <c r="A2077" s="8" t="s">
        <v>7231</v>
      </c>
      <c r="B2077" s="8" t="s">
        <v>7232</v>
      </c>
      <c r="C2077" s="8" t="s">
        <v>6139</v>
      </c>
      <c r="D2077" s="8" t="s">
        <v>6182</v>
      </c>
      <c r="F2077" s="8" t="s">
        <v>6141</v>
      </c>
      <c r="G2077" s="8" t="str">
        <f t="shared" ca="1" si="205"/>
        <v>13</v>
      </c>
      <c r="H2077" s="8" t="str">
        <f t="shared" ca="1" si="206"/>
        <v>20</v>
      </c>
      <c r="I2077" s="8" t="s">
        <v>6238</v>
      </c>
      <c r="J2077" s="8" t="s">
        <v>6158</v>
      </c>
      <c r="K2077" s="8" t="s">
        <v>6166</v>
      </c>
      <c r="L2077" s="8" t="s">
        <v>7056</v>
      </c>
      <c r="M2077" s="8" t="s">
        <v>7233</v>
      </c>
      <c r="N2077" s="8" t="s">
        <v>36</v>
      </c>
    </row>
    <row r="2078" spans="1:14" ht="21.75" customHeight="1">
      <c r="A2078" s="8" t="s">
        <v>7234</v>
      </c>
      <c r="B2078" s="8" t="s">
        <v>7235</v>
      </c>
      <c r="C2078" s="8" t="s">
        <v>6139</v>
      </c>
      <c r="D2078" s="8" t="s">
        <v>7236</v>
      </c>
      <c r="F2078" s="8" t="s">
        <v>6141</v>
      </c>
      <c r="G2078" s="8" t="str">
        <f t="shared" ca="1" si="205"/>
        <v>13</v>
      </c>
      <c r="H2078" s="8" t="str">
        <f t="shared" ca="1" si="206"/>
        <v>20</v>
      </c>
      <c r="I2078" s="8" t="s">
        <v>7237</v>
      </c>
      <c r="J2078" s="8" t="s">
        <v>6144</v>
      </c>
      <c r="K2078" s="8" t="s">
        <v>6217</v>
      </c>
      <c r="L2078" s="8" t="s">
        <v>7238</v>
      </c>
      <c r="M2078" s="8" t="s">
        <v>7239</v>
      </c>
      <c r="N2078" s="8" t="s">
        <v>36</v>
      </c>
    </row>
    <row r="2079" spans="1:14" ht="21.75" customHeight="1">
      <c r="A2079" s="8" t="s">
        <v>385</v>
      </c>
      <c r="B2079" s="8" t="s">
        <v>7240</v>
      </c>
      <c r="C2079" s="8" t="s">
        <v>6139</v>
      </c>
      <c r="D2079" s="8" t="s">
        <v>6140</v>
      </c>
      <c r="F2079" s="8" t="s">
        <v>6141</v>
      </c>
      <c r="G2079" s="8" t="str">
        <f t="shared" ca="1" si="205"/>
        <v>13</v>
      </c>
      <c r="H2079" s="8" t="str">
        <f t="shared" ca="1" si="206"/>
        <v>20</v>
      </c>
      <c r="I2079" s="8" t="s">
        <v>6244</v>
      </c>
      <c r="J2079" s="8" t="s">
        <v>6694</v>
      </c>
      <c r="K2079" s="8" t="s">
        <v>6217</v>
      </c>
      <c r="L2079" s="8" t="s">
        <v>7241</v>
      </c>
      <c r="M2079" s="8" t="s">
        <v>7242</v>
      </c>
      <c r="N2079" s="8" t="s">
        <v>6147</v>
      </c>
    </row>
    <row r="2080" spans="1:14" ht="21.75" customHeight="1">
      <c r="A2080" s="8" t="s">
        <v>7243</v>
      </c>
      <c r="B2080" s="8" t="s">
        <v>6510</v>
      </c>
      <c r="C2080" s="8" t="s">
        <v>6139</v>
      </c>
      <c r="D2080" s="8" t="s">
        <v>6182</v>
      </c>
      <c r="F2080" s="8" t="s">
        <v>6141</v>
      </c>
      <c r="G2080" s="8" t="str">
        <f t="shared" ca="1" si="205"/>
        <v>13</v>
      </c>
      <c r="H2080" s="8" t="str">
        <f t="shared" ca="1" si="206"/>
        <v>20</v>
      </c>
      <c r="I2080" s="8" t="s">
        <v>6244</v>
      </c>
      <c r="J2080" s="8" t="s">
        <v>6239</v>
      </c>
      <c r="K2080" s="8" t="s">
        <v>6217</v>
      </c>
      <c r="L2080" s="8" t="s">
        <v>7244</v>
      </c>
      <c r="M2080" s="8" t="s">
        <v>6158</v>
      </c>
      <c r="N2080" s="8" t="s">
        <v>6169</v>
      </c>
    </row>
    <row r="2081" spans="1:14" ht="21.75" customHeight="1">
      <c r="A2081" s="8" t="s">
        <v>385</v>
      </c>
      <c r="B2081" s="8" t="s">
        <v>7157</v>
      </c>
      <c r="C2081" s="8" t="s">
        <v>6139</v>
      </c>
      <c r="D2081" s="8" t="s">
        <v>6140</v>
      </c>
      <c r="F2081" s="8" t="s">
        <v>6141</v>
      </c>
      <c r="G2081" s="8" t="str">
        <f t="shared" ca="1" si="205"/>
        <v>13</v>
      </c>
      <c r="H2081" s="8" t="str">
        <f t="shared" ca="1" si="206"/>
        <v>20</v>
      </c>
      <c r="I2081" s="8" t="s">
        <v>6244</v>
      </c>
      <c r="J2081" s="8" t="s">
        <v>6361</v>
      </c>
      <c r="K2081" s="8" t="s">
        <v>6166</v>
      </c>
      <c r="L2081" s="8" t="s">
        <v>7245</v>
      </c>
      <c r="M2081" s="8" t="s">
        <v>7246</v>
      </c>
      <c r="N2081" s="8" t="s">
        <v>42</v>
      </c>
    </row>
    <row r="2082" spans="1:14" ht="21.75" customHeight="1">
      <c r="A2082" s="8" t="s">
        <v>7247</v>
      </c>
      <c r="B2082" s="8" t="s">
        <v>7248</v>
      </c>
      <c r="C2082" s="8" t="s">
        <v>6139</v>
      </c>
      <c r="D2082" s="8" t="s">
        <v>6182</v>
      </c>
      <c r="F2082" s="8" t="s">
        <v>6150</v>
      </c>
      <c r="G2082" s="8" t="str">
        <f t="shared" ca="1" si="205"/>
        <v>13</v>
      </c>
      <c r="H2082" s="8" t="str">
        <f t="shared" ca="1" si="206"/>
        <v>20</v>
      </c>
      <c r="I2082" s="8" t="s">
        <v>6252</v>
      </c>
      <c r="J2082" s="8" t="s">
        <v>6158</v>
      </c>
      <c r="K2082" s="8" t="s">
        <v>6217</v>
      </c>
      <c r="L2082" s="8" t="s">
        <v>7249</v>
      </c>
      <c r="M2082" s="8" t="s">
        <v>7250</v>
      </c>
      <c r="N2082" s="8" t="s">
        <v>6224</v>
      </c>
    </row>
    <row r="2083" spans="1:14" ht="21.75" customHeight="1">
      <c r="A2083" s="8" t="s">
        <v>7251</v>
      </c>
      <c r="B2083" s="8" t="s">
        <v>7195</v>
      </c>
      <c r="C2083" s="8" t="s">
        <v>6139</v>
      </c>
      <c r="D2083" s="8" t="s">
        <v>6182</v>
      </c>
      <c r="F2083" s="8" t="s">
        <v>6164</v>
      </c>
      <c r="G2083" s="8" t="str">
        <f t="shared" ca="1" si="205"/>
        <v>13</v>
      </c>
      <c r="H2083" s="8" t="str">
        <f t="shared" ca="1" si="206"/>
        <v>20</v>
      </c>
      <c r="I2083" s="8" t="s">
        <v>6269</v>
      </c>
      <c r="J2083" s="8" t="s">
        <v>6152</v>
      </c>
      <c r="K2083" s="8" t="s">
        <v>6166</v>
      </c>
      <c r="L2083" s="8" t="s">
        <v>7252</v>
      </c>
      <c r="M2083" s="8" t="s">
        <v>7253</v>
      </c>
      <c r="N2083" s="8" t="s">
        <v>6169</v>
      </c>
    </row>
    <row r="2084" spans="1:14" ht="21.75" customHeight="1">
      <c r="A2084" s="8" t="s">
        <v>6044</v>
      </c>
      <c r="B2084" s="8" t="s">
        <v>7254</v>
      </c>
      <c r="C2084" s="8" t="s">
        <v>6139</v>
      </c>
      <c r="D2084" s="8" t="s">
        <v>6182</v>
      </c>
      <c r="F2084" s="8" t="s">
        <v>6141</v>
      </c>
      <c r="G2084" s="8" t="str">
        <f t="shared" ca="1" si="205"/>
        <v>13</v>
      </c>
      <c r="H2084" s="8" t="str">
        <f t="shared" ca="1" si="206"/>
        <v>20</v>
      </c>
      <c r="I2084" s="8" t="s">
        <v>6157</v>
      </c>
      <c r="J2084" s="8" t="s">
        <v>6158</v>
      </c>
      <c r="K2084" s="8" t="s">
        <v>6217</v>
      </c>
      <c r="L2084" s="8" t="s">
        <v>7255</v>
      </c>
      <c r="M2084" s="8" t="s">
        <v>7256</v>
      </c>
      <c r="N2084" s="8" t="s">
        <v>6169</v>
      </c>
    </row>
    <row r="2085" spans="1:14" ht="21.75" customHeight="1">
      <c r="A2085" s="8" t="s">
        <v>385</v>
      </c>
      <c r="B2085" s="8" t="s">
        <v>7257</v>
      </c>
      <c r="C2085" s="8" t="s">
        <v>6139</v>
      </c>
      <c r="D2085" s="8" t="s">
        <v>6437</v>
      </c>
      <c r="F2085" s="8" t="s">
        <v>6141</v>
      </c>
      <c r="G2085" s="8" t="str">
        <f t="shared" ca="1" si="205"/>
        <v>13</v>
      </c>
      <c r="H2085" s="8" t="str">
        <f t="shared" ca="1" si="206"/>
        <v>20</v>
      </c>
      <c r="I2085" s="8" t="s">
        <v>6277</v>
      </c>
      <c r="J2085" s="8" t="s">
        <v>6144</v>
      </c>
      <c r="K2085" s="8" t="s">
        <v>6143</v>
      </c>
      <c r="L2085" s="8" t="s">
        <v>7258</v>
      </c>
      <c r="M2085" s="8" t="s">
        <v>7259</v>
      </c>
      <c r="N2085" s="8" t="s">
        <v>36</v>
      </c>
    </row>
    <row r="2086" spans="1:14" ht="21.75" customHeight="1">
      <c r="A2086" s="8" t="s">
        <v>367</v>
      </c>
      <c r="B2086" s="8" t="s">
        <v>7260</v>
      </c>
      <c r="C2086" s="8" t="s">
        <v>6139</v>
      </c>
      <c r="D2086" s="8" t="s">
        <v>6650</v>
      </c>
      <c r="F2086" s="8" t="s">
        <v>6150</v>
      </c>
      <c r="G2086" s="8" t="str">
        <f t="shared" ca="1" si="205"/>
        <v>13</v>
      </c>
      <c r="H2086" s="8" t="str">
        <f t="shared" ca="1" si="206"/>
        <v>20</v>
      </c>
      <c r="I2086" s="8" t="s">
        <v>6189</v>
      </c>
      <c r="J2086" s="8" t="s">
        <v>6324</v>
      </c>
      <c r="K2086" s="8" t="s">
        <v>6217</v>
      </c>
      <c r="L2086" s="8" t="s">
        <v>7261</v>
      </c>
      <c r="M2086" s="8" t="s">
        <v>7262</v>
      </c>
      <c r="N2086" s="8" t="s">
        <v>36</v>
      </c>
    </row>
    <row r="2087" spans="1:14" ht="21.75" customHeight="1">
      <c r="A2087" s="8" t="s">
        <v>761</v>
      </c>
      <c r="B2087" s="8" t="s">
        <v>7263</v>
      </c>
      <c r="C2087" s="8" t="s">
        <v>6139</v>
      </c>
      <c r="D2087" s="8" t="s">
        <v>6140</v>
      </c>
      <c r="F2087" s="8" t="s">
        <v>6141</v>
      </c>
      <c r="G2087" s="8" t="str">
        <f t="shared" ca="1" si="205"/>
        <v>13</v>
      </c>
      <c r="H2087" s="8" t="str">
        <f t="shared" ca="1" si="206"/>
        <v>20</v>
      </c>
      <c r="I2087" s="8" t="s">
        <v>6244</v>
      </c>
      <c r="J2087" s="8" t="s">
        <v>6420</v>
      </c>
      <c r="K2087" s="8" t="s">
        <v>6217</v>
      </c>
      <c r="L2087" s="8" t="s">
        <v>7264</v>
      </c>
      <c r="M2087" s="8" t="s">
        <v>6866</v>
      </c>
      <c r="N2087" s="8" t="s">
        <v>6224</v>
      </c>
    </row>
    <row r="2088" spans="1:14" ht="21.75" customHeight="1">
      <c r="A2088" s="8" t="s">
        <v>761</v>
      </c>
      <c r="B2088" s="8" t="s">
        <v>7265</v>
      </c>
      <c r="C2088" s="8" t="s">
        <v>6139</v>
      </c>
      <c r="D2088" s="8" t="s">
        <v>6182</v>
      </c>
      <c r="F2088" s="8" t="s">
        <v>6141</v>
      </c>
      <c r="G2088" s="8" t="str">
        <f t="shared" ca="1" si="205"/>
        <v>13</v>
      </c>
      <c r="H2088" s="8" t="str">
        <f t="shared" ca="1" si="206"/>
        <v>20</v>
      </c>
      <c r="I2088" s="8" t="s">
        <v>6157</v>
      </c>
      <c r="J2088" s="8" t="s">
        <v>6239</v>
      </c>
      <c r="K2088" s="8" t="s">
        <v>6217</v>
      </c>
      <c r="L2088" s="8" t="s">
        <v>7266</v>
      </c>
      <c r="M2088" s="8" t="s">
        <v>7267</v>
      </c>
      <c r="N2088" s="8" t="s">
        <v>36</v>
      </c>
    </row>
    <row r="2089" spans="1:14" ht="21.75" customHeight="1">
      <c r="A2089" s="8" t="s">
        <v>6871</v>
      </c>
      <c r="B2089" s="8" t="s">
        <v>6872</v>
      </c>
      <c r="C2089" s="8" t="s">
        <v>6139</v>
      </c>
      <c r="D2089" s="8" t="s">
        <v>6182</v>
      </c>
      <c r="F2089" s="8" t="s">
        <v>6141</v>
      </c>
      <c r="G2089" s="8" t="str">
        <f t="shared" ca="1" si="205"/>
        <v>13</v>
      </c>
      <c r="H2089" s="8" t="str">
        <f t="shared" ca="1" si="206"/>
        <v>20</v>
      </c>
      <c r="I2089" s="8" t="s">
        <v>6183</v>
      </c>
      <c r="J2089" s="8" t="s">
        <v>6413</v>
      </c>
      <c r="K2089" s="8" t="s">
        <v>6166</v>
      </c>
      <c r="L2089" s="8" t="s">
        <v>7268</v>
      </c>
      <c r="M2089" s="8" t="s">
        <v>7269</v>
      </c>
      <c r="N2089" s="8" t="s">
        <v>6224</v>
      </c>
    </row>
    <row r="2090" spans="1:14" ht="21.75" customHeight="1">
      <c r="A2090" s="8" t="s">
        <v>7270</v>
      </c>
      <c r="B2090" s="8" t="s">
        <v>7271</v>
      </c>
      <c r="C2090" s="8" t="s">
        <v>6139</v>
      </c>
      <c r="D2090" s="8" t="s">
        <v>6182</v>
      </c>
      <c r="F2090" s="8" t="s">
        <v>6141</v>
      </c>
      <c r="G2090" s="8" t="str">
        <f t="shared" ca="1" si="205"/>
        <v>13</v>
      </c>
      <c r="H2090" s="8" t="str">
        <f t="shared" ca="1" si="206"/>
        <v>20</v>
      </c>
      <c r="I2090" s="8" t="s">
        <v>6157</v>
      </c>
      <c r="J2090" s="8" t="s">
        <v>6361</v>
      </c>
      <c r="K2090" s="8" t="s">
        <v>6217</v>
      </c>
      <c r="L2090" s="8" t="s">
        <v>7272</v>
      </c>
      <c r="M2090" s="8" t="s">
        <v>7273</v>
      </c>
      <c r="N2090" s="8" t="s">
        <v>6224</v>
      </c>
    </row>
    <row r="2091" spans="1:14" ht="21.75" customHeight="1">
      <c r="A2091" s="8" t="s">
        <v>1588</v>
      </c>
      <c r="B2091" s="8" t="s">
        <v>7274</v>
      </c>
      <c r="C2091" s="8" t="s">
        <v>6139</v>
      </c>
      <c r="D2091" s="8" t="s">
        <v>6140</v>
      </c>
      <c r="F2091" s="8" t="s">
        <v>6150</v>
      </c>
      <c r="G2091" s="8" t="str">
        <f t="shared" ca="1" si="205"/>
        <v>13</v>
      </c>
      <c r="H2091" s="8" t="str">
        <f t="shared" ca="1" si="206"/>
        <v>20</v>
      </c>
      <c r="I2091" s="8" t="s">
        <v>6157</v>
      </c>
      <c r="J2091" s="8" t="s">
        <v>7275</v>
      </c>
      <c r="K2091" s="8" t="s">
        <v>6217</v>
      </c>
      <c r="L2091" s="8" t="s">
        <v>7276</v>
      </c>
      <c r="M2091" s="8" t="s">
        <v>6692</v>
      </c>
      <c r="N2091" s="8" t="s">
        <v>42</v>
      </c>
    </row>
    <row r="2092" spans="1:14" ht="21.75" customHeight="1">
      <c r="A2092" s="8" t="s">
        <v>7277</v>
      </c>
      <c r="B2092" s="8" t="s">
        <v>7278</v>
      </c>
      <c r="C2092" s="8" t="s">
        <v>6139</v>
      </c>
      <c r="D2092" s="8" t="s">
        <v>6182</v>
      </c>
      <c r="F2092" s="8" t="s">
        <v>6141</v>
      </c>
      <c r="G2092" s="8" t="str">
        <f t="shared" ca="1" si="205"/>
        <v>13</v>
      </c>
      <c r="H2092" s="8" t="str">
        <f t="shared" ca="1" si="206"/>
        <v>20</v>
      </c>
      <c r="I2092" s="8" t="s">
        <v>6785</v>
      </c>
      <c r="J2092" s="8" t="s">
        <v>6245</v>
      </c>
      <c r="K2092" s="8" t="s">
        <v>6217</v>
      </c>
      <c r="L2092" s="8" t="s">
        <v>7279</v>
      </c>
      <c r="M2092" s="8" t="s">
        <v>7280</v>
      </c>
      <c r="N2092" s="8" t="s">
        <v>6169</v>
      </c>
    </row>
    <row r="2093" spans="1:14" ht="21.75" customHeight="1">
      <c r="A2093" s="8" t="s">
        <v>7281</v>
      </c>
      <c r="B2093" s="8" t="s">
        <v>6913</v>
      </c>
      <c r="C2093" s="8" t="s">
        <v>6139</v>
      </c>
      <c r="D2093" s="8" t="s">
        <v>6140</v>
      </c>
      <c r="F2093" s="8" t="s">
        <v>6141</v>
      </c>
      <c r="G2093" s="8" t="str">
        <f t="shared" ca="1" si="205"/>
        <v>13</v>
      </c>
      <c r="H2093" s="8" t="str">
        <f t="shared" ca="1" si="206"/>
        <v>20</v>
      </c>
      <c r="I2093" s="8" t="s">
        <v>7124</v>
      </c>
      <c r="J2093" s="8" t="s">
        <v>6278</v>
      </c>
      <c r="K2093" s="8" t="s">
        <v>6166</v>
      </c>
      <c r="L2093" s="8" t="s">
        <v>7125</v>
      </c>
      <c r="M2093" s="8" t="s">
        <v>7282</v>
      </c>
      <c r="N2093" s="8" t="s">
        <v>36</v>
      </c>
    </row>
    <row r="2094" spans="1:14" ht="21.75" customHeight="1">
      <c r="A2094" s="8" t="s">
        <v>1588</v>
      </c>
      <c r="B2094" s="8" t="s">
        <v>7024</v>
      </c>
      <c r="C2094" s="8" t="s">
        <v>6139</v>
      </c>
      <c r="D2094" s="8" t="s">
        <v>6182</v>
      </c>
      <c r="F2094" s="8" t="s">
        <v>6141</v>
      </c>
      <c r="G2094" s="8" t="str">
        <f t="shared" ca="1" si="205"/>
        <v>13</v>
      </c>
      <c r="H2094" s="8" t="str">
        <f t="shared" ca="1" si="206"/>
        <v>20</v>
      </c>
      <c r="I2094" s="8" t="s">
        <v>6942</v>
      </c>
      <c r="J2094" s="8" t="s">
        <v>6144</v>
      </c>
      <c r="K2094" s="8" t="s">
        <v>6217</v>
      </c>
      <c r="L2094" s="8" t="s">
        <v>7283</v>
      </c>
      <c r="M2094" s="8" t="s">
        <v>7284</v>
      </c>
      <c r="N2094" s="8" t="s">
        <v>42</v>
      </c>
    </row>
    <row r="2095" spans="1:14" ht="21.75" customHeight="1">
      <c r="A2095" s="8" t="s">
        <v>7285</v>
      </c>
      <c r="B2095" s="8" t="s">
        <v>6425</v>
      </c>
      <c r="C2095" s="8" t="s">
        <v>6139</v>
      </c>
      <c r="D2095" s="8" t="s">
        <v>6140</v>
      </c>
      <c r="F2095" s="8" t="s">
        <v>6141</v>
      </c>
      <c r="G2095" s="8" t="str">
        <f t="shared" ca="1" si="205"/>
        <v>13</v>
      </c>
      <c r="H2095" s="8" t="str">
        <f t="shared" ca="1" si="206"/>
        <v>20</v>
      </c>
      <c r="I2095" s="8" t="s">
        <v>6256</v>
      </c>
      <c r="J2095" s="8" t="s">
        <v>6239</v>
      </c>
      <c r="K2095" s="8" t="s">
        <v>6143</v>
      </c>
      <c r="L2095" s="8" t="s">
        <v>7286</v>
      </c>
      <c r="M2095" s="8" t="s">
        <v>7287</v>
      </c>
      <c r="N2095" s="8" t="s">
        <v>6224</v>
      </c>
    </row>
    <row r="2096" spans="1:14" ht="21.75" customHeight="1">
      <c r="A2096" s="8" t="s">
        <v>7288</v>
      </c>
      <c r="B2096" s="8" t="s">
        <v>7021</v>
      </c>
      <c r="C2096" s="8" t="s">
        <v>6139</v>
      </c>
      <c r="D2096" s="8" t="s">
        <v>6140</v>
      </c>
      <c r="F2096" s="8" t="s">
        <v>6141</v>
      </c>
      <c r="G2096" s="8" t="str">
        <f t="shared" ca="1" si="205"/>
        <v>13</v>
      </c>
      <c r="H2096" s="8" t="str">
        <f t="shared" ca="1" si="206"/>
        <v>20</v>
      </c>
      <c r="I2096" s="8" t="s">
        <v>6151</v>
      </c>
      <c r="J2096" s="8" t="s">
        <v>6245</v>
      </c>
      <c r="K2096" s="8" t="s">
        <v>6217</v>
      </c>
      <c r="L2096" s="8" t="s">
        <v>7289</v>
      </c>
      <c r="M2096" s="8" t="s">
        <v>7290</v>
      </c>
      <c r="N2096" s="8" t="s">
        <v>6169</v>
      </c>
    </row>
    <row r="2097" spans="1:14" ht="21.75" customHeight="1">
      <c r="A2097" s="8" t="s">
        <v>6364</v>
      </c>
      <c r="B2097" s="8" t="s">
        <v>7291</v>
      </c>
      <c r="C2097" s="8" t="s">
        <v>6139</v>
      </c>
      <c r="D2097" s="8" t="s">
        <v>6182</v>
      </c>
      <c r="F2097" s="8" t="s">
        <v>6141</v>
      </c>
      <c r="G2097" s="8" t="str">
        <f t="shared" ca="1" si="205"/>
        <v>13</v>
      </c>
      <c r="H2097" s="8" t="str">
        <f t="shared" ca="1" si="206"/>
        <v>20</v>
      </c>
      <c r="I2097" s="8" t="s">
        <v>6256</v>
      </c>
      <c r="J2097" s="8" t="s">
        <v>6190</v>
      </c>
      <c r="K2097" s="8" t="s">
        <v>6217</v>
      </c>
      <c r="L2097" s="8" t="s">
        <v>7292</v>
      </c>
      <c r="M2097" s="8" t="s">
        <v>1907</v>
      </c>
      <c r="N2097" s="8" t="s">
        <v>42</v>
      </c>
    </row>
    <row r="2098" spans="1:14" ht="21.75" customHeight="1">
      <c r="A2098" s="8" t="s">
        <v>4276</v>
      </c>
      <c r="B2098" s="8" t="s">
        <v>7293</v>
      </c>
      <c r="C2098" s="8" t="s">
        <v>6139</v>
      </c>
      <c r="D2098" s="8" t="s">
        <v>6371</v>
      </c>
      <c r="F2098" s="8" t="s">
        <v>6141</v>
      </c>
      <c r="G2098" s="8" t="str">
        <f t="shared" ca="1" si="205"/>
        <v>13</v>
      </c>
      <c r="H2098" s="8" t="str">
        <f t="shared" ca="1" si="206"/>
        <v>20</v>
      </c>
      <c r="I2098" s="8" t="s">
        <v>6256</v>
      </c>
      <c r="J2098" s="8" t="s">
        <v>6201</v>
      </c>
      <c r="K2098" s="8" t="s">
        <v>6166</v>
      </c>
      <c r="L2098" s="8" t="s">
        <v>7294</v>
      </c>
      <c r="M2098" s="8" t="s">
        <v>7295</v>
      </c>
      <c r="N2098" s="8" t="s">
        <v>42</v>
      </c>
    </row>
    <row r="2099" spans="1:14" ht="21.75" customHeight="1">
      <c r="A2099" s="8" t="s">
        <v>7159</v>
      </c>
      <c r="B2099" s="8" t="s">
        <v>6370</v>
      </c>
      <c r="C2099" s="8" t="s">
        <v>6139</v>
      </c>
      <c r="D2099" s="8" t="s">
        <v>6371</v>
      </c>
      <c r="F2099" s="8" t="s">
        <v>6141</v>
      </c>
      <c r="G2099" s="8" t="str">
        <f t="shared" ca="1" si="205"/>
        <v>13</v>
      </c>
      <c r="H2099" s="8" t="str">
        <f t="shared" ca="1" si="206"/>
        <v>20</v>
      </c>
      <c r="I2099" s="8" t="s">
        <v>6157</v>
      </c>
      <c r="J2099" s="8" t="s">
        <v>6361</v>
      </c>
      <c r="K2099" s="8" t="s">
        <v>6166</v>
      </c>
      <c r="L2099" s="8" t="s">
        <v>7203</v>
      </c>
      <c r="M2099" s="8" t="s">
        <v>7296</v>
      </c>
      <c r="N2099" s="8" t="s">
        <v>6169</v>
      </c>
    </row>
    <row r="2100" spans="1:14" ht="21.75" customHeight="1">
      <c r="A2100" s="8" t="s">
        <v>385</v>
      </c>
      <c r="B2100" s="8" t="s">
        <v>6170</v>
      </c>
      <c r="C2100" s="8" t="s">
        <v>6139</v>
      </c>
      <c r="D2100" s="8" t="s">
        <v>6140</v>
      </c>
      <c r="F2100" s="8" t="s">
        <v>6141</v>
      </c>
      <c r="G2100" s="8" t="str">
        <f t="shared" ca="1" si="205"/>
        <v>13</v>
      </c>
      <c r="H2100" s="8" t="str">
        <f t="shared" ca="1" si="206"/>
        <v>20</v>
      </c>
      <c r="I2100" s="8" t="s">
        <v>6189</v>
      </c>
      <c r="J2100" s="8" t="s">
        <v>6173</v>
      </c>
      <c r="K2100" s="8" t="s">
        <v>6143</v>
      </c>
      <c r="L2100" s="8" t="s">
        <v>7297</v>
      </c>
      <c r="M2100" s="8" t="s">
        <v>6158</v>
      </c>
      <c r="N2100" s="8" t="s">
        <v>42</v>
      </c>
    </row>
    <row r="2101" spans="1:14" ht="21.75" customHeight="1">
      <c r="A2101" s="8" t="s">
        <v>7298</v>
      </c>
      <c r="B2101" s="8" t="s">
        <v>7265</v>
      </c>
      <c r="C2101" s="8" t="s">
        <v>6139</v>
      </c>
      <c r="D2101" s="8" t="s">
        <v>6182</v>
      </c>
      <c r="F2101" s="8" t="s">
        <v>6141</v>
      </c>
      <c r="G2101" s="8" t="str">
        <f t="shared" ca="1" si="205"/>
        <v>13</v>
      </c>
      <c r="H2101" s="8" t="str">
        <f t="shared" ca="1" si="206"/>
        <v>20</v>
      </c>
      <c r="I2101" s="8" t="s">
        <v>6157</v>
      </c>
      <c r="J2101" s="8" t="s">
        <v>6239</v>
      </c>
      <c r="K2101" s="8" t="s">
        <v>6217</v>
      </c>
      <c r="L2101" s="8" t="s">
        <v>7266</v>
      </c>
      <c r="M2101" s="8" t="s">
        <v>7299</v>
      </c>
      <c r="N2101" s="8" t="s">
        <v>36</v>
      </c>
    </row>
    <row r="2102" spans="1:14" ht="21.75" customHeight="1">
      <c r="A2102" s="8" t="s">
        <v>1588</v>
      </c>
      <c r="B2102" s="8" t="s">
        <v>7300</v>
      </c>
      <c r="C2102" s="8" t="s">
        <v>6139</v>
      </c>
      <c r="D2102" s="8" t="s">
        <v>6182</v>
      </c>
      <c r="F2102" s="8" t="s">
        <v>6141</v>
      </c>
      <c r="G2102" s="8" t="str">
        <f t="shared" ca="1" si="205"/>
        <v>13</v>
      </c>
      <c r="H2102" s="8" t="str">
        <f t="shared" ca="1" si="206"/>
        <v>20</v>
      </c>
      <c r="I2102" s="8" t="s">
        <v>6319</v>
      </c>
      <c r="J2102" s="8" t="s">
        <v>6201</v>
      </c>
      <c r="K2102" s="8" t="s">
        <v>6166</v>
      </c>
      <c r="L2102" s="8" t="s">
        <v>7301</v>
      </c>
      <c r="M2102" s="8" t="s">
        <v>6559</v>
      </c>
      <c r="N2102" s="8" t="s">
        <v>42</v>
      </c>
    </row>
    <row r="2103" spans="1:14" ht="21.75" customHeight="1">
      <c r="A2103" s="8" t="s">
        <v>172</v>
      </c>
      <c r="B2103" s="8" t="s">
        <v>7302</v>
      </c>
      <c r="C2103" s="8" t="s">
        <v>6139</v>
      </c>
      <c r="D2103" s="8" t="s">
        <v>6182</v>
      </c>
      <c r="F2103" s="8" t="s">
        <v>6141</v>
      </c>
      <c r="G2103" s="8" t="str">
        <f t="shared" ca="1" si="205"/>
        <v>13</v>
      </c>
      <c r="H2103" s="8" t="str">
        <f t="shared" ca="1" si="206"/>
        <v>20</v>
      </c>
      <c r="I2103" s="8" t="s">
        <v>6676</v>
      </c>
      <c r="J2103" s="8" t="s">
        <v>6158</v>
      </c>
      <c r="K2103" s="8" t="s">
        <v>6217</v>
      </c>
      <c r="L2103" s="8" t="s">
        <v>7303</v>
      </c>
      <c r="M2103" s="8" t="s">
        <v>7304</v>
      </c>
      <c r="N2103" s="8" t="s">
        <v>6224</v>
      </c>
    </row>
    <row r="2104" spans="1:14" ht="21.75" customHeight="1">
      <c r="A2104" s="8" t="s">
        <v>7305</v>
      </c>
      <c r="B2104" s="8" t="s">
        <v>7302</v>
      </c>
      <c r="C2104" s="8" t="s">
        <v>6139</v>
      </c>
      <c r="D2104" s="8" t="s">
        <v>6182</v>
      </c>
      <c r="F2104" s="8" t="s">
        <v>6141</v>
      </c>
      <c r="G2104" s="8" t="str">
        <f t="shared" ca="1" si="205"/>
        <v>13</v>
      </c>
      <c r="H2104" s="8" t="str">
        <f t="shared" ca="1" si="206"/>
        <v>20</v>
      </c>
      <c r="I2104" s="8" t="s">
        <v>6676</v>
      </c>
      <c r="J2104" s="8" t="s">
        <v>6158</v>
      </c>
      <c r="K2104" s="8" t="s">
        <v>6217</v>
      </c>
      <c r="L2104" s="8" t="s">
        <v>7306</v>
      </c>
      <c r="M2104" s="8" t="s">
        <v>7307</v>
      </c>
      <c r="N2104" s="8" t="s">
        <v>6224</v>
      </c>
    </row>
    <row r="2105" spans="1:14" ht="21.75" customHeight="1">
      <c r="A2105" s="8" t="s">
        <v>7308</v>
      </c>
      <c r="B2105" s="8" t="s">
        <v>7021</v>
      </c>
      <c r="C2105" s="8" t="s">
        <v>6139</v>
      </c>
      <c r="D2105" s="8" t="s">
        <v>6140</v>
      </c>
      <c r="F2105" s="8" t="s">
        <v>6141</v>
      </c>
      <c r="G2105" s="8" t="str">
        <f t="shared" ca="1" si="205"/>
        <v>13</v>
      </c>
      <c r="H2105" s="8" t="str">
        <f t="shared" ca="1" si="206"/>
        <v>20</v>
      </c>
      <c r="I2105" s="8" t="s">
        <v>7022</v>
      </c>
      <c r="J2105" s="8" t="s">
        <v>6245</v>
      </c>
      <c r="K2105" s="8" t="s">
        <v>6166</v>
      </c>
      <c r="L2105" s="8" t="s">
        <v>7309</v>
      </c>
      <c r="M2105" s="8" t="s">
        <v>7310</v>
      </c>
      <c r="N2105" s="8" t="s">
        <v>6169</v>
      </c>
    </row>
    <row r="2106" spans="1:14" ht="21.75" customHeight="1">
      <c r="A2106" s="8" t="s">
        <v>7311</v>
      </c>
      <c r="B2106" s="8" t="s">
        <v>7312</v>
      </c>
      <c r="C2106" s="8" t="s">
        <v>6139</v>
      </c>
      <c r="D2106" s="8" t="s">
        <v>6140</v>
      </c>
      <c r="F2106" s="8" t="s">
        <v>6164</v>
      </c>
      <c r="G2106" s="8" t="str">
        <f t="shared" ca="1" si="205"/>
        <v>13</v>
      </c>
      <c r="H2106" s="8" t="str">
        <f t="shared" ca="1" si="206"/>
        <v>20</v>
      </c>
      <c r="I2106" s="8" t="s">
        <v>6589</v>
      </c>
      <c r="J2106" s="8" t="s">
        <v>6190</v>
      </c>
      <c r="K2106" s="8" t="s">
        <v>6217</v>
      </c>
      <c r="L2106" s="8" t="s">
        <v>7313</v>
      </c>
      <c r="M2106" s="8" t="s">
        <v>7314</v>
      </c>
      <c r="N2106" s="8" t="s">
        <v>42</v>
      </c>
    </row>
    <row r="2107" spans="1:14" ht="21.75" customHeight="1">
      <c r="A2107" s="8" t="s">
        <v>7315</v>
      </c>
      <c r="B2107" s="8" t="s">
        <v>7316</v>
      </c>
      <c r="C2107" s="8" t="s">
        <v>6139</v>
      </c>
      <c r="D2107" s="8" t="s">
        <v>6140</v>
      </c>
      <c r="F2107" s="8" t="s">
        <v>6141</v>
      </c>
      <c r="G2107" s="8" t="str">
        <f t="shared" ca="1" si="205"/>
        <v>13</v>
      </c>
      <c r="H2107" s="8" t="str">
        <f t="shared" ca="1" si="206"/>
        <v>20</v>
      </c>
      <c r="I2107" s="8" t="s">
        <v>6261</v>
      </c>
      <c r="J2107" s="8" t="s">
        <v>6420</v>
      </c>
      <c r="K2107" s="8" t="s">
        <v>6166</v>
      </c>
      <c r="L2107" s="8" t="s">
        <v>7317</v>
      </c>
      <c r="M2107" s="8" t="s">
        <v>6761</v>
      </c>
      <c r="N2107" s="8" t="s">
        <v>6169</v>
      </c>
    </row>
    <row r="2108" spans="1:14" ht="21.75" customHeight="1">
      <c r="A2108" s="8" t="s">
        <v>1588</v>
      </c>
      <c r="B2108" s="8" t="s">
        <v>7024</v>
      </c>
      <c r="C2108" s="8" t="s">
        <v>6139</v>
      </c>
      <c r="D2108" s="8" t="s">
        <v>6182</v>
      </c>
      <c r="F2108" s="8" t="s">
        <v>6141</v>
      </c>
      <c r="G2108" s="8" t="str">
        <f t="shared" ca="1" si="205"/>
        <v>13</v>
      </c>
      <c r="H2108" s="8" t="str">
        <f t="shared" ca="1" si="206"/>
        <v>20</v>
      </c>
      <c r="I2108" s="8" t="s">
        <v>6942</v>
      </c>
      <c r="J2108" s="8" t="s">
        <v>6144</v>
      </c>
      <c r="K2108" s="8" t="s">
        <v>6217</v>
      </c>
      <c r="L2108" s="8" t="s">
        <v>3698</v>
      </c>
      <c r="M2108" s="8" t="s">
        <v>6568</v>
      </c>
      <c r="N2108" s="8" t="s">
        <v>42</v>
      </c>
    </row>
    <row r="2109" spans="1:14" ht="21.75" customHeight="1">
      <c r="A2109" s="8" t="s">
        <v>517</v>
      </c>
      <c r="B2109" s="8" t="s">
        <v>7318</v>
      </c>
      <c r="C2109" s="8" t="s">
        <v>6139</v>
      </c>
      <c r="D2109" s="8" t="s">
        <v>6182</v>
      </c>
      <c r="F2109" s="8" t="s">
        <v>6150</v>
      </c>
      <c r="G2109" s="8" t="str">
        <f t="shared" ca="1" si="205"/>
        <v>13</v>
      </c>
      <c r="H2109" s="8" t="str">
        <f t="shared" ca="1" si="206"/>
        <v>20</v>
      </c>
      <c r="I2109" s="8" t="s">
        <v>6256</v>
      </c>
      <c r="J2109" s="8" t="s">
        <v>6595</v>
      </c>
      <c r="K2109" s="8" t="s">
        <v>6150</v>
      </c>
      <c r="L2109" s="8" t="s">
        <v>7319</v>
      </c>
      <c r="M2109" s="8" t="s">
        <v>7320</v>
      </c>
      <c r="N2109" s="8" t="s">
        <v>42</v>
      </c>
    </row>
    <row r="2110" spans="1:14" ht="21.75" customHeight="1">
      <c r="A2110" s="8" t="s">
        <v>7321</v>
      </c>
      <c r="B2110" s="8" t="s">
        <v>7322</v>
      </c>
      <c r="C2110" s="8" t="s">
        <v>6139</v>
      </c>
      <c r="D2110" s="8" t="s">
        <v>6182</v>
      </c>
      <c r="F2110" s="8" t="s">
        <v>6141</v>
      </c>
      <c r="G2110" s="8" t="str">
        <f t="shared" ca="1" si="205"/>
        <v>13</v>
      </c>
      <c r="H2110" s="8" t="str">
        <f t="shared" ca="1" si="206"/>
        <v>20</v>
      </c>
      <c r="I2110" s="8" t="s">
        <v>6165</v>
      </c>
      <c r="J2110" s="8" t="s">
        <v>6158</v>
      </c>
      <c r="K2110" s="8" t="s">
        <v>6217</v>
      </c>
      <c r="L2110" s="8" t="s">
        <v>7323</v>
      </c>
      <c r="M2110" s="8" t="s">
        <v>7324</v>
      </c>
      <c r="N2110" s="8" t="s">
        <v>6224</v>
      </c>
    </row>
    <row r="2111" spans="1:14" ht="21.75" customHeight="1">
      <c r="A2111" s="8" t="s">
        <v>761</v>
      </c>
      <c r="B2111" s="8" t="s">
        <v>7325</v>
      </c>
      <c r="C2111" s="8" t="s">
        <v>6139</v>
      </c>
      <c r="D2111" s="8" t="s">
        <v>6182</v>
      </c>
      <c r="F2111" s="8" t="s">
        <v>6141</v>
      </c>
      <c r="G2111" s="8" t="str">
        <f t="shared" ca="1" si="205"/>
        <v>13</v>
      </c>
      <c r="H2111" s="8" t="str">
        <f t="shared" ca="1" si="206"/>
        <v>20</v>
      </c>
      <c r="I2111" s="8" t="s">
        <v>6189</v>
      </c>
      <c r="J2111" s="8" t="s">
        <v>6361</v>
      </c>
      <c r="K2111" s="8" t="s">
        <v>6217</v>
      </c>
      <c r="L2111" s="8" t="s">
        <v>7326</v>
      </c>
      <c r="M2111" s="8" t="s">
        <v>6534</v>
      </c>
      <c r="N2111" s="8" t="s">
        <v>6224</v>
      </c>
    </row>
    <row r="2112" spans="1:14" ht="21.75" customHeight="1">
      <c r="A2112" s="8" t="s">
        <v>1588</v>
      </c>
      <c r="B2112" s="8" t="s">
        <v>7157</v>
      </c>
      <c r="C2112" s="8" t="s">
        <v>6139</v>
      </c>
      <c r="D2112" s="8" t="s">
        <v>6140</v>
      </c>
      <c r="F2112" s="8" t="s">
        <v>6141</v>
      </c>
      <c r="G2112" s="8" t="str">
        <f t="shared" ca="1" si="205"/>
        <v>13</v>
      </c>
      <c r="H2112" s="8" t="str">
        <f t="shared" ca="1" si="206"/>
        <v>20</v>
      </c>
      <c r="I2112" s="8" t="s">
        <v>6244</v>
      </c>
      <c r="J2112" s="8" t="s">
        <v>6361</v>
      </c>
      <c r="K2112" s="8" t="s">
        <v>6217</v>
      </c>
      <c r="L2112" s="8" t="s">
        <v>7245</v>
      </c>
      <c r="M2112" s="8" t="s">
        <v>7327</v>
      </c>
      <c r="N2112" s="8" t="s">
        <v>42</v>
      </c>
    </row>
    <row r="2113" spans="1:14" ht="21.75" customHeight="1">
      <c r="A2113" s="8" t="s">
        <v>7328</v>
      </c>
      <c r="B2113" s="8" t="s">
        <v>7329</v>
      </c>
      <c r="C2113" s="8" t="s">
        <v>6139</v>
      </c>
      <c r="D2113" s="8" t="s">
        <v>6182</v>
      </c>
      <c r="F2113" s="8" t="s">
        <v>6150</v>
      </c>
      <c r="G2113" s="8" t="str">
        <f t="shared" ca="1" si="205"/>
        <v>13</v>
      </c>
      <c r="H2113" s="8" t="str">
        <f t="shared" ca="1" si="206"/>
        <v>20</v>
      </c>
      <c r="I2113" s="8" t="s">
        <v>6252</v>
      </c>
      <c r="J2113" s="8" t="s">
        <v>6270</v>
      </c>
      <c r="K2113" s="8" t="s">
        <v>6150</v>
      </c>
      <c r="L2113" s="8" t="s">
        <v>7330</v>
      </c>
      <c r="M2113" s="8" t="s">
        <v>7331</v>
      </c>
      <c r="N2113" s="8" t="s">
        <v>42</v>
      </c>
    </row>
    <row r="2114" spans="1:14" ht="21.75" customHeight="1">
      <c r="A2114" s="8" t="s">
        <v>7332</v>
      </c>
      <c r="B2114" s="8" t="s">
        <v>7235</v>
      </c>
      <c r="C2114" s="8" t="s">
        <v>6139</v>
      </c>
      <c r="D2114" s="8" t="s">
        <v>6182</v>
      </c>
      <c r="F2114" s="8" t="s">
        <v>6164</v>
      </c>
      <c r="G2114" s="8" t="str">
        <f t="shared" ca="1" si="205"/>
        <v>13</v>
      </c>
      <c r="H2114" s="8" t="str">
        <f t="shared" ca="1" si="206"/>
        <v>20</v>
      </c>
      <c r="I2114" s="8" t="s">
        <v>6676</v>
      </c>
      <c r="J2114" s="8" t="s">
        <v>6144</v>
      </c>
      <c r="K2114" s="8" t="s">
        <v>6217</v>
      </c>
      <c r="L2114" s="8" t="s">
        <v>7333</v>
      </c>
      <c r="M2114" s="8" t="s">
        <v>7334</v>
      </c>
      <c r="N2114" s="8" t="s">
        <v>36</v>
      </c>
    </row>
    <row r="2115" spans="1:14" ht="21.75" customHeight="1">
      <c r="A2115" s="8" t="s">
        <v>7335</v>
      </c>
      <c r="B2115" s="8" t="s">
        <v>6738</v>
      </c>
      <c r="C2115" s="8" t="s">
        <v>6139</v>
      </c>
      <c r="D2115" s="8" t="s">
        <v>6182</v>
      </c>
      <c r="F2115" s="8" t="s">
        <v>6141</v>
      </c>
      <c r="G2115" s="8" t="str">
        <f t="shared" ca="1" si="205"/>
        <v>13</v>
      </c>
      <c r="H2115" s="8" t="str">
        <f t="shared" ca="1" si="206"/>
        <v>20</v>
      </c>
      <c r="I2115" s="8" t="s">
        <v>6277</v>
      </c>
      <c r="J2115" s="8" t="s">
        <v>6184</v>
      </c>
      <c r="K2115" s="8" t="s">
        <v>6150</v>
      </c>
      <c r="L2115" s="8" t="s">
        <v>7336</v>
      </c>
      <c r="M2115" s="8" t="s">
        <v>21</v>
      </c>
      <c r="N2115" s="8" t="s">
        <v>6169</v>
      </c>
    </row>
    <row r="2116" spans="1:14" ht="21.75" customHeight="1">
      <c r="A2116" s="8" t="s">
        <v>4176</v>
      </c>
      <c r="B2116" s="8" t="s">
        <v>7337</v>
      </c>
      <c r="C2116" s="8" t="s">
        <v>6139</v>
      </c>
      <c r="D2116" s="8" t="s">
        <v>6650</v>
      </c>
      <c r="F2116" s="8" t="s">
        <v>6141</v>
      </c>
      <c r="G2116" s="8" t="str">
        <f t="shared" ca="1" si="205"/>
        <v>13</v>
      </c>
      <c r="H2116" s="8" t="str">
        <f t="shared" ca="1" si="206"/>
        <v>20</v>
      </c>
      <c r="I2116" s="8" t="s">
        <v>7338</v>
      </c>
      <c r="J2116" s="8" t="s">
        <v>6158</v>
      </c>
      <c r="K2116" s="8" t="s">
        <v>6217</v>
      </c>
      <c r="L2116" s="8" t="s">
        <v>7339</v>
      </c>
      <c r="M2116" s="8" t="s">
        <v>21</v>
      </c>
      <c r="N2116" s="8" t="s">
        <v>42</v>
      </c>
    </row>
    <row r="2117" spans="1:14" ht="21.75" customHeight="1">
      <c r="A2117" s="8" t="s">
        <v>7340</v>
      </c>
      <c r="B2117" s="8" t="s">
        <v>7254</v>
      </c>
      <c r="C2117" s="8" t="s">
        <v>6139</v>
      </c>
      <c r="D2117" s="8" t="s">
        <v>6182</v>
      </c>
      <c r="F2117" s="8" t="s">
        <v>6141</v>
      </c>
      <c r="G2117" s="8" t="str">
        <f t="shared" ca="1" si="205"/>
        <v>13</v>
      </c>
      <c r="H2117" s="8" t="str">
        <f t="shared" ca="1" si="206"/>
        <v>20</v>
      </c>
      <c r="I2117" s="8" t="s">
        <v>6157</v>
      </c>
      <c r="J2117" s="8" t="s">
        <v>6158</v>
      </c>
      <c r="K2117" s="8" t="s">
        <v>6217</v>
      </c>
      <c r="L2117" s="8" t="s">
        <v>7255</v>
      </c>
      <c r="M2117" s="8" t="s">
        <v>7341</v>
      </c>
      <c r="N2117" s="8" t="s">
        <v>6169</v>
      </c>
    </row>
    <row r="2118" spans="1:14" ht="21.75" customHeight="1">
      <c r="A2118" s="8" t="s">
        <v>6919</v>
      </c>
      <c r="B2118" s="8" t="s">
        <v>7092</v>
      </c>
      <c r="C2118" s="8" t="s">
        <v>6139</v>
      </c>
      <c r="D2118" s="8" t="s">
        <v>6140</v>
      </c>
      <c r="F2118" s="8" t="s">
        <v>6141</v>
      </c>
      <c r="G2118" s="8" t="str">
        <f t="shared" ca="1" si="205"/>
        <v>13</v>
      </c>
      <c r="H2118" s="8" t="str">
        <f t="shared" ca="1" si="206"/>
        <v>20</v>
      </c>
      <c r="I2118" s="8" t="s">
        <v>6183</v>
      </c>
      <c r="J2118" s="8" t="s">
        <v>6152</v>
      </c>
      <c r="K2118" s="8" t="s">
        <v>6166</v>
      </c>
      <c r="L2118" s="8" t="s">
        <v>7342</v>
      </c>
      <c r="M2118" s="8" t="s">
        <v>7343</v>
      </c>
      <c r="N2118" s="8" t="s">
        <v>42</v>
      </c>
    </row>
    <row r="2119" spans="1:14" ht="21.75" customHeight="1">
      <c r="A2119" s="8" t="s">
        <v>4176</v>
      </c>
      <c r="B2119" s="8" t="s">
        <v>7344</v>
      </c>
      <c r="C2119" s="8" t="s">
        <v>6139</v>
      </c>
      <c r="D2119" s="8" t="s">
        <v>6140</v>
      </c>
      <c r="F2119" s="8" t="s">
        <v>6141</v>
      </c>
      <c r="G2119" s="8" t="str">
        <f t="shared" ca="1" si="205"/>
        <v>13</v>
      </c>
      <c r="H2119" s="8" t="str">
        <f t="shared" ca="1" si="206"/>
        <v>20</v>
      </c>
      <c r="I2119" s="8" t="s">
        <v>6157</v>
      </c>
      <c r="J2119" s="8" t="s">
        <v>6158</v>
      </c>
      <c r="K2119" s="8" t="s">
        <v>6217</v>
      </c>
      <c r="L2119" s="8" t="s">
        <v>7345</v>
      </c>
      <c r="M2119" s="8" t="s">
        <v>21</v>
      </c>
      <c r="N2119" s="8" t="s">
        <v>6224</v>
      </c>
    </row>
    <row r="2120" spans="1:14" ht="21.75" customHeight="1">
      <c r="A2120" s="8" t="s">
        <v>7346</v>
      </c>
      <c r="B2120" s="8" t="s">
        <v>7347</v>
      </c>
      <c r="C2120" s="8" t="s">
        <v>6139</v>
      </c>
      <c r="D2120" s="8" t="s">
        <v>6182</v>
      </c>
      <c r="F2120" s="8" t="s">
        <v>6141</v>
      </c>
      <c r="G2120" s="8" t="str">
        <f t="shared" ca="1" si="205"/>
        <v>13</v>
      </c>
      <c r="H2120" s="8" t="str">
        <f t="shared" ca="1" si="206"/>
        <v>20</v>
      </c>
      <c r="I2120" s="8" t="s">
        <v>6332</v>
      </c>
      <c r="J2120" s="8" t="s">
        <v>6239</v>
      </c>
      <c r="K2120" s="8" t="s">
        <v>6217</v>
      </c>
      <c r="L2120" s="8" t="s">
        <v>7348</v>
      </c>
      <c r="M2120" s="8" t="s">
        <v>7349</v>
      </c>
      <c r="N2120" s="8" t="s">
        <v>36</v>
      </c>
    </row>
    <row r="2121" spans="1:14" ht="21.75" customHeight="1">
      <c r="A2121" s="8" t="s">
        <v>761</v>
      </c>
      <c r="B2121" s="8" t="s">
        <v>7235</v>
      </c>
      <c r="C2121" s="8" t="s">
        <v>6139</v>
      </c>
      <c r="D2121" s="8" t="s">
        <v>6182</v>
      </c>
      <c r="F2121" s="8" t="s">
        <v>6141</v>
      </c>
      <c r="G2121" s="8" t="str">
        <f t="shared" ca="1" si="205"/>
        <v>13</v>
      </c>
      <c r="H2121" s="8" t="str">
        <f t="shared" ca="1" si="206"/>
        <v>20</v>
      </c>
      <c r="I2121" s="8" t="s">
        <v>6171</v>
      </c>
      <c r="J2121" s="8" t="s">
        <v>6144</v>
      </c>
      <c r="K2121" s="8" t="s">
        <v>6217</v>
      </c>
      <c r="L2121" s="8" t="s">
        <v>6372</v>
      </c>
      <c r="M2121" s="8" t="s">
        <v>1907</v>
      </c>
      <c r="N2121" s="8" t="s">
        <v>36</v>
      </c>
    </row>
    <row r="2122" spans="1:14" ht="21.75" customHeight="1">
      <c r="A2122" s="8" t="s">
        <v>761</v>
      </c>
      <c r="B2122" s="8" t="s">
        <v>7350</v>
      </c>
      <c r="C2122" s="8" t="s">
        <v>6139</v>
      </c>
      <c r="D2122" s="8" t="s">
        <v>6182</v>
      </c>
      <c r="F2122" s="8" t="s">
        <v>6141</v>
      </c>
      <c r="G2122" s="8" t="str">
        <f t="shared" ca="1" si="205"/>
        <v>13</v>
      </c>
      <c r="H2122" s="8" t="str">
        <f t="shared" ca="1" si="206"/>
        <v>20</v>
      </c>
      <c r="I2122" s="8" t="s">
        <v>6256</v>
      </c>
      <c r="J2122" s="8" t="s">
        <v>7351</v>
      </c>
      <c r="K2122" s="8" t="s">
        <v>6217</v>
      </c>
      <c r="L2122" s="8" t="s">
        <v>7352</v>
      </c>
      <c r="M2122" s="8" t="s">
        <v>7353</v>
      </c>
      <c r="N2122" s="8" t="s">
        <v>6213</v>
      </c>
    </row>
    <row r="2123" spans="1:14" ht="21.75" customHeight="1">
      <c r="A2123" s="8" t="s">
        <v>5539</v>
      </c>
      <c r="B2123" s="8" t="s">
        <v>7354</v>
      </c>
      <c r="C2123" s="8" t="s">
        <v>6139</v>
      </c>
      <c r="D2123" s="8" t="s">
        <v>6182</v>
      </c>
      <c r="F2123" s="8" t="s">
        <v>6141</v>
      </c>
      <c r="G2123" s="8" t="str">
        <f t="shared" ca="1" si="205"/>
        <v>13</v>
      </c>
      <c r="H2123" s="8" t="str">
        <f t="shared" ca="1" si="206"/>
        <v>20</v>
      </c>
      <c r="I2123" s="8" t="s">
        <v>6238</v>
      </c>
      <c r="J2123" s="8" t="s">
        <v>6336</v>
      </c>
      <c r="K2123" s="8" t="s">
        <v>6166</v>
      </c>
      <c r="L2123" s="8" t="s">
        <v>7355</v>
      </c>
      <c r="M2123" s="8" t="s">
        <v>6997</v>
      </c>
      <c r="N2123" s="8" t="s">
        <v>42</v>
      </c>
    </row>
    <row r="2124" spans="1:14" ht="21.75" customHeight="1">
      <c r="A2124" s="8" t="s">
        <v>7356</v>
      </c>
      <c r="B2124" s="8" t="s">
        <v>7357</v>
      </c>
      <c r="C2124" s="8" t="s">
        <v>6139</v>
      </c>
      <c r="D2124" s="8" t="s">
        <v>6216</v>
      </c>
      <c r="F2124" s="8" t="s">
        <v>6141</v>
      </c>
      <c r="G2124" s="8" t="str">
        <f t="shared" ca="1" si="205"/>
        <v>13</v>
      </c>
      <c r="H2124" s="8" t="str">
        <f t="shared" ca="1" si="206"/>
        <v>20</v>
      </c>
      <c r="I2124" s="8" t="s">
        <v>7083</v>
      </c>
      <c r="J2124" s="8" t="s">
        <v>6158</v>
      </c>
      <c r="K2124" s="8" t="s">
        <v>6143</v>
      </c>
      <c r="L2124" s="8" t="s">
        <v>7358</v>
      </c>
      <c r="M2124" s="8" t="s">
        <v>7359</v>
      </c>
      <c r="N2124" s="8" t="s">
        <v>6213</v>
      </c>
    </row>
    <row r="2125" spans="1:14" ht="21.75" customHeight="1">
      <c r="A2125" s="8" t="s">
        <v>3462</v>
      </c>
      <c r="B2125" s="8" t="s">
        <v>6781</v>
      </c>
      <c r="C2125" s="8" t="s">
        <v>6139</v>
      </c>
      <c r="D2125" s="8" t="s">
        <v>6182</v>
      </c>
      <c r="F2125" s="8" t="s">
        <v>6141</v>
      </c>
      <c r="G2125" s="8" t="str">
        <f t="shared" ca="1" si="205"/>
        <v>13</v>
      </c>
      <c r="H2125" s="8" t="str">
        <f t="shared" ca="1" si="206"/>
        <v>20</v>
      </c>
      <c r="I2125" s="8" t="s">
        <v>7360</v>
      </c>
      <c r="J2125" s="8" t="s">
        <v>6361</v>
      </c>
      <c r="K2125" s="8" t="s">
        <v>6166</v>
      </c>
      <c r="L2125" s="8" t="s">
        <v>7361</v>
      </c>
      <c r="M2125" s="8" t="s">
        <v>6534</v>
      </c>
      <c r="N2125" s="8" t="s">
        <v>6169</v>
      </c>
    </row>
    <row r="2126" spans="1:14" ht="21.75" customHeight="1">
      <c r="A2126" s="8" t="s">
        <v>7119</v>
      </c>
      <c r="B2126" s="8" t="s">
        <v>7120</v>
      </c>
      <c r="C2126" s="8" t="s">
        <v>6139</v>
      </c>
      <c r="D2126" s="8" t="s">
        <v>6182</v>
      </c>
      <c r="F2126" s="8" t="s">
        <v>6150</v>
      </c>
      <c r="G2126" s="8" t="str">
        <f t="shared" ca="1" si="205"/>
        <v>13</v>
      </c>
      <c r="H2126" s="8" t="str">
        <f t="shared" ca="1" si="206"/>
        <v>20</v>
      </c>
      <c r="I2126" s="8" t="s">
        <v>6183</v>
      </c>
      <c r="J2126" s="8" t="s">
        <v>6286</v>
      </c>
      <c r="K2126" s="8" t="s">
        <v>6150</v>
      </c>
      <c r="L2126" s="8" t="s">
        <v>7121</v>
      </c>
      <c r="M2126" s="8" t="s">
        <v>7122</v>
      </c>
      <c r="N2126" s="8" t="s">
        <v>6224</v>
      </c>
    </row>
    <row r="2127" spans="1:14" ht="21.75" customHeight="1">
      <c r="A2127" s="8" t="s">
        <v>4276</v>
      </c>
      <c r="B2127" s="8" t="s">
        <v>7362</v>
      </c>
      <c r="C2127" s="8" t="s">
        <v>6139</v>
      </c>
      <c r="D2127" s="8" t="s">
        <v>6182</v>
      </c>
      <c r="F2127" s="8" t="s">
        <v>6141</v>
      </c>
      <c r="G2127" s="8" t="str">
        <f t="shared" ca="1" si="205"/>
        <v>13</v>
      </c>
      <c r="H2127" s="8" t="str">
        <f t="shared" ca="1" si="206"/>
        <v>20</v>
      </c>
      <c r="I2127" s="8" t="s">
        <v>6244</v>
      </c>
      <c r="J2127" s="8" t="s">
        <v>6457</v>
      </c>
      <c r="K2127" s="8" t="s">
        <v>6217</v>
      </c>
      <c r="L2127" s="8" t="s">
        <v>7363</v>
      </c>
      <c r="M2127" s="8" t="s">
        <v>7364</v>
      </c>
      <c r="N2127" s="8" t="s">
        <v>6224</v>
      </c>
    </row>
    <row r="2128" spans="1:14" ht="21.75" customHeight="1">
      <c r="A2128" s="8" t="s">
        <v>7365</v>
      </c>
      <c r="B2128" s="8" t="s">
        <v>6260</v>
      </c>
      <c r="C2128" s="8" t="s">
        <v>6139</v>
      </c>
      <c r="D2128" s="8" t="s">
        <v>6182</v>
      </c>
      <c r="F2128" s="8" t="s">
        <v>6141</v>
      </c>
      <c r="G2128" s="8" t="str">
        <f t="shared" ca="1" si="205"/>
        <v>13</v>
      </c>
      <c r="H2128" s="8" t="str">
        <f t="shared" ca="1" si="206"/>
        <v>20</v>
      </c>
      <c r="I2128" s="8" t="s">
        <v>6244</v>
      </c>
      <c r="J2128" s="8" t="s">
        <v>6262</v>
      </c>
      <c r="K2128" s="8" t="s">
        <v>6217</v>
      </c>
      <c r="L2128" s="8" t="s">
        <v>6975</v>
      </c>
      <c r="M2128" s="8" t="s">
        <v>1907</v>
      </c>
      <c r="N2128" s="8" t="s">
        <v>6169</v>
      </c>
    </row>
    <row r="2129" spans="1:14" ht="21.75" customHeight="1">
      <c r="A2129" s="8" t="s">
        <v>75</v>
      </c>
      <c r="B2129" s="8" t="s">
        <v>7366</v>
      </c>
      <c r="C2129" s="8" t="s">
        <v>6139</v>
      </c>
      <c r="D2129" s="8" t="s">
        <v>6216</v>
      </c>
      <c r="F2129" s="8" t="s">
        <v>6164</v>
      </c>
      <c r="G2129" s="8" t="str">
        <f t="shared" ca="1" si="205"/>
        <v>13</v>
      </c>
      <c r="H2129" s="8" t="str">
        <f t="shared" ca="1" si="206"/>
        <v>20</v>
      </c>
      <c r="I2129" s="8" t="s">
        <v>7367</v>
      </c>
      <c r="J2129" s="8" t="s">
        <v>7368</v>
      </c>
      <c r="K2129" s="8" t="s">
        <v>6143</v>
      </c>
      <c r="L2129" s="8" t="s">
        <v>7369</v>
      </c>
      <c r="M2129" s="8" t="s">
        <v>7370</v>
      </c>
      <c r="N2129" s="8" t="s">
        <v>42</v>
      </c>
    </row>
    <row r="2130" spans="1:14" ht="21.75" customHeight="1">
      <c r="A2130" s="8" t="s">
        <v>4128</v>
      </c>
      <c r="B2130" s="8" t="s">
        <v>6794</v>
      </c>
      <c r="C2130" s="8" t="s">
        <v>6139</v>
      </c>
      <c r="D2130" s="8" t="s">
        <v>6182</v>
      </c>
      <c r="F2130" s="8" t="s">
        <v>6141</v>
      </c>
      <c r="G2130" s="8" t="str">
        <f t="shared" ca="1" si="205"/>
        <v>13</v>
      </c>
      <c r="H2130" s="8" t="str">
        <f t="shared" ca="1" si="206"/>
        <v>20</v>
      </c>
      <c r="I2130" s="8" t="s">
        <v>6244</v>
      </c>
      <c r="J2130" s="8" t="s">
        <v>6413</v>
      </c>
      <c r="K2130" s="8" t="s">
        <v>6143</v>
      </c>
      <c r="L2130" s="8" t="s">
        <v>6795</v>
      </c>
      <c r="M2130" s="8" t="s">
        <v>4847</v>
      </c>
      <c r="N2130" s="8" t="s">
        <v>6224</v>
      </c>
    </row>
    <row r="2131" spans="1:14" ht="21.75" customHeight="1">
      <c r="A2131" s="8" t="s">
        <v>7371</v>
      </c>
      <c r="B2131" s="8" t="s">
        <v>7372</v>
      </c>
      <c r="C2131" s="8" t="s">
        <v>6139</v>
      </c>
      <c r="D2131" s="8" t="s">
        <v>6140</v>
      </c>
      <c r="F2131" s="8" t="s">
        <v>6141</v>
      </c>
      <c r="G2131" s="8" t="str">
        <f t="shared" ca="1" si="205"/>
        <v>13</v>
      </c>
      <c r="H2131" s="8" t="str">
        <f t="shared" ca="1" si="206"/>
        <v>20</v>
      </c>
      <c r="I2131" s="8" t="s">
        <v>6165</v>
      </c>
      <c r="J2131" s="8" t="s">
        <v>7373</v>
      </c>
      <c r="K2131" s="8" t="s">
        <v>6217</v>
      </c>
      <c r="L2131" s="8" t="s">
        <v>7374</v>
      </c>
      <c r="M2131" s="8" t="s">
        <v>6561</v>
      </c>
      <c r="N2131" s="8" t="s">
        <v>6169</v>
      </c>
    </row>
    <row r="2132" spans="1:14" ht="21.75" customHeight="1">
      <c r="A2132" s="8" t="s">
        <v>7375</v>
      </c>
      <c r="B2132" s="8" t="s">
        <v>6655</v>
      </c>
      <c r="C2132" s="8" t="s">
        <v>6139</v>
      </c>
      <c r="D2132" s="8" t="s">
        <v>6182</v>
      </c>
      <c r="F2132" s="8" t="s">
        <v>6141</v>
      </c>
      <c r="G2132" s="8" t="str">
        <f t="shared" ca="1" si="205"/>
        <v>13</v>
      </c>
      <c r="H2132" s="8" t="str">
        <f t="shared" ca="1" si="206"/>
        <v>20</v>
      </c>
      <c r="I2132" s="8" t="s">
        <v>6244</v>
      </c>
      <c r="J2132" s="8" t="s">
        <v>6233</v>
      </c>
      <c r="K2132" s="8" t="s">
        <v>6217</v>
      </c>
      <c r="L2132" s="8" t="s">
        <v>7376</v>
      </c>
      <c r="M2132" s="8" t="s">
        <v>7377</v>
      </c>
      <c r="N2132" s="8" t="s">
        <v>42</v>
      </c>
    </row>
    <row r="2133" spans="1:14" ht="21.75" customHeight="1">
      <c r="A2133" s="8" t="s">
        <v>5367</v>
      </c>
      <c r="B2133" s="8" t="s">
        <v>7378</v>
      </c>
      <c r="C2133" s="8" t="s">
        <v>6139</v>
      </c>
      <c r="D2133" s="8" t="s">
        <v>6140</v>
      </c>
      <c r="F2133" s="8" t="s">
        <v>6141</v>
      </c>
      <c r="G2133" s="8" t="str">
        <f t="shared" ca="1" si="205"/>
        <v>13</v>
      </c>
      <c r="H2133" s="8" t="str">
        <f t="shared" ca="1" si="206"/>
        <v>20</v>
      </c>
      <c r="I2133" s="8" t="s">
        <v>6953</v>
      </c>
      <c r="J2133" s="8" t="s">
        <v>6158</v>
      </c>
      <c r="K2133" s="8" t="s">
        <v>6217</v>
      </c>
      <c r="L2133" s="8" t="s">
        <v>7379</v>
      </c>
      <c r="M2133" s="8" t="s">
        <v>21</v>
      </c>
      <c r="N2133" s="8" t="s">
        <v>42</v>
      </c>
    </row>
    <row r="2134" spans="1:14" ht="21.75" customHeight="1">
      <c r="A2134" s="8" t="s">
        <v>7380</v>
      </c>
      <c r="B2134" s="8" t="s">
        <v>6475</v>
      </c>
      <c r="C2134" s="8" t="s">
        <v>6139</v>
      </c>
      <c r="D2134" s="8" t="s">
        <v>6182</v>
      </c>
      <c r="F2134" s="8" t="s">
        <v>6141</v>
      </c>
      <c r="G2134" s="8" t="str">
        <f t="shared" ca="1" si="205"/>
        <v>13</v>
      </c>
      <c r="H2134" s="8" t="str">
        <f t="shared" ca="1" si="206"/>
        <v>20</v>
      </c>
      <c r="I2134" s="8" t="s">
        <v>7381</v>
      </c>
      <c r="J2134" s="8" t="s">
        <v>6239</v>
      </c>
      <c r="K2134" s="8" t="s">
        <v>6143</v>
      </c>
      <c r="L2134" s="8" t="s">
        <v>7382</v>
      </c>
      <c r="M2134" s="8" t="s">
        <v>7383</v>
      </c>
      <c r="N2134" s="8" t="s">
        <v>6224</v>
      </c>
    </row>
    <row r="2135" spans="1:14" ht="21.75" customHeight="1">
      <c r="A2135" s="8" t="s">
        <v>172</v>
      </c>
      <c r="B2135" s="8" t="s">
        <v>7384</v>
      </c>
      <c r="C2135" s="8" t="s">
        <v>6139</v>
      </c>
      <c r="D2135" s="8" t="s">
        <v>6140</v>
      </c>
      <c r="F2135" s="8" t="s">
        <v>6141</v>
      </c>
      <c r="G2135" s="8" t="str">
        <f t="shared" ca="1" si="205"/>
        <v>13</v>
      </c>
      <c r="H2135" s="8" t="str">
        <f t="shared" ca="1" si="206"/>
        <v>20</v>
      </c>
      <c r="I2135" s="8" t="s">
        <v>6244</v>
      </c>
      <c r="J2135" s="8" t="s">
        <v>6278</v>
      </c>
      <c r="K2135" s="8" t="s">
        <v>6166</v>
      </c>
      <c r="L2135" s="8" t="s">
        <v>7385</v>
      </c>
      <c r="M2135" s="8" t="s">
        <v>6618</v>
      </c>
      <c r="N2135" s="8" t="s">
        <v>6169</v>
      </c>
    </row>
    <row r="2136" spans="1:14" ht="21.75" customHeight="1">
      <c r="A2136" s="8" t="s">
        <v>51</v>
      </c>
      <c r="B2136" s="8" t="s">
        <v>7386</v>
      </c>
      <c r="C2136" s="8" t="s">
        <v>6139</v>
      </c>
      <c r="D2136" s="8" t="s">
        <v>6182</v>
      </c>
      <c r="F2136" s="8" t="s">
        <v>6141</v>
      </c>
      <c r="G2136" s="8" t="str">
        <f t="shared" ca="1" si="205"/>
        <v>13</v>
      </c>
      <c r="H2136" s="8" t="str">
        <f t="shared" ca="1" si="206"/>
        <v>20</v>
      </c>
      <c r="I2136" s="8" t="s">
        <v>7387</v>
      </c>
      <c r="J2136" s="8" t="s">
        <v>7388</v>
      </c>
      <c r="K2136" s="8" t="s">
        <v>6217</v>
      </c>
      <c r="L2136" s="8" t="s">
        <v>7389</v>
      </c>
      <c r="M2136" s="8" t="s">
        <v>7390</v>
      </c>
      <c r="N2136" s="8" t="s">
        <v>6169</v>
      </c>
    </row>
    <row r="2137" spans="1:14" ht="21.75" customHeight="1">
      <c r="A2137" s="8" t="s">
        <v>7391</v>
      </c>
      <c r="B2137" s="8" t="s">
        <v>7021</v>
      </c>
      <c r="C2137" s="8" t="s">
        <v>6139</v>
      </c>
      <c r="D2137" s="8" t="s">
        <v>6140</v>
      </c>
      <c r="F2137" s="8" t="s">
        <v>6141</v>
      </c>
      <c r="G2137" s="8" t="str">
        <f t="shared" ca="1" si="205"/>
        <v>13</v>
      </c>
      <c r="H2137" s="8" t="str">
        <f t="shared" ca="1" si="206"/>
        <v>20</v>
      </c>
      <c r="I2137" s="8" t="s">
        <v>6183</v>
      </c>
      <c r="J2137" s="8" t="s">
        <v>6245</v>
      </c>
      <c r="K2137" s="8" t="s">
        <v>6217</v>
      </c>
      <c r="L2137" s="8" t="s">
        <v>7134</v>
      </c>
      <c r="M2137" s="8" t="s">
        <v>4176</v>
      </c>
      <c r="N2137" s="8" t="s">
        <v>6169</v>
      </c>
    </row>
    <row r="2138" spans="1:14" ht="21.75" customHeight="1">
      <c r="A2138" s="8" t="s">
        <v>385</v>
      </c>
      <c r="B2138" s="8" t="s">
        <v>7109</v>
      </c>
      <c r="C2138" s="8" t="s">
        <v>6139</v>
      </c>
      <c r="D2138" s="8" t="s">
        <v>6140</v>
      </c>
      <c r="F2138" s="8" t="s">
        <v>6141</v>
      </c>
      <c r="G2138" s="8" t="str">
        <f t="shared" ca="1" si="205"/>
        <v>13</v>
      </c>
      <c r="H2138" s="8" t="str">
        <f t="shared" ca="1" si="206"/>
        <v>20</v>
      </c>
      <c r="I2138" s="8" t="s">
        <v>6256</v>
      </c>
      <c r="J2138" s="8" t="s">
        <v>6144</v>
      </c>
      <c r="K2138" s="8" t="s">
        <v>6143</v>
      </c>
      <c r="L2138" s="8" t="s">
        <v>7392</v>
      </c>
      <c r="M2138" s="8" t="s">
        <v>6568</v>
      </c>
      <c r="N2138" s="8" t="s">
        <v>36</v>
      </c>
    </row>
    <row r="2139" spans="1:14" ht="21.75" customHeight="1">
      <c r="A2139" s="8" t="s">
        <v>7393</v>
      </c>
      <c r="B2139" s="8" t="s">
        <v>7394</v>
      </c>
      <c r="C2139" s="8" t="s">
        <v>6139</v>
      </c>
      <c r="D2139" s="8" t="s">
        <v>6182</v>
      </c>
      <c r="F2139" s="8" t="s">
        <v>6150</v>
      </c>
      <c r="G2139" s="8" t="str">
        <f t="shared" ca="1" si="205"/>
        <v>13</v>
      </c>
      <c r="H2139" s="8" t="str">
        <f t="shared" ca="1" si="206"/>
        <v>20</v>
      </c>
      <c r="I2139" s="8" t="s">
        <v>6171</v>
      </c>
      <c r="J2139" s="8" t="s">
        <v>6158</v>
      </c>
      <c r="K2139" s="8" t="s">
        <v>6217</v>
      </c>
      <c r="L2139" s="8" t="s">
        <v>7395</v>
      </c>
      <c r="M2139" s="8" t="s">
        <v>7396</v>
      </c>
      <c r="N2139" s="8" t="s">
        <v>42</v>
      </c>
    </row>
    <row r="2140" spans="1:14" ht="21.75" customHeight="1">
      <c r="A2140" s="8" t="s">
        <v>385</v>
      </c>
      <c r="B2140" s="8" t="s">
        <v>7397</v>
      </c>
      <c r="C2140" s="8" t="s">
        <v>6139</v>
      </c>
      <c r="D2140" s="8" t="s">
        <v>6371</v>
      </c>
      <c r="F2140" s="8" t="s">
        <v>6141</v>
      </c>
      <c r="G2140" s="8" t="str">
        <f t="shared" ca="1" si="205"/>
        <v>13</v>
      </c>
      <c r="H2140" s="8" t="str">
        <f t="shared" ca="1" si="206"/>
        <v>20</v>
      </c>
      <c r="I2140" s="8" t="s">
        <v>6171</v>
      </c>
      <c r="J2140" s="8" t="s">
        <v>7398</v>
      </c>
      <c r="K2140" s="8" t="s">
        <v>6217</v>
      </c>
      <c r="L2140" s="8" t="s">
        <v>7399</v>
      </c>
      <c r="M2140" s="8" t="s">
        <v>6250</v>
      </c>
      <c r="N2140" s="8" t="s">
        <v>42</v>
      </c>
    </row>
    <row r="2141" spans="1:14" ht="21.75" customHeight="1">
      <c r="A2141" s="8" t="s">
        <v>1588</v>
      </c>
      <c r="B2141" s="8" t="s">
        <v>7400</v>
      </c>
      <c r="C2141" s="8" t="s">
        <v>6139</v>
      </c>
      <c r="D2141" s="8" t="s">
        <v>6140</v>
      </c>
      <c r="F2141" s="8" t="s">
        <v>6141</v>
      </c>
      <c r="G2141" s="8" t="str">
        <f t="shared" ca="1" si="205"/>
        <v>13</v>
      </c>
      <c r="H2141" s="8" t="str">
        <f t="shared" ca="1" si="206"/>
        <v>20</v>
      </c>
      <c r="I2141" s="8" t="s">
        <v>6252</v>
      </c>
      <c r="J2141" s="8" t="s">
        <v>6158</v>
      </c>
      <c r="K2141" s="8" t="s">
        <v>6217</v>
      </c>
      <c r="L2141" s="8" t="s">
        <v>7401</v>
      </c>
      <c r="M2141" s="8" t="s">
        <v>1907</v>
      </c>
      <c r="N2141" s="8" t="s">
        <v>6224</v>
      </c>
    </row>
    <row r="2142" spans="1:14" ht="21.75" customHeight="1">
      <c r="A2142" s="8" t="s">
        <v>7402</v>
      </c>
      <c r="B2142" s="8" t="s">
        <v>6138</v>
      </c>
      <c r="C2142" s="8" t="s">
        <v>6139</v>
      </c>
      <c r="D2142" s="8" t="s">
        <v>6140</v>
      </c>
      <c r="F2142" s="8" t="s">
        <v>6141</v>
      </c>
      <c r="G2142" s="8" t="str">
        <f t="shared" ca="1" si="205"/>
        <v>13</v>
      </c>
      <c r="H2142" s="8" t="str">
        <f t="shared" ca="1" si="206"/>
        <v>20</v>
      </c>
      <c r="I2142" s="8" t="s">
        <v>6256</v>
      </c>
      <c r="J2142" s="8" t="s">
        <v>6144</v>
      </c>
      <c r="K2142" s="8" t="s">
        <v>6143</v>
      </c>
      <c r="L2142" s="8" t="s">
        <v>7403</v>
      </c>
      <c r="M2142" s="8" t="s">
        <v>7404</v>
      </c>
      <c r="N2142" s="8" t="s">
        <v>6147</v>
      </c>
    </row>
    <row r="2143" spans="1:14" ht="21.75" customHeight="1">
      <c r="A2143" s="8" t="s">
        <v>5717</v>
      </c>
      <c r="B2143" s="8" t="s">
        <v>7195</v>
      </c>
      <c r="C2143" s="8" t="s">
        <v>6139</v>
      </c>
      <c r="D2143" s="8" t="s">
        <v>6182</v>
      </c>
      <c r="F2143" s="8" t="s">
        <v>6164</v>
      </c>
      <c r="G2143" s="8" t="str">
        <f t="shared" ca="1" si="205"/>
        <v>13</v>
      </c>
      <c r="H2143" s="8" t="str">
        <f t="shared" ca="1" si="206"/>
        <v>20</v>
      </c>
      <c r="I2143" s="8" t="s">
        <v>6256</v>
      </c>
      <c r="J2143" s="8" t="s">
        <v>6152</v>
      </c>
      <c r="K2143" s="8" t="s">
        <v>6217</v>
      </c>
      <c r="L2143" s="8" t="s">
        <v>7405</v>
      </c>
      <c r="M2143" s="8" t="s">
        <v>6698</v>
      </c>
      <c r="N2143" s="8" t="s">
        <v>6169</v>
      </c>
    </row>
    <row r="2144" spans="1:14" ht="21.75" customHeight="1">
      <c r="A2144" s="8" t="s">
        <v>7406</v>
      </c>
      <c r="B2144" s="8" t="s">
        <v>6487</v>
      </c>
      <c r="C2144" s="8" t="s">
        <v>6139</v>
      </c>
      <c r="D2144" s="8" t="s">
        <v>6140</v>
      </c>
      <c r="F2144" s="8" t="s">
        <v>6141</v>
      </c>
      <c r="G2144" s="8" t="str">
        <f t="shared" ca="1" si="205"/>
        <v>13</v>
      </c>
      <c r="H2144" s="8" t="str">
        <f t="shared" ca="1" si="206"/>
        <v>20</v>
      </c>
      <c r="I2144" s="8" t="s">
        <v>6252</v>
      </c>
      <c r="J2144" s="8" t="s">
        <v>6361</v>
      </c>
      <c r="K2144" s="8" t="s">
        <v>6166</v>
      </c>
      <c r="L2144" s="8" t="s">
        <v>7407</v>
      </c>
      <c r="M2144" s="8" t="s">
        <v>7408</v>
      </c>
      <c r="N2144" s="8" t="s">
        <v>6169</v>
      </c>
    </row>
    <row r="2145" spans="1:14" ht="21.75" customHeight="1">
      <c r="A2145" s="8" t="s">
        <v>1588</v>
      </c>
      <c r="B2145" s="8" t="s">
        <v>7209</v>
      </c>
      <c r="C2145" s="8" t="s">
        <v>6139</v>
      </c>
      <c r="D2145" s="8" t="s">
        <v>6182</v>
      </c>
      <c r="F2145" s="8" t="s">
        <v>6141</v>
      </c>
      <c r="G2145" s="8" t="str">
        <f t="shared" ca="1" si="205"/>
        <v>13</v>
      </c>
      <c r="H2145" s="8" t="str">
        <f t="shared" ca="1" si="206"/>
        <v>20</v>
      </c>
      <c r="I2145" s="8" t="s">
        <v>6244</v>
      </c>
      <c r="J2145" s="8" t="s">
        <v>6239</v>
      </c>
      <c r="K2145" s="8" t="s">
        <v>6217</v>
      </c>
      <c r="L2145" s="8" t="s">
        <v>7409</v>
      </c>
      <c r="M2145" s="8" t="s">
        <v>7047</v>
      </c>
      <c r="N2145" s="8" t="s">
        <v>36</v>
      </c>
    </row>
    <row r="2146" spans="1:14" ht="21.75" customHeight="1">
      <c r="A2146" s="8" t="s">
        <v>7410</v>
      </c>
      <c r="B2146" s="8" t="s">
        <v>6874</v>
      </c>
      <c r="C2146" s="8" t="s">
        <v>6139</v>
      </c>
      <c r="D2146" s="8" t="s">
        <v>6182</v>
      </c>
      <c r="F2146" s="8" t="s">
        <v>6141</v>
      </c>
      <c r="G2146" s="8" t="str">
        <f t="shared" ca="1" si="205"/>
        <v>13</v>
      </c>
      <c r="H2146" s="8" t="str">
        <f t="shared" ca="1" si="206"/>
        <v>20</v>
      </c>
      <c r="I2146" s="8" t="s">
        <v>6171</v>
      </c>
      <c r="J2146" s="8" t="s">
        <v>6724</v>
      </c>
      <c r="K2146" s="8" t="s">
        <v>6143</v>
      </c>
      <c r="L2146" s="8" t="s">
        <v>7411</v>
      </c>
      <c r="M2146" s="8" t="s">
        <v>7412</v>
      </c>
      <c r="N2146" s="8" t="s">
        <v>42</v>
      </c>
    </row>
    <row r="2147" spans="1:14" ht="21.75" customHeight="1">
      <c r="A2147" s="8" t="s">
        <v>108</v>
      </c>
      <c r="B2147" s="8" t="s">
        <v>7413</v>
      </c>
      <c r="C2147" s="8" t="s">
        <v>6139</v>
      </c>
      <c r="D2147" s="8" t="s">
        <v>6182</v>
      </c>
      <c r="F2147" s="8" t="s">
        <v>6141</v>
      </c>
      <c r="G2147" s="8" t="str">
        <f t="shared" ca="1" si="205"/>
        <v>13</v>
      </c>
      <c r="H2147" s="8" t="str">
        <f t="shared" ca="1" si="206"/>
        <v>20</v>
      </c>
      <c r="I2147" s="8" t="s">
        <v>6676</v>
      </c>
      <c r="J2147" s="8" t="s">
        <v>7373</v>
      </c>
      <c r="K2147" s="8" t="s">
        <v>6217</v>
      </c>
      <c r="L2147" s="8" t="s">
        <v>7414</v>
      </c>
      <c r="M2147" s="8" t="s">
        <v>7415</v>
      </c>
      <c r="N2147" s="8" t="s">
        <v>6169</v>
      </c>
    </row>
    <row r="2148" spans="1:14" ht="21.75" customHeight="1">
      <c r="A2148" s="8" t="s">
        <v>7211</v>
      </c>
      <c r="B2148" s="8" t="s">
        <v>6425</v>
      </c>
      <c r="C2148" s="8" t="s">
        <v>6139</v>
      </c>
      <c r="D2148" s="8" t="s">
        <v>6140</v>
      </c>
      <c r="F2148" s="8" t="s">
        <v>6141</v>
      </c>
      <c r="G2148" s="8" t="str">
        <f t="shared" ca="1" si="205"/>
        <v>13</v>
      </c>
      <c r="H2148" s="8" t="str">
        <f t="shared" ca="1" si="206"/>
        <v>20</v>
      </c>
      <c r="I2148" s="8" t="s">
        <v>6252</v>
      </c>
      <c r="J2148" s="8" t="s">
        <v>6239</v>
      </c>
      <c r="K2148" s="8" t="s">
        <v>6217</v>
      </c>
      <c r="L2148" s="8" t="s">
        <v>7416</v>
      </c>
      <c r="M2148" s="8" t="s">
        <v>4611</v>
      </c>
      <c r="N2148" s="8" t="s">
        <v>6224</v>
      </c>
    </row>
    <row r="2149" spans="1:14" ht="21.75" customHeight="1">
      <c r="A2149" s="8" t="s">
        <v>7417</v>
      </c>
      <c r="B2149" s="8" t="s">
        <v>7386</v>
      </c>
      <c r="C2149" s="8" t="s">
        <v>6139</v>
      </c>
      <c r="D2149" s="8" t="s">
        <v>6182</v>
      </c>
      <c r="F2149" s="8" t="s">
        <v>6141</v>
      </c>
      <c r="G2149" s="8" t="str">
        <f t="shared" ca="1" si="205"/>
        <v>13</v>
      </c>
      <c r="H2149" s="8" t="str">
        <f t="shared" ca="1" si="206"/>
        <v>20</v>
      </c>
      <c r="I2149" s="8" t="s">
        <v>6294</v>
      </c>
      <c r="J2149" s="8" t="s">
        <v>7388</v>
      </c>
      <c r="K2149" s="8" t="s">
        <v>6217</v>
      </c>
      <c r="L2149" s="8" t="s">
        <v>7418</v>
      </c>
      <c r="M2149" s="8" t="s">
        <v>4847</v>
      </c>
      <c r="N2149" s="8" t="s">
        <v>6169</v>
      </c>
    </row>
    <row r="2150" spans="1:14" ht="21.75" customHeight="1">
      <c r="A2150" s="8" t="s">
        <v>7419</v>
      </c>
      <c r="B2150" s="8" t="s">
        <v>7021</v>
      </c>
      <c r="C2150" s="8" t="s">
        <v>6139</v>
      </c>
      <c r="D2150" s="8" t="s">
        <v>6140</v>
      </c>
      <c r="F2150" s="8" t="s">
        <v>6141</v>
      </c>
      <c r="G2150" s="8" t="str">
        <f t="shared" ca="1" si="205"/>
        <v>13</v>
      </c>
      <c r="H2150" s="8" t="str">
        <f t="shared" ca="1" si="206"/>
        <v>20</v>
      </c>
      <c r="I2150" s="8" t="s">
        <v>7420</v>
      </c>
      <c r="J2150" s="8" t="s">
        <v>6245</v>
      </c>
      <c r="K2150" s="8" t="s">
        <v>6166</v>
      </c>
      <c r="L2150" s="8" t="s">
        <v>7309</v>
      </c>
      <c r="M2150" s="8" t="s">
        <v>6997</v>
      </c>
      <c r="N2150" s="8" t="s">
        <v>6169</v>
      </c>
    </row>
    <row r="2151" spans="1:14" ht="21.75" customHeight="1">
      <c r="A2151" s="8" t="s">
        <v>2510</v>
      </c>
      <c r="B2151" s="8" t="s">
        <v>7421</v>
      </c>
      <c r="C2151" s="8" t="s">
        <v>6139</v>
      </c>
      <c r="D2151" s="8" t="s">
        <v>6140</v>
      </c>
      <c r="F2151" s="8" t="s">
        <v>6141</v>
      </c>
      <c r="G2151" s="8" t="str">
        <f t="shared" ca="1" si="205"/>
        <v>13</v>
      </c>
      <c r="H2151" s="8" t="str">
        <f t="shared" ca="1" si="206"/>
        <v>20</v>
      </c>
      <c r="I2151" s="8" t="s">
        <v>6676</v>
      </c>
      <c r="J2151" s="8" t="s">
        <v>6361</v>
      </c>
      <c r="K2151" s="8" t="s">
        <v>6217</v>
      </c>
      <c r="L2151" s="8" t="s">
        <v>7422</v>
      </c>
      <c r="M2151" s="8" t="s">
        <v>7423</v>
      </c>
      <c r="N2151" s="8" t="s">
        <v>6169</v>
      </c>
    </row>
    <row r="2152" spans="1:14" ht="21.75" customHeight="1">
      <c r="A2152" s="8" t="s">
        <v>7424</v>
      </c>
      <c r="B2152" s="8" t="s">
        <v>7425</v>
      </c>
      <c r="C2152" s="8" t="s">
        <v>6139</v>
      </c>
      <c r="D2152" s="8" t="s">
        <v>6140</v>
      </c>
      <c r="F2152" s="8" t="s">
        <v>6141</v>
      </c>
      <c r="G2152" s="8" t="str">
        <f t="shared" ca="1" si="205"/>
        <v>13</v>
      </c>
      <c r="H2152" s="8" t="str">
        <f t="shared" ca="1" si="206"/>
        <v>20</v>
      </c>
      <c r="I2152" s="8" t="s">
        <v>6700</v>
      </c>
      <c r="J2152" s="8" t="s">
        <v>6239</v>
      </c>
      <c r="K2152" s="8" t="s">
        <v>6166</v>
      </c>
      <c r="L2152" s="8" t="s">
        <v>7426</v>
      </c>
      <c r="M2152" s="8" t="s">
        <v>7427</v>
      </c>
      <c r="N2152" s="8" t="s">
        <v>36</v>
      </c>
    </row>
    <row r="2153" spans="1:14" ht="21.75" customHeight="1">
      <c r="A2153" s="8" t="s">
        <v>7428</v>
      </c>
      <c r="B2153" s="8" t="s">
        <v>6738</v>
      </c>
      <c r="C2153" s="8" t="s">
        <v>6139</v>
      </c>
      <c r="D2153" s="8" t="s">
        <v>6182</v>
      </c>
      <c r="F2153" s="8" t="s">
        <v>6141</v>
      </c>
      <c r="G2153" s="8" t="str">
        <f t="shared" ca="1" si="205"/>
        <v>13</v>
      </c>
      <c r="H2153" s="8" t="str">
        <f t="shared" ca="1" si="206"/>
        <v>20</v>
      </c>
      <c r="I2153" s="8" t="s">
        <v>7429</v>
      </c>
      <c r="J2153" s="8" t="s">
        <v>6184</v>
      </c>
      <c r="K2153" s="8" t="s">
        <v>6150</v>
      </c>
      <c r="L2153" s="8" t="s">
        <v>7430</v>
      </c>
      <c r="M2153" s="8" t="s">
        <v>4847</v>
      </c>
      <c r="N2153" s="8" t="s">
        <v>6169</v>
      </c>
    </row>
    <row r="2154" spans="1:14" ht="21.75" customHeight="1">
      <c r="A2154" s="8" t="s">
        <v>1068</v>
      </c>
      <c r="B2154" s="8" t="s">
        <v>7431</v>
      </c>
      <c r="C2154" s="8" t="s">
        <v>6139</v>
      </c>
      <c r="D2154" s="8" t="s">
        <v>6140</v>
      </c>
      <c r="F2154" s="8" t="s">
        <v>6141</v>
      </c>
      <c r="G2154" s="8" t="str">
        <f t="shared" ca="1" si="205"/>
        <v>13</v>
      </c>
      <c r="H2154" s="8" t="str">
        <f t="shared" ca="1" si="206"/>
        <v>20</v>
      </c>
      <c r="I2154" s="8" t="s">
        <v>6171</v>
      </c>
      <c r="J2154" s="8" t="s">
        <v>6233</v>
      </c>
      <c r="K2154" s="8" t="s">
        <v>6217</v>
      </c>
      <c r="L2154" s="8" t="s">
        <v>7432</v>
      </c>
      <c r="M2154" s="8" t="s">
        <v>7433</v>
      </c>
      <c r="N2154" s="8" t="s">
        <v>6147</v>
      </c>
    </row>
    <row r="2155" spans="1:14" ht="21.75" customHeight="1">
      <c r="A2155" s="8" t="s">
        <v>385</v>
      </c>
      <c r="B2155" s="8" t="s">
        <v>7434</v>
      </c>
      <c r="C2155" s="8" t="s">
        <v>6139</v>
      </c>
      <c r="D2155" s="8" t="s">
        <v>6140</v>
      </c>
      <c r="F2155" s="8" t="s">
        <v>6141</v>
      </c>
      <c r="G2155" s="8" t="str">
        <f t="shared" ca="1" si="205"/>
        <v>13</v>
      </c>
      <c r="H2155" s="8" t="str">
        <f t="shared" ca="1" si="206"/>
        <v>20</v>
      </c>
      <c r="I2155" s="8" t="s">
        <v>6171</v>
      </c>
      <c r="J2155" s="8" t="s">
        <v>6270</v>
      </c>
      <c r="K2155" s="8" t="s">
        <v>6143</v>
      </c>
      <c r="L2155" s="8" t="s">
        <v>7435</v>
      </c>
      <c r="M2155" s="8" t="s">
        <v>7436</v>
      </c>
      <c r="N2155" s="8" t="s">
        <v>42</v>
      </c>
    </row>
    <row r="2156" spans="1:14" ht="21.75" customHeight="1">
      <c r="A2156" s="8" t="s">
        <v>7437</v>
      </c>
      <c r="B2156" s="8" t="s">
        <v>7092</v>
      </c>
      <c r="C2156" s="8" t="s">
        <v>6139</v>
      </c>
      <c r="D2156" s="8" t="s">
        <v>6140</v>
      </c>
      <c r="F2156" s="8" t="s">
        <v>6141</v>
      </c>
      <c r="G2156" s="8" t="str">
        <f t="shared" ca="1" si="205"/>
        <v>13</v>
      </c>
      <c r="H2156" s="8" t="str">
        <f t="shared" ca="1" si="206"/>
        <v>20</v>
      </c>
      <c r="I2156" s="8" t="s">
        <v>6301</v>
      </c>
      <c r="J2156" s="8" t="s">
        <v>6152</v>
      </c>
      <c r="K2156" s="8" t="s">
        <v>6217</v>
      </c>
      <c r="L2156" s="8" t="s">
        <v>7342</v>
      </c>
      <c r="M2156" s="8" t="s">
        <v>7438</v>
      </c>
      <c r="N2156" s="8" t="s">
        <v>42</v>
      </c>
    </row>
    <row r="2157" spans="1:14" ht="21.75" customHeight="1">
      <c r="A2157" s="8" t="s">
        <v>6997</v>
      </c>
      <c r="B2157" s="8" t="s">
        <v>7097</v>
      </c>
      <c r="C2157" s="8" t="s">
        <v>6139</v>
      </c>
      <c r="D2157" s="8" t="s">
        <v>6182</v>
      </c>
      <c r="F2157" s="8" t="s">
        <v>6141</v>
      </c>
      <c r="G2157" s="8" t="str">
        <f t="shared" ca="1" si="205"/>
        <v>13</v>
      </c>
      <c r="H2157" s="8" t="str">
        <f t="shared" ca="1" si="206"/>
        <v>20</v>
      </c>
      <c r="I2157" s="8" t="s">
        <v>7420</v>
      </c>
      <c r="J2157" s="8" t="s">
        <v>6190</v>
      </c>
      <c r="K2157" s="8" t="s">
        <v>6166</v>
      </c>
      <c r="L2157" s="8" t="s">
        <v>7439</v>
      </c>
      <c r="M2157" s="8" t="s">
        <v>7440</v>
      </c>
      <c r="N2157" s="8" t="s">
        <v>36</v>
      </c>
    </row>
    <row r="2158" spans="1:14" ht="21.75" customHeight="1">
      <c r="A2158" s="8" t="s">
        <v>7441</v>
      </c>
      <c r="B2158" s="8" t="s">
        <v>7442</v>
      </c>
      <c r="C2158" s="8" t="s">
        <v>6139</v>
      </c>
      <c r="D2158" s="8" t="s">
        <v>6140</v>
      </c>
      <c r="F2158" s="8" t="s">
        <v>6141</v>
      </c>
      <c r="G2158" s="8" t="str">
        <f t="shared" ca="1" si="205"/>
        <v>13</v>
      </c>
      <c r="H2158" s="8" t="str">
        <f t="shared" ca="1" si="206"/>
        <v>20</v>
      </c>
      <c r="I2158" s="8" t="s">
        <v>7367</v>
      </c>
      <c r="J2158" s="8" t="s">
        <v>6201</v>
      </c>
      <c r="K2158" s="8" t="s">
        <v>6217</v>
      </c>
      <c r="L2158" s="8" t="s">
        <v>7443</v>
      </c>
      <c r="M2158" s="8" t="s">
        <v>7444</v>
      </c>
      <c r="N2158" s="8" t="s">
        <v>42</v>
      </c>
    </row>
    <row r="2159" spans="1:14" ht="21.75" customHeight="1">
      <c r="A2159" s="8" t="s">
        <v>2510</v>
      </c>
      <c r="B2159" s="8" t="s">
        <v>6531</v>
      </c>
      <c r="C2159" s="8" t="s">
        <v>6139</v>
      </c>
      <c r="D2159" s="8" t="s">
        <v>6140</v>
      </c>
      <c r="F2159" s="8" t="s">
        <v>6141</v>
      </c>
      <c r="G2159" s="8" t="str">
        <f t="shared" ca="1" si="205"/>
        <v>13</v>
      </c>
      <c r="H2159" s="8" t="str">
        <f t="shared" ca="1" si="206"/>
        <v>20</v>
      </c>
      <c r="I2159" s="8" t="s">
        <v>7445</v>
      </c>
      <c r="J2159" s="8" t="s">
        <v>6278</v>
      </c>
      <c r="K2159" s="8" t="s">
        <v>6143</v>
      </c>
      <c r="L2159" s="8" t="s">
        <v>7446</v>
      </c>
      <c r="M2159" s="8" t="s">
        <v>7447</v>
      </c>
      <c r="N2159" s="8" t="s">
        <v>42</v>
      </c>
    </row>
    <row r="2160" spans="1:14" ht="21.75" customHeight="1">
      <c r="A2160" s="8" t="s">
        <v>7448</v>
      </c>
      <c r="B2160" s="8" t="s">
        <v>7449</v>
      </c>
      <c r="C2160" s="8" t="s">
        <v>6139</v>
      </c>
      <c r="D2160" s="8" t="s">
        <v>6182</v>
      </c>
      <c r="F2160" s="8" t="s">
        <v>6141</v>
      </c>
      <c r="G2160" s="8" t="str">
        <f t="shared" ca="1" si="205"/>
        <v>13</v>
      </c>
      <c r="H2160" s="8" t="str">
        <f t="shared" ca="1" si="206"/>
        <v>20</v>
      </c>
      <c r="I2160" s="8" t="s">
        <v>6754</v>
      </c>
      <c r="J2160" s="8" t="s">
        <v>6361</v>
      </c>
      <c r="K2160" s="8" t="s">
        <v>6217</v>
      </c>
      <c r="L2160" s="8" t="s">
        <v>7450</v>
      </c>
      <c r="M2160" s="8" t="s">
        <v>7451</v>
      </c>
      <c r="N2160" s="8" t="s">
        <v>36</v>
      </c>
    </row>
    <row r="2161" spans="1:14" ht="21.75" customHeight="1">
      <c r="A2161" s="8" t="s">
        <v>7452</v>
      </c>
      <c r="B2161" s="8" t="s">
        <v>7453</v>
      </c>
      <c r="C2161" s="8" t="s">
        <v>6139</v>
      </c>
      <c r="D2161" s="8" t="s">
        <v>6182</v>
      </c>
      <c r="F2161" s="8" t="s">
        <v>6141</v>
      </c>
      <c r="G2161" s="8" t="str">
        <f t="shared" ca="1" si="205"/>
        <v>13</v>
      </c>
      <c r="H2161" s="8" t="str">
        <f t="shared" ca="1" si="206"/>
        <v>20</v>
      </c>
      <c r="I2161" s="8" t="s">
        <v>6256</v>
      </c>
      <c r="J2161" s="8" t="s">
        <v>6864</v>
      </c>
      <c r="K2161" s="8" t="s">
        <v>6217</v>
      </c>
      <c r="L2161" s="8" t="s">
        <v>7454</v>
      </c>
      <c r="M2161" s="8" t="s">
        <v>7455</v>
      </c>
      <c r="N2161" s="8" t="s">
        <v>6169</v>
      </c>
    </row>
    <row r="2162" spans="1:14" ht="21.75" customHeight="1">
      <c r="A2162" s="8" t="s">
        <v>7456</v>
      </c>
      <c r="B2162" s="8" t="s">
        <v>7457</v>
      </c>
      <c r="C2162" s="8" t="s">
        <v>6139</v>
      </c>
      <c r="D2162" s="8" t="s">
        <v>6182</v>
      </c>
      <c r="F2162" s="8" t="s">
        <v>6141</v>
      </c>
      <c r="G2162" s="8" t="str">
        <f t="shared" ca="1" si="205"/>
        <v>13</v>
      </c>
      <c r="H2162" s="8" t="str">
        <f t="shared" ca="1" si="206"/>
        <v>20</v>
      </c>
      <c r="I2162" s="8" t="s">
        <v>6151</v>
      </c>
      <c r="J2162" s="8" t="s">
        <v>6190</v>
      </c>
      <c r="K2162" s="8" t="s">
        <v>6217</v>
      </c>
      <c r="L2162" s="8" t="s">
        <v>7458</v>
      </c>
      <c r="M2162" s="8" t="s">
        <v>7459</v>
      </c>
      <c r="N2162" s="8" t="s">
        <v>36</v>
      </c>
    </row>
    <row r="2163" spans="1:14" ht="21.75" customHeight="1">
      <c r="A2163" s="8" t="s">
        <v>172</v>
      </c>
      <c r="B2163" s="8" t="s">
        <v>7460</v>
      </c>
      <c r="C2163" s="8" t="s">
        <v>6139</v>
      </c>
      <c r="D2163" s="8" t="s">
        <v>6182</v>
      </c>
      <c r="F2163" s="8" t="s">
        <v>6164</v>
      </c>
      <c r="G2163" s="8" t="str">
        <f t="shared" ca="1" si="205"/>
        <v>13</v>
      </c>
      <c r="H2163" s="8" t="str">
        <f t="shared" ca="1" si="206"/>
        <v>20</v>
      </c>
      <c r="I2163" s="8" t="s">
        <v>7237</v>
      </c>
      <c r="J2163" s="8" t="s">
        <v>6595</v>
      </c>
      <c r="K2163" s="8" t="s">
        <v>6217</v>
      </c>
      <c r="L2163" s="8" t="s">
        <v>7461</v>
      </c>
      <c r="M2163" s="8" t="s">
        <v>6175</v>
      </c>
      <c r="N2163" s="8" t="s">
        <v>6147</v>
      </c>
    </row>
    <row r="2164" spans="1:14" ht="21.75" customHeight="1">
      <c r="A2164" s="8" t="s">
        <v>314</v>
      </c>
      <c r="B2164" s="8" t="s">
        <v>3111</v>
      </c>
      <c r="C2164" s="8" t="s">
        <v>7462</v>
      </c>
      <c r="D2164" s="8" t="s">
        <v>7463</v>
      </c>
      <c r="F2164" s="8" t="s">
        <v>6141</v>
      </c>
      <c r="G2164" s="8" t="str">
        <f t="shared" ca="1" si="205"/>
        <v>13</v>
      </c>
      <c r="H2164" s="8" t="str">
        <f t="shared" ca="1" si="206"/>
        <v>20</v>
      </c>
      <c r="I2164" s="8" t="s">
        <v>6171</v>
      </c>
      <c r="J2164" s="8" t="s">
        <v>6158</v>
      </c>
      <c r="K2164" s="8" t="s">
        <v>6217</v>
      </c>
      <c r="L2164" s="8" t="s">
        <v>7464</v>
      </c>
      <c r="M2164" s="8" t="s">
        <v>7465</v>
      </c>
      <c r="N2164" s="8" t="s">
        <v>6169</v>
      </c>
    </row>
    <row r="2165" spans="1:14" ht="21.75" customHeight="1">
      <c r="A2165" s="8" t="s">
        <v>6187</v>
      </c>
      <c r="B2165" s="8" t="s">
        <v>2887</v>
      </c>
      <c r="C2165" s="8" t="s">
        <v>7462</v>
      </c>
      <c r="D2165" s="8" t="s">
        <v>7466</v>
      </c>
      <c r="F2165" s="8" t="s">
        <v>6150</v>
      </c>
      <c r="G2165" s="8" t="str">
        <f t="shared" ca="1" si="205"/>
        <v>13</v>
      </c>
      <c r="H2165" s="8" t="str">
        <f t="shared" ca="1" si="206"/>
        <v>20</v>
      </c>
      <c r="I2165" s="8" t="s">
        <v>6953</v>
      </c>
      <c r="J2165" s="8" t="s">
        <v>7223</v>
      </c>
      <c r="K2165" s="8" t="s">
        <v>6166</v>
      </c>
      <c r="L2165" s="8" t="s">
        <v>7467</v>
      </c>
      <c r="M2165" s="8" t="s">
        <v>7468</v>
      </c>
      <c r="N2165" s="8" t="s">
        <v>6224</v>
      </c>
    </row>
    <row r="2166" spans="1:14" ht="21.75" customHeight="1">
      <c r="A2166" s="8" t="s">
        <v>7469</v>
      </c>
      <c r="B2166" s="8" t="s">
        <v>7470</v>
      </c>
      <c r="C2166" s="8" t="s">
        <v>7462</v>
      </c>
      <c r="D2166" s="8" t="s">
        <v>7471</v>
      </c>
      <c r="F2166" s="8" t="s">
        <v>6141</v>
      </c>
      <c r="G2166" s="8" t="str">
        <f t="shared" ca="1" si="205"/>
        <v>13</v>
      </c>
      <c r="H2166" s="8" t="str">
        <f t="shared" ca="1" si="206"/>
        <v>20</v>
      </c>
      <c r="I2166" s="8" t="s">
        <v>6785</v>
      </c>
      <c r="J2166" s="8" t="s">
        <v>6245</v>
      </c>
      <c r="K2166" s="8" t="s">
        <v>6143</v>
      </c>
      <c r="L2166" s="8" t="s">
        <v>7472</v>
      </c>
      <c r="M2166" s="8" t="s">
        <v>7473</v>
      </c>
      <c r="N2166" s="8" t="s">
        <v>6147</v>
      </c>
    </row>
    <row r="2167" spans="1:14" ht="21.75" customHeight="1">
      <c r="A2167" s="8" t="s">
        <v>992</v>
      </c>
      <c r="B2167" s="8" t="s">
        <v>7474</v>
      </c>
      <c r="C2167" s="8" t="s">
        <v>7462</v>
      </c>
      <c r="D2167" s="8" t="s">
        <v>7475</v>
      </c>
      <c r="F2167" s="8" t="s">
        <v>6141</v>
      </c>
      <c r="G2167" s="8" t="str">
        <f t="shared" ca="1" si="205"/>
        <v>13</v>
      </c>
      <c r="H2167" s="8" t="str">
        <f t="shared" ca="1" si="206"/>
        <v>20</v>
      </c>
      <c r="I2167" s="8" t="s">
        <v>6252</v>
      </c>
      <c r="J2167" s="8" t="s">
        <v>6158</v>
      </c>
      <c r="K2167" s="8" t="s">
        <v>6143</v>
      </c>
      <c r="L2167" s="8" t="s">
        <v>7476</v>
      </c>
      <c r="M2167" s="8" t="s">
        <v>7477</v>
      </c>
      <c r="N2167" s="8" t="s">
        <v>42</v>
      </c>
    </row>
    <row r="2168" spans="1:14" ht="21.75" customHeight="1">
      <c r="A2168" s="8" t="s">
        <v>7478</v>
      </c>
      <c r="B2168" s="8" t="s">
        <v>5631</v>
      </c>
      <c r="C2168" s="8" t="s">
        <v>7462</v>
      </c>
      <c r="D2168" s="8" t="s">
        <v>7479</v>
      </c>
      <c r="F2168" s="8" t="s">
        <v>6141</v>
      </c>
      <c r="G2168" s="8" t="str">
        <f t="shared" ca="1" si="205"/>
        <v>13</v>
      </c>
      <c r="H2168" s="8" t="str">
        <f t="shared" ca="1" si="206"/>
        <v>20</v>
      </c>
      <c r="I2168" s="8" t="s">
        <v>6252</v>
      </c>
      <c r="J2168" s="8" t="s">
        <v>6190</v>
      </c>
      <c r="K2168" s="8" t="s">
        <v>6217</v>
      </c>
      <c r="L2168" s="8" t="s">
        <v>7480</v>
      </c>
      <c r="M2168" s="8" t="s">
        <v>6678</v>
      </c>
      <c r="N2168" s="8" t="s">
        <v>42</v>
      </c>
    </row>
    <row r="2169" spans="1:14" ht="21.75" customHeight="1">
      <c r="A2169" s="8" t="s">
        <v>314</v>
      </c>
      <c r="B2169" s="8" t="s">
        <v>3089</v>
      </c>
      <c r="C2169" s="8" t="s">
        <v>7462</v>
      </c>
      <c r="D2169" s="8" t="s">
        <v>7481</v>
      </c>
      <c r="F2169" s="8" t="s">
        <v>6164</v>
      </c>
      <c r="G2169" s="8" t="str">
        <f t="shared" ca="1" si="205"/>
        <v>13</v>
      </c>
      <c r="H2169" s="8" t="str">
        <f t="shared" ca="1" si="206"/>
        <v>20</v>
      </c>
      <c r="I2169" s="8" t="s">
        <v>6637</v>
      </c>
      <c r="J2169" s="8" t="s">
        <v>6190</v>
      </c>
      <c r="K2169" s="8" t="s">
        <v>6217</v>
      </c>
      <c r="L2169" s="8" t="s">
        <v>7482</v>
      </c>
      <c r="M2169" s="8" t="s">
        <v>7473</v>
      </c>
      <c r="N2169" s="8" t="s">
        <v>6147</v>
      </c>
    </row>
    <row r="2170" spans="1:14" ht="21.75" customHeight="1">
      <c r="A2170" s="8" t="s">
        <v>6187</v>
      </c>
      <c r="B2170" s="8" t="s">
        <v>5061</v>
      </c>
      <c r="C2170" s="8" t="s">
        <v>7462</v>
      </c>
      <c r="D2170" s="8" t="s">
        <v>7483</v>
      </c>
      <c r="F2170" s="8" t="s">
        <v>6141</v>
      </c>
      <c r="G2170" s="8" t="str">
        <f t="shared" ca="1" si="205"/>
        <v>13</v>
      </c>
      <c r="H2170" s="8" t="str">
        <f t="shared" ca="1" si="206"/>
        <v>20</v>
      </c>
      <c r="I2170" s="8" t="s">
        <v>6189</v>
      </c>
      <c r="J2170" s="8" t="s">
        <v>6278</v>
      </c>
      <c r="K2170" s="8" t="s">
        <v>6217</v>
      </c>
      <c r="L2170" s="8" t="s">
        <v>7484</v>
      </c>
      <c r="M2170" s="8" t="s">
        <v>7485</v>
      </c>
      <c r="N2170" s="8" t="s">
        <v>6213</v>
      </c>
    </row>
    <row r="2171" spans="1:14" ht="21.75" customHeight="1">
      <c r="A2171" s="8" t="s">
        <v>314</v>
      </c>
      <c r="B2171" s="8" t="s">
        <v>7486</v>
      </c>
      <c r="C2171" s="8" t="s">
        <v>7462</v>
      </c>
      <c r="D2171" s="8" t="s">
        <v>7487</v>
      </c>
      <c r="F2171" s="8" t="s">
        <v>6141</v>
      </c>
      <c r="G2171" s="8" t="str">
        <f t="shared" ca="1" si="205"/>
        <v>13</v>
      </c>
      <c r="H2171" s="8" t="str">
        <f t="shared" ca="1" si="206"/>
        <v>20</v>
      </c>
      <c r="I2171" s="8" t="s">
        <v>6256</v>
      </c>
      <c r="J2171" s="8" t="s">
        <v>6158</v>
      </c>
      <c r="K2171" s="8" t="s">
        <v>6217</v>
      </c>
      <c r="L2171" s="8" t="s">
        <v>7488</v>
      </c>
      <c r="M2171" s="8" t="s">
        <v>7477</v>
      </c>
      <c r="N2171" s="8" t="s">
        <v>6147</v>
      </c>
    </row>
    <row r="2172" spans="1:14" ht="21.75" customHeight="1">
      <c r="A2172" s="8" t="s">
        <v>6100</v>
      </c>
      <c r="B2172" s="8" t="s">
        <v>7489</v>
      </c>
      <c r="C2172" s="8" t="s">
        <v>7462</v>
      </c>
      <c r="D2172" s="8" t="s">
        <v>7490</v>
      </c>
      <c r="F2172" s="8" t="s">
        <v>6164</v>
      </c>
      <c r="G2172" s="8" t="str">
        <f t="shared" ca="1" si="205"/>
        <v>13</v>
      </c>
      <c r="H2172" s="8" t="str">
        <f t="shared" ca="1" si="206"/>
        <v>20</v>
      </c>
      <c r="I2172" s="8" t="s">
        <v>6238</v>
      </c>
      <c r="J2172" s="8" t="s">
        <v>7491</v>
      </c>
      <c r="K2172" s="8" t="s">
        <v>6217</v>
      </c>
      <c r="L2172" s="8" t="s">
        <v>7492</v>
      </c>
      <c r="M2172" s="8" t="s">
        <v>7493</v>
      </c>
      <c r="N2172" s="8" t="s">
        <v>6147</v>
      </c>
    </row>
    <row r="2173" spans="1:14" ht="21.75" customHeight="1">
      <c r="A2173" s="8" t="s">
        <v>6326</v>
      </c>
      <c r="B2173" s="8" t="s">
        <v>7494</v>
      </c>
      <c r="C2173" s="8" t="s">
        <v>7462</v>
      </c>
      <c r="D2173" s="8" t="s">
        <v>7495</v>
      </c>
      <c r="F2173" s="8" t="s">
        <v>6150</v>
      </c>
      <c r="G2173" s="8" t="str">
        <f t="shared" ca="1" si="205"/>
        <v>13</v>
      </c>
      <c r="H2173" s="8" t="str">
        <f t="shared" ca="1" si="206"/>
        <v>20</v>
      </c>
      <c r="I2173" s="8" t="s">
        <v>6171</v>
      </c>
      <c r="J2173" s="8" t="s">
        <v>7496</v>
      </c>
      <c r="K2173" s="8" t="s">
        <v>6143</v>
      </c>
      <c r="L2173" s="8" t="s">
        <v>7497</v>
      </c>
      <c r="M2173" s="8" t="s">
        <v>21</v>
      </c>
      <c r="N2173" s="8" t="s">
        <v>6147</v>
      </c>
    </row>
    <row r="2174" spans="1:14" ht="21.75" customHeight="1">
      <c r="A2174" s="8" t="s">
        <v>7498</v>
      </c>
      <c r="B2174" s="8" t="s">
        <v>3226</v>
      </c>
      <c r="C2174" s="8" t="s">
        <v>7462</v>
      </c>
      <c r="D2174" s="8" t="s">
        <v>7475</v>
      </c>
      <c r="F2174" s="8" t="s">
        <v>6141</v>
      </c>
      <c r="G2174" s="8" t="str">
        <f t="shared" ca="1" si="205"/>
        <v>13</v>
      </c>
      <c r="H2174" s="8" t="str">
        <f t="shared" ca="1" si="206"/>
        <v>20</v>
      </c>
      <c r="I2174" s="8" t="s">
        <v>6189</v>
      </c>
      <c r="J2174" s="8" t="s">
        <v>6278</v>
      </c>
      <c r="K2174" s="8" t="s">
        <v>6217</v>
      </c>
      <c r="L2174" s="8" t="s">
        <v>7499</v>
      </c>
      <c r="M2174" s="8" t="s">
        <v>7500</v>
      </c>
      <c r="N2174" s="8" t="s">
        <v>42</v>
      </c>
    </row>
    <row r="2175" spans="1:14" ht="21.75" customHeight="1">
      <c r="A2175" s="8" t="s">
        <v>7501</v>
      </c>
      <c r="B2175" s="8" t="s">
        <v>3144</v>
      </c>
      <c r="C2175" s="8" t="s">
        <v>7462</v>
      </c>
      <c r="D2175" s="8" t="s">
        <v>7479</v>
      </c>
      <c r="F2175" s="8" t="s">
        <v>6141</v>
      </c>
      <c r="G2175" s="8" t="str">
        <f t="shared" ca="1" si="205"/>
        <v>13</v>
      </c>
      <c r="H2175" s="8" t="str">
        <f t="shared" ca="1" si="206"/>
        <v>20</v>
      </c>
      <c r="I2175" s="8" t="s">
        <v>6195</v>
      </c>
      <c r="J2175" s="8" t="s">
        <v>6724</v>
      </c>
      <c r="K2175" s="8" t="s">
        <v>6217</v>
      </c>
      <c r="L2175" s="8" t="s">
        <v>7502</v>
      </c>
      <c r="M2175" s="8" t="s">
        <v>7503</v>
      </c>
      <c r="N2175" s="8" t="s">
        <v>36</v>
      </c>
    </row>
    <row r="2176" spans="1:14" ht="21.75" customHeight="1">
      <c r="A2176" s="8" t="s">
        <v>7504</v>
      </c>
      <c r="B2176" s="8" t="s">
        <v>7505</v>
      </c>
      <c r="C2176" s="8" t="s">
        <v>7462</v>
      </c>
      <c r="D2176" s="8" t="s">
        <v>7471</v>
      </c>
      <c r="F2176" s="8" t="s">
        <v>6150</v>
      </c>
      <c r="G2176" s="8" t="str">
        <f t="shared" ca="1" si="205"/>
        <v>13</v>
      </c>
      <c r="H2176" s="8" t="str">
        <f t="shared" ca="1" si="206"/>
        <v>20</v>
      </c>
      <c r="I2176" s="8" t="s">
        <v>7506</v>
      </c>
      <c r="J2176" s="8" t="s">
        <v>7507</v>
      </c>
      <c r="K2176" s="8" t="s">
        <v>6143</v>
      </c>
      <c r="L2176" s="8" t="s">
        <v>7508</v>
      </c>
      <c r="M2176" s="8" t="s">
        <v>1907</v>
      </c>
      <c r="N2176" s="8" t="s">
        <v>6147</v>
      </c>
    </row>
    <row r="2177" spans="1:14" ht="21.75" customHeight="1">
      <c r="A2177" s="8" t="s">
        <v>6187</v>
      </c>
      <c r="B2177" s="8" t="s">
        <v>7509</v>
      </c>
      <c r="C2177" s="8" t="s">
        <v>7462</v>
      </c>
      <c r="D2177" s="8" t="s">
        <v>7466</v>
      </c>
      <c r="F2177" s="8" t="s">
        <v>6164</v>
      </c>
      <c r="G2177" s="8" t="str">
        <f t="shared" ca="1" si="205"/>
        <v>13</v>
      </c>
      <c r="H2177" s="8" t="str">
        <f t="shared" ca="1" si="206"/>
        <v>20</v>
      </c>
      <c r="I2177" s="8" t="s">
        <v>6256</v>
      </c>
      <c r="J2177" s="8" t="s">
        <v>6270</v>
      </c>
      <c r="K2177" s="8" t="s">
        <v>6217</v>
      </c>
      <c r="L2177" s="8" t="s">
        <v>7510</v>
      </c>
      <c r="M2177" s="8" t="s">
        <v>7511</v>
      </c>
      <c r="N2177" s="8" t="s">
        <v>36</v>
      </c>
    </row>
    <row r="2178" spans="1:14" ht="21.75" customHeight="1">
      <c r="A2178" s="8" t="s">
        <v>6193</v>
      </c>
      <c r="B2178" s="8" t="s">
        <v>7512</v>
      </c>
      <c r="C2178" s="8" t="s">
        <v>7462</v>
      </c>
      <c r="D2178" s="8" t="s">
        <v>7466</v>
      </c>
      <c r="F2178" s="8" t="s">
        <v>6141</v>
      </c>
      <c r="G2178" s="8" t="str">
        <f t="shared" ca="1" si="205"/>
        <v>13</v>
      </c>
      <c r="H2178" s="8" t="str">
        <f t="shared" ca="1" si="206"/>
        <v>20</v>
      </c>
      <c r="I2178" s="8" t="s">
        <v>6589</v>
      </c>
      <c r="J2178" s="8" t="s">
        <v>6864</v>
      </c>
      <c r="K2178" s="8" t="s">
        <v>6217</v>
      </c>
      <c r="L2178" s="8" t="s">
        <v>7513</v>
      </c>
      <c r="M2178" s="8" t="s">
        <v>7477</v>
      </c>
      <c r="N2178" s="8" t="s">
        <v>6169</v>
      </c>
    </row>
    <row r="2179" spans="1:14" ht="21.75" customHeight="1">
      <c r="A2179" s="8" t="s">
        <v>1325</v>
      </c>
      <c r="B2179" s="8" t="s">
        <v>7514</v>
      </c>
      <c r="C2179" s="8" t="s">
        <v>7462</v>
      </c>
      <c r="D2179" s="8" t="s">
        <v>7490</v>
      </c>
      <c r="F2179" s="8" t="s">
        <v>6141</v>
      </c>
      <c r="G2179" s="8" t="str">
        <f t="shared" ca="1" si="205"/>
        <v>13</v>
      </c>
      <c r="H2179" s="8" t="str">
        <f t="shared" ca="1" si="206"/>
        <v>20</v>
      </c>
      <c r="I2179" s="8" t="s">
        <v>6277</v>
      </c>
      <c r="J2179" s="8" t="s">
        <v>7515</v>
      </c>
      <c r="K2179" s="8" t="s">
        <v>6143</v>
      </c>
      <c r="L2179" s="8" t="s">
        <v>7516</v>
      </c>
      <c r="M2179" s="8" t="s">
        <v>7517</v>
      </c>
      <c r="N2179" s="8" t="s">
        <v>6147</v>
      </c>
    </row>
    <row r="2180" spans="1:14" ht="21.75" customHeight="1">
      <c r="A2180" s="8" t="s">
        <v>7518</v>
      </c>
      <c r="B2180" s="8" t="s">
        <v>3089</v>
      </c>
      <c r="C2180" s="8" t="s">
        <v>7462</v>
      </c>
      <c r="D2180" s="8" t="s">
        <v>7481</v>
      </c>
      <c r="F2180" s="8" t="s">
        <v>6141</v>
      </c>
      <c r="G2180" s="8" t="str">
        <f t="shared" ca="1" si="205"/>
        <v>13</v>
      </c>
      <c r="H2180" s="8" t="str">
        <f t="shared" ca="1" si="206"/>
        <v>20</v>
      </c>
      <c r="I2180" s="8" t="s">
        <v>6256</v>
      </c>
      <c r="J2180" s="8" t="s">
        <v>6190</v>
      </c>
      <c r="K2180" s="8" t="s">
        <v>6217</v>
      </c>
      <c r="L2180" s="8" t="s">
        <v>7519</v>
      </c>
      <c r="M2180" s="8" t="s">
        <v>7520</v>
      </c>
      <c r="N2180" s="8" t="s">
        <v>6147</v>
      </c>
    </row>
    <row r="2181" spans="1:14" ht="21.75" customHeight="1">
      <c r="A2181" s="8" t="s">
        <v>7521</v>
      </c>
      <c r="B2181" s="8" t="s">
        <v>7512</v>
      </c>
      <c r="C2181" s="8" t="s">
        <v>7462</v>
      </c>
      <c r="D2181" s="8" t="s">
        <v>7466</v>
      </c>
      <c r="F2181" s="8" t="s">
        <v>6141</v>
      </c>
      <c r="G2181" s="8" t="str">
        <f t="shared" ca="1" si="205"/>
        <v>13</v>
      </c>
      <c r="H2181" s="8" t="str">
        <f t="shared" ca="1" si="206"/>
        <v>20</v>
      </c>
      <c r="I2181" s="8" t="s">
        <v>6171</v>
      </c>
      <c r="J2181" s="8" t="s">
        <v>6864</v>
      </c>
      <c r="K2181" s="8" t="s">
        <v>6143</v>
      </c>
      <c r="L2181" s="8" t="s">
        <v>7522</v>
      </c>
      <c r="M2181" s="8" t="s">
        <v>21</v>
      </c>
      <c r="N2181" s="8" t="s">
        <v>6169</v>
      </c>
    </row>
    <row r="2182" spans="1:14" ht="21.75" customHeight="1">
      <c r="A2182" s="8" t="s">
        <v>1325</v>
      </c>
      <c r="B2182" s="8" t="s">
        <v>7523</v>
      </c>
      <c r="C2182" s="8" t="s">
        <v>7462</v>
      </c>
      <c r="D2182" s="8" t="s">
        <v>7471</v>
      </c>
      <c r="F2182" s="8" t="s">
        <v>6141</v>
      </c>
      <c r="G2182" s="8" t="str">
        <f t="shared" ca="1" si="205"/>
        <v>13</v>
      </c>
      <c r="H2182" s="8" t="str">
        <f t="shared" ca="1" si="206"/>
        <v>20</v>
      </c>
      <c r="I2182" s="8" t="s">
        <v>7445</v>
      </c>
      <c r="J2182" s="8" t="s">
        <v>6420</v>
      </c>
      <c r="K2182" s="8" t="s">
        <v>6143</v>
      </c>
      <c r="L2182" s="8" t="s">
        <v>7524</v>
      </c>
      <c r="M2182" s="8" t="s">
        <v>6160</v>
      </c>
      <c r="N2182" s="8" t="s">
        <v>6224</v>
      </c>
    </row>
    <row r="2183" spans="1:14" ht="21.75" customHeight="1">
      <c r="A2183" s="8" t="s">
        <v>7518</v>
      </c>
      <c r="B2183" s="8" t="s">
        <v>7525</v>
      </c>
      <c r="C2183" s="8" t="s">
        <v>7462</v>
      </c>
      <c r="D2183" s="8" t="s">
        <v>7495</v>
      </c>
      <c r="F2183" s="8" t="s">
        <v>6150</v>
      </c>
      <c r="G2183" s="8" t="str">
        <f t="shared" ca="1" si="205"/>
        <v>13</v>
      </c>
      <c r="H2183" s="8" t="str">
        <f t="shared" ca="1" si="206"/>
        <v>20</v>
      </c>
      <c r="I2183" s="8" t="s">
        <v>7526</v>
      </c>
      <c r="J2183" s="8" t="s">
        <v>6144</v>
      </c>
      <c r="K2183" s="8" t="s">
        <v>6217</v>
      </c>
      <c r="L2183" s="8" t="s">
        <v>7527</v>
      </c>
      <c r="M2183" s="8" t="s">
        <v>7528</v>
      </c>
      <c r="N2183" s="8" t="s">
        <v>6147</v>
      </c>
    </row>
    <row r="2184" spans="1:14" ht="21.75" customHeight="1">
      <c r="A2184" s="8" t="s">
        <v>1470</v>
      </c>
      <c r="B2184" s="8" t="s">
        <v>7529</v>
      </c>
      <c r="C2184" s="8" t="s">
        <v>7462</v>
      </c>
      <c r="D2184" s="8" t="s">
        <v>7495</v>
      </c>
      <c r="F2184" s="8" t="s">
        <v>6150</v>
      </c>
      <c r="G2184" s="8" t="str">
        <f t="shared" ca="1" si="205"/>
        <v>13</v>
      </c>
      <c r="H2184" s="8" t="str">
        <f t="shared" ca="1" si="206"/>
        <v>20</v>
      </c>
      <c r="I2184" s="8" t="s">
        <v>7530</v>
      </c>
      <c r="J2184" s="8" t="s">
        <v>7491</v>
      </c>
      <c r="K2184" s="8" t="s">
        <v>6143</v>
      </c>
      <c r="L2184" s="8" t="s">
        <v>7531</v>
      </c>
      <c r="M2184" s="8" t="s">
        <v>6674</v>
      </c>
      <c r="N2184" s="8" t="s">
        <v>6147</v>
      </c>
    </row>
    <row r="2185" spans="1:14" ht="21.75" customHeight="1">
      <c r="A2185" s="8" t="s">
        <v>7532</v>
      </c>
      <c r="B2185" s="8" t="s">
        <v>7533</v>
      </c>
      <c r="C2185" s="8" t="s">
        <v>7462</v>
      </c>
      <c r="D2185" s="8" t="s">
        <v>7487</v>
      </c>
      <c r="F2185" s="8" t="s">
        <v>6141</v>
      </c>
      <c r="G2185" s="8" t="str">
        <f t="shared" ca="1" si="205"/>
        <v>13</v>
      </c>
      <c r="H2185" s="8" t="str">
        <f t="shared" ca="1" si="206"/>
        <v>20</v>
      </c>
      <c r="I2185" s="8" t="s">
        <v>6171</v>
      </c>
      <c r="J2185" s="8" t="s">
        <v>6190</v>
      </c>
      <c r="K2185" s="8" t="s">
        <v>6217</v>
      </c>
      <c r="L2185" s="8" t="s">
        <v>7534</v>
      </c>
      <c r="M2185" s="8" t="s">
        <v>6192</v>
      </c>
      <c r="N2185" s="8" t="s">
        <v>6147</v>
      </c>
    </row>
    <row r="2186" spans="1:14" ht="21.75" customHeight="1">
      <c r="A2186" s="8" t="s">
        <v>367</v>
      </c>
      <c r="B2186" s="8" t="s">
        <v>7535</v>
      </c>
      <c r="C2186" s="8" t="s">
        <v>7462</v>
      </c>
      <c r="D2186" s="8" t="s">
        <v>7479</v>
      </c>
      <c r="F2186" s="8" t="s">
        <v>6141</v>
      </c>
      <c r="G2186" s="8" t="str">
        <f t="shared" ca="1" si="205"/>
        <v>13</v>
      </c>
      <c r="H2186" s="8" t="str">
        <f t="shared" ca="1" si="206"/>
        <v>20</v>
      </c>
      <c r="I2186" s="8" t="s">
        <v>6676</v>
      </c>
      <c r="J2186" s="8" t="s">
        <v>6366</v>
      </c>
      <c r="K2186" s="8" t="s">
        <v>6143</v>
      </c>
      <c r="L2186" s="8" t="s">
        <v>7536</v>
      </c>
      <c r="M2186" s="8" t="s">
        <v>7537</v>
      </c>
      <c r="N2186" s="8" t="s">
        <v>42</v>
      </c>
    </row>
    <row r="2187" spans="1:14" ht="21.75" customHeight="1">
      <c r="A2187" s="8" t="s">
        <v>6905</v>
      </c>
      <c r="B2187" s="8" t="s">
        <v>7538</v>
      </c>
      <c r="C2187" s="8" t="s">
        <v>7462</v>
      </c>
      <c r="D2187" s="8" t="s">
        <v>7479</v>
      </c>
      <c r="F2187" s="8" t="s">
        <v>6141</v>
      </c>
      <c r="G2187" s="8" t="str">
        <f t="shared" ca="1" si="205"/>
        <v>13</v>
      </c>
      <c r="H2187" s="8" t="str">
        <f t="shared" ca="1" si="206"/>
        <v>20</v>
      </c>
      <c r="I2187" s="8" t="s">
        <v>6238</v>
      </c>
      <c r="J2187" s="8" t="s">
        <v>6361</v>
      </c>
      <c r="K2187" s="8" t="s">
        <v>6217</v>
      </c>
      <c r="L2187" s="8" t="s">
        <v>7539</v>
      </c>
      <c r="M2187" s="8" t="s">
        <v>7540</v>
      </c>
      <c r="N2187" s="8" t="s">
        <v>6169</v>
      </c>
    </row>
    <row r="2188" spans="1:14" ht="21.75" customHeight="1">
      <c r="A2188" s="8" t="s">
        <v>7541</v>
      </c>
      <c r="B2188" s="8" t="s">
        <v>7542</v>
      </c>
      <c r="C2188" s="8" t="s">
        <v>7462</v>
      </c>
      <c r="D2188" s="8" t="s">
        <v>7543</v>
      </c>
      <c r="F2188" s="8" t="s">
        <v>6141</v>
      </c>
      <c r="G2188" s="8" t="str">
        <f t="shared" ca="1" si="205"/>
        <v>13</v>
      </c>
      <c r="H2188" s="8" t="str">
        <f t="shared" ca="1" si="206"/>
        <v>20</v>
      </c>
      <c r="I2188" s="8" t="s">
        <v>6244</v>
      </c>
      <c r="J2188" s="8" t="s">
        <v>6239</v>
      </c>
      <c r="K2188" s="8" t="s">
        <v>6166</v>
      </c>
      <c r="L2188" s="8" t="s">
        <v>7544</v>
      </c>
      <c r="M2188" s="8" t="s">
        <v>1907</v>
      </c>
      <c r="N2188" s="8" t="s">
        <v>6169</v>
      </c>
    </row>
    <row r="2189" spans="1:14" ht="21.75" customHeight="1">
      <c r="A2189" s="8" t="s">
        <v>7545</v>
      </c>
      <c r="B2189" s="8" t="s">
        <v>7546</v>
      </c>
      <c r="C2189" s="8" t="s">
        <v>7462</v>
      </c>
      <c r="D2189" s="8" t="s">
        <v>7547</v>
      </c>
      <c r="F2189" s="8" t="s">
        <v>6141</v>
      </c>
      <c r="G2189" s="8" t="str">
        <f t="shared" ca="1" si="205"/>
        <v>13</v>
      </c>
      <c r="H2189" s="8" t="str">
        <f t="shared" ca="1" si="206"/>
        <v>20</v>
      </c>
      <c r="I2189" s="8" t="s">
        <v>6252</v>
      </c>
      <c r="J2189" s="8" t="s">
        <v>6158</v>
      </c>
      <c r="K2189" s="8" t="s">
        <v>6143</v>
      </c>
      <c r="L2189" s="8" t="s">
        <v>7548</v>
      </c>
      <c r="M2189" s="8" t="s">
        <v>7549</v>
      </c>
      <c r="N2189" s="8" t="s">
        <v>36</v>
      </c>
    </row>
    <row r="2190" spans="1:14" ht="21.75" customHeight="1">
      <c r="A2190" s="8" t="s">
        <v>2465</v>
      </c>
      <c r="B2190" s="8" t="s">
        <v>7550</v>
      </c>
      <c r="C2190" s="8" t="s">
        <v>7462</v>
      </c>
      <c r="D2190" s="8" t="s">
        <v>7490</v>
      </c>
      <c r="F2190" s="8" t="s">
        <v>6141</v>
      </c>
      <c r="G2190" s="8" t="str">
        <f t="shared" ca="1" si="205"/>
        <v>13</v>
      </c>
      <c r="H2190" s="8" t="str">
        <f t="shared" ca="1" si="206"/>
        <v>20</v>
      </c>
      <c r="I2190" s="8" t="s">
        <v>6252</v>
      </c>
      <c r="J2190" s="8" t="s">
        <v>6158</v>
      </c>
      <c r="K2190" s="8" t="s">
        <v>6217</v>
      </c>
      <c r="L2190" s="8" t="s">
        <v>7551</v>
      </c>
      <c r="M2190" s="8" t="s">
        <v>6512</v>
      </c>
      <c r="N2190" s="8" t="s">
        <v>6224</v>
      </c>
    </row>
    <row r="2191" spans="1:14" ht="21.75" customHeight="1">
      <c r="A2191" s="8" t="s">
        <v>7552</v>
      </c>
      <c r="B2191" s="8" t="s">
        <v>7553</v>
      </c>
      <c r="C2191" s="8" t="s">
        <v>7462</v>
      </c>
      <c r="D2191" s="8" t="s">
        <v>7490</v>
      </c>
      <c r="F2191" s="8" t="s">
        <v>6141</v>
      </c>
      <c r="G2191" s="8" t="str">
        <f t="shared" ca="1" si="205"/>
        <v>13</v>
      </c>
      <c r="H2191" s="8" t="str">
        <f t="shared" ca="1" si="206"/>
        <v>20</v>
      </c>
      <c r="I2191" s="8" t="s">
        <v>6157</v>
      </c>
      <c r="J2191" s="8" t="s">
        <v>6595</v>
      </c>
      <c r="K2191" s="8" t="s">
        <v>6217</v>
      </c>
      <c r="L2191" s="8" t="s">
        <v>7554</v>
      </c>
      <c r="M2191" s="8" t="s">
        <v>4847</v>
      </c>
      <c r="N2191" s="8" t="s">
        <v>6224</v>
      </c>
    </row>
    <row r="2192" spans="1:14" ht="21.75" customHeight="1">
      <c r="A2192" s="8" t="s">
        <v>7555</v>
      </c>
      <c r="B2192" s="8" t="s">
        <v>7556</v>
      </c>
      <c r="C2192" s="8" t="s">
        <v>7462</v>
      </c>
      <c r="D2192" s="8" t="s">
        <v>7479</v>
      </c>
      <c r="F2192" s="8" t="s">
        <v>6150</v>
      </c>
      <c r="G2192" s="8" t="str">
        <f t="shared" ca="1" si="205"/>
        <v>13</v>
      </c>
      <c r="H2192" s="8" t="str">
        <f t="shared" ca="1" si="206"/>
        <v>20</v>
      </c>
      <c r="I2192" s="8" t="s">
        <v>6252</v>
      </c>
      <c r="J2192" s="8" t="s">
        <v>6262</v>
      </c>
      <c r="K2192" s="8" t="s">
        <v>6217</v>
      </c>
      <c r="L2192" s="8" t="s">
        <v>7557</v>
      </c>
      <c r="M2192" s="8" t="s">
        <v>7558</v>
      </c>
      <c r="N2192" s="8" t="s">
        <v>6224</v>
      </c>
    </row>
    <row r="2193" spans="1:14" ht="21.75" customHeight="1">
      <c r="A2193" s="8" t="s">
        <v>7559</v>
      </c>
      <c r="B2193" s="8" t="s">
        <v>7560</v>
      </c>
      <c r="C2193" s="8" t="s">
        <v>7462</v>
      </c>
      <c r="D2193" s="8" t="s">
        <v>7475</v>
      </c>
      <c r="F2193" s="8" t="s">
        <v>6141</v>
      </c>
      <c r="G2193" s="8" t="str">
        <f t="shared" ca="1" si="205"/>
        <v>13</v>
      </c>
      <c r="H2193" s="8" t="str">
        <f t="shared" ca="1" si="206"/>
        <v>20</v>
      </c>
      <c r="I2193" s="8" t="s">
        <v>6306</v>
      </c>
      <c r="J2193" s="8" t="s">
        <v>6144</v>
      </c>
      <c r="K2193" s="8" t="s">
        <v>6217</v>
      </c>
      <c r="L2193" s="8" t="s">
        <v>7561</v>
      </c>
      <c r="M2193" s="8" t="s">
        <v>7562</v>
      </c>
      <c r="N2193" s="8" t="s">
        <v>6169</v>
      </c>
    </row>
    <row r="2194" spans="1:14" ht="21.75" customHeight="1">
      <c r="A2194" s="8" t="s">
        <v>385</v>
      </c>
      <c r="B2194" s="8" t="s">
        <v>7538</v>
      </c>
      <c r="C2194" s="8" t="s">
        <v>7462</v>
      </c>
      <c r="D2194" s="8" t="s">
        <v>7479</v>
      </c>
      <c r="F2194" s="8" t="s">
        <v>6141</v>
      </c>
      <c r="G2194" s="8" t="str">
        <f t="shared" ca="1" si="205"/>
        <v>13</v>
      </c>
      <c r="H2194" s="8" t="str">
        <f t="shared" ca="1" si="206"/>
        <v>20</v>
      </c>
      <c r="I2194" s="8" t="s">
        <v>6183</v>
      </c>
      <c r="J2194" s="8" t="s">
        <v>6361</v>
      </c>
      <c r="K2194" s="8" t="s">
        <v>6217</v>
      </c>
      <c r="L2194" s="8" t="s">
        <v>7539</v>
      </c>
      <c r="M2194" s="8" t="s">
        <v>6809</v>
      </c>
      <c r="N2194" s="8" t="s">
        <v>6169</v>
      </c>
    </row>
    <row r="2195" spans="1:14" ht="21.75" customHeight="1">
      <c r="A2195" s="8" t="s">
        <v>1588</v>
      </c>
      <c r="B2195" s="8" t="s">
        <v>7550</v>
      </c>
      <c r="C2195" s="8" t="s">
        <v>7462</v>
      </c>
      <c r="D2195" s="8" t="s">
        <v>7490</v>
      </c>
      <c r="F2195" s="8" t="s">
        <v>6141</v>
      </c>
      <c r="G2195" s="8" t="str">
        <f t="shared" ca="1" si="205"/>
        <v>13</v>
      </c>
      <c r="H2195" s="8" t="str">
        <f t="shared" ca="1" si="206"/>
        <v>20</v>
      </c>
      <c r="I2195" s="8" t="s">
        <v>6252</v>
      </c>
      <c r="J2195" s="8" t="s">
        <v>6158</v>
      </c>
      <c r="K2195" s="8" t="s">
        <v>6217</v>
      </c>
      <c r="L2195" s="8" t="s">
        <v>7563</v>
      </c>
      <c r="M2195" s="8" t="s">
        <v>7564</v>
      </c>
      <c r="N2195" s="8" t="s">
        <v>6224</v>
      </c>
    </row>
    <row r="2196" spans="1:14" ht="21.75" customHeight="1">
      <c r="A2196" s="8" t="s">
        <v>7565</v>
      </c>
      <c r="B2196" s="8" t="s">
        <v>7566</v>
      </c>
      <c r="C2196" s="8" t="s">
        <v>7462</v>
      </c>
      <c r="D2196" s="8" t="s">
        <v>7463</v>
      </c>
      <c r="F2196" s="8" t="s">
        <v>6141</v>
      </c>
      <c r="G2196" s="8" t="str">
        <f t="shared" ca="1" si="205"/>
        <v>13</v>
      </c>
      <c r="H2196" s="8" t="str">
        <f t="shared" ca="1" si="206"/>
        <v>20</v>
      </c>
      <c r="I2196" s="8" t="s">
        <v>6942</v>
      </c>
      <c r="J2196" s="8" t="s">
        <v>6239</v>
      </c>
      <c r="K2196" s="8" t="s">
        <v>6166</v>
      </c>
      <c r="L2196" s="8" t="s">
        <v>7567</v>
      </c>
      <c r="M2196" s="8" t="s">
        <v>7568</v>
      </c>
      <c r="N2196" s="8" t="s">
        <v>6147</v>
      </c>
    </row>
    <row r="2197" spans="1:14" ht="21.75" customHeight="1">
      <c r="A2197" s="8" t="s">
        <v>7569</v>
      </c>
      <c r="B2197" s="8" t="s">
        <v>7560</v>
      </c>
      <c r="C2197" s="8" t="s">
        <v>7462</v>
      </c>
      <c r="D2197" s="8" t="s">
        <v>7475</v>
      </c>
      <c r="F2197" s="8" t="s">
        <v>6141</v>
      </c>
      <c r="G2197" s="8" t="str">
        <f t="shared" ca="1" si="205"/>
        <v>13</v>
      </c>
      <c r="H2197" s="8" t="str">
        <f t="shared" ca="1" si="206"/>
        <v>20</v>
      </c>
      <c r="I2197" s="8" t="s">
        <v>6554</v>
      </c>
      <c r="J2197" s="8" t="s">
        <v>6144</v>
      </c>
      <c r="K2197" s="8" t="s">
        <v>6143</v>
      </c>
      <c r="L2197" s="8" t="s">
        <v>7561</v>
      </c>
      <c r="M2197" s="8" t="s">
        <v>7570</v>
      </c>
      <c r="N2197" s="8" t="s">
        <v>6169</v>
      </c>
    </row>
    <row r="2198" spans="1:14" ht="21.75" customHeight="1">
      <c r="A2198" s="8" t="s">
        <v>7571</v>
      </c>
      <c r="B2198" s="8" t="s">
        <v>7572</v>
      </c>
      <c r="C2198" s="8" t="s">
        <v>7462</v>
      </c>
      <c r="D2198" s="8" t="s">
        <v>7547</v>
      </c>
      <c r="F2198" s="8" t="s">
        <v>6141</v>
      </c>
      <c r="G2198" s="8" t="str">
        <f t="shared" ca="1" si="205"/>
        <v>13</v>
      </c>
      <c r="H2198" s="8" t="str">
        <f t="shared" ca="1" si="206"/>
        <v>20</v>
      </c>
      <c r="I2198" s="8" t="s">
        <v>6657</v>
      </c>
      <c r="J2198" s="8" t="s">
        <v>6245</v>
      </c>
      <c r="K2198" s="8" t="s">
        <v>6217</v>
      </c>
      <c r="L2198" s="8" t="s">
        <v>7573</v>
      </c>
      <c r="M2198" s="8" t="s">
        <v>7574</v>
      </c>
      <c r="N2198" s="8" t="s">
        <v>6169</v>
      </c>
    </row>
    <row r="2199" spans="1:14" ht="21.75" customHeight="1">
      <c r="A2199" s="8" t="s">
        <v>7575</v>
      </c>
      <c r="B2199" s="8" t="s">
        <v>2906</v>
      </c>
      <c r="C2199" s="8" t="s">
        <v>7462</v>
      </c>
      <c r="D2199" s="8" t="s">
        <v>7479</v>
      </c>
      <c r="F2199" s="8" t="s">
        <v>6141</v>
      </c>
      <c r="G2199" s="8" t="str">
        <f t="shared" ca="1" si="205"/>
        <v>13</v>
      </c>
      <c r="H2199" s="8" t="str">
        <f t="shared" ca="1" si="206"/>
        <v>20</v>
      </c>
      <c r="I2199" s="8" t="s">
        <v>6171</v>
      </c>
      <c r="J2199" s="8" t="s">
        <v>6144</v>
      </c>
      <c r="K2199" s="8" t="s">
        <v>6217</v>
      </c>
      <c r="L2199" s="8" t="s">
        <v>7576</v>
      </c>
      <c r="M2199" s="8" t="s">
        <v>7577</v>
      </c>
      <c r="N2199" s="8" t="s">
        <v>36</v>
      </c>
    </row>
    <row r="2200" spans="1:14" ht="21.75" customHeight="1">
      <c r="A2200" s="8" t="s">
        <v>255</v>
      </c>
      <c r="B2200" s="8" t="s">
        <v>7578</v>
      </c>
      <c r="C2200" s="8" t="s">
        <v>7462</v>
      </c>
      <c r="D2200" s="8" t="s">
        <v>7495</v>
      </c>
      <c r="F2200" s="8" t="s">
        <v>6141</v>
      </c>
      <c r="G2200" s="8" t="str">
        <f t="shared" ca="1" si="205"/>
        <v>13</v>
      </c>
      <c r="H2200" s="8" t="str">
        <f t="shared" ca="1" si="206"/>
        <v>20</v>
      </c>
      <c r="I2200" s="8" t="s">
        <v>6637</v>
      </c>
      <c r="J2200" s="8" t="s">
        <v>6158</v>
      </c>
      <c r="K2200" s="8" t="s">
        <v>6217</v>
      </c>
      <c r="L2200" s="8" t="s">
        <v>7579</v>
      </c>
      <c r="M2200" s="8" t="s">
        <v>7580</v>
      </c>
      <c r="N2200" s="8" t="s">
        <v>6147</v>
      </c>
    </row>
    <row r="2201" spans="1:14" ht="21.75" customHeight="1">
      <c r="A2201" s="8" t="s">
        <v>3260</v>
      </c>
      <c r="B2201" s="8" t="s">
        <v>7581</v>
      </c>
      <c r="C2201" s="8" t="s">
        <v>7462</v>
      </c>
      <c r="D2201" s="8" t="s">
        <v>7490</v>
      </c>
      <c r="F2201" s="8" t="s">
        <v>6164</v>
      </c>
      <c r="G2201" s="8" t="str">
        <f t="shared" ca="1" si="205"/>
        <v>13</v>
      </c>
      <c r="H2201" s="8" t="str">
        <f t="shared" ca="1" si="206"/>
        <v>20</v>
      </c>
      <c r="I2201" s="8" t="s">
        <v>6750</v>
      </c>
      <c r="J2201" s="8" t="s">
        <v>6307</v>
      </c>
      <c r="K2201" s="8" t="s">
        <v>6166</v>
      </c>
      <c r="L2201" s="8" t="s">
        <v>7582</v>
      </c>
      <c r="M2201" s="8" t="s">
        <v>4847</v>
      </c>
      <c r="N2201" s="8" t="s">
        <v>42</v>
      </c>
    </row>
    <row r="2202" spans="1:14" ht="21.75" customHeight="1">
      <c r="A2202" s="8" t="s">
        <v>1588</v>
      </c>
      <c r="B2202" s="8" t="s">
        <v>7583</v>
      </c>
      <c r="C2202" s="8" t="s">
        <v>7462</v>
      </c>
      <c r="D2202" s="8" t="s">
        <v>7479</v>
      </c>
      <c r="F2202" s="8" t="s">
        <v>6141</v>
      </c>
      <c r="G2202" s="8" t="str">
        <f t="shared" ca="1" si="205"/>
        <v>13</v>
      </c>
      <c r="H2202" s="8" t="str">
        <f t="shared" ca="1" si="206"/>
        <v>20</v>
      </c>
      <c r="I2202" s="8" t="s">
        <v>6604</v>
      </c>
      <c r="J2202" s="8" t="s">
        <v>6278</v>
      </c>
      <c r="K2202" s="8" t="s">
        <v>6217</v>
      </c>
      <c r="L2202" s="8" t="s">
        <v>7584</v>
      </c>
      <c r="M2202" s="8" t="s">
        <v>7585</v>
      </c>
      <c r="N2202" s="8" t="s">
        <v>36</v>
      </c>
    </row>
    <row r="2203" spans="1:14" ht="21.75" customHeight="1">
      <c r="A2203" s="8" t="s">
        <v>385</v>
      </c>
      <c r="B2203" s="8" t="s">
        <v>7586</v>
      </c>
      <c r="C2203" s="8" t="s">
        <v>7462</v>
      </c>
      <c r="D2203" s="8" t="s">
        <v>7547</v>
      </c>
      <c r="F2203" s="8" t="s">
        <v>6141</v>
      </c>
      <c r="G2203" s="8" t="str">
        <f t="shared" ca="1" si="205"/>
        <v>13</v>
      </c>
      <c r="H2203" s="8" t="str">
        <f t="shared" ca="1" si="206"/>
        <v>20</v>
      </c>
      <c r="I2203" s="8" t="s">
        <v>6256</v>
      </c>
      <c r="J2203" s="8" t="s">
        <v>7587</v>
      </c>
      <c r="K2203" s="8" t="s">
        <v>6166</v>
      </c>
      <c r="L2203" s="8" t="s">
        <v>7588</v>
      </c>
      <c r="M2203" s="8" t="s">
        <v>7589</v>
      </c>
      <c r="N2203" s="8" t="s">
        <v>42</v>
      </c>
    </row>
    <row r="2204" spans="1:14" ht="21.75" customHeight="1">
      <c r="A2204" s="8" t="s">
        <v>3842</v>
      </c>
      <c r="B2204" s="8" t="s">
        <v>7590</v>
      </c>
      <c r="C2204" s="8" t="s">
        <v>7462</v>
      </c>
      <c r="D2204" s="8" t="s">
        <v>7475</v>
      </c>
      <c r="F2204" s="8" t="s">
        <v>6141</v>
      </c>
      <c r="G2204" s="8" t="str">
        <f t="shared" ca="1" si="205"/>
        <v>13</v>
      </c>
      <c r="H2204" s="8" t="str">
        <f t="shared" ca="1" si="206"/>
        <v>20</v>
      </c>
      <c r="I2204" s="8" t="s">
        <v>6157</v>
      </c>
      <c r="J2204" s="8" t="s">
        <v>6278</v>
      </c>
      <c r="K2204" s="8" t="s">
        <v>6166</v>
      </c>
      <c r="L2204" s="8" t="s">
        <v>7591</v>
      </c>
      <c r="M2204" s="8" t="s">
        <v>7592</v>
      </c>
      <c r="N2204" s="8" t="s">
        <v>36</v>
      </c>
    </row>
    <row r="2205" spans="1:14" ht="21.75" customHeight="1">
      <c r="A2205" s="8" t="s">
        <v>7593</v>
      </c>
      <c r="B2205" s="8" t="s">
        <v>5341</v>
      </c>
      <c r="C2205" s="8" t="s">
        <v>7462</v>
      </c>
      <c r="D2205" s="8" t="s">
        <v>7547</v>
      </c>
      <c r="F2205" s="8" t="s">
        <v>6141</v>
      </c>
      <c r="G2205" s="8" t="str">
        <f t="shared" ca="1" si="205"/>
        <v>13</v>
      </c>
      <c r="H2205" s="8" t="str">
        <f t="shared" ca="1" si="206"/>
        <v>20</v>
      </c>
      <c r="I2205" s="8" t="s">
        <v>6978</v>
      </c>
      <c r="J2205" s="8" t="s">
        <v>6144</v>
      </c>
      <c r="K2205" s="8" t="s">
        <v>6166</v>
      </c>
      <c r="L2205" s="8" t="s">
        <v>7594</v>
      </c>
      <c r="M2205" s="8" t="s">
        <v>7595</v>
      </c>
      <c r="N2205" s="8" t="s">
        <v>42</v>
      </c>
    </row>
    <row r="2206" spans="1:14" ht="21.75" customHeight="1">
      <c r="A2206" s="8" t="s">
        <v>6997</v>
      </c>
      <c r="B2206" s="8" t="s">
        <v>7596</v>
      </c>
      <c r="C2206" s="8" t="s">
        <v>7462</v>
      </c>
      <c r="D2206" s="8" t="s">
        <v>7490</v>
      </c>
      <c r="F2206" s="8" t="s">
        <v>6141</v>
      </c>
      <c r="G2206" s="8" t="str">
        <f t="shared" ca="1" si="205"/>
        <v>13</v>
      </c>
      <c r="H2206" s="8" t="str">
        <f t="shared" ca="1" si="206"/>
        <v>20</v>
      </c>
      <c r="I2206" s="8" t="s">
        <v>6151</v>
      </c>
      <c r="J2206" s="8" t="s">
        <v>6438</v>
      </c>
      <c r="K2206" s="8" t="s">
        <v>6166</v>
      </c>
      <c r="L2206" s="8" t="s">
        <v>7597</v>
      </c>
      <c r="M2206" s="8" t="s">
        <v>7598</v>
      </c>
      <c r="N2206" s="8" t="s">
        <v>42</v>
      </c>
    </row>
    <row r="2207" spans="1:14" ht="21.75" customHeight="1">
      <c r="A2207" s="8" t="s">
        <v>7599</v>
      </c>
      <c r="B2207" s="8" t="s">
        <v>7600</v>
      </c>
      <c r="C2207" s="8" t="s">
        <v>7462</v>
      </c>
      <c r="D2207" s="8" t="s">
        <v>7547</v>
      </c>
      <c r="F2207" s="8" t="s">
        <v>6141</v>
      </c>
      <c r="G2207" s="8" t="str">
        <f t="shared" ca="1" si="205"/>
        <v>13</v>
      </c>
      <c r="H2207" s="8" t="str">
        <f t="shared" ca="1" si="206"/>
        <v>20</v>
      </c>
      <c r="I2207" s="8" t="s">
        <v>6277</v>
      </c>
      <c r="J2207" s="8" t="s">
        <v>6158</v>
      </c>
      <c r="K2207" s="8" t="s">
        <v>6217</v>
      </c>
      <c r="L2207" s="8" t="s">
        <v>7601</v>
      </c>
      <c r="M2207" s="8" t="s">
        <v>7602</v>
      </c>
      <c r="N2207" s="8" t="s">
        <v>42</v>
      </c>
    </row>
    <row r="2208" spans="1:14" ht="21.75" customHeight="1">
      <c r="A2208" s="8" t="s">
        <v>51</v>
      </c>
      <c r="B2208" s="8" t="s">
        <v>5860</v>
      </c>
      <c r="C2208" s="8" t="s">
        <v>7462</v>
      </c>
      <c r="D2208" s="8" t="s">
        <v>7463</v>
      </c>
      <c r="F2208" s="8" t="s">
        <v>6141</v>
      </c>
      <c r="G2208" s="8" t="str">
        <f t="shared" ca="1" si="205"/>
        <v>13</v>
      </c>
      <c r="H2208" s="8" t="str">
        <f t="shared" ca="1" si="206"/>
        <v>20</v>
      </c>
      <c r="I2208" s="8" t="s">
        <v>6256</v>
      </c>
      <c r="J2208" s="8" t="s">
        <v>6158</v>
      </c>
      <c r="K2208" s="8" t="s">
        <v>6143</v>
      </c>
      <c r="L2208" s="8" t="s">
        <v>7603</v>
      </c>
      <c r="M2208" s="8" t="s">
        <v>1410</v>
      </c>
      <c r="N2208" s="8" t="s">
        <v>42</v>
      </c>
    </row>
    <row r="2209" spans="1:14" ht="21.75" customHeight="1">
      <c r="A2209" s="8" t="s">
        <v>7604</v>
      </c>
      <c r="B2209" s="8" t="s">
        <v>7538</v>
      </c>
      <c r="C2209" s="8" t="s">
        <v>7462</v>
      </c>
      <c r="D2209" s="8" t="s">
        <v>7479</v>
      </c>
      <c r="F2209" s="8" t="s">
        <v>6141</v>
      </c>
      <c r="G2209" s="8" t="str">
        <f t="shared" ca="1" si="205"/>
        <v>13</v>
      </c>
      <c r="H2209" s="8" t="str">
        <f t="shared" ca="1" si="206"/>
        <v>20</v>
      </c>
      <c r="I2209" s="8" t="s">
        <v>6269</v>
      </c>
      <c r="J2209" s="8" t="s">
        <v>6361</v>
      </c>
      <c r="K2209" s="8" t="s">
        <v>6217</v>
      </c>
      <c r="L2209" s="8" t="s">
        <v>7605</v>
      </c>
      <c r="M2209" s="8" t="s">
        <v>7606</v>
      </c>
      <c r="N2209" s="8" t="s">
        <v>6169</v>
      </c>
    </row>
    <row r="2210" spans="1:14" ht="21.75" customHeight="1">
      <c r="A2210" s="8" t="s">
        <v>7607</v>
      </c>
      <c r="B2210" s="8" t="s">
        <v>7560</v>
      </c>
      <c r="C2210" s="8" t="s">
        <v>7462</v>
      </c>
      <c r="D2210" s="8" t="s">
        <v>7475</v>
      </c>
      <c r="F2210" s="8" t="s">
        <v>6141</v>
      </c>
      <c r="G2210" s="8" t="str">
        <f t="shared" ca="1" si="205"/>
        <v>13</v>
      </c>
      <c r="H2210" s="8" t="str">
        <f t="shared" ca="1" si="206"/>
        <v>20</v>
      </c>
      <c r="I2210" s="8" t="s">
        <v>6244</v>
      </c>
      <c r="J2210" s="8" t="s">
        <v>6144</v>
      </c>
      <c r="K2210" s="8" t="s">
        <v>6217</v>
      </c>
      <c r="L2210" s="8" t="s">
        <v>7608</v>
      </c>
      <c r="M2210" s="8" t="s">
        <v>7609</v>
      </c>
      <c r="N2210" s="8" t="s">
        <v>6169</v>
      </c>
    </row>
    <row r="2211" spans="1:14" ht="21.75" customHeight="1">
      <c r="A2211" s="8" t="s">
        <v>5382</v>
      </c>
      <c r="B2211" s="8" t="s">
        <v>7566</v>
      </c>
      <c r="C2211" s="8" t="s">
        <v>7462</v>
      </c>
      <c r="D2211" s="8" t="s">
        <v>7463</v>
      </c>
      <c r="F2211" s="8" t="s">
        <v>6141</v>
      </c>
      <c r="G2211" s="8" t="str">
        <f t="shared" ca="1" si="205"/>
        <v>13</v>
      </c>
      <c r="H2211" s="8" t="str">
        <f t="shared" ca="1" si="206"/>
        <v>20</v>
      </c>
      <c r="I2211" s="8" t="s">
        <v>6942</v>
      </c>
      <c r="J2211" s="8" t="s">
        <v>6239</v>
      </c>
      <c r="K2211" s="8" t="s">
        <v>6217</v>
      </c>
      <c r="L2211" s="8" t="s">
        <v>7610</v>
      </c>
      <c r="M2211" s="8" t="s">
        <v>7611</v>
      </c>
      <c r="N2211" s="8" t="s">
        <v>6147</v>
      </c>
    </row>
    <row r="2212" spans="1:14" ht="21.75" customHeight="1">
      <c r="A2212" s="8" t="s">
        <v>7612</v>
      </c>
      <c r="B2212" s="8" t="s">
        <v>7581</v>
      </c>
      <c r="C2212" s="8" t="s">
        <v>7462</v>
      </c>
      <c r="D2212" s="8" t="s">
        <v>7490</v>
      </c>
      <c r="F2212" s="8" t="s">
        <v>6141</v>
      </c>
      <c r="G2212" s="8" t="str">
        <f t="shared" ca="1" si="205"/>
        <v>13</v>
      </c>
      <c r="H2212" s="8" t="str">
        <f t="shared" ca="1" si="206"/>
        <v>20</v>
      </c>
      <c r="I2212" s="8" t="s">
        <v>6256</v>
      </c>
      <c r="J2212" s="8" t="s">
        <v>6307</v>
      </c>
      <c r="K2212" s="8" t="s">
        <v>6217</v>
      </c>
      <c r="L2212" s="8" t="s">
        <v>7582</v>
      </c>
      <c r="M2212" s="8" t="s">
        <v>7613</v>
      </c>
      <c r="N2212" s="8" t="s">
        <v>42</v>
      </c>
    </row>
    <row r="2213" spans="1:14" ht="21.75" customHeight="1">
      <c r="A2213" s="8" t="s">
        <v>385</v>
      </c>
      <c r="B2213" s="8" t="s">
        <v>7586</v>
      </c>
      <c r="C2213" s="8" t="s">
        <v>7462</v>
      </c>
      <c r="D2213" s="8" t="s">
        <v>7547</v>
      </c>
      <c r="F2213" s="8" t="s">
        <v>6141</v>
      </c>
      <c r="G2213" s="8" t="str">
        <f t="shared" ca="1" si="205"/>
        <v>13</v>
      </c>
      <c r="H2213" s="8" t="str">
        <f t="shared" ca="1" si="206"/>
        <v>20</v>
      </c>
      <c r="I2213" s="8" t="s">
        <v>6269</v>
      </c>
      <c r="J2213" s="8" t="s">
        <v>7587</v>
      </c>
      <c r="K2213" s="8" t="s">
        <v>6217</v>
      </c>
      <c r="L2213" s="8" t="s">
        <v>7614</v>
      </c>
      <c r="M2213" s="8" t="s">
        <v>7042</v>
      </c>
      <c r="N2213" s="8" t="s">
        <v>42</v>
      </c>
    </row>
    <row r="2214" spans="1:14" ht="21.75" customHeight="1">
      <c r="A2214" s="8" t="s">
        <v>5600</v>
      </c>
      <c r="B2214" s="8" t="s">
        <v>7590</v>
      </c>
      <c r="C2214" s="8" t="s">
        <v>7462</v>
      </c>
      <c r="D2214" s="8" t="s">
        <v>7475</v>
      </c>
      <c r="F2214" s="8" t="s">
        <v>6141</v>
      </c>
      <c r="G2214" s="8" t="str">
        <f t="shared" ca="1" si="205"/>
        <v>13</v>
      </c>
      <c r="H2214" s="8" t="str">
        <f t="shared" ca="1" si="206"/>
        <v>20</v>
      </c>
      <c r="I2214" s="8" t="s">
        <v>6157</v>
      </c>
      <c r="J2214" s="8" t="s">
        <v>6278</v>
      </c>
      <c r="K2214" s="8" t="s">
        <v>6166</v>
      </c>
      <c r="L2214" s="8" t="s">
        <v>7615</v>
      </c>
      <c r="M2214" s="8" t="s">
        <v>7616</v>
      </c>
      <c r="N2214" s="8" t="s">
        <v>36</v>
      </c>
    </row>
    <row r="2215" spans="1:14" ht="21.75" customHeight="1">
      <c r="A2215" s="8" t="s">
        <v>5382</v>
      </c>
      <c r="B2215" s="8" t="s">
        <v>7617</v>
      </c>
      <c r="C2215" s="8" t="s">
        <v>7462</v>
      </c>
      <c r="D2215" s="8" t="s">
        <v>7479</v>
      </c>
      <c r="F2215" s="8" t="s">
        <v>6141</v>
      </c>
      <c r="G2215" s="8" t="str">
        <f t="shared" ca="1" si="205"/>
        <v>13</v>
      </c>
      <c r="H2215" s="8" t="str">
        <f t="shared" ca="1" si="206"/>
        <v>20</v>
      </c>
      <c r="I2215" s="8" t="s">
        <v>6252</v>
      </c>
      <c r="J2215" s="8" t="s">
        <v>6144</v>
      </c>
      <c r="K2215" s="8" t="s">
        <v>6166</v>
      </c>
      <c r="L2215" s="8" t="s">
        <v>7618</v>
      </c>
      <c r="M2215" s="8" t="s">
        <v>6696</v>
      </c>
      <c r="N2215" s="8" t="s">
        <v>42</v>
      </c>
    </row>
    <row r="2216" spans="1:14" ht="21.75" customHeight="1">
      <c r="A2216" s="8" t="s">
        <v>7619</v>
      </c>
      <c r="B2216" s="8" t="s">
        <v>7620</v>
      </c>
      <c r="C2216" s="8" t="s">
        <v>7462</v>
      </c>
      <c r="D2216" s="8" t="s">
        <v>7466</v>
      </c>
      <c r="F2216" s="8" t="s">
        <v>6141</v>
      </c>
      <c r="G2216" s="8" t="str">
        <f t="shared" ca="1" si="205"/>
        <v>13</v>
      </c>
      <c r="H2216" s="8" t="str">
        <f t="shared" ca="1" si="206"/>
        <v>20</v>
      </c>
      <c r="I2216" s="8" t="s">
        <v>6189</v>
      </c>
      <c r="J2216" s="8" t="s">
        <v>6190</v>
      </c>
      <c r="K2216" s="8" t="s">
        <v>6217</v>
      </c>
      <c r="L2216" s="8" t="s">
        <v>7621</v>
      </c>
      <c r="M2216" s="8" t="s">
        <v>7622</v>
      </c>
      <c r="N2216" s="8" t="s">
        <v>42</v>
      </c>
    </row>
    <row r="2217" spans="1:14" ht="21.75" customHeight="1">
      <c r="A2217" s="8" t="s">
        <v>385</v>
      </c>
      <c r="B2217" s="8" t="s">
        <v>7550</v>
      </c>
      <c r="C2217" s="8" t="s">
        <v>7462</v>
      </c>
      <c r="D2217" s="8" t="s">
        <v>7490</v>
      </c>
      <c r="F2217" s="8" t="s">
        <v>6141</v>
      </c>
      <c r="G2217" s="8" t="str">
        <f t="shared" ca="1" si="205"/>
        <v>13</v>
      </c>
      <c r="H2217" s="8" t="str">
        <f t="shared" ca="1" si="206"/>
        <v>20</v>
      </c>
      <c r="I2217" s="8" t="s">
        <v>6252</v>
      </c>
      <c r="J2217" s="8" t="s">
        <v>6158</v>
      </c>
      <c r="K2217" s="8" t="s">
        <v>6217</v>
      </c>
      <c r="L2217" s="8" t="s">
        <v>7623</v>
      </c>
      <c r="M2217" s="8" t="s">
        <v>7624</v>
      </c>
      <c r="N2217" s="8" t="s">
        <v>6224</v>
      </c>
    </row>
    <row r="2218" spans="1:14" ht="21.75" customHeight="1">
      <c r="A2218" s="8" t="s">
        <v>3951</v>
      </c>
      <c r="B2218" s="8" t="s">
        <v>5622</v>
      </c>
      <c r="C2218" s="8" t="s">
        <v>7462</v>
      </c>
      <c r="D2218" s="8" t="s">
        <v>7495</v>
      </c>
      <c r="F2218" s="8" t="s">
        <v>6141</v>
      </c>
      <c r="G2218" s="8" t="str">
        <f t="shared" ca="1" si="205"/>
        <v>13</v>
      </c>
      <c r="H2218" s="8" t="str">
        <f t="shared" ca="1" si="206"/>
        <v>20</v>
      </c>
      <c r="I2218" s="8" t="s">
        <v>6432</v>
      </c>
      <c r="J2218" s="8" t="s">
        <v>6190</v>
      </c>
      <c r="K2218" s="8" t="s">
        <v>6143</v>
      </c>
      <c r="L2218" s="8" t="s">
        <v>7625</v>
      </c>
      <c r="M2218" s="8" t="s">
        <v>7626</v>
      </c>
      <c r="N2218" s="8" t="s">
        <v>6224</v>
      </c>
    </row>
    <row r="2219" spans="1:14" ht="21.75" customHeight="1">
      <c r="A2219" s="8" t="s">
        <v>7627</v>
      </c>
      <c r="B2219" s="8" t="s">
        <v>7628</v>
      </c>
      <c r="C2219" s="8" t="s">
        <v>7462</v>
      </c>
      <c r="D2219" s="8" t="s">
        <v>7475</v>
      </c>
      <c r="F2219" s="8" t="s">
        <v>6141</v>
      </c>
      <c r="G2219" s="8" t="str">
        <f t="shared" ca="1" si="205"/>
        <v>13</v>
      </c>
      <c r="H2219" s="8" t="str">
        <f t="shared" ca="1" si="206"/>
        <v>20</v>
      </c>
      <c r="I2219" s="8" t="s">
        <v>7040</v>
      </c>
      <c r="J2219" s="8" t="s">
        <v>6964</v>
      </c>
      <c r="K2219" s="8" t="s">
        <v>6217</v>
      </c>
      <c r="L2219" s="8" t="s">
        <v>7629</v>
      </c>
      <c r="M2219" s="8" t="s">
        <v>7630</v>
      </c>
      <c r="N2219" s="8" t="s">
        <v>6147</v>
      </c>
    </row>
    <row r="2220" spans="1:14" ht="21.75" customHeight="1">
      <c r="A2220" s="8" t="s">
        <v>255</v>
      </c>
      <c r="B2220" s="8" t="s">
        <v>5341</v>
      </c>
      <c r="C2220" s="8" t="s">
        <v>7462</v>
      </c>
      <c r="D2220" s="8" t="s">
        <v>7547</v>
      </c>
      <c r="F2220" s="8" t="s">
        <v>6150</v>
      </c>
      <c r="G2220" s="8" t="str">
        <f t="shared" ca="1" si="205"/>
        <v>13</v>
      </c>
      <c r="H2220" s="8" t="str">
        <f t="shared" ca="1" si="206"/>
        <v>20</v>
      </c>
      <c r="I2220" s="8" t="s">
        <v>6252</v>
      </c>
      <c r="J2220" s="8" t="s">
        <v>6144</v>
      </c>
      <c r="K2220" s="8" t="s">
        <v>6166</v>
      </c>
      <c r="L2220" s="8" t="s">
        <v>7631</v>
      </c>
      <c r="M2220" s="8" t="s">
        <v>7632</v>
      </c>
      <c r="N2220" s="8" t="s">
        <v>42</v>
      </c>
    </row>
    <row r="2221" spans="1:14" ht="21.75" customHeight="1">
      <c r="A2221" s="8" t="s">
        <v>7633</v>
      </c>
      <c r="B2221" s="8" t="s">
        <v>7535</v>
      </c>
      <c r="C2221" s="8" t="s">
        <v>7462</v>
      </c>
      <c r="D2221" s="8" t="s">
        <v>7479</v>
      </c>
      <c r="F2221" s="8" t="s">
        <v>6141</v>
      </c>
      <c r="G2221" s="8" t="str">
        <f t="shared" ca="1" si="205"/>
        <v>13</v>
      </c>
      <c r="H2221" s="8" t="str">
        <f t="shared" ca="1" si="206"/>
        <v>20</v>
      </c>
      <c r="I2221" s="8" t="s">
        <v>6785</v>
      </c>
      <c r="J2221" s="8" t="s">
        <v>6366</v>
      </c>
      <c r="K2221" s="8" t="s">
        <v>6217</v>
      </c>
      <c r="L2221" s="8" t="s">
        <v>7634</v>
      </c>
      <c r="M2221" s="8" t="s">
        <v>7635</v>
      </c>
      <c r="N2221" s="8" t="s">
        <v>42</v>
      </c>
    </row>
    <row r="2222" spans="1:14" ht="21.75" customHeight="1">
      <c r="A2222" s="8" t="s">
        <v>7636</v>
      </c>
      <c r="B2222" s="8" t="s">
        <v>7637</v>
      </c>
      <c r="C2222" s="8" t="s">
        <v>7462</v>
      </c>
      <c r="D2222" s="8" t="s">
        <v>7479</v>
      </c>
      <c r="F2222" s="8" t="s">
        <v>6150</v>
      </c>
      <c r="G2222" s="8" t="str">
        <f t="shared" ca="1" si="205"/>
        <v>13</v>
      </c>
      <c r="H2222" s="8" t="str">
        <f t="shared" ca="1" si="206"/>
        <v>20</v>
      </c>
      <c r="I2222" s="8" t="s">
        <v>6301</v>
      </c>
      <c r="J2222" s="8" t="s">
        <v>6324</v>
      </c>
      <c r="K2222" s="8" t="s">
        <v>6166</v>
      </c>
      <c r="L2222" s="8" t="s">
        <v>7638</v>
      </c>
      <c r="M2222" s="8" t="s">
        <v>1410</v>
      </c>
      <c r="N2222" s="8" t="s">
        <v>42</v>
      </c>
    </row>
    <row r="2223" spans="1:14" ht="21.75" customHeight="1">
      <c r="A2223" s="8" t="s">
        <v>7639</v>
      </c>
      <c r="B2223" s="8" t="s">
        <v>5171</v>
      </c>
      <c r="C2223" s="8" t="s">
        <v>7462</v>
      </c>
      <c r="D2223" s="8" t="s">
        <v>7547</v>
      </c>
      <c r="F2223" s="8" t="s">
        <v>6141</v>
      </c>
      <c r="G2223" s="8" t="str">
        <f t="shared" ca="1" si="205"/>
        <v>13</v>
      </c>
      <c r="H2223" s="8" t="str">
        <f t="shared" ca="1" si="206"/>
        <v>20</v>
      </c>
      <c r="I2223" s="8" t="s">
        <v>6183</v>
      </c>
      <c r="J2223" s="8" t="s">
        <v>6245</v>
      </c>
      <c r="K2223" s="8" t="s">
        <v>6166</v>
      </c>
      <c r="L2223" s="8" t="s">
        <v>7640</v>
      </c>
      <c r="M2223" s="8" t="s">
        <v>6559</v>
      </c>
      <c r="N2223" s="8" t="s">
        <v>6224</v>
      </c>
    </row>
    <row r="2224" spans="1:14" ht="21.75" customHeight="1">
      <c r="A2224" s="8" t="s">
        <v>7641</v>
      </c>
      <c r="B2224" s="8" t="s">
        <v>7560</v>
      </c>
      <c r="C2224" s="8" t="s">
        <v>7462</v>
      </c>
      <c r="D2224" s="8" t="s">
        <v>7475</v>
      </c>
      <c r="F2224" s="8" t="s">
        <v>6141</v>
      </c>
      <c r="G2224" s="8" t="str">
        <f t="shared" ca="1" si="205"/>
        <v>13</v>
      </c>
      <c r="H2224" s="8" t="str">
        <f t="shared" ca="1" si="206"/>
        <v>20</v>
      </c>
      <c r="I2224" s="8" t="s">
        <v>6269</v>
      </c>
      <c r="J2224" s="8" t="s">
        <v>6144</v>
      </c>
      <c r="K2224" s="8" t="s">
        <v>6217</v>
      </c>
      <c r="L2224" s="8" t="s">
        <v>7642</v>
      </c>
      <c r="M2224" s="8" t="s">
        <v>7643</v>
      </c>
      <c r="N2224" s="8" t="s">
        <v>6169</v>
      </c>
    </row>
    <row r="2225" spans="1:14" ht="21.75" customHeight="1">
      <c r="A2225" s="8" t="s">
        <v>385</v>
      </c>
      <c r="B2225" s="8" t="s">
        <v>7550</v>
      </c>
      <c r="C2225" s="8" t="s">
        <v>7462</v>
      </c>
      <c r="D2225" s="8" t="s">
        <v>7490</v>
      </c>
      <c r="F2225" s="8" t="s">
        <v>6141</v>
      </c>
      <c r="G2225" s="8" t="str">
        <f t="shared" ca="1" si="205"/>
        <v>13</v>
      </c>
      <c r="H2225" s="8" t="str">
        <f t="shared" ca="1" si="206"/>
        <v>20</v>
      </c>
      <c r="I2225" s="8" t="s">
        <v>6252</v>
      </c>
      <c r="J2225" s="8" t="s">
        <v>6158</v>
      </c>
      <c r="K2225" s="8" t="s">
        <v>6143</v>
      </c>
      <c r="L2225" s="8" t="s">
        <v>7551</v>
      </c>
      <c r="M2225" s="8" t="s">
        <v>1907</v>
      </c>
      <c r="N2225" s="8" t="s">
        <v>6224</v>
      </c>
    </row>
    <row r="2226" spans="1:14" ht="21.75" customHeight="1">
      <c r="A2226" s="8" t="s">
        <v>517</v>
      </c>
      <c r="B2226" s="8" t="s">
        <v>5860</v>
      </c>
      <c r="C2226" s="8" t="s">
        <v>7462</v>
      </c>
      <c r="D2226" s="8" t="s">
        <v>7463</v>
      </c>
      <c r="F2226" s="8" t="s">
        <v>6141</v>
      </c>
      <c r="G2226" s="8" t="str">
        <f t="shared" ca="1" si="205"/>
        <v>13</v>
      </c>
      <c r="H2226" s="8" t="str">
        <f t="shared" ca="1" si="206"/>
        <v>20</v>
      </c>
      <c r="I2226" s="8" t="s">
        <v>6252</v>
      </c>
      <c r="J2226" s="8" t="s">
        <v>6158</v>
      </c>
      <c r="K2226" s="8" t="s">
        <v>6143</v>
      </c>
      <c r="L2226" s="8" t="s">
        <v>6681</v>
      </c>
      <c r="M2226" s="8" t="s">
        <v>6698</v>
      </c>
      <c r="N2226" s="8" t="s">
        <v>42</v>
      </c>
    </row>
    <row r="2227" spans="1:14" ht="21.75" customHeight="1">
      <c r="A2227" s="8" t="s">
        <v>1068</v>
      </c>
      <c r="B2227" s="8" t="s">
        <v>7644</v>
      </c>
      <c r="C2227" s="8" t="s">
        <v>7462</v>
      </c>
      <c r="D2227" s="8" t="s">
        <v>7490</v>
      </c>
      <c r="F2227" s="8" t="s">
        <v>6141</v>
      </c>
      <c r="G2227" s="8" t="str">
        <f t="shared" ca="1" si="205"/>
        <v>13</v>
      </c>
      <c r="H2227" s="8" t="str">
        <f t="shared" ca="1" si="206"/>
        <v>20</v>
      </c>
      <c r="I2227" s="8" t="s">
        <v>7645</v>
      </c>
      <c r="J2227" s="8" t="s">
        <v>6245</v>
      </c>
      <c r="K2227" s="8" t="s">
        <v>6166</v>
      </c>
      <c r="L2227" s="8" t="s">
        <v>7646</v>
      </c>
      <c r="M2227" s="8" t="s">
        <v>6631</v>
      </c>
      <c r="N2227" s="8" t="s">
        <v>6169</v>
      </c>
    </row>
    <row r="2228" spans="1:14" ht="21.75" customHeight="1">
      <c r="A2228" s="8" t="s">
        <v>385</v>
      </c>
      <c r="B2228" s="8" t="s">
        <v>7647</v>
      </c>
      <c r="C2228" s="8" t="s">
        <v>7462</v>
      </c>
      <c r="D2228" s="8" t="s">
        <v>7495</v>
      </c>
      <c r="F2228" s="8" t="s">
        <v>6150</v>
      </c>
      <c r="G2228" s="8" t="str">
        <f t="shared" ca="1" si="205"/>
        <v>13</v>
      </c>
      <c r="H2228" s="8" t="str">
        <f t="shared" ca="1" si="206"/>
        <v>20</v>
      </c>
      <c r="I2228" s="8" t="s">
        <v>6432</v>
      </c>
      <c r="J2228" s="8" t="s">
        <v>6278</v>
      </c>
      <c r="K2228" s="8" t="s">
        <v>6143</v>
      </c>
      <c r="L2228" s="8" t="s">
        <v>7648</v>
      </c>
      <c r="M2228" s="8" t="s">
        <v>7649</v>
      </c>
      <c r="N2228" s="8" t="s">
        <v>6147</v>
      </c>
    </row>
    <row r="2229" spans="1:14" ht="21.75" customHeight="1">
      <c r="A2229" s="8" t="s">
        <v>3718</v>
      </c>
      <c r="B2229" s="8" t="s">
        <v>7650</v>
      </c>
      <c r="C2229" s="8" t="s">
        <v>7462</v>
      </c>
      <c r="D2229" s="8" t="s">
        <v>7479</v>
      </c>
      <c r="F2229" s="8" t="s">
        <v>6141</v>
      </c>
      <c r="G2229" s="8" t="str">
        <f t="shared" ca="1" si="205"/>
        <v>13</v>
      </c>
      <c r="H2229" s="8" t="str">
        <f t="shared" ca="1" si="206"/>
        <v>20</v>
      </c>
      <c r="I2229" s="8" t="s">
        <v>6252</v>
      </c>
      <c r="J2229" s="8" t="s">
        <v>6190</v>
      </c>
      <c r="K2229" s="8" t="s">
        <v>6217</v>
      </c>
      <c r="L2229" s="8" t="s">
        <v>7651</v>
      </c>
      <c r="M2229" s="8" t="s">
        <v>6667</v>
      </c>
      <c r="N2229" s="8" t="s">
        <v>42</v>
      </c>
    </row>
    <row r="2230" spans="1:14" ht="21.75" customHeight="1">
      <c r="A2230" s="8" t="s">
        <v>7652</v>
      </c>
      <c r="B2230" s="8" t="s">
        <v>7578</v>
      </c>
      <c r="C2230" s="8" t="s">
        <v>7462</v>
      </c>
      <c r="D2230" s="8" t="s">
        <v>7495</v>
      </c>
      <c r="F2230" s="8" t="s">
        <v>6164</v>
      </c>
      <c r="G2230" s="8" t="str">
        <f t="shared" ca="1" si="205"/>
        <v>13</v>
      </c>
      <c r="H2230" s="8" t="str">
        <f t="shared" ca="1" si="206"/>
        <v>20</v>
      </c>
      <c r="I2230" s="8" t="s">
        <v>7526</v>
      </c>
      <c r="J2230" s="8" t="s">
        <v>6158</v>
      </c>
      <c r="K2230" s="8" t="s">
        <v>6217</v>
      </c>
      <c r="L2230" s="8" t="s">
        <v>7579</v>
      </c>
      <c r="M2230" s="8" t="s">
        <v>6517</v>
      </c>
      <c r="N2230" s="8" t="s">
        <v>6147</v>
      </c>
    </row>
    <row r="2231" spans="1:14" ht="21.75" customHeight="1">
      <c r="A2231" s="8" t="s">
        <v>7653</v>
      </c>
      <c r="B2231" s="8" t="s">
        <v>3313</v>
      </c>
      <c r="C2231" s="8" t="s">
        <v>7462</v>
      </c>
      <c r="D2231" s="8" t="s">
        <v>7495</v>
      </c>
      <c r="F2231" s="8" t="s">
        <v>6164</v>
      </c>
      <c r="G2231" s="8" t="str">
        <f t="shared" ca="1" si="205"/>
        <v>13</v>
      </c>
      <c r="H2231" s="8" t="str">
        <f t="shared" ca="1" si="206"/>
        <v>20</v>
      </c>
      <c r="I2231" s="8" t="s">
        <v>6878</v>
      </c>
      <c r="J2231" s="8" t="s">
        <v>6158</v>
      </c>
      <c r="K2231" s="8" t="s">
        <v>6143</v>
      </c>
      <c r="L2231" s="8" t="s">
        <v>7654</v>
      </c>
      <c r="M2231" s="8" t="s">
        <v>21</v>
      </c>
      <c r="N2231" s="8" t="s">
        <v>42</v>
      </c>
    </row>
    <row r="2232" spans="1:14" ht="21.75" customHeight="1">
      <c r="A2232" s="8" t="s">
        <v>4176</v>
      </c>
      <c r="B2232" s="8" t="s">
        <v>7655</v>
      </c>
      <c r="C2232" s="8" t="s">
        <v>7462</v>
      </c>
      <c r="D2232" s="8" t="s">
        <v>7490</v>
      </c>
      <c r="F2232" s="8" t="s">
        <v>6141</v>
      </c>
      <c r="G2232" s="8" t="str">
        <f t="shared" ca="1" si="205"/>
        <v>13</v>
      </c>
      <c r="H2232" s="8" t="str">
        <f t="shared" ca="1" si="206"/>
        <v>20</v>
      </c>
      <c r="I2232" s="8" t="s">
        <v>6785</v>
      </c>
      <c r="J2232" s="8" t="s">
        <v>6158</v>
      </c>
      <c r="K2232" s="8" t="s">
        <v>6143</v>
      </c>
      <c r="L2232" s="8" t="s">
        <v>7656</v>
      </c>
      <c r="M2232" s="8" t="s">
        <v>7657</v>
      </c>
      <c r="N2232" s="8" t="s">
        <v>6147</v>
      </c>
    </row>
    <row r="2233" spans="1:14" ht="21.75" customHeight="1">
      <c r="A2233" s="8" t="s">
        <v>7658</v>
      </c>
      <c r="B2233" s="8" t="s">
        <v>7659</v>
      </c>
      <c r="C2233" s="8" t="s">
        <v>7462</v>
      </c>
      <c r="D2233" s="8" t="s">
        <v>7479</v>
      </c>
      <c r="F2233" s="8" t="s">
        <v>6141</v>
      </c>
      <c r="G2233" s="8" t="str">
        <f t="shared" ca="1" si="205"/>
        <v>13</v>
      </c>
      <c r="H2233" s="8" t="str">
        <f t="shared" ca="1" si="206"/>
        <v>20</v>
      </c>
      <c r="I2233" s="8" t="s">
        <v>6750</v>
      </c>
      <c r="J2233" s="8" t="s">
        <v>6245</v>
      </c>
      <c r="K2233" s="8" t="s">
        <v>6217</v>
      </c>
      <c r="L2233" s="8" t="s">
        <v>7660</v>
      </c>
      <c r="M2233" s="8" t="s">
        <v>7661</v>
      </c>
      <c r="N2233" s="8" t="s">
        <v>6169</v>
      </c>
    </row>
    <row r="2234" spans="1:14" ht="21.75" customHeight="1">
      <c r="A2234" s="8" t="s">
        <v>4176</v>
      </c>
      <c r="B2234" s="8" t="s">
        <v>7628</v>
      </c>
      <c r="C2234" s="8" t="s">
        <v>7462</v>
      </c>
      <c r="D2234" s="8" t="s">
        <v>7475</v>
      </c>
      <c r="F2234" s="8" t="s">
        <v>6141</v>
      </c>
      <c r="G2234" s="8" t="str">
        <f t="shared" ca="1" si="205"/>
        <v>13</v>
      </c>
      <c r="H2234" s="8" t="str">
        <f t="shared" ca="1" si="206"/>
        <v>20</v>
      </c>
      <c r="I2234" s="8" t="s">
        <v>7662</v>
      </c>
      <c r="J2234" s="8" t="s">
        <v>6964</v>
      </c>
      <c r="K2234" s="8" t="s">
        <v>6143</v>
      </c>
      <c r="L2234" s="8" t="s">
        <v>7629</v>
      </c>
      <c r="M2234" s="8" t="s">
        <v>7663</v>
      </c>
      <c r="N2234" s="8" t="s">
        <v>6147</v>
      </c>
    </row>
    <row r="2235" spans="1:14" ht="21.75" customHeight="1">
      <c r="A2235" s="8" t="s">
        <v>7664</v>
      </c>
      <c r="B2235" s="8" t="s">
        <v>7665</v>
      </c>
      <c r="C2235" s="8" t="s">
        <v>7462</v>
      </c>
      <c r="D2235" s="8" t="s">
        <v>7479</v>
      </c>
      <c r="F2235" s="8" t="s">
        <v>6141</v>
      </c>
      <c r="G2235" s="8" t="str">
        <f t="shared" ca="1" si="205"/>
        <v>13</v>
      </c>
      <c r="H2235" s="8" t="str">
        <f t="shared" ca="1" si="206"/>
        <v>20</v>
      </c>
      <c r="I2235" s="8" t="s">
        <v>6252</v>
      </c>
      <c r="J2235" s="8" t="s">
        <v>6184</v>
      </c>
      <c r="K2235" s="8" t="s">
        <v>6217</v>
      </c>
      <c r="L2235" s="8" t="s">
        <v>7666</v>
      </c>
      <c r="M2235" s="8" t="s">
        <v>7667</v>
      </c>
      <c r="N2235" s="8" t="s">
        <v>6224</v>
      </c>
    </row>
    <row r="2236" spans="1:14" ht="21.75" customHeight="1">
      <c r="A2236" s="8" t="s">
        <v>75</v>
      </c>
      <c r="B2236" s="8" t="s">
        <v>3248</v>
      </c>
      <c r="C2236" s="8" t="s">
        <v>7462</v>
      </c>
      <c r="D2236" s="8" t="s">
        <v>7479</v>
      </c>
      <c r="F2236" s="8" t="s">
        <v>6141</v>
      </c>
      <c r="G2236" s="8" t="str">
        <f t="shared" ca="1" si="205"/>
        <v>13</v>
      </c>
      <c r="H2236" s="8" t="str">
        <f t="shared" ca="1" si="206"/>
        <v>20</v>
      </c>
      <c r="I2236" s="8" t="s">
        <v>6189</v>
      </c>
      <c r="J2236" s="8" t="s">
        <v>6158</v>
      </c>
      <c r="K2236" s="8" t="s">
        <v>6217</v>
      </c>
      <c r="L2236" s="8" t="s">
        <v>7668</v>
      </c>
      <c r="M2236" s="8" t="s">
        <v>4611</v>
      </c>
      <c r="N2236" s="8" t="s">
        <v>42</v>
      </c>
    </row>
    <row r="2237" spans="1:14" ht="21.75" customHeight="1">
      <c r="A2237" s="8" t="s">
        <v>24</v>
      </c>
      <c r="B2237" s="8" t="s">
        <v>7546</v>
      </c>
      <c r="C2237" s="8" t="s">
        <v>7462</v>
      </c>
      <c r="D2237" s="8" t="s">
        <v>7547</v>
      </c>
      <c r="F2237" s="8" t="s">
        <v>6141</v>
      </c>
      <c r="G2237" s="8" t="str">
        <f t="shared" ca="1" si="205"/>
        <v>13</v>
      </c>
      <c r="H2237" s="8" t="str">
        <f t="shared" ca="1" si="206"/>
        <v>20</v>
      </c>
      <c r="I2237" s="8" t="s">
        <v>7669</v>
      </c>
      <c r="J2237" s="8" t="s">
        <v>6158</v>
      </c>
      <c r="K2237" s="8" t="s">
        <v>6150</v>
      </c>
      <c r="L2237" s="8" t="s">
        <v>7548</v>
      </c>
      <c r="M2237" s="8" t="s">
        <v>7670</v>
      </c>
      <c r="N2237" s="8" t="s">
        <v>36</v>
      </c>
    </row>
    <row r="2238" spans="1:14" ht="21.75" customHeight="1">
      <c r="A2238" s="8" t="s">
        <v>761</v>
      </c>
      <c r="B2238" s="8" t="s">
        <v>7671</v>
      </c>
      <c r="C2238" s="8" t="s">
        <v>7462</v>
      </c>
      <c r="D2238" s="8" t="s">
        <v>7463</v>
      </c>
      <c r="F2238" s="8" t="s">
        <v>6164</v>
      </c>
      <c r="G2238" s="8" t="str">
        <f t="shared" ca="1" si="205"/>
        <v>13</v>
      </c>
      <c r="H2238" s="8" t="str">
        <f t="shared" ca="1" si="206"/>
        <v>20</v>
      </c>
      <c r="I2238" s="8" t="s">
        <v>6532</v>
      </c>
      <c r="J2238" s="8" t="s">
        <v>6233</v>
      </c>
      <c r="K2238" s="8" t="s">
        <v>6143</v>
      </c>
      <c r="L2238" s="8" t="s">
        <v>7672</v>
      </c>
      <c r="M2238" s="8" t="s">
        <v>7574</v>
      </c>
      <c r="N2238" s="8" t="s">
        <v>36</v>
      </c>
    </row>
    <row r="2239" spans="1:14" ht="21.75" customHeight="1">
      <c r="A2239" s="8" t="s">
        <v>7673</v>
      </c>
      <c r="B2239" s="8" t="s">
        <v>7560</v>
      </c>
      <c r="C2239" s="8" t="s">
        <v>7462</v>
      </c>
      <c r="D2239" s="8" t="s">
        <v>7475</v>
      </c>
      <c r="F2239" s="8" t="s">
        <v>6141</v>
      </c>
      <c r="G2239" s="8" t="str">
        <f t="shared" ca="1" si="205"/>
        <v>13</v>
      </c>
      <c r="H2239" s="8" t="str">
        <f t="shared" ca="1" si="206"/>
        <v>20</v>
      </c>
      <c r="I2239" s="8" t="s">
        <v>6269</v>
      </c>
      <c r="J2239" s="8" t="s">
        <v>6144</v>
      </c>
      <c r="K2239" s="8" t="s">
        <v>6217</v>
      </c>
      <c r="L2239" s="8" t="s">
        <v>7674</v>
      </c>
      <c r="M2239" s="8" t="s">
        <v>7675</v>
      </c>
      <c r="N2239" s="8" t="s">
        <v>6169</v>
      </c>
    </row>
    <row r="2240" spans="1:14" ht="21.75" customHeight="1">
      <c r="A2240" s="8" t="s">
        <v>7676</v>
      </c>
      <c r="B2240" s="8" t="s">
        <v>7644</v>
      </c>
      <c r="C2240" s="8" t="s">
        <v>7462</v>
      </c>
      <c r="D2240" s="8" t="s">
        <v>7490</v>
      </c>
      <c r="F2240" s="8" t="s">
        <v>6141</v>
      </c>
      <c r="G2240" s="8" t="str">
        <f t="shared" ca="1" si="205"/>
        <v>13</v>
      </c>
      <c r="H2240" s="8" t="str">
        <f t="shared" ca="1" si="206"/>
        <v>20</v>
      </c>
      <c r="I2240" s="8" t="s">
        <v>7645</v>
      </c>
      <c r="J2240" s="8" t="s">
        <v>6245</v>
      </c>
      <c r="K2240" s="8" t="s">
        <v>6166</v>
      </c>
      <c r="L2240" s="8" t="s">
        <v>7646</v>
      </c>
      <c r="M2240" s="8" t="s">
        <v>7677</v>
      </c>
      <c r="N2240" s="8" t="s">
        <v>6169</v>
      </c>
    </row>
    <row r="2241" spans="1:14" ht="21.75" customHeight="1">
      <c r="A2241" s="8" t="s">
        <v>7678</v>
      </c>
      <c r="B2241" s="8" t="s">
        <v>2906</v>
      </c>
      <c r="C2241" s="8" t="s">
        <v>7462</v>
      </c>
      <c r="D2241" s="8" t="s">
        <v>7479</v>
      </c>
      <c r="F2241" s="8" t="s">
        <v>6141</v>
      </c>
      <c r="G2241" s="8" t="str">
        <f t="shared" ca="1" si="205"/>
        <v>13</v>
      </c>
      <c r="H2241" s="8" t="str">
        <f t="shared" ca="1" si="206"/>
        <v>20</v>
      </c>
      <c r="I2241" s="8" t="s">
        <v>6171</v>
      </c>
      <c r="J2241" s="8" t="s">
        <v>6144</v>
      </c>
      <c r="K2241" s="8" t="s">
        <v>6143</v>
      </c>
      <c r="L2241" s="8" t="s">
        <v>7576</v>
      </c>
      <c r="M2241" s="8" t="s">
        <v>7679</v>
      </c>
      <c r="N2241" s="8" t="s">
        <v>36</v>
      </c>
    </row>
    <row r="2242" spans="1:14" ht="21.75" customHeight="1">
      <c r="A2242" s="8" t="s">
        <v>7673</v>
      </c>
      <c r="B2242" s="8" t="s">
        <v>7680</v>
      </c>
      <c r="C2242" s="8" t="s">
        <v>7462</v>
      </c>
      <c r="D2242" s="8" t="s">
        <v>7479</v>
      </c>
      <c r="F2242" s="8" t="s">
        <v>6150</v>
      </c>
      <c r="G2242" s="8" t="str">
        <f t="shared" ca="1" si="205"/>
        <v>13</v>
      </c>
      <c r="H2242" s="8" t="str">
        <f t="shared" ca="1" si="206"/>
        <v>20</v>
      </c>
      <c r="I2242" s="8" t="s">
        <v>6632</v>
      </c>
      <c r="J2242" s="8" t="s">
        <v>6239</v>
      </c>
      <c r="K2242" s="8" t="s">
        <v>6217</v>
      </c>
      <c r="L2242" s="8" t="s">
        <v>7681</v>
      </c>
      <c r="M2242" s="8" t="s">
        <v>7682</v>
      </c>
      <c r="N2242" s="8" t="s">
        <v>42</v>
      </c>
    </row>
    <row r="2243" spans="1:14" ht="21.75" customHeight="1">
      <c r="A2243" s="8" t="s">
        <v>7683</v>
      </c>
      <c r="B2243" s="8" t="s">
        <v>5341</v>
      </c>
      <c r="C2243" s="8" t="s">
        <v>7462</v>
      </c>
      <c r="D2243" s="8" t="s">
        <v>7547</v>
      </c>
      <c r="F2243" s="8" t="s">
        <v>6141</v>
      </c>
      <c r="G2243" s="8" t="str">
        <f t="shared" ca="1" si="205"/>
        <v>13</v>
      </c>
      <c r="H2243" s="8" t="str">
        <f t="shared" ca="1" si="206"/>
        <v>20</v>
      </c>
      <c r="I2243" s="8" t="s">
        <v>6151</v>
      </c>
      <c r="J2243" s="8" t="s">
        <v>6144</v>
      </c>
      <c r="K2243" s="8" t="s">
        <v>6166</v>
      </c>
      <c r="L2243" s="8" t="s">
        <v>7684</v>
      </c>
      <c r="M2243" s="8" t="s">
        <v>7685</v>
      </c>
      <c r="N2243" s="8" t="s">
        <v>42</v>
      </c>
    </row>
    <row r="2244" spans="1:14" ht="21.75" customHeight="1">
      <c r="A2244" s="8" t="s">
        <v>385</v>
      </c>
      <c r="B2244" s="8" t="s">
        <v>7686</v>
      </c>
      <c r="C2244" s="8" t="s">
        <v>7462</v>
      </c>
      <c r="D2244" s="8" t="s">
        <v>7475</v>
      </c>
      <c r="F2244" s="8" t="s">
        <v>6150</v>
      </c>
      <c r="G2244" s="8" t="str">
        <f t="shared" ca="1" si="205"/>
        <v>13</v>
      </c>
      <c r="H2244" s="8" t="str">
        <f t="shared" ca="1" si="206"/>
        <v>20</v>
      </c>
      <c r="I2244" s="8" t="s">
        <v>6785</v>
      </c>
      <c r="J2244" s="8" t="s">
        <v>6457</v>
      </c>
      <c r="K2244" s="8" t="s">
        <v>6143</v>
      </c>
      <c r="L2244" s="8" t="s">
        <v>7687</v>
      </c>
      <c r="M2244" s="8" t="s">
        <v>7688</v>
      </c>
      <c r="N2244" s="8" t="s">
        <v>36</v>
      </c>
    </row>
    <row r="2245" spans="1:14" ht="21.75" customHeight="1">
      <c r="A2245" s="8" t="s">
        <v>7689</v>
      </c>
      <c r="B2245" s="8" t="s">
        <v>7690</v>
      </c>
      <c r="C2245" s="8" t="s">
        <v>7462</v>
      </c>
      <c r="D2245" s="8" t="s">
        <v>7479</v>
      </c>
      <c r="F2245" s="8" t="s">
        <v>6141</v>
      </c>
      <c r="G2245" s="8" t="str">
        <f t="shared" ca="1" si="205"/>
        <v>13</v>
      </c>
      <c r="H2245" s="8" t="str">
        <f t="shared" ca="1" si="206"/>
        <v>20</v>
      </c>
      <c r="I2245" s="8" t="s">
        <v>6189</v>
      </c>
      <c r="J2245" s="8" t="s">
        <v>6270</v>
      </c>
      <c r="K2245" s="8" t="s">
        <v>6217</v>
      </c>
      <c r="L2245" s="8" t="s">
        <v>7691</v>
      </c>
      <c r="M2245" s="8" t="s">
        <v>7692</v>
      </c>
      <c r="N2245" s="8" t="s">
        <v>6224</v>
      </c>
    </row>
    <row r="2246" spans="1:14" ht="21.75" customHeight="1">
      <c r="A2246" s="8" t="s">
        <v>385</v>
      </c>
      <c r="B2246" s="8" t="s">
        <v>7693</v>
      </c>
      <c r="C2246" s="8" t="s">
        <v>7462</v>
      </c>
      <c r="D2246" s="8" t="s">
        <v>7479</v>
      </c>
      <c r="F2246" s="8" t="s">
        <v>6141</v>
      </c>
      <c r="G2246" s="8" t="str">
        <f t="shared" ca="1" si="205"/>
        <v>13</v>
      </c>
      <c r="H2246" s="8" t="str">
        <f t="shared" ca="1" si="206"/>
        <v>20</v>
      </c>
      <c r="I2246" s="8" t="s">
        <v>6256</v>
      </c>
      <c r="J2246" s="8" t="s">
        <v>6239</v>
      </c>
      <c r="K2246" s="8" t="s">
        <v>6217</v>
      </c>
      <c r="L2246" s="8" t="s">
        <v>7694</v>
      </c>
      <c r="M2246" s="8" t="s">
        <v>7695</v>
      </c>
      <c r="N2246" s="8" t="s">
        <v>42</v>
      </c>
    </row>
    <row r="2247" spans="1:14" ht="21.75" customHeight="1">
      <c r="A2247" s="8" t="s">
        <v>7696</v>
      </c>
      <c r="B2247" s="8" t="s">
        <v>5264</v>
      </c>
      <c r="C2247" s="8" t="s">
        <v>7462</v>
      </c>
      <c r="D2247" s="8" t="s">
        <v>7475</v>
      </c>
      <c r="F2247" s="8" t="s">
        <v>6141</v>
      </c>
      <c r="G2247" s="8" t="str">
        <f t="shared" ca="1" si="205"/>
        <v>13</v>
      </c>
      <c r="H2247" s="8" t="str">
        <f t="shared" ca="1" si="206"/>
        <v>20</v>
      </c>
      <c r="I2247" s="8" t="s">
        <v>6157</v>
      </c>
      <c r="J2247" s="8" t="s">
        <v>6270</v>
      </c>
      <c r="K2247" s="8" t="s">
        <v>6166</v>
      </c>
      <c r="L2247" s="8" t="s">
        <v>7697</v>
      </c>
      <c r="M2247" s="8" t="s">
        <v>7698</v>
      </c>
      <c r="N2247" s="8" t="s">
        <v>6224</v>
      </c>
    </row>
    <row r="2248" spans="1:14" ht="21.75" customHeight="1">
      <c r="A2248" s="8" t="s">
        <v>7699</v>
      </c>
      <c r="B2248" s="8" t="s">
        <v>7474</v>
      </c>
      <c r="C2248" s="8" t="s">
        <v>7462</v>
      </c>
      <c r="D2248" s="8" t="s">
        <v>7475</v>
      </c>
      <c r="F2248" s="8" t="s">
        <v>6141</v>
      </c>
      <c r="G2248" s="8" t="str">
        <f t="shared" ca="1" si="205"/>
        <v>13</v>
      </c>
      <c r="H2248" s="8" t="str">
        <f t="shared" ca="1" si="206"/>
        <v>20</v>
      </c>
      <c r="I2248" s="8" t="s">
        <v>6252</v>
      </c>
      <c r="J2248" s="8" t="s">
        <v>6158</v>
      </c>
      <c r="K2248" s="8" t="s">
        <v>6143</v>
      </c>
      <c r="L2248" s="8" t="s">
        <v>7476</v>
      </c>
      <c r="M2248" s="8" t="s">
        <v>6674</v>
      </c>
      <c r="N2248" s="8" t="s">
        <v>42</v>
      </c>
    </row>
    <row r="2249" spans="1:14" ht="21.75" customHeight="1">
      <c r="A2249" s="8" t="s">
        <v>7700</v>
      </c>
      <c r="B2249" s="8" t="s">
        <v>7701</v>
      </c>
      <c r="C2249" s="8" t="s">
        <v>7462</v>
      </c>
      <c r="D2249" s="8" t="s">
        <v>7471</v>
      </c>
      <c r="F2249" s="8" t="s">
        <v>6141</v>
      </c>
      <c r="G2249" s="8" t="str">
        <f t="shared" ca="1" si="205"/>
        <v>13</v>
      </c>
      <c r="H2249" s="8" t="str">
        <f t="shared" ca="1" si="206"/>
        <v>20</v>
      </c>
      <c r="I2249" s="8" t="s">
        <v>6632</v>
      </c>
      <c r="J2249" s="8" t="s">
        <v>6245</v>
      </c>
      <c r="K2249" s="8" t="s">
        <v>6217</v>
      </c>
      <c r="L2249" s="8" t="s">
        <v>7702</v>
      </c>
      <c r="M2249" s="8" t="s">
        <v>6160</v>
      </c>
      <c r="N2249" s="8" t="s">
        <v>6224</v>
      </c>
    </row>
    <row r="2250" spans="1:14" ht="21.75" customHeight="1">
      <c r="A2250" s="8" t="s">
        <v>1588</v>
      </c>
      <c r="B2250" s="8" t="s">
        <v>7665</v>
      </c>
      <c r="C2250" s="8" t="s">
        <v>7462</v>
      </c>
      <c r="D2250" s="8" t="s">
        <v>7479</v>
      </c>
      <c r="F2250" s="8" t="s">
        <v>6141</v>
      </c>
      <c r="G2250" s="8" t="str">
        <f t="shared" ca="1" si="205"/>
        <v>13</v>
      </c>
      <c r="H2250" s="8" t="str">
        <f t="shared" ca="1" si="206"/>
        <v>20</v>
      </c>
      <c r="I2250" s="8" t="s">
        <v>6252</v>
      </c>
      <c r="J2250" s="8" t="s">
        <v>6184</v>
      </c>
      <c r="K2250" s="8" t="s">
        <v>6217</v>
      </c>
      <c r="L2250" s="8" t="s">
        <v>7703</v>
      </c>
      <c r="M2250" s="8" t="s">
        <v>7704</v>
      </c>
      <c r="N2250" s="8" t="s">
        <v>6224</v>
      </c>
    </row>
    <row r="2251" spans="1:14" ht="21.75" customHeight="1">
      <c r="A2251" s="8" t="s">
        <v>1907</v>
      </c>
      <c r="B2251" s="8" t="s">
        <v>7628</v>
      </c>
      <c r="C2251" s="8" t="s">
        <v>7462</v>
      </c>
      <c r="D2251" s="8" t="s">
        <v>7475</v>
      </c>
      <c r="F2251" s="8" t="s">
        <v>6141</v>
      </c>
      <c r="G2251" s="8" t="str">
        <f t="shared" ca="1" si="205"/>
        <v>13</v>
      </c>
      <c r="H2251" s="8" t="str">
        <f t="shared" ca="1" si="206"/>
        <v>20</v>
      </c>
      <c r="I2251" s="8" t="s">
        <v>7040</v>
      </c>
      <c r="J2251" s="8" t="s">
        <v>6964</v>
      </c>
      <c r="K2251" s="8" t="s">
        <v>6217</v>
      </c>
      <c r="L2251" s="8" t="s">
        <v>7705</v>
      </c>
      <c r="M2251" s="8" t="s">
        <v>7706</v>
      </c>
      <c r="N2251" s="8" t="s">
        <v>6147</v>
      </c>
    </row>
    <row r="2252" spans="1:14" ht="21.75" customHeight="1">
      <c r="A2252" s="8" t="s">
        <v>761</v>
      </c>
      <c r="B2252" s="8" t="s">
        <v>7707</v>
      </c>
      <c r="C2252" s="8" t="s">
        <v>7462</v>
      </c>
      <c r="D2252" s="8" t="s">
        <v>7490</v>
      </c>
      <c r="F2252" s="8" t="s">
        <v>6141</v>
      </c>
      <c r="G2252" s="8" t="str">
        <f t="shared" ca="1" si="205"/>
        <v>13</v>
      </c>
      <c r="H2252" s="8" t="str">
        <f t="shared" ca="1" si="206"/>
        <v>20</v>
      </c>
      <c r="I2252" s="8" t="s">
        <v>6589</v>
      </c>
      <c r="J2252" s="8" t="s">
        <v>6144</v>
      </c>
      <c r="K2252" s="8" t="s">
        <v>6150</v>
      </c>
      <c r="L2252" s="8" t="s">
        <v>7708</v>
      </c>
      <c r="M2252" s="8" t="s">
        <v>7709</v>
      </c>
      <c r="N2252" s="8" t="s">
        <v>36</v>
      </c>
    </row>
    <row r="2253" spans="1:14" ht="21.75" customHeight="1">
      <c r="A2253" s="8" t="s">
        <v>1588</v>
      </c>
      <c r="B2253" s="8" t="s">
        <v>7710</v>
      </c>
      <c r="C2253" s="8" t="s">
        <v>7462</v>
      </c>
      <c r="D2253" s="8" t="s">
        <v>7479</v>
      </c>
      <c r="F2253" s="8" t="s">
        <v>6141</v>
      </c>
      <c r="G2253" s="8" t="str">
        <f t="shared" ca="1" si="205"/>
        <v>13</v>
      </c>
      <c r="H2253" s="8" t="str">
        <f t="shared" ca="1" si="206"/>
        <v>20</v>
      </c>
      <c r="I2253" s="8" t="s">
        <v>7711</v>
      </c>
      <c r="J2253" s="8" t="s">
        <v>7712</v>
      </c>
      <c r="K2253" s="8" t="s">
        <v>6217</v>
      </c>
      <c r="L2253" s="8" t="s">
        <v>7713</v>
      </c>
      <c r="M2253" s="8" t="s">
        <v>1907</v>
      </c>
      <c r="N2253" s="8" t="s">
        <v>36</v>
      </c>
    </row>
    <row r="2254" spans="1:14" ht="21.75" customHeight="1">
      <c r="A2254" s="8" t="s">
        <v>7714</v>
      </c>
      <c r="B2254" s="8" t="s">
        <v>7560</v>
      </c>
      <c r="C2254" s="8" t="s">
        <v>7462</v>
      </c>
      <c r="D2254" s="8" t="s">
        <v>7475</v>
      </c>
      <c r="F2254" s="8" t="s">
        <v>6141</v>
      </c>
      <c r="G2254" s="8" t="str">
        <f t="shared" ca="1" si="205"/>
        <v>13</v>
      </c>
      <c r="H2254" s="8" t="str">
        <f t="shared" ca="1" si="206"/>
        <v>20</v>
      </c>
      <c r="I2254" s="8" t="s">
        <v>6785</v>
      </c>
      <c r="J2254" s="8" t="s">
        <v>6144</v>
      </c>
      <c r="K2254" s="8" t="s">
        <v>6217</v>
      </c>
      <c r="L2254" s="8" t="s">
        <v>7561</v>
      </c>
      <c r="M2254" s="8" t="s">
        <v>7562</v>
      </c>
      <c r="N2254" s="8" t="s">
        <v>6169</v>
      </c>
    </row>
    <row r="2255" spans="1:14" ht="21.75" customHeight="1">
      <c r="A2255" s="8" t="s">
        <v>7715</v>
      </c>
      <c r="B2255" s="8" t="s">
        <v>7680</v>
      </c>
      <c r="C2255" s="8" t="s">
        <v>7462</v>
      </c>
      <c r="D2255" s="8" t="s">
        <v>7479</v>
      </c>
      <c r="F2255" s="8" t="s">
        <v>6164</v>
      </c>
      <c r="G2255" s="8" t="str">
        <f t="shared" ca="1" si="205"/>
        <v>13</v>
      </c>
      <c r="H2255" s="8" t="str">
        <f t="shared" ca="1" si="206"/>
        <v>20</v>
      </c>
      <c r="I2255" s="8" t="s">
        <v>6238</v>
      </c>
      <c r="J2255" s="8" t="s">
        <v>6239</v>
      </c>
      <c r="K2255" s="8" t="s">
        <v>6166</v>
      </c>
      <c r="L2255" s="8" t="s">
        <v>7681</v>
      </c>
      <c r="M2255" s="8" t="s">
        <v>7716</v>
      </c>
      <c r="N2255" s="8" t="s">
        <v>42</v>
      </c>
    </row>
    <row r="2256" spans="1:14" ht="21.75" customHeight="1">
      <c r="A2256" s="8" t="s">
        <v>3462</v>
      </c>
      <c r="B2256" s="8" t="s">
        <v>7690</v>
      </c>
      <c r="C2256" s="8" t="s">
        <v>7462</v>
      </c>
      <c r="D2256" s="8" t="s">
        <v>7479</v>
      </c>
      <c r="F2256" s="8" t="s">
        <v>6150</v>
      </c>
      <c r="G2256" s="8" t="str">
        <f t="shared" ca="1" si="205"/>
        <v>13</v>
      </c>
      <c r="H2256" s="8" t="str">
        <f t="shared" ca="1" si="206"/>
        <v>20</v>
      </c>
      <c r="I2256" s="8" t="s">
        <v>6942</v>
      </c>
      <c r="J2256" s="8" t="s">
        <v>6270</v>
      </c>
      <c r="K2256" s="8" t="s">
        <v>6217</v>
      </c>
      <c r="L2256" s="8" t="s">
        <v>7717</v>
      </c>
      <c r="M2256" s="8" t="s">
        <v>7718</v>
      </c>
      <c r="N2256" s="8" t="s">
        <v>6224</v>
      </c>
    </row>
    <row r="2257" spans="1:14" ht="21.75" customHeight="1">
      <c r="A2257" s="8" t="s">
        <v>7719</v>
      </c>
      <c r="B2257" s="8" t="s">
        <v>7720</v>
      </c>
      <c r="C2257" s="8" t="s">
        <v>7462</v>
      </c>
      <c r="D2257" s="8" t="s">
        <v>7495</v>
      </c>
      <c r="F2257" s="8" t="s">
        <v>6141</v>
      </c>
      <c r="G2257" s="8" t="str">
        <f t="shared" ca="1" si="205"/>
        <v>13</v>
      </c>
      <c r="H2257" s="8" t="str">
        <f t="shared" ca="1" si="206"/>
        <v>20</v>
      </c>
      <c r="I2257" s="8" t="s">
        <v>7420</v>
      </c>
      <c r="J2257" s="8" t="s">
        <v>7721</v>
      </c>
      <c r="K2257" s="8" t="s">
        <v>6166</v>
      </c>
      <c r="L2257" s="8" t="s">
        <v>7722</v>
      </c>
      <c r="M2257" s="8" t="s">
        <v>7723</v>
      </c>
      <c r="N2257" s="8" t="s">
        <v>6147</v>
      </c>
    </row>
    <row r="2258" spans="1:14" ht="21.75" customHeight="1">
      <c r="A2258" s="8" t="s">
        <v>761</v>
      </c>
      <c r="B2258" s="8" t="s">
        <v>7724</v>
      </c>
      <c r="C2258" s="8" t="s">
        <v>7462</v>
      </c>
      <c r="D2258" s="8" t="s">
        <v>7479</v>
      </c>
      <c r="F2258" s="8" t="s">
        <v>6141</v>
      </c>
      <c r="G2258" s="8" t="str">
        <f t="shared" ca="1" si="205"/>
        <v>13</v>
      </c>
      <c r="H2258" s="8" t="str">
        <f t="shared" ca="1" si="206"/>
        <v>20</v>
      </c>
      <c r="I2258" s="8" t="s">
        <v>7338</v>
      </c>
      <c r="J2258" s="8" t="s">
        <v>6558</v>
      </c>
      <c r="K2258" s="8" t="s">
        <v>6143</v>
      </c>
      <c r="L2258" s="8" t="s">
        <v>7725</v>
      </c>
      <c r="M2258" s="8" t="s">
        <v>6160</v>
      </c>
      <c r="N2258" s="8" t="s">
        <v>6224</v>
      </c>
    </row>
    <row r="2259" spans="1:14" ht="21.75" customHeight="1">
      <c r="A2259" s="8" t="s">
        <v>2510</v>
      </c>
      <c r="B2259" s="8" t="s">
        <v>7707</v>
      </c>
      <c r="C2259" s="8" t="s">
        <v>7462</v>
      </c>
      <c r="D2259" s="8" t="s">
        <v>7475</v>
      </c>
      <c r="F2259" s="8" t="s">
        <v>6141</v>
      </c>
      <c r="G2259" s="8" t="str">
        <f t="shared" ca="1" si="205"/>
        <v>13</v>
      </c>
      <c r="H2259" s="8" t="str">
        <f t="shared" ca="1" si="206"/>
        <v>20</v>
      </c>
      <c r="I2259" s="8" t="s">
        <v>6277</v>
      </c>
      <c r="J2259" s="8" t="s">
        <v>6144</v>
      </c>
      <c r="K2259" s="8" t="s">
        <v>6150</v>
      </c>
      <c r="L2259" s="8" t="s">
        <v>7726</v>
      </c>
      <c r="M2259" s="8" t="s">
        <v>7727</v>
      </c>
      <c r="N2259" s="8" t="s">
        <v>36</v>
      </c>
    </row>
    <row r="2260" spans="1:14" ht="21.75" customHeight="1">
      <c r="A2260" s="8" t="s">
        <v>172</v>
      </c>
      <c r="B2260" s="8" t="s">
        <v>7728</v>
      </c>
      <c r="C2260" s="8" t="s">
        <v>7462</v>
      </c>
      <c r="D2260" s="8" t="s">
        <v>7490</v>
      </c>
      <c r="F2260" s="8" t="s">
        <v>6141</v>
      </c>
      <c r="G2260" s="8" t="str">
        <f t="shared" ca="1" si="205"/>
        <v>13</v>
      </c>
      <c r="H2260" s="8" t="str">
        <f t="shared" ca="1" si="206"/>
        <v>20</v>
      </c>
      <c r="I2260" s="8" t="s">
        <v>6332</v>
      </c>
      <c r="J2260" s="8" t="s">
        <v>6158</v>
      </c>
      <c r="K2260" s="8" t="s">
        <v>6217</v>
      </c>
      <c r="L2260" s="8" t="s">
        <v>7729</v>
      </c>
      <c r="M2260" s="8" t="s">
        <v>7730</v>
      </c>
      <c r="N2260" s="8" t="s">
        <v>36</v>
      </c>
    </row>
    <row r="2261" spans="1:14" ht="21.75" customHeight="1">
      <c r="A2261" s="8" t="s">
        <v>1205</v>
      </c>
      <c r="B2261" s="8" t="s">
        <v>7596</v>
      </c>
      <c r="C2261" s="8" t="s">
        <v>7462</v>
      </c>
      <c r="D2261" s="8" t="s">
        <v>7490</v>
      </c>
      <c r="F2261" s="8" t="s">
        <v>6141</v>
      </c>
      <c r="G2261" s="8" t="str">
        <f t="shared" ca="1" si="205"/>
        <v>13</v>
      </c>
      <c r="H2261" s="8" t="str">
        <f t="shared" ca="1" si="206"/>
        <v>20</v>
      </c>
      <c r="I2261" s="8" t="s">
        <v>7526</v>
      </c>
      <c r="J2261" s="8" t="s">
        <v>6438</v>
      </c>
      <c r="K2261" s="8" t="s">
        <v>6143</v>
      </c>
      <c r="L2261" s="8" t="s">
        <v>7731</v>
      </c>
      <c r="M2261" s="8" t="s">
        <v>7732</v>
      </c>
      <c r="N2261" s="8" t="s">
        <v>42</v>
      </c>
    </row>
    <row r="2262" spans="1:14" ht="21.75" customHeight="1">
      <c r="A2262" s="8" t="s">
        <v>172</v>
      </c>
      <c r="B2262" s="8" t="s">
        <v>7733</v>
      </c>
      <c r="C2262" s="8" t="s">
        <v>7462</v>
      </c>
      <c r="D2262" s="8" t="s">
        <v>7471</v>
      </c>
      <c r="F2262" s="8" t="s">
        <v>6141</v>
      </c>
      <c r="G2262" s="8" t="str">
        <f t="shared" ca="1" si="205"/>
        <v>13</v>
      </c>
      <c r="H2262" s="8" t="str">
        <f t="shared" ca="1" si="206"/>
        <v>20</v>
      </c>
      <c r="I2262" s="8" t="s">
        <v>6157</v>
      </c>
      <c r="J2262" s="8" t="s">
        <v>7734</v>
      </c>
      <c r="K2262" s="8" t="s">
        <v>6166</v>
      </c>
      <c r="L2262" s="8" t="s">
        <v>7735</v>
      </c>
      <c r="M2262" s="8" t="s">
        <v>7736</v>
      </c>
      <c r="N2262" s="8" t="s">
        <v>36</v>
      </c>
    </row>
    <row r="2263" spans="1:14" ht="21.75" customHeight="1">
      <c r="A2263" s="8" t="s">
        <v>385</v>
      </c>
      <c r="B2263" s="8" t="s">
        <v>7737</v>
      </c>
      <c r="C2263" s="8" t="s">
        <v>7462</v>
      </c>
      <c r="D2263" s="8" t="s">
        <v>7547</v>
      </c>
      <c r="F2263" s="8" t="s">
        <v>6141</v>
      </c>
      <c r="G2263" s="8" t="str">
        <f t="shared" ca="1" si="205"/>
        <v>13</v>
      </c>
      <c r="H2263" s="8" t="str">
        <f t="shared" ca="1" si="206"/>
        <v>20</v>
      </c>
      <c r="I2263" s="8" t="s">
        <v>6171</v>
      </c>
      <c r="J2263" s="8" t="s">
        <v>6201</v>
      </c>
      <c r="K2263" s="8" t="s">
        <v>6217</v>
      </c>
      <c r="L2263" s="8" t="s">
        <v>7738</v>
      </c>
      <c r="M2263" s="8" t="s">
        <v>6568</v>
      </c>
      <c r="N2263" s="8" t="s">
        <v>36</v>
      </c>
    </row>
    <row r="2264" spans="1:14" ht="21.75" customHeight="1">
      <c r="A2264" s="8" t="s">
        <v>24</v>
      </c>
      <c r="B2264" s="8" t="s">
        <v>7535</v>
      </c>
      <c r="C2264" s="8" t="s">
        <v>7462</v>
      </c>
      <c r="D2264" s="8" t="s">
        <v>7479</v>
      </c>
      <c r="F2264" s="8" t="s">
        <v>6141</v>
      </c>
      <c r="G2264" s="8" t="str">
        <f t="shared" ca="1" si="205"/>
        <v>13</v>
      </c>
      <c r="H2264" s="8" t="str">
        <f t="shared" ca="1" si="206"/>
        <v>20</v>
      </c>
      <c r="I2264" s="8" t="s">
        <v>7739</v>
      </c>
      <c r="J2264" s="8" t="s">
        <v>6366</v>
      </c>
      <c r="K2264" s="8" t="s">
        <v>6949</v>
      </c>
      <c r="L2264" s="8" t="s">
        <v>7740</v>
      </c>
      <c r="M2264" s="8" t="s">
        <v>7741</v>
      </c>
      <c r="N2264" s="8" t="s">
        <v>42</v>
      </c>
    </row>
    <row r="2265" spans="1:14" ht="21.75" customHeight="1">
      <c r="A2265" s="8" t="s">
        <v>7742</v>
      </c>
      <c r="B2265" s="8" t="s">
        <v>7743</v>
      </c>
      <c r="C2265" s="8" t="s">
        <v>7462</v>
      </c>
      <c r="D2265" s="8" t="s">
        <v>7479</v>
      </c>
      <c r="F2265" s="8" t="s">
        <v>6141</v>
      </c>
      <c r="G2265" s="8" t="str">
        <f t="shared" ca="1" si="205"/>
        <v>13</v>
      </c>
      <c r="H2265" s="8" t="str">
        <f t="shared" ca="1" si="206"/>
        <v>20</v>
      </c>
      <c r="I2265" s="8" t="s">
        <v>6244</v>
      </c>
      <c r="J2265" s="8" t="s">
        <v>6413</v>
      </c>
      <c r="K2265" s="8" t="s">
        <v>6217</v>
      </c>
      <c r="L2265" s="8" t="s">
        <v>7744</v>
      </c>
      <c r="M2265" s="8" t="s">
        <v>7616</v>
      </c>
      <c r="N2265" s="8" t="s">
        <v>6169</v>
      </c>
    </row>
    <row r="2266" spans="1:14" ht="21.75" customHeight="1">
      <c r="A2266" s="8" t="s">
        <v>4176</v>
      </c>
      <c r="B2266" s="8" t="s">
        <v>6863</v>
      </c>
      <c r="C2266" s="8" t="s">
        <v>7462</v>
      </c>
      <c r="D2266" s="8" t="s">
        <v>7479</v>
      </c>
      <c r="F2266" s="8" t="s">
        <v>6141</v>
      </c>
      <c r="G2266" s="8" t="str">
        <f t="shared" ca="1" si="205"/>
        <v>13</v>
      </c>
      <c r="H2266" s="8" t="str">
        <f t="shared" ca="1" si="206"/>
        <v>20</v>
      </c>
      <c r="I2266" s="8" t="s">
        <v>6269</v>
      </c>
      <c r="J2266" s="8" t="s">
        <v>6864</v>
      </c>
      <c r="K2266" s="8" t="s">
        <v>6166</v>
      </c>
      <c r="L2266" s="8" t="s">
        <v>7745</v>
      </c>
      <c r="M2266" s="8" t="s">
        <v>6192</v>
      </c>
      <c r="N2266" s="8" t="s">
        <v>6169</v>
      </c>
    </row>
    <row r="2267" spans="1:14" ht="21.75" customHeight="1">
      <c r="A2267" s="8" t="s">
        <v>7746</v>
      </c>
      <c r="B2267" s="8" t="s">
        <v>6745</v>
      </c>
      <c r="C2267" s="8" t="s">
        <v>7462</v>
      </c>
      <c r="D2267" s="8" t="s">
        <v>7471</v>
      </c>
      <c r="F2267" s="8" t="s">
        <v>6141</v>
      </c>
      <c r="G2267" s="8" t="str">
        <f t="shared" ca="1" si="205"/>
        <v>13</v>
      </c>
      <c r="H2267" s="8" t="str">
        <f t="shared" ca="1" si="206"/>
        <v>20</v>
      </c>
      <c r="I2267" s="8" t="s">
        <v>6157</v>
      </c>
      <c r="J2267" s="8" t="s">
        <v>6746</v>
      </c>
      <c r="K2267" s="8" t="s">
        <v>6217</v>
      </c>
      <c r="L2267" s="8" t="s">
        <v>6783</v>
      </c>
      <c r="M2267" s="8" t="s">
        <v>1907</v>
      </c>
      <c r="N2267" s="8" t="s">
        <v>42</v>
      </c>
    </row>
    <row r="2268" spans="1:14" ht="21.75" customHeight="1">
      <c r="A2268" s="8" t="s">
        <v>761</v>
      </c>
      <c r="B2268" s="8" t="s">
        <v>7747</v>
      </c>
      <c r="C2268" s="8" t="s">
        <v>7462</v>
      </c>
      <c r="D2268" s="8" t="s">
        <v>7543</v>
      </c>
      <c r="F2268" s="8" t="s">
        <v>6141</v>
      </c>
      <c r="G2268" s="8" t="str">
        <f t="shared" ca="1" si="205"/>
        <v>13</v>
      </c>
      <c r="H2268" s="8" t="str">
        <f t="shared" ca="1" si="206"/>
        <v>20</v>
      </c>
      <c r="I2268" s="8" t="s">
        <v>7040</v>
      </c>
      <c r="J2268" s="8" t="s">
        <v>6158</v>
      </c>
      <c r="K2268" s="8" t="s">
        <v>6217</v>
      </c>
      <c r="L2268" s="8" t="s">
        <v>7748</v>
      </c>
      <c r="M2268" s="8" t="s">
        <v>7749</v>
      </c>
      <c r="N2268" s="8" t="s">
        <v>36</v>
      </c>
    </row>
    <row r="2269" spans="1:14" ht="21.75" customHeight="1">
      <c r="A2269" s="8" t="s">
        <v>7750</v>
      </c>
      <c r="B2269" s="8" t="s">
        <v>7560</v>
      </c>
      <c r="C2269" s="8" t="s">
        <v>7462</v>
      </c>
      <c r="D2269" s="8" t="s">
        <v>7475</v>
      </c>
      <c r="F2269" s="8" t="s">
        <v>6141</v>
      </c>
      <c r="G2269" s="8" t="str">
        <f t="shared" ca="1" si="205"/>
        <v>13</v>
      </c>
      <c r="H2269" s="8" t="str">
        <f t="shared" ca="1" si="206"/>
        <v>20</v>
      </c>
      <c r="I2269" s="8" t="s">
        <v>6252</v>
      </c>
      <c r="J2269" s="8" t="s">
        <v>6144</v>
      </c>
      <c r="K2269" s="8" t="s">
        <v>6217</v>
      </c>
      <c r="L2269" s="8" t="s">
        <v>7608</v>
      </c>
      <c r="M2269" s="8" t="s">
        <v>7751</v>
      </c>
      <c r="N2269" s="8" t="s">
        <v>6169</v>
      </c>
    </row>
    <row r="2270" spans="1:14" ht="21.75" customHeight="1">
      <c r="A2270" s="8" t="s">
        <v>7752</v>
      </c>
      <c r="B2270" s="8" t="s">
        <v>7680</v>
      </c>
      <c r="C2270" s="8" t="s">
        <v>7462</v>
      </c>
      <c r="D2270" s="8" t="s">
        <v>7479</v>
      </c>
      <c r="F2270" s="8" t="s">
        <v>6164</v>
      </c>
      <c r="G2270" s="8" t="str">
        <f t="shared" ca="1" si="205"/>
        <v>13</v>
      </c>
      <c r="H2270" s="8" t="str">
        <f t="shared" ca="1" si="206"/>
        <v>20</v>
      </c>
      <c r="I2270" s="8" t="s">
        <v>6261</v>
      </c>
      <c r="J2270" s="8" t="s">
        <v>6239</v>
      </c>
      <c r="K2270" s="8" t="s">
        <v>6166</v>
      </c>
      <c r="L2270" s="8" t="s">
        <v>7753</v>
      </c>
      <c r="M2270" s="8" t="s">
        <v>7754</v>
      </c>
      <c r="N2270" s="8" t="s">
        <v>42</v>
      </c>
    </row>
    <row r="2271" spans="1:14" ht="21.75" customHeight="1">
      <c r="A2271" s="8" t="s">
        <v>7755</v>
      </c>
      <c r="B2271" s="8" t="s">
        <v>7724</v>
      </c>
      <c r="C2271" s="8" t="s">
        <v>7462</v>
      </c>
      <c r="D2271" s="8" t="s">
        <v>7479</v>
      </c>
      <c r="F2271" s="8" t="s">
        <v>6141</v>
      </c>
      <c r="G2271" s="8" t="str">
        <f t="shared" ca="1" si="205"/>
        <v>13</v>
      </c>
      <c r="H2271" s="8" t="str">
        <f t="shared" ca="1" si="206"/>
        <v>20</v>
      </c>
      <c r="I2271" s="8" t="s">
        <v>6256</v>
      </c>
      <c r="J2271" s="8" t="s">
        <v>6558</v>
      </c>
      <c r="K2271" s="8" t="s">
        <v>6217</v>
      </c>
      <c r="L2271" s="8" t="s">
        <v>7756</v>
      </c>
      <c r="M2271" s="8" t="s">
        <v>7757</v>
      </c>
      <c r="N2271" s="8" t="s">
        <v>6224</v>
      </c>
    </row>
    <row r="2272" spans="1:14" ht="21.75" customHeight="1">
      <c r="A2272" s="8" t="s">
        <v>3951</v>
      </c>
      <c r="B2272" s="8" t="s">
        <v>7758</v>
      </c>
      <c r="C2272" s="8" t="s">
        <v>7462</v>
      </c>
      <c r="D2272" s="8" t="s">
        <v>7479</v>
      </c>
      <c r="F2272" s="8" t="s">
        <v>6141</v>
      </c>
      <c r="G2272" s="8" t="str">
        <f t="shared" ca="1" si="205"/>
        <v>13</v>
      </c>
      <c r="H2272" s="8" t="str">
        <f t="shared" ca="1" si="206"/>
        <v>20</v>
      </c>
      <c r="I2272" s="8" t="s">
        <v>6189</v>
      </c>
      <c r="J2272" s="8" t="s">
        <v>6158</v>
      </c>
      <c r="K2272" s="8" t="s">
        <v>6143</v>
      </c>
      <c r="L2272" s="8" t="s">
        <v>116</v>
      </c>
      <c r="M2272" s="8" t="s">
        <v>6158</v>
      </c>
      <c r="N2272" s="8" t="s">
        <v>36</v>
      </c>
    </row>
    <row r="2273" spans="1:14" ht="21.75" customHeight="1">
      <c r="A2273" s="8" t="s">
        <v>7759</v>
      </c>
      <c r="B2273" s="8" t="s">
        <v>7760</v>
      </c>
      <c r="C2273" s="8" t="s">
        <v>7462</v>
      </c>
      <c r="D2273" s="8" t="s">
        <v>7495</v>
      </c>
      <c r="F2273" s="8" t="s">
        <v>6150</v>
      </c>
      <c r="G2273" s="8" t="str">
        <f t="shared" ca="1" si="205"/>
        <v>13</v>
      </c>
      <c r="H2273" s="8" t="str">
        <f t="shared" ca="1" si="206"/>
        <v>20</v>
      </c>
      <c r="I2273" s="8" t="s">
        <v>6244</v>
      </c>
      <c r="J2273" s="8" t="s">
        <v>6270</v>
      </c>
      <c r="K2273" s="8" t="s">
        <v>6150</v>
      </c>
      <c r="L2273" s="8" t="s">
        <v>7283</v>
      </c>
      <c r="M2273" s="8" t="s">
        <v>7761</v>
      </c>
      <c r="N2273" s="8" t="s">
        <v>42</v>
      </c>
    </row>
    <row r="2274" spans="1:14" ht="21.75" customHeight="1">
      <c r="A2274" s="8" t="s">
        <v>3462</v>
      </c>
      <c r="B2274" s="8" t="s">
        <v>5860</v>
      </c>
      <c r="C2274" s="8" t="s">
        <v>7462</v>
      </c>
      <c r="D2274" s="8" t="s">
        <v>7463</v>
      </c>
      <c r="F2274" s="8" t="s">
        <v>6141</v>
      </c>
      <c r="G2274" s="8" t="str">
        <f t="shared" ca="1" si="205"/>
        <v>13</v>
      </c>
      <c r="H2274" s="8" t="str">
        <f t="shared" ca="1" si="206"/>
        <v>20</v>
      </c>
      <c r="I2274" s="8" t="s">
        <v>6200</v>
      </c>
      <c r="J2274" s="8" t="s">
        <v>6158</v>
      </c>
      <c r="K2274" s="8" t="s">
        <v>6217</v>
      </c>
      <c r="L2274" s="8" t="s">
        <v>7762</v>
      </c>
      <c r="M2274" s="8" t="s">
        <v>6368</v>
      </c>
      <c r="N2274" s="8" t="s">
        <v>42</v>
      </c>
    </row>
    <row r="2275" spans="1:14" ht="21.75" customHeight="1">
      <c r="A2275" s="8" t="s">
        <v>108</v>
      </c>
      <c r="B2275" s="8" t="s">
        <v>7763</v>
      </c>
      <c r="C2275" s="8" t="s">
        <v>7462</v>
      </c>
      <c r="D2275" s="8" t="s">
        <v>7479</v>
      </c>
      <c r="F2275" s="8" t="s">
        <v>6141</v>
      </c>
      <c r="G2275" s="8" t="str">
        <f t="shared" ca="1" si="205"/>
        <v>13</v>
      </c>
      <c r="H2275" s="8" t="str">
        <f t="shared" ca="1" si="206"/>
        <v>20</v>
      </c>
      <c r="I2275" s="8" t="s">
        <v>6256</v>
      </c>
      <c r="J2275" s="8" t="s">
        <v>6152</v>
      </c>
      <c r="K2275" s="8" t="s">
        <v>6217</v>
      </c>
      <c r="L2275" s="8" t="s">
        <v>7764</v>
      </c>
      <c r="M2275" s="8" t="s">
        <v>6680</v>
      </c>
      <c r="N2275" s="8" t="s">
        <v>6224</v>
      </c>
    </row>
    <row r="2276" spans="1:14" ht="21.75" customHeight="1">
      <c r="A2276" s="8" t="s">
        <v>7074</v>
      </c>
      <c r="B2276" s="8" t="s">
        <v>7765</v>
      </c>
      <c r="C2276" s="8" t="s">
        <v>7462</v>
      </c>
      <c r="D2276" s="8" t="s">
        <v>7479</v>
      </c>
      <c r="F2276" s="8" t="s">
        <v>6141</v>
      </c>
      <c r="G2276" s="8" t="str">
        <f t="shared" ca="1" si="205"/>
        <v>13</v>
      </c>
      <c r="H2276" s="8" t="str">
        <f t="shared" ca="1" si="206"/>
        <v>20</v>
      </c>
      <c r="I2276" s="8" t="s">
        <v>6550</v>
      </c>
      <c r="J2276" s="8" t="s">
        <v>6286</v>
      </c>
      <c r="K2276" s="8" t="s">
        <v>6166</v>
      </c>
      <c r="L2276" s="8" t="s">
        <v>7766</v>
      </c>
      <c r="M2276" s="8" t="s">
        <v>7767</v>
      </c>
      <c r="N2276" s="8" t="s">
        <v>6224</v>
      </c>
    </row>
    <row r="2277" spans="1:14" ht="21.75" customHeight="1">
      <c r="A2277" s="8" t="s">
        <v>7768</v>
      </c>
      <c r="B2277" s="8" t="s">
        <v>7671</v>
      </c>
      <c r="C2277" s="8" t="s">
        <v>7462</v>
      </c>
      <c r="D2277" s="8" t="s">
        <v>7463</v>
      </c>
      <c r="F2277" s="8" t="s">
        <v>6164</v>
      </c>
      <c r="G2277" s="8" t="str">
        <f t="shared" ca="1" si="205"/>
        <v>13</v>
      </c>
      <c r="H2277" s="8" t="str">
        <f t="shared" ca="1" si="206"/>
        <v>20</v>
      </c>
      <c r="I2277" s="8" t="s">
        <v>7769</v>
      </c>
      <c r="J2277" s="8" t="s">
        <v>6233</v>
      </c>
      <c r="K2277" s="8" t="s">
        <v>6143</v>
      </c>
      <c r="L2277" s="8" t="s">
        <v>7672</v>
      </c>
      <c r="M2277" s="8" t="s">
        <v>7770</v>
      </c>
      <c r="N2277" s="8" t="s">
        <v>36</v>
      </c>
    </row>
    <row r="2278" spans="1:14" ht="21.75" customHeight="1">
      <c r="A2278" s="8" t="s">
        <v>7771</v>
      </c>
      <c r="B2278" s="8" t="s">
        <v>7617</v>
      </c>
      <c r="C2278" s="8" t="s">
        <v>7462</v>
      </c>
      <c r="D2278" s="8" t="s">
        <v>7479</v>
      </c>
      <c r="F2278" s="8" t="s">
        <v>6141</v>
      </c>
      <c r="G2278" s="8" t="str">
        <f t="shared" ca="1" si="205"/>
        <v>13</v>
      </c>
      <c r="H2278" s="8" t="str">
        <f t="shared" ca="1" si="206"/>
        <v>20</v>
      </c>
      <c r="I2278" s="8" t="s">
        <v>6171</v>
      </c>
      <c r="J2278" s="8" t="s">
        <v>6144</v>
      </c>
      <c r="K2278" s="8" t="s">
        <v>6143</v>
      </c>
      <c r="L2278" s="8" t="s">
        <v>7772</v>
      </c>
      <c r="M2278" s="8" t="s">
        <v>1907</v>
      </c>
      <c r="N2278" s="8" t="s">
        <v>42</v>
      </c>
    </row>
    <row r="2279" spans="1:14" ht="21.75" customHeight="1">
      <c r="A2279" s="8" t="s">
        <v>7773</v>
      </c>
      <c r="B2279" s="8" t="s">
        <v>4269</v>
      </c>
      <c r="C2279" s="8" t="s">
        <v>7462</v>
      </c>
      <c r="D2279" s="8" t="s">
        <v>7479</v>
      </c>
      <c r="F2279" s="8" t="s">
        <v>6141</v>
      </c>
      <c r="G2279" s="8" t="str">
        <f t="shared" ca="1" si="205"/>
        <v>13</v>
      </c>
      <c r="H2279" s="8" t="str">
        <f t="shared" ca="1" si="206"/>
        <v>20</v>
      </c>
      <c r="I2279" s="8" t="s">
        <v>6189</v>
      </c>
      <c r="J2279" s="8" t="s">
        <v>6361</v>
      </c>
      <c r="K2279" s="8" t="s">
        <v>6143</v>
      </c>
      <c r="L2279" s="8" t="s">
        <v>7774</v>
      </c>
      <c r="M2279" s="8" t="s">
        <v>7775</v>
      </c>
      <c r="N2279" s="8" t="s">
        <v>6224</v>
      </c>
    </row>
    <row r="2280" spans="1:14" ht="21.75" customHeight="1">
      <c r="A2280" s="8" t="s">
        <v>7776</v>
      </c>
      <c r="B2280" s="8" t="s">
        <v>7690</v>
      </c>
      <c r="C2280" s="8" t="s">
        <v>7462</v>
      </c>
      <c r="D2280" s="8" t="s">
        <v>7479</v>
      </c>
      <c r="F2280" s="8" t="s">
        <v>6150</v>
      </c>
      <c r="G2280" s="8" t="str">
        <f t="shared" ca="1" si="205"/>
        <v>13</v>
      </c>
      <c r="H2280" s="8" t="str">
        <f t="shared" ca="1" si="206"/>
        <v>20</v>
      </c>
      <c r="I2280" s="8" t="s">
        <v>6252</v>
      </c>
      <c r="J2280" s="8" t="s">
        <v>6270</v>
      </c>
      <c r="K2280" s="8" t="s">
        <v>6217</v>
      </c>
      <c r="L2280" s="8" t="s">
        <v>7777</v>
      </c>
      <c r="M2280" s="8" t="s">
        <v>6286</v>
      </c>
      <c r="N2280" s="8" t="s">
        <v>6224</v>
      </c>
    </row>
    <row r="2281" spans="1:14" ht="21.75" customHeight="1">
      <c r="A2281" s="8" t="s">
        <v>7778</v>
      </c>
      <c r="B2281" s="8" t="s">
        <v>7665</v>
      </c>
      <c r="C2281" s="8" t="s">
        <v>7462</v>
      </c>
      <c r="D2281" s="8" t="s">
        <v>7479</v>
      </c>
      <c r="F2281" s="8" t="s">
        <v>6141</v>
      </c>
      <c r="G2281" s="8" t="str">
        <f t="shared" ca="1" si="205"/>
        <v>13</v>
      </c>
      <c r="H2281" s="8" t="str">
        <f t="shared" ca="1" si="206"/>
        <v>20</v>
      </c>
      <c r="I2281" s="8" t="s">
        <v>6183</v>
      </c>
      <c r="J2281" s="8" t="s">
        <v>6184</v>
      </c>
      <c r="K2281" s="8" t="s">
        <v>6217</v>
      </c>
      <c r="L2281" s="8" t="s">
        <v>7779</v>
      </c>
      <c r="M2281" s="8" t="s">
        <v>7310</v>
      </c>
      <c r="N2281" s="8" t="s">
        <v>6224</v>
      </c>
    </row>
    <row r="2282" spans="1:14" ht="21.75" customHeight="1">
      <c r="A2282" s="8" t="s">
        <v>385</v>
      </c>
      <c r="B2282" s="8" t="s">
        <v>7780</v>
      </c>
      <c r="C2282" s="8" t="s">
        <v>7462</v>
      </c>
      <c r="D2282" s="8" t="s">
        <v>7781</v>
      </c>
      <c r="F2282" s="8" t="s">
        <v>6141</v>
      </c>
      <c r="G2282" s="8" t="str">
        <f t="shared" ca="1" si="205"/>
        <v>13</v>
      </c>
      <c r="H2282" s="8" t="str">
        <f t="shared" ca="1" si="206"/>
        <v>20</v>
      </c>
      <c r="I2282" s="8" t="s">
        <v>6244</v>
      </c>
      <c r="J2282" s="8" t="s">
        <v>7782</v>
      </c>
      <c r="K2282" s="8" t="s">
        <v>6217</v>
      </c>
      <c r="L2282" s="8" t="s">
        <v>7783</v>
      </c>
      <c r="M2282" s="8" t="s">
        <v>7784</v>
      </c>
      <c r="N2282" s="8" t="s">
        <v>42</v>
      </c>
    </row>
    <row r="2283" spans="1:14" ht="21.75" customHeight="1">
      <c r="A2283" s="8" t="s">
        <v>172</v>
      </c>
      <c r="B2283" s="8" t="s">
        <v>7581</v>
      </c>
      <c r="C2283" s="8" t="s">
        <v>7462</v>
      </c>
      <c r="D2283" s="8" t="s">
        <v>7490</v>
      </c>
      <c r="F2283" s="8" t="s">
        <v>6141</v>
      </c>
      <c r="G2283" s="8" t="str">
        <f t="shared" ca="1" si="205"/>
        <v>13</v>
      </c>
      <c r="H2283" s="8" t="str">
        <f t="shared" ca="1" si="206"/>
        <v>20</v>
      </c>
      <c r="I2283" s="8" t="s">
        <v>7785</v>
      </c>
      <c r="J2283" s="8" t="s">
        <v>6307</v>
      </c>
      <c r="K2283" s="8" t="s">
        <v>6143</v>
      </c>
      <c r="L2283" s="8" t="s">
        <v>7786</v>
      </c>
      <c r="M2283" s="8" t="s">
        <v>7787</v>
      </c>
      <c r="N2283" s="8" t="s">
        <v>42</v>
      </c>
    </row>
    <row r="2284" spans="1:14" ht="21.75" customHeight="1">
      <c r="A2284" s="8" t="s">
        <v>7788</v>
      </c>
      <c r="B2284" s="8" t="s">
        <v>7680</v>
      </c>
      <c r="C2284" s="8" t="s">
        <v>7462</v>
      </c>
      <c r="D2284" s="8" t="s">
        <v>7479</v>
      </c>
      <c r="F2284" s="8" t="s">
        <v>6150</v>
      </c>
      <c r="G2284" s="8" t="str">
        <f t="shared" ca="1" si="205"/>
        <v>13</v>
      </c>
      <c r="H2284" s="8" t="str">
        <f t="shared" ca="1" si="206"/>
        <v>20</v>
      </c>
      <c r="I2284" s="8" t="s">
        <v>6632</v>
      </c>
      <c r="J2284" s="8" t="s">
        <v>6239</v>
      </c>
      <c r="K2284" s="8" t="s">
        <v>6166</v>
      </c>
      <c r="L2284" s="8" t="s">
        <v>7681</v>
      </c>
      <c r="M2284" s="8" t="s">
        <v>7789</v>
      </c>
      <c r="N2284" s="8" t="s">
        <v>42</v>
      </c>
    </row>
    <row r="2285" spans="1:14" ht="21.75" customHeight="1">
      <c r="A2285" s="8" t="s">
        <v>3951</v>
      </c>
      <c r="B2285" s="8" t="s">
        <v>7758</v>
      </c>
      <c r="C2285" s="8" t="s">
        <v>7462</v>
      </c>
      <c r="D2285" s="8" t="s">
        <v>7479</v>
      </c>
      <c r="F2285" s="8" t="s">
        <v>6141</v>
      </c>
      <c r="G2285" s="8" t="str">
        <f t="shared" ca="1" si="205"/>
        <v>13</v>
      </c>
      <c r="H2285" s="8" t="str">
        <f t="shared" ca="1" si="206"/>
        <v>20</v>
      </c>
      <c r="I2285" s="8" t="s">
        <v>6256</v>
      </c>
      <c r="J2285" s="8" t="s">
        <v>6158</v>
      </c>
      <c r="K2285" s="8" t="s">
        <v>6217</v>
      </c>
      <c r="L2285" s="8" t="s">
        <v>7790</v>
      </c>
      <c r="M2285" s="8" t="s">
        <v>1552</v>
      </c>
      <c r="N2285" s="8" t="s">
        <v>36</v>
      </c>
    </row>
    <row r="2286" spans="1:14" ht="21.75" customHeight="1">
      <c r="A2286" s="8" t="s">
        <v>172</v>
      </c>
      <c r="B2286" s="8" t="s">
        <v>7791</v>
      </c>
      <c r="C2286" s="8" t="s">
        <v>7462</v>
      </c>
      <c r="D2286" s="8" t="s">
        <v>7479</v>
      </c>
      <c r="F2286" s="8" t="s">
        <v>6141</v>
      </c>
      <c r="G2286" s="8" t="str">
        <f t="shared" ca="1" si="205"/>
        <v>13</v>
      </c>
      <c r="H2286" s="8" t="str">
        <f t="shared" ca="1" si="206"/>
        <v>20</v>
      </c>
      <c r="I2286" s="8" t="s">
        <v>6532</v>
      </c>
      <c r="J2286" s="8" t="s">
        <v>6144</v>
      </c>
      <c r="K2286" s="8" t="s">
        <v>6217</v>
      </c>
      <c r="L2286" s="8" t="s">
        <v>7792</v>
      </c>
      <c r="M2286" s="8" t="s">
        <v>7793</v>
      </c>
      <c r="N2286" s="8" t="s">
        <v>6169</v>
      </c>
    </row>
    <row r="2287" spans="1:14" ht="21.75" customHeight="1">
      <c r="A2287" s="8" t="s">
        <v>385</v>
      </c>
      <c r="B2287" s="8" t="s">
        <v>7628</v>
      </c>
      <c r="C2287" s="8" t="s">
        <v>7462</v>
      </c>
      <c r="D2287" s="8" t="s">
        <v>7475</v>
      </c>
      <c r="F2287" s="8" t="s">
        <v>6141</v>
      </c>
      <c r="G2287" s="8" t="str">
        <f t="shared" ca="1" si="205"/>
        <v>13</v>
      </c>
      <c r="H2287" s="8" t="str">
        <f t="shared" ca="1" si="206"/>
        <v>20</v>
      </c>
      <c r="I2287" s="8" t="s">
        <v>7040</v>
      </c>
      <c r="J2287" s="8" t="s">
        <v>6964</v>
      </c>
      <c r="K2287" s="8" t="s">
        <v>6217</v>
      </c>
      <c r="L2287" s="8" t="s">
        <v>7629</v>
      </c>
      <c r="M2287" s="8" t="s">
        <v>7794</v>
      </c>
      <c r="N2287" s="8" t="s">
        <v>6147</v>
      </c>
    </row>
    <row r="2288" spans="1:14" ht="21.75" customHeight="1">
      <c r="A2288" s="8" t="s">
        <v>7795</v>
      </c>
      <c r="B2288" s="8" t="s">
        <v>7796</v>
      </c>
      <c r="C2288" s="8" t="s">
        <v>7462</v>
      </c>
      <c r="D2288" s="8" t="s">
        <v>7495</v>
      </c>
      <c r="F2288" s="8" t="s">
        <v>6141</v>
      </c>
      <c r="G2288" s="8" t="str">
        <f t="shared" ca="1" si="205"/>
        <v>13</v>
      </c>
      <c r="H2288" s="8" t="str">
        <f t="shared" ca="1" si="206"/>
        <v>20</v>
      </c>
      <c r="I2288" s="8" t="s">
        <v>6252</v>
      </c>
      <c r="J2288" s="8" t="s">
        <v>6144</v>
      </c>
      <c r="K2288" s="8" t="s">
        <v>6949</v>
      </c>
      <c r="L2288" s="8" t="s">
        <v>7797</v>
      </c>
      <c r="M2288" s="8" t="s">
        <v>6568</v>
      </c>
      <c r="N2288" s="8" t="s">
        <v>36</v>
      </c>
    </row>
    <row r="2289" spans="1:14" ht="21.75" customHeight="1">
      <c r="A2289" s="8" t="s">
        <v>7798</v>
      </c>
      <c r="B2289" s="8" t="s">
        <v>7799</v>
      </c>
      <c r="C2289" s="8" t="s">
        <v>7462</v>
      </c>
      <c r="D2289" s="8" t="s">
        <v>7547</v>
      </c>
      <c r="F2289" s="8" t="s">
        <v>6141</v>
      </c>
      <c r="G2289" s="8" t="str">
        <f t="shared" ca="1" si="205"/>
        <v>13</v>
      </c>
      <c r="H2289" s="8" t="str">
        <f t="shared" ca="1" si="206"/>
        <v>20</v>
      </c>
      <c r="I2289" s="8" t="s">
        <v>6301</v>
      </c>
      <c r="J2289" s="8" t="s">
        <v>6239</v>
      </c>
      <c r="K2289" s="8" t="s">
        <v>6217</v>
      </c>
      <c r="L2289" s="8" t="s">
        <v>7800</v>
      </c>
      <c r="M2289" s="8" t="s">
        <v>7801</v>
      </c>
      <c r="N2289" s="8" t="s">
        <v>6224</v>
      </c>
    </row>
    <row r="2290" spans="1:14" ht="21.75" customHeight="1">
      <c r="A2290" s="8" t="s">
        <v>385</v>
      </c>
      <c r="B2290" s="8" t="s">
        <v>5264</v>
      </c>
      <c r="C2290" s="8" t="s">
        <v>7462</v>
      </c>
      <c r="D2290" s="8" t="s">
        <v>7475</v>
      </c>
      <c r="F2290" s="8" t="s">
        <v>6141</v>
      </c>
      <c r="G2290" s="8" t="str">
        <f t="shared" ca="1" si="205"/>
        <v>13</v>
      </c>
      <c r="H2290" s="8" t="str">
        <f t="shared" ca="1" si="206"/>
        <v>20</v>
      </c>
      <c r="I2290" s="8" t="s">
        <v>7003</v>
      </c>
      <c r="J2290" s="8" t="s">
        <v>6270</v>
      </c>
      <c r="K2290" s="8" t="s">
        <v>6143</v>
      </c>
      <c r="L2290" s="8" t="s">
        <v>7802</v>
      </c>
      <c r="M2290" s="8" t="s">
        <v>6698</v>
      </c>
      <c r="N2290" s="8" t="s">
        <v>6224</v>
      </c>
    </row>
    <row r="2291" spans="1:14" ht="21.75" customHeight="1">
      <c r="A2291" s="8" t="s">
        <v>7652</v>
      </c>
      <c r="B2291" s="8" t="s">
        <v>7803</v>
      </c>
      <c r="C2291" s="8" t="s">
        <v>7462</v>
      </c>
      <c r="D2291" s="8" t="s">
        <v>7495</v>
      </c>
      <c r="F2291" s="8" t="s">
        <v>6141</v>
      </c>
      <c r="G2291" s="8" t="str">
        <f t="shared" ca="1" si="205"/>
        <v>13</v>
      </c>
      <c r="H2291" s="8" t="str">
        <f t="shared" ca="1" si="206"/>
        <v>20</v>
      </c>
      <c r="I2291" s="8" t="s">
        <v>6942</v>
      </c>
      <c r="J2291" s="8" t="s">
        <v>6158</v>
      </c>
      <c r="K2291" s="8" t="s">
        <v>6217</v>
      </c>
      <c r="L2291" s="8" t="s">
        <v>7804</v>
      </c>
      <c r="M2291" s="8" t="s">
        <v>7465</v>
      </c>
      <c r="N2291" s="8" t="s">
        <v>36</v>
      </c>
    </row>
    <row r="2292" spans="1:14" ht="21.75" customHeight="1">
      <c r="A2292" s="8" t="s">
        <v>7805</v>
      </c>
      <c r="B2292" s="8" t="s">
        <v>7806</v>
      </c>
      <c r="C2292" s="8" t="s">
        <v>7462</v>
      </c>
      <c r="D2292" s="8" t="s">
        <v>7490</v>
      </c>
      <c r="F2292" s="8" t="s">
        <v>6141</v>
      </c>
      <c r="G2292" s="8" t="str">
        <f t="shared" ca="1" si="205"/>
        <v>13</v>
      </c>
      <c r="H2292" s="8" t="str">
        <f t="shared" ca="1" si="206"/>
        <v>20</v>
      </c>
      <c r="I2292" s="8" t="s">
        <v>6632</v>
      </c>
      <c r="J2292" s="8" t="s">
        <v>6158</v>
      </c>
      <c r="K2292" s="8" t="s">
        <v>6166</v>
      </c>
      <c r="L2292" s="8" t="s">
        <v>7603</v>
      </c>
      <c r="M2292" s="8" t="s">
        <v>6518</v>
      </c>
      <c r="N2292" s="8" t="s">
        <v>36</v>
      </c>
    </row>
    <row r="2293" spans="1:14" ht="21.75" customHeight="1">
      <c r="A2293" s="8" t="s">
        <v>761</v>
      </c>
      <c r="B2293" s="8" t="s">
        <v>7807</v>
      </c>
      <c r="C2293" s="8" t="s">
        <v>7462</v>
      </c>
      <c r="D2293" s="8" t="s">
        <v>7487</v>
      </c>
      <c r="F2293" s="8" t="s">
        <v>6141</v>
      </c>
      <c r="G2293" s="8" t="str">
        <f t="shared" ca="1" si="205"/>
        <v>13</v>
      </c>
      <c r="H2293" s="8" t="str">
        <f t="shared" ca="1" si="206"/>
        <v>20</v>
      </c>
      <c r="I2293" s="8" t="s">
        <v>7808</v>
      </c>
      <c r="J2293" s="8" t="s">
        <v>7809</v>
      </c>
      <c r="K2293" s="8" t="s">
        <v>6217</v>
      </c>
      <c r="L2293" s="8" t="s">
        <v>7810</v>
      </c>
      <c r="M2293" s="8" t="s">
        <v>7811</v>
      </c>
      <c r="N2293" s="8" t="s">
        <v>6224</v>
      </c>
    </row>
    <row r="2294" spans="1:14" ht="21.75" customHeight="1">
      <c r="A2294" s="8" t="s">
        <v>7812</v>
      </c>
      <c r="B2294" s="8" t="s">
        <v>7813</v>
      </c>
      <c r="C2294" s="8" t="s">
        <v>7462</v>
      </c>
      <c r="D2294" s="8" t="s">
        <v>7495</v>
      </c>
      <c r="F2294" s="8" t="s">
        <v>6141</v>
      </c>
      <c r="G2294" s="8" t="str">
        <f t="shared" ca="1" si="205"/>
        <v>13</v>
      </c>
      <c r="H2294" s="8" t="str">
        <f t="shared" ca="1" si="206"/>
        <v>20</v>
      </c>
      <c r="I2294" s="8" t="s">
        <v>6261</v>
      </c>
      <c r="J2294" s="8" t="s">
        <v>6361</v>
      </c>
      <c r="K2294" s="8" t="s">
        <v>6166</v>
      </c>
      <c r="L2294" s="8" t="s">
        <v>7814</v>
      </c>
      <c r="M2294" s="8" t="s">
        <v>7815</v>
      </c>
      <c r="N2294" s="8" t="s">
        <v>6169</v>
      </c>
    </row>
    <row r="2295" spans="1:14" ht="21.75" customHeight="1">
      <c r="A2295" s="8" t="s">
        <v>7816</v>
      </c>
      <c r="B2295" s="8" t="s">
        <v>7817</v>
      </c>
      <c r="C2295" s="8" t="s">
        <v>7462</v>
      </c>
      <c r="D2295" s="8" t="s">
        <v>7471</v>
      </c>
      <c r="F2295" s="8" t="s">
        <v>6164</v>
      </c>
      <c r="G2295" s="8" t="str">
        <f t="shared" ca="1" si="205"/>
        <v>13</v>
      </c>
      <c r="H2295" s="8" t="str">
        <f t="shared" ca="1" si="206"/>
        <v>20</v>
      </c>
      <c r="I2295" s="8" t="s">
        <v>6165</v>
      </c>
      <c r="J2295" s="8" t="s">
        <v>6278</v>
      </c>
      <c r="K2295" s="8" t="s">
        <v>6217</v>
      </c>
      <c r="L2295" s="8" t="s">
        <v>7818</v>
      </c>
      <c r="M2295" s="8" t="s">
        <v>6286</v>
      </c>
      <c r="N2295" s="8" t="s">
        <v>42</v>
      </c>
    </row>
    <row r="2296" spans="1:14" ht="21.75" customHeight="1">
      <c r="A2296" s="8" t="s">
        <v>1500</v>
      </c>
      <c r="B2296" s="8" t="s">
        <v>7690</v>
      </c>
      <c r="C2296" s="8" t="s">
        <v>7462</v>
      </c>
      <c r="D2296" s="8" t="s">
        <v>7479</v>
      </c>
      <c r="F2296" s="8" t="s">
        <v>6141</v>
      </c>
      <c r="G2296" s="8" t="str">
        <f t="shared" ca="1" si="205"/>
        <v>13</v>
      </c>
      <c r="H2296" s="8" t="str">
        <f t="shared" ca="1" si="206"/>
        <v>20</v>
      </c>
      <c r="I2296" s="8" t="s">
        <v>7819</v>
      </c>
      <c r="J2296" s="8" t="s">
        <v>6270</v>
      </c>
      <c r="K2296" s="8" t="s">
        <v>6217</v>
      </c>
      <c r="L2296" s="8" t="s">
        <v>7820</v>
      </c>
      <c r="M2296" s="8" t="s">
        <v>6152</v>
      </c>
      <c r="N2296" s="8" t="s">
        <v>6224</v>
      </c>
    </row>
    <row r="2297" spans="1:14" ht="21.75" customHeight="1">
      <c r="A2297" s="8" t="s">
        <v>1511</v>
      </c>
      <c r="B2297" s="8" t="s">
        <v>5622</v>
      </c>
      <c r="C2297" s="8" t="s">
        <v>7462</v>
      </c>
      <c r="D2297" s="8" t="s">
        <v>7479</v>
      </c>
      <c r="F2297" s="8" t="s">
        <v>6164</v>
      </c>
      <c r="G2297" s="8" t="str">
        <f t="shared" ca="1" si="205"/>
        <v>13</v>
      </c>
      <c r="H2297" s="8" t="str">
        <f t="shared" ca="1" si="206"/>
        <v>20</v>
      </c>
      <c r="I2297" s="8" t="s">
        <v>6165</v>
      </c>
      <c r="J2297" s="8" t="s">
        <v>6190</v>
      </c>
      <c r="K2297" s="8" t="s">
        <v>6217</v>
      </c>
      <c r="L2297" s="8" t="s">
        <v>7625</v>
      </c>
      <c r="M2297" s="8" t="s">
        <v>7821</v>
      </c>
      <c r="N2297" s="8" t="s">
        <v>6224</v>
      </c>
    </row>
    <row r="2298" spans="1:14" ht="21.75" customHeight="1">
      <c r="A2298" s="8" t="s">
        <v>512</v>
      </c>
      <c r="B2298" s="8" t="s">
        <v>7822</v>
      </c>
      <c r="C2298" s="8" t="s">
        <v>7462</v>
      </c>
      <c r="D2298" s="8" t="s">
        <v>7823</v>
      </c>
      <c r="F2298" s="8" t="s">
        <v>6164</v>
      </c>
      <c r="G2298" s="8" t="str">
        <f t="shared" ca="1" si="205"/>
        <v>13</v>
      </c>
      <c r="H2298" s="8" t="str">
        <f t="shared" ca="1" si="206"/>
        <v>20</v>
      </c>
      <c r="I2298" s="8" t="s">
        <v>6256</v>
      </c>
      <c r="J2298" s="8" t="s">
        <v>7824</v>
      </c>
      <c r="K2298" s="8" t="s">
        <v>6217</v>
      </c>
      <c r="L2298" s="8" t="s">
        <v>7825</v>
      </c>
      <c r="M2298" s="8" t="s">
        <v>7826</v>
      </c>
      <c r="N2298" s="8" t="s">
        <v>6169</v>
      </c>
    </row>
    <row r="2299" spans="1:14" ht="21.75" customHeight="1">
      <c r="A2299" s="8" t="s">
        <v>761</v>
      </c>
      <c r="B2299" s="8" t="s">
        <v>7827</v>
      </c>
      <c r="C2299" s="8" t="s">
        <v>7462</v>
      </c>
      <c r="D2299" s="8" t="s">
        <v>7471</v>
      </c>
      <c r="F2299" s="8" t="s">
        <v>6141</v>
      </c>
      <c r="G2299" s="8" t="str">
        <f t="shared" ca="1" si="205"/>
        <v>13</v>
      </c>
      <c r="H2299" s="8" t="str">
        <f t="shared" ca="1" si="206"/>
        <v>20</v>
      </c>
      <c r="I2299" s="8" t="s">
        <v>6785</v>
      </c>
      <c r="J2299" s="8" t="s">
        <v>7828</v>
      </c>
      <c r="K2299" s="8" t="s">
        <v>6217</v>
      </c>
      <c r="L2299" s="8" t="s">
        <v>7829</v>
      </c>
      <c r="M2299" s="8" t="s">
        <v>7830</v>
      </c>
      <c r="N2299" s="8" t="s">
        <v>6224</v>
      </c>
    </row>
    <row r="2300" spans="1:14" ht="21.75" customHeight="1">
      <c r="A2300" s="8" t="s">
        <v>385</v>
      </c>
      <c r="B2300" s="8" t="s">
        <v>6005</v>
      </c>
      <c r="C2300" s="8" t="s">
        <v>7462</v>
      </c>
      <c r="D2300" s="8" t="s">
        <v>7475</v>
      </c>
      <c r="F2300" s="8" t="s">
        <v>6141</v>
      </c>
      <c r="G2300" s="8" t="str">
        <f t="shared" ca="1" si="205"/>
        <v>13</v>
      </c>
      <c r="H2300" s="8" t="str">
        <f t="shared" ca="1" si="206"/>
        <v>20</v>
      </c>
      <c r="I2300" s="8" t="s">
        <v>6785</v>
      </c>
      <c r="J2300" s="8" t="s">
        <v>6413</v>
      </c>
      <c r="K2300" s="8" t="s">
        <v>6217</v>
      </c>
      <c r="L2300" s="8" t="s">
        <v>7831</v>
      </c>
      <c r="M2300" s="8" t="s">
        <v>7832</v>
      </c>
      <c r="N2300" s="8" t="s">
        <v>42</v>
      </c>
    </row>
    <row r="2301" spans="1:14" ht="21.75" customHeight="1">
      <c r="A2301" s="8" t="s">
        <v>7833</v>
      </c>
      <c r="B2301" s="8" t="s">
        <v>7834</v>
      </c>
      <c r="C2301" s="8" t="s">
        <v>7462</v>
      </c>
      <c r="D2301" s="8" t="s">
        <v>7466</v>
      </c>
      <c r="F2301" s="8" t="s">
        <v>6141</v>
      </c>
      <c r="G2301" s="8" t="str">
        <f t="shared" ca="1" si="205"/>
        <v>13</v>
      </c>
      <c r="H2301" s="8" t="str">
        <f t="shared" ca="1" si="206"/>
        <v>20</v>
      </c>
      <c r="I2301" s="8" t="s">
        <v>6244</v>
      </c>
      <c r="J2301" s="8" t="s">
        <v>6144</v>
      </c>
      <c r="K2301" s="8" t="s">
        <v>6166</v>
      </c>
      <c r="L2301" s="8" t="s">
        <v>7835</v>
      </c>
      <c r="M2301" s="8" t="s">
        <v>1907</v>
      </c>
      <c r="N2301" s="8" t="s">
        <v>42</v>
      </c>
    </row>
    <row r="2302" spans="1:14" ht="21.75" customHeight="1">
      <c r="A2302" s="8" t="s">
        <v>7836</v>
      </c>
      <c r="B2302" s="8" t="s">
        <v>7837</v>
      </c>
      <c r="C2302" s="8" t="s">
        <v>7462</v>
      </c>
      <c r="D2302" s="8" t="s">
        <v>7495</v>
      </c>
      <c r="F2302" s="8" t="s">
        <v>6141</v>
      </c>
      <c r="G2302" s="8" t="str">
        <f t="shared" ca="1" si="205"/>
        <v>13</v>
      </c>
      <c r="H2302" s="8" t="str">
        <f t="shared" ca="1" si="206"/>
        <v>20</v>
      </c>
      <c r="I2302" s="8" t="s">
        <v>6256</v>
      </c>
      <c r="J2302" s="8" t="s">
        <v>7838</v>
      </c>
      <c r="K2302" s="8" t="s">
        <v>6217</v>
      </c>
      <c r="L2302" s="8" t="s">
        <v>7839</v>
      </c>
      <c r="M2302" s="8" t="s">
        <v>6559</v>
      </c>
      <c r="N2302" s="8" t="s">
        <v>36</v>
      </c>
    </row>
    <row r="2303" spans="1:14" ht="21.75" customHeight="1">
      <c r="A2303" s="8" t="s">
        <v>7840</v>
      </c>
      <c r="B2303" s="8" t="s">
        <v>7803</v>
      </c>
      <c r="C2303" s="8" t="s">
        <v>7462</v>
      </c>
      <c r="D2303" s="8" t="s">
        <v>7495</v>
      </c>
      <c r="F2303" s="8" t="s">
        <v>6164</v>
      </c>
      <c r="G2303" s="8" t="str">
        <f t="shared" ca="1" si="205"/>
        <v>13</v>
      </c>
      <c r="H2303" s="8" t="str">
        <f t="shared" ca="1" si="206"/>
        <v>20</v>
      </c>
      <c r="I2303" s="8" t="s">
        <v>7819</v>
      </c>
      <c r="J2303" s="8" t="s">
        <v>6158</v>
      </c>
      <c r="K2303" s="8" t="s">
        <v>6143</v>
      </c>
      <c r="L2303" s="8" t="s">
        <v>7804</v>
      </c>
      <c r="M2303" s="8" t="s">
        <v>6326</v>
      </c>
      <c r="N2303" s="8" t="s">
        <v>36</v>
      </c>
    </row>
    <row r="2304" spans="1:14" ht="21.75" customHeight="1">
      <c r="A2304" s="8" t="s">
        <v>761</v>
      </c>
      <c r="B2304" s="8" t="s">
        <v>7841</v>
      </c>
      <c r="C2304" s="8" t="s">
        <v>7462</v>
      </c>
      <c r="D2304" s="8" t="s">
        <v>7495</v>
      </c>
      <c r="F2304" s="8" t="s">
        <v>6141</v>
      </c>
      <c r="G2304" s="8" t="str">
        <f t="shared" ca="1" si="205"/>
        <v>13</v>
      </c>
      <c r="H2304" s="8" t="str">
        <f t="shared" ca="1" si="206"/>
        <v>20</v>
      </c>
      <c r="I2304" s="8" t="s">
        <v>6942</v>
      </c>
      <c r="J2304" s="8" t="s">
        <v>6144</v>
      </c>
      <c r="K2304" s="8" t="s">
        <v>6217</v>
      </c>
      <c r="L2304" s="8" t="s">
        <v>7842</v>
      </c>
      <c r="M2304" s="8" t="s">
        <v>7843</v>
      </c>
      <c r="N2304" s="8" t="s">
        <v>36</v>
      </c>
    </row>
    <row r="2305" spans="1:14" ht="21.75" customHeight="1">
      <c r="A2305" s="8" t="s">
        <v>367</v>
      </c>
      <c r="B2305" s="8" t="s">
        <v>7542</v>
      </c>
      <c r="C2305" s="8" t="s">
        <v>7462</v>
      </c>
      <c r="D2305" s="8" t="s">
        <v>7543</v>
      </c>
      <c r="F2305" s="8" t="s">
        <v>6164</v>
      </c>
      <c r="G2305" s="8" t="str">
        <f t="shared" ca="1" si="205"/>
        <v>13</v>
      </c>
      <c r="H2305" s="8" t="str">
        <f t="shared" ca="1" si="206"/>
        <v>20</v>
      </c>
      <c r="I2305" s="8" t="s">
        <v>6244</v>
      </c>
      <c r="J2305" s="8" t="s">
        <v>6239</v>
      </c>
      <c r="K2305" s="8" t="s">
        <v>6166</v>
      </c>
      <c r="L2305" s="8" t="s">
        <v>7844</v>
      </c>
      <c r="M2305" s="8" t="s">
        <v>7845</v>
      </c>
      <c r="N2305" s="8" t="s">
        <v>6169</v>
      </c>
    </row>
    <row r="2306" spans="1:14" ht="21.75" customHeight="1">
      <c r="A2306" s="8" t="s">
        <v>1907</v>
      </c>
      <c r="B2306" s="8" t="s">
        <v>7846</v>
      </c>
      <c r="C2306" s="8" t="s">
        <v>7462</v>
      </c>
      <c r="D2306" s="8" t="s">
        <v>7475</v>
      </c>
      <c r="F2306" s="8" t="s">
        <v>6141</v>
      </c>
      <c r="G2306" s="8" t="str">
        <f t="shared" ca="1" si="205"/>
        <v>13</v>
      </c>
      <c r="H2306" s="8" t="str">
        <f t="shared" ca="1" si="206"/>
        <v>20</v>
      </c>
      <c r="I2306" s="8" t="s">
        <v>7847</v>
      </c>
      <c r="J2306" s="8" t="s">
        <v>6173</v>
      </c>
      <c r="K2306" s="8" t="s">
        <v>6172</v>
      </c>
      <c r="L2306" s="8" t="s">
        <v>7848</v>
      </c>
      <c r="M2306" s="8" t="s">
        <v>7053</v>
      </c>
      <c r="N2306" s="8" t="s">
        <v>6169</v>
      </c>
    </row>
    <row r="2307" spans="1:14" ht="21.75" customHeight="1">
      <c r="A2307" s="8" t="s">
        <v>6871</v>
      </c>
      <c r="B2307" s="8" t="s">
        <v>7849</v>
      </c>
      <c r="C2307" s="8" t="s">
        <v>7462</v>
      </c>
      <c r="D2307" s="8" t="s">
        <v>7490</v>
      </c>
      <c r="F2307" s="8" t="s">
        <v>6141</v>
      </c>
      <c r="G2307" s="8" t="str">
        <f t="shared" ca="1" si="205"/>
        <v>13</v>
      </c>
      <c r="H2307" s="8" t="str">
        <f t="shared" ca="1" si="206"/>
        <v>20</v>
      </c>
      <c r="I2307" s="8" t="s">
        <v>6589</v>
      </c>
      <c r="J2307" s="8" t="s">
        <v>6158</v>
      </c>
      <c r="K2307" s="8" t="s">
        <v>6217</v>
      </c>
      <c r="L2307" s="8" t="s">
        <v>7850</v>
      </c>
      <c r="M2307" s="8" t="s">
        <v>7851</v>
      </c>
      <c r="N2307" s="8" t="s">
        <v>36</v>
      </c>
    </row>
    <row r="2308" spans="1:14" ht="21.75" customHeight="1">
      <c r="A2308" s="8" t="s">
        <v>2510</v>
      </c>
      <c r="B2308" s="8" t="s">
        <v>2892</v>
      </c>
      <c r="C2308" s="8" t="s">
        <v>7462</v>
      </c>
      <c r="D2308" s="8" t="s">
        <v>7479</v>
      </c>
      <c r="F2308" s="8" t="s">
        <v>6141</v>
      </c>
      <c r="G2308" s="8" t="str">
        <f t="shared" ca="1" si="205"/>
        <v>13</v>
      </c>
      <c r="H2308" s="8" t="str">
        <f t="shared" ca="1" si="206"/>
        <v>20</v>
      </c>
      <c r="I2308" s="8" t="s">
        <v>6785</v>
      </c>
      <c r="J2308" s="8" t="s">
        <v>6278</v>
      </c>
      <c r="K2308" s="8" t="s">
        <v>6217</v>
      </c>
      <c r="L2308" s="8" t="s">
        <v>7852</v>
      </c>
      <c r="M2308" s="8" t="s">
        <v>6696</v>
      </c>
      <c r="N2308" s="8" t="s">
        <v>6224</v>
      </c>
    </row>
    <row r="2309" spans="1:14" ht="21.75" customHeight="1">
      <c r="A2309" s="8" t="s">
        <v>761</v>
      </c>
      <c r="B2309" s="8" t="s">
        <v>7853</v>
      </c>
      <c r="C2309" s="8" t="s">
        <v>7462</v>
      </c>
      <c r="D2309" s="8" t="s">
        <v>7490</v>
      </c>
      <c r="F2309" s="8" t="s">
        <v>6164</v>
      </c>
      <c r="G2309" s="8" t="str">
        <f t="shared" ca="1" si="205"/>
        <v>13</v>
      </c>
      <c r="H2309" s="8" t="str">
        <f t="shared" ca="1" si="206"/>
        <v>20</v>
      </c>
      <c r="I2309" s="8" t="s">
        <v>6637</v>
      </c>
      <c r="J2309" s="8" t="s">
        <v>6233</v>
      </c>
      <c r="K2309" s="8" t="s">
        <v>6143</v>
      </c>
      <c r="L2309" s="8" t="s">
        <v>7854</v>
      </c>
      <c r="M2309" s="8" t="s">
        <v>7855</v>
      </c>
      <c r="N2309" s="8" t="s">
        <v>36</v>
      </c>
    </row>
    <row r="2310" spans="1:14" ht="21.75" customHeight="1">
      <c r="A2310" s="8" t="s">
        <v>1410</v>
      </c>
      <c r="B2310" s="8" t="s">
        <v>3313</v>
      </c>
      <c r="C2310" s="8" t="s">
        <v>7462</v>
      </c>
      <c r="D2310" s="8" t="s">
        <v>7495</v>
      </c>
      <c r="F2310" s="8" t="s">
        <v>6164</v>
      </c>
      <c r="G2310" s="8" t="str">
        <f t="shared" ca="1" si="205"/>
        <v>13</v>
      </c>
      <c r="H2310" s="8" t="str">
        <f t="shared" ca="1" si="206"/>
        <v>20</v>
      </c>
      <c r="I2310" s="8" t="s">
        <v>6375</v>
      </c>
      <c r="J2310" s="8" t="s">
        <v>6158</v>
      </c>
      <c r="K2310" s="8" t="s">
        <v>6217</v>
      </c>
      <c r="L2310" s="8" t="s">
        <v>7856</v>
      </c>
      <c r="M2310" s="8" t="s">
        <v>7857</v>
      </c>
      <c r="N2310" s="8" t="s">
        <v>42</v>
      </c>
    </row>
    <row r="2311" spans="1:14" ht="21.75" customHeight="1">
      <c r="A2311" s="8" t="s">
        <v>6347</v>
      </c>
      <c r="B2311" s="8" t="s">
        <v>7822</v>
      </c>
      <c r="C2311" s="8" t="s">
        <v>7462</v>
      </c>
      <c r="D2311" s="8" t="s">
        <v>7823</v>
      </c>
      <c r="F2311" s="8" t="s">
        <v>6164</v>
      </c>
      <c r="G2311" s="8" t="str">
        <f t="shared" ca="1" si="205"/>
        <v>13</v>
      </c>
      <c r="H2311" s="8" t="str">
        <f t="shared" ca="1" si="206"/>
        <v>20</v>
      </c>
      <c r="I2311" s="8" t="s">
        <v>6301</v>
      </c>
      <c r="J2311" s="8" t="s">
        <v>7824</v>
      </c>
      <c r="K2311" s="8" t="s">
        <v>6166</v>
      </c>
      <c r="L2311" s="8" t="s">
        <v>7825</v>
      </c>
      <c r="M2311" s="8" t="s">
        <v>7858</v>
      </c>
      <c r="N2311" s="8" t="s">
        <v>6169</v>
      </c>
    </row>
    <row r="2312" spans="1:14" ht="21.75" customHeight="1">
      <c r="A2312" s="8" t="s">
        <v>367</v>
      </c>
      <c r="B2312" s="8" t="s">
        <v>5622</v>
      </c>
      <c r="C2312" s="8" t="s">
        <v>7462</v>
      </c>
      <c r="D2312" s="8" t="s">
        <v>7463</v>
      </c>
      <c r="F2312" s="8" t="s">
        <v>6141</v>
      </c>
      <c r="G2312" s="8" t="str">
        <f t="shared" ca="1" si="205"/>
        <v>13</v>
      </c>
      <c r="H2312" s="8" t="str">
        <f t="shared" ca="1" si="206"/>
        <v>20</v>
      </c>
      <c r="I2312" s="8" t="s">
        <v>7003</v>
      </c>
      <c r="J2312" s="8" t="s">
        <v>6190</v>
      </c>
      <c r="K2312" s="8" t="s">
        <v>6217</v>
      </c>
      <c r="L2312" s="8" t="s">
        <v>7859</v>
      </c>
      <c r="M2312" s="8" t="s">
        <v>7860</v>
      </c>
      <c r="N2312" s="8" t="s">
        <v>6224</v>
      </c>
    </row>
    <row r="2313" spans="1:14" ht="21.75" customHeight="1">
      <c r="A2313" s="8" t="s">
        <v>385</v>
      </c>
      <c r="B2313" s="8" t="s">
        <v>7861</v>
      </c>
      <c r="C2313" s="8" t="s">
        <v>7462</v>
      </c>
      <c r="D2313" s="8" t="s">
        <v>7495</v>
      </c>
      <c r="F2313" s="8" t="s">
        <v>6141</v>
      </c>
      <c r="G2313" s="8" t="str">
        <f t="shared" ca="1" si="205"/>
        <v>13</v>
      </c>
      <c r="H2313" s="8" t="str">
        <f t="shared" ca="1" si="206"/>
        <v>20</v>
      </c>
      <c r="I2313" s="8" t="s">
        <v>6189</v>
      </c>
      <c r="J2313" s="8" t="s">
        <v>7862</v>
      </c>
      <c r="K2313" s="8" t="s">
        <v>6143</v>
      </c>
      <c r="L2313" s="8" t="s">
        <v>7863</v>
      </c>
      <c r="M2313" s="8" t="s">
        <v>7864</v>
      </c>
      <c r="N2313" s="8" t="s">
        <v>42</v>
      </c>
    </row>
    <row r="2314" spans="1:14" ht="21.75" customHeight="1">
      <c r="A2314" s="8" t="s">
        <v>4037</v>
      </c>
      <c r="B2314" s="8" t="s">
        <v>7865</v>
      </c>
      <c r="C2314" s="8" t="s">
        <v>7462</v>
      </c>
      <c r="D2314" s="8" t="s">
        <v>7495</v>
      </c>
      <c r="F2314" s="8" t="s">
        <v>6164</v>
      </c>
      <c r="G2314" s="8" t="str">
        <f t="shared" ca="1" si="205"/>
        <v>13</v>
      </c>
      <c r="H2314" s="8" t="str">
        <f t="shared" ca="1" si="206"/>
        <v>20</v>
      </c>
      <c r="I2314" s="8" t="s">
        <v>7526</v>
      </c>
      <c r="J2314" s="8" t="s">
        <v>6158</v>
      </c>
      <c r="K2314" s="8" t="s">
        <v>6143</v>
      </c>
      <c r="L2314" s="8" t="s">
        <v>7866</v>
      </c>
      <c r="M2314" s="8" t="s">
        <v>7867</v>
      </c>
      <c r="N2314" s="8" t="s">
        <v>36</v>
      </c>
    </row>
    <row r="2315" spans="1:14" ht="21.75" customHeight="1">
      <c r="A2315" s="8" t="s">
        <v>761</v>
      </c>
      <c r="B2315" s="8" t="s">
        <v>5171</v>
      </c>
      <c r="C2315" s="8" t="s">
        <v>7462</v>
      </c>
      <c r="D2315" s="8" t="s">
        <v>7547</v>
      </c>
      <c r="F2315" s="8" t="s">
        <v>6141</v>
      </c>
      <c r="G2315" s="8" t="str">
        <f t="shared" ca="1" si="205"/>
        <v>13</v>
      </c>
      <c r="H2315" s="8" t="str">
        <f t="shared" ca="1" si="206"/>
        <v>20</v>
      </c>
      <c r="I2315" s="8" t="s">
        <v>6252</v>
      </c>
      <c r="J2315" s="8" t="s">
        <v>6245</v>
      </c>
      <c r="K2315" s="8" t="s">
        <v>6217</v>
      </c>
      <c r="L2315" s="8" t="s">
        <v>7868</v>
      </c>
      <c r="M2315" s="8" t="s">
        <v>7869</v>
      </c>
      <c r="N2315" s="8" t="s">
        <v>6224</v>
      </c>
    </row>
    <row r="2316" spans="1:14" ht="21.75" customHeight="1">
      <c r="A2316" s="8" t="s">
        <v>769</v>
      </c>
      <c r="B2316" s="8" t="s">
        <v>5860</v>
      </c>
      <c r="C2316" s="8" t="s">
        <v>7462</v>
      </c>
      <c r="D2316" s="8" t="s">
        <v>7463</v>
      </c>
      <c r="F2316" s="8" t="s">
        <v>6141</v>
      </c>
      <c r="G2316" s="8" t="str">
        <f t="shared" ca="1" si="205"/>
        <v>13</v>
      </c>
      <c r="H2316" s="8" t="str">
        <f t="shared" ca="1" si="206"/>
        <v>20</v>
      </c>
      <c r="I2316" s="8" t="s">
        <v>6189</v>
      </c>
      <c r="J2316" s="8" t="s">
        <v>6158</v>
      </c>
      <c r="K2316" s="8" t="s">
        <v>6143</v>
      </c>
      <c r="L2316" s="8" t="s">
        <v>7870</v>
      </c>
      <c r="M2316" s="8" t="s">
        <v>7871</v>
      </c>
      <c r="N2316" s="8" t="s">
        <v>42</v>
      </c>
    </row>
    <row r="2317" spans="1:14" ht="21.75" customHeight="1">
      <c r="A2317" s="8" t="s">
        <v>3283</v>
      </c>
      <c r="B2317" s="8" t="s">
        <v>7872</v>
      </c>
      <c r="C2317" s="8" t="s">
        <v>7462</v>
      </c>
      <c r="D2317" s="8" t="s">
        <v>7823</v>
      </c>
      <c r="F2317" s="8" t="s">
        <v>6164</v>
      </c>
      <c r="G2317" s="8" t="str">
        <f t="shared" ca="1" si="205"/>
        <v>13</v>
      </c>
      <c r="H2317" s="8" t="str">
        <f t="shared" ca="1" si="206"/>
        <v>20</v>
      </c>
      <c r="I2317" s="8" t="s">
        <v>6277</v>
      </c>
      <c r="J2317" s="8" t="s">
        <v>6245</v>
      </c>
      <c r="K2317" s="8" t="s">
        <v>6217</v>
      </c>
      <c r="L2317" s="8" t="s">
        <v>7873</v>
      </c>
      <c r="M2317" s="8" t="s">
        <v>7874</v>
      </c>
      <c r="N2317" s="8" t="s">
        <v>6169</v>
      </c>
    </row>
    <row r="2318" spans="1:14" ht="21.75" customHeight="1">
      <c r="A2318" s="8" t="s">
        <v>1588</v>
      </c>
      <c r="B2318" s="8" t="s">
        <v>6005</v>
      </c>
      <c r="C2318" s="8" t="s">
        <v>7462</v>
      </c>
      <c r="D2318" s="8" t="s">
        <v>7475</v>
      </c>
      <c r="F2318" s="8" t="s">
        <v>6141</v>
      </c>
      <c r="G2318" s="8" t="str">
        <f t="shared" ca="1" si="205"/>
        <v>13</v>
      </c>
      <c r="H2318" s="8" t="str">
        <f t="shared" ca="1" si="206"/>
        <v>20</v>
      </c>
      <c r="I2318" s="8" t="s">
        <v>6157</v>
      </c>
      <c r="J2318" s="8" t="s">
        <v>6413</v>
      </c>
      <c r="K2318" s="8" t="s">
        <v>6166</v>
      </c>
      <c r="L2318" s="8" t="s">
        <v>7875</v>
      </c>
      <c r="M2318" s="8" t="s">
        <v>6752</v>
      </c>
      <c r="N2318" s="8" t="s">
        <v>42</v>
      </c>
    </row>
    <row r="2319" spans="1:14" ht="21.75" customHeight="1">
      <c r="A2319" s="8" t="s">
        <v>7876</v>
      </c>
      <c r="B2319" s="8" t="s">
        <v>7877</v>
      </c>
      <c r="C2319" s="8" t="s">
        <v>7462</v>
      </c>
      <c r="D2319" s="8" t="s">
        <v>7495</v>
      </c>
      <c r="F2319" s="8" t="s">
        <v>6141</v>
      </c>
      <c r="G2319" s="8" t="str">
        <f t="shared" ca="1" si="205"/>
        <v>13</v>
      </c>
      <c r="H2319" s="8" t="str">
        <f t="shared" ca="1" si="206"/>
        <v>20</v>
      </c>
      <c r="I2319" s="8" t="s">
        <v>6171</v>
      </c>
      <c r="J2319" s="8" t="s">
        <v>6413</v>
      </c>
      <c r="K2319" s="8" t="s">
        <v>6150</v>
      </c>
      <c r="L2319" s="8" t="s">
        <v>7878</v>
      </c>
      <c r="M2319" s="8" t="s">
        <v>7879</v>
      </c>
      <c r="N2319" s="8" t="s">
        <v>6224</v>
      </c>
    </row>
    <row r="2320" spans="1:14" ht="21.75" customHeight="1">
      <c r="A2320" s="8" t="s">
        <v>7880</v>
      </c>
      <c r="B2320" s="8" t="s">
        <v>7881</v>
      </c>
      <c r="C2320" s="8" t="s">
        <v>7462</v>
      </c>
      <c r="D2320" s="8" t="s">
        <v>7547</v>
      </c>
      <c r="F2320" s="8" t="s">
        <v>6141</v>
      </c>
      <c r="G2320" s="8" t="str">
        <f t="shared" ca="1" si="205"/>
        <v>13</v>
      </c>
      <c r="H2320" s="8" t="str">
        <f t="shared" ca="1" si="206"/>
        <v>20</v>
      </c>
      <c r="I2320" s="8" t="s">
        <v>6244</v>
      </c>
      <c r="J2320" s="8" t="s">
        <v>6964</v>
      </c>
      <c r="K2320" s="8" t="s">
        <v>6217</v>
      </c>
      <c r="L2320" s="8" t="s">
        <v>7882</v>
      </c>
      <c r="M2320" s="8" t="s">
        <v>7883</v>
      </c>
      <c r="N2320" s="8" t="s">
        <v>6169</v>
      </c>
    </row>
    <row r="2321" spans="1:14" ht="21.75" customHeight="1">
      <c r="A2321" s="8" t="s">
        <v>761</v>
      </c>
      <c r="B2321" s="8" t="s">
        <v>7884</v>
      </c>
      <c r="C2321" s="8" t="s">
        <v>7462</v>
      </c>
      <c r="D2321" s="8" t="s">
        <v>7466</v>
      </c>
      <c r="F2321" s="8" t="s">
        <v>6141</v>
      </c>
      <c r="G2321" s="8" t="str">
        <f t="shared" ca="1" si="205"/>
        <v>13</v>
      </c>
      <c r="H2321" s="8" t="str">
        <f t="shared" ca="1" si="206"/>
        <v>20</v>
      </c>
      <c r="I2321" s="8" t="s">
        <v>6657</v>
      </c>
      <c r="J2321" s="8" t="s">
        <v>6964</v>
      </c>
      <c r="K2321" s="8" t="s">
        <v>6217</v>
      </c>
      <c r="L2321" s="8" t="s">
        <v>7885</v>
      </c>
      <c r="M2321" s="8" t="s">
        <v>7886</v>
      </c>
      <c r="N2321" s="8" t="s">
        <v>42</v>
      </c>
    </row>
    <row r="2322" spans="1:14" ht="21.75" customHeight="1">
      <c r="A2322" s="8" t="s">
        <v>7887</v>
      </c>
      <c r="B2322" s="8" t="s">
        <v>7888</v>
      </c>
      <c r="C2322" s="8" t="s">
        <v>7462</v>
      </c>
      <c r="D2322" s="8" t="s">
        <v>7463</v>
      </c>
      <c r="F2322" s="8" t="s">
        <v>6141</v>
      </c>
      <c r="G2322" s="8" t="str">
        <f t="shared" ca="1" si="205"/>
        <v>13</v>
      </c>
      <c r="H2322" s="8" t="str">
        <f t="shared" ca="1" si="206"/>
        <v>20</v>
      </c>
      <c r="I2322" s="8" t="s">
        <v>7889</v>
      </c>
      <c r="J2322" s="8" t="s">
        <v>6286</v>
      </c>
      <c r="K2322" s="8" t="s">
        <v>6143</v>
      </c>
      <c r="L2322" s="8" t="s">
        <v>7890</v>
      </c>
      <c r="M2322" s="8" t="s">
        <v>7891</v>
      </c>
      <c r="N2322" s="8" t="s">
        <v>6224</v>
      </c>
    </row>
    <row r="2323" spans="1:14" ht="21.75" customHeight="1">
      <c r="A2323" s="8" t="s">
        <v>172</v>
      </c>
      <c r="B2323" s="8" t="s">
        <v>7892</v>
      </c>
      <c r="C2323" s="8" t="s">
        <v>7462</v>
      </c>
      <c r="D2323" s="8" t="s">
        <v>7479</v>
      </c>
      <c r="F2323" s="8" t="s">
        <v>6141</v>
      </c>
      <c r="G2323" s="8" t="str">
        <f t="shared" ca="1" si="205"/>
        <v>13</v>
      </c>
      <c r="H2323" s="8" t="str">
        <f t="shared" ca="1" si="206"/>
        <v>20</v>
      </c>
      <c r="I2323" s="8" t="s">
        <v>6195</v>
      </c>
      <c r="J2323" s="8" t="s">
        <v>6336</v>
      </c>
      <c r="K2323" s="8" t="s">
        <v>6143</v>
      </c>
      <c r="L2323" s="8" t="s">
        <v>7893</v>
      </c>
      <c r="M2323" s="8" t="s">
        <v>7894</v>
      </c>
      <c r="N2323" s="8" t="s">
        <v>36</v>
      </c>
    </row>
    <row r="2324" spans="1:14" ht="21.75" customHeight="1">
      <c r="A2324" s="8" t="s">
        <v>7895</v>
      </c>
      <c r="B2324" s="8" t="s">
        <v>7896</v>
      </c>
      <c r="C2324" s="8" t="s">
        <v>7462</v>
      </c>
      <c r="D2324" s="8" t="s">
        <v>7495</v>
      </c>
      <c r="F2324" s="8" t="s">
        <v>6141</v>
      </c>
      <c r="G2324" s="8" t="str">
        <f t="shared" ca="1" si="205"/>
        <v>13</v>
      </c>
      <c r="H2324" s="8" t="str">
        <f t="shared" ca="1" si="206"/>
        <v>20</v>
      </c>
      <c r="I2324" s="8" t="s">
        <v>6151</v>
      </c>
      <c r="J2324" s="8" t="s">
        <v>6233</v>
      </c>
      <c r="K2324" s="8" t="s">
        <v>6217</v>
      </c>
      <c r="L2324" s="8" t="s">
        <v>7897</v>
      </c>
      <c r="M2324" s="8" t="s">
        <v>7898</v>
      </c>
      <c r="N2324" s="8" t="s">
        <v>6224</v>
      </c>
    </row>
    <row r="2325" spans="1:14" ht="21.75" customHeight="1">
      <c r="A2325" s="8" t="s">
        <v>2510</v>
      </c>
      <c r="B2325" s="8" t="s">
        <v>7899</v>
      </c>
      <c r="C2325" s="8" t="s">
        <v>7462</v>
      </c>
      <c r="D2325" s="8" t="s">
        <v>7479</v>
      </c>
      <c r="F2325" s="8" t="s">
        <v>6150</v>
      </c>
      <c r="G2325" s="8" t="str">
        <f t="shared" ca="1" si="205"/>
        <v>13</v>
      </c>
      <c r="H2325" s="8" t="str">
        <f t="shared" ca="1" si="206"/>
        <v>20</v>
      </c>
      <c r="I2325" s="8" t="s">
        <v>6171</v>
      </c>
      <c r="J2325" s="8" t="s">
        <v>6457</v>
      </c>
      <c r="K2325" s="8" t="s">
        <v>6217</v>
      </c>
      <c r="L2325" s="8" t="s">
        <v>7900</v>
      </c>
      <c r="M2325" s="8" t="s">
        <v>7901</v>
      </c>
      <c r="N2325" s="8" t="s">
        <v>42</v>
      </c>
    </row>
    <row r="2326" spans="1:14" ht="21.75" customHeight="1">
      <c r="A2326" s="8" t="s">
        <v>7902</v>
      </c>
      <c r="B2326" s="8" t="s">
        <v>7903</v>
      </c>
      <c r="C2326" s="8" t="s">
        <v>7462</v>
      </c>
      <c r="D2326" s="8" t="s">
        <v>7479</v>
      </c>
      <c r="F2326" s="8" t="s">
        <v>6141</v>
      </c>
      <c r="G2326" s="8" t="str">
        <f t="shared" ca="1" si="205"/>
        <v>13</v>
      </c>
      <c r="H2326" s="8" t="str">
        <f t="shared" ca="1" si="206"/>
        <v>20</v>
      </c>
      <c r="I2326" s="8" t="s">
        <v>6942</v>
      </c>
      <c r="J2326" s="8" t="s">
        <v>6864</v>
      </c>
      <c r="K2326" s="8" t="s">
        <v>6217</v>
      </c>
      <c r="L2326" s="8" t="s">
        <v>7904</v>
      </c>
      <c r="M2326" s="8" t="s">
        <v>7905</v>
      </c>
      <c r="N2326" s="8" t="s">
        <v>42</v>
      </c>
    </row>
    <row r="2327" spans="1:14" ht="21.75" customHeight="1">
      <c r="A2327" s="8" t="s">
        <v>2962</v>
      </c>
      <c r="B2327" s="8" t="s">
        <v>7693</v>
      </c>
      <c r="C2327" s="8" t="s">
        <v>7462</v>
      </c>
      <c r="D2327" s="8" t="s">
        <v>7479</v>
      </c>
      <c r="F2327" s="8" t="s">
        <v>6141</v>
      </c>
      <c r="G2327" s="8" t="str">
        <f t="shared" ca="1" si="205"/>
        <v>13</v>
      </c>
      <c r="H2327" s="8" t="str">
        <f t="shared" ca="1" si="206"/>
        <v>20</v>
      </c>
      <c r="I2327" s="8" t="s">
        <v>6252</v>
      </c>
      <c r="J2327" s="8" t="s">
        <v>6239</v>
      </c>
      <c r="K2327" s="8" t="s">
        <v>6166</v>
      </c>
      <c r="L2327" s="8" t="s">
        <v>7906</v>
      </c>
      <c r="M2327" s="8" t="s">
        <v>7907</v>
      </c>
      <c r="N2327" s="8" t="s">
        <v>42</v>
      </c>
    </row>
    <row r="2328" spans="1:14" ht="21.75" customHeight="1">
      <c r="A2328" s="8" t="s">
        <v>385</v>
      </c>
      <c r="B2328" s="8" t="s">
        <v>7908</v>
      </c>
      <c r="C2328" s="8" t="s">
        <v>7462</v>
      </c>
      <c r="D2328" s="8" t="s">
        <v>7471</v>
      </c>
      <c r="F2328" s="8" t="s">
        <v>6141</v>
      </c>
      <c r="G2328" s="8" t="str">
        <f t="shared" ca="1" si="205"/>
        <v>13</v>
      </c>
      <c r="H2328" s="8" t="str">
        <f t="shared" ca="1" si="206"/>
        <v>20</v>
      </c>
      <c r="I2328" s="8" t="s">
        <v>6244</v>
      </c>
      <c r="J2328" s="8" t="s">
        <v>7909</v>
      </c>
      <c r="K2328" s="8" t="s">
        <v>6217</v>
      </c>
      <c r="L2328" s="8" t="s">
        <v>7910</v>
      </c>
      <c r="M2328" s="8" t="s">
        <v>7911</v>
      </c>
      <c r="N2328" s="8" t="s">
        <v>42</v>
      </c>
    </row>
    <row r="2329" spans="1:14" ht="21.75" customHeight="1">
      <c r="A2329" s="8" t="s">
        <v>1907</v>
      </c>
      <c r="B2329" s="8" t="s">
        <v>7617</v>
      </c>
      <c r="C2329" s="8" t="s">
        <v>7462</v>
      </c>
      <c r="D2329" s="8" t="s">
        <v>7479</v>
      </c>
      <c r="F2329" s="8" t="s">
        <v>6141</v>
      </c>
      <c r="G2329" s="8" t="str">
        <f t="shared" ca="1" si="205"/>
        <v>13</v>
      </c>
      <c r="H2329" s="8" t="str">
        <f t="shared" ca="1" si="206"/>
        <v>20</v>
      </c>
      <c r="I2329" s="8" t="s">
        <v>6785</v>
      </c>
      <c r="J2329" s="8" t="s">
        <v>6144</v>
      </c>
      <c r="K2329" s="8" t="s">
        <v>6217</v>
      </c>
      <c r="L2329" s="8" t="s">
        <v>7618</v>
      </c>
      <c r="M2329" s="8" t="s">
        <v>21</v>
      </c>
      <c r="N2329" s="8" t="s">
        <v>42</v>
      </c>
    </row>
    <row r="2330" spans="1:14" ht="21.75" customHeight="1">
      <c r="A2330" s="8" t="s">
        <v>7912</v>
      </c>
      <c r="B2330" s="8" t="s">
        <v>7913</v>
      </c>
      <c r="C2330" s="8" t="s">
        <v>7462</v>
      </c>
      <c r="D2330" s="8" t="s">
        <v>7479</v>
      </c>
      <c r="F2330" s="8" t="s">
        <v>6141</v>
      </c>
      <c r="G2330" s="8" t="str">
        <f t="shared" ca="1" si="205"/>
        <v>13</v>
      </c>
      <c r="H2330" s="8" t="str">
        <f t="shared" ca="1" si="206"/>
        <v>20</v>
      </c>
      <c r="I2330" s="8" t="s">
        <v>6269</v>
      </c>
      <c r="J2330" s="8" t="s">
        <v>6361</v>
      </c>
      <c r="K2330" s="8" t="s">
        <v>6217</v>
      </c>
      <c r="L2330" s="8" t="s">
        <v>7914</v>
      </c>
      <c r="M2330" s="8" t="s">
        <v>1552</v>
      </c>
      <c r="N2330" s="8" t="s">
        <v>6169</v>
      </c>
    </row>
    <row r="2331" spans="1:14" ht="21.75" customHeight="1">
      <c r="A2331" s="8" t="s">
        <v>385</v>
      </c>
      <c r="B2331" s="8" t="s">
        <v>3036</v>
      </c>
      <c r="C2331" s="8" t="s">
        <v>7462</v>
      </c>
      <c r="D2331" s="8" t="s">
        <v>7495</v>
      </c>
      <c r="F2331" s="8" t="s">
        <v>6150</v>
      </c>
      <c r="G2331" s="8" t="str">
        <f t="shared" ca="1" si="205"/>
        <v>13</v>
      </c>
      <c r="H2331" s="8" t="str">
        <f t="shared" ca="1" si="206"/>
        <v>20</v>
      </c>
      <c r="I2331" s="8" t="s">
        <v>6171</v>
      </c>
      <c r="J2331" s="8" t="s">
        <v>6278</v>
      </c>
      <c r="K2331" s="8" t="s">
        <v>6217</v>
      </c>
      <c r="L2331" s="8" t="s">
        <v>7915</v>
      </c>
      <c r="M2331" s="8" t="s">
        <v>7613</v>
      </c>
      <c r="N2331" s="8" t="s">
        <v>36</v>
      </c>
    </row>
    <row r="2332" spans="1:14" ht="21.75" customHeight="1">
      <c r="A2332" s="8" t="s">
        <v>385</v>
      </c>
      <c r="B2332" s="8" t="s">
        <v>7916</v>
      </c>
      <c r="C2332" s="8" t="s">
        <v>7462</v>
      </c>
      <c r="D2332" s="8" t="s">
        <v>7471</v>
      </c>
      <c r="F2332" s="8" t="s">
        <v>6141</v>
      </c>
      <c r="G2332" s="8" t="str">
        <f t="shared" ca="1" si="205"/>
        <v>13</v>
      </c>
      <c r="H2332" s="8" t="str">
        <f t="shared" ca="1" si="206"/>
        <v>20</v>
      </c>
      <c r="I2332" s="8" t="s">
        <v>6244</v>
      </c>
      <c r="J2332" s="8" t="s">
        <v>6527</v>
      </c>
      <c r="K2332" s="8" t="s">
        <v>6150</v>
      </c>
      <c r="L2332" s="8" t="s">
        <v>7917</v>
      </c>
      <c r="M2332" s="8" t="s">
        <v>6518</v>
      </c>
      <c r="N2332" s="8" t="s">
        <v>36</v>
      </c>
    </row>
    <row r="2333" spans="1:14" ht="21.75" customHeight="1">
      <c r="A2333" s="8" t="s">
        <v>7918</v>
      </c>
      <c r="B2333" s="8" t="s">
        <v>7896</v>
      </c>
      <c r="C2333" s="8" t="s">
        <v>7462</v>
      </c>
      <c r="D2333" s="8" t="s">
        <v>7495</v>
      </c>
      <c r="F2333" s="8" t="s">
        <v>6141</v>
      </c>
      <c r="G2333" s="8" t="str">
        <f t="shared" ca="1" si="205"/>
        <v>13</v>
      </c>
      <c r="H2333" s="8" t="str">
        <f t="shared" ca="1" si="206"/>
        <v>20</v>
      </c>
      <c r="I2333" s="8" t="s">
        <v>6244</v>
      </c>
      <c r="J2333" s="8" t="s">
        <v>6233</v>
      </c>
      <c r="K2333" s="8" t="s">
        <v>6217</v>
      </c>
      <c r="L2333" s="8" t="s">
        <v>7919</v>
      </c>
      <c r="M2333" s="8" t="s">
        <v>7558</v>
      </c>
      <c r="N2333" s="8" t="s">
        <v>6224</v>
      </c>
    </row>
    <row r="2334" spans="1:14" ht="21.75" customHeight="1">
      <c r="A2334" s="8" t="s">
        <v>761</v>
      </c>
      <c r="B2334" s="8" t="s">
        <v>5305</v>
      </c>
      <c r="C2334" s="8" t="s">
        <v>7462</v>
      </c>
      <c r="D2334" s="8" t="s">
        <v>7495</v>
      </c>
      <c r="F2334" s="8" t="s">
        <v>6141</v>
      </c>
      <c r="G2334" s="8" t="str">
        <f t="shared" ca="1" si="205"/>
        <v>13</v>
      </c>
      <c r="H2334" s="8" t="str">
        <f t="shared" ca="1" si="206"/>
        <v>20</v>
      </c>
      <c r="I2334" s="8" t="s">
        <v>6785</v>
      </c>
      <c r="J2334" s="8" t="s">
        <v>6239</v>
      </c>
      <c r="K2334" s="8" t="s">
        <v>6217</v>
      </c>
      <c r="L2334" s="8" t="s">
        <v>7920</v>
      </c>
      <c r="M2334" s="8" t="s">
        <v>4847</v>
      </c>
      <c r="N2334" s="8" t="s">
        <v>6169</v>
      </c>
    </row>
    <row r="2335" spans="1:14" ht="21.75" customHeight="1">
      <c r="A2335" s="8" t="s">
        <v>7921</v>
      </c>
      <c r="B2335" s="8" t="s">
        <v>7089</v>
      </c>
      <c r="C2335" s="8" t="s">
        <v>7462</v>
      </c>
      <c r="D2335" s="8" t="s">
        <v>7479</v>
      </c>
      <c r="F2335" s="8" t="s">
        <v>6141</v>
      </c>
      <c r="G2335" s="8" t="str">
        <f t="shared" ca="1" si="205"/>
        <v>13</v>
      </c>
      <c r="H2335" s="8" t="str">
        <f t="shared" ca="1" si="206"/>
        <v>20</v>
      </c>
      <c r="I2335" s="8" t="s">
        <v>7922</v>
      </c>
      <c r="J2335" s="8" t="s">
        <v>6361</v>
      </c>
      <c r="K2335" s="8" t="s">
        <v>6217</v>
      </c>
      <c r="L2335" s="8" t="s">
        <v>7923</v>
      </c>
      <c r="M2335" s="8" t="s">
        <v>7924</v>
      </c>
      <c r="N2335" s="8" t="s">
        <v>6169</v>
      </c>
    </row>
    <row r="2336" spans="1:14" ht="21.75" customHeight="1">
      <c r="A2336" s="8" t="s">
        <v>7925</v>
      </c>
      <c r="B2336" s="8" t="s">
        <v>3313</v>
      </c>
      <c r="C2336" s="8" t="s">
        <v>7462</v>
      </c>
      <c r="D2336" s="8" t="s">
        <v>7495</v>
      </c>
      <c r="F2336" s="8" t="s">
        <v>6164</v>
      </c>
      <c r="G2336" s="8" t="str">
        <f t="shared" ca="1" si="205"/>
        <v>13</v>
      </c>
      <c r="H2336" s="8" t="str">
        <f t="shared" ca="1" si="206"/>
        <v>20</v>
      </c>
      <c r="I2336" s="8" t="s">
        <v>7926</v>
      </c>
      <c r="J2336" s="8" t="s">
        <v>6158</v>
      </c>
      <c r="K2336" s="8" t="s">
        <v>6143</v>
      </c>
      <c r="L2336" s="8" t="s">
        <v>7927</v>
      </c>
      <c r="M2336" s="8" t="s">
        <v>7928</v>
      </c>
      <c r="N2336" s="8" t="s">
        <v>42</v>
      </c>
    </row>
    <row r="2337" spans="1:14" ht="21.75" customHeight="1">
      <c r="A2337" s="8" t="s">
        <v>5216</v>
      </c>
      <c r="B2337" s="8" t="s">
        <v>7822</v>
      </c>
      <c r="C2337" s="8" t="s">
        <v>7462</v>
      </c>
      <c r="D2337" s="8" t="s">
        <v>7823</v>
      </c>
      <c r="F2337" s="8" t="s">
        <v>6141</v>
      </c>
      <c r="G2337" s="8" t="str">
        <f t="shared" ca="1" si="205"/>
        <v>13</v>
      </c>
      <c r="H2337" s="8" t="str">
        <f t="shared" ca="1" si="206"/>
        <v>20</v>
      </c>
      <c r="I2337" s="8" t="s">
        <v>6252</v>
      </c>
      <c r="J2337" s="8" t="s">
        <v>7824</v>
      </c>
      <c r="K2337" s="8" t="s">
        <v>6166</v>
      </c>
      <c r="L2337" s="8" t="s">
        <v>7929</v>
      </c>
      <c r="M2337" s="8" t="s">
        <v>7930</v>
      </c>
      <c r="N2337" s="8" t="s">
        <v>6169</v>
      </c>
    </row>
    <row r="2338" spans="1:14" ht="21.75" customHeight="1">
      <c r="A2338" s="8" t="s">
        <v>7931</v>
      </c>
      <c r="B2338" s="8" t="s">
        <v>7932</v>
      </c>
      <c r="C2338" s="8" t="s">
        <v>7462</v>
      </c>
      <c r="D2338" s="8" t="s">
        <v>7495</v>
      </c>
      <c r="F2338" s="8" t="s">
        <v>6141</v>
      </c>
      <c r="G2338" s="8" t="str">
        <f t="shared" ca="1" si="205"/>
        <v>13</v>
      </c>
      <c r="H2338" s="8" t="str">
        <f t="shared" ca="1" si="206"/>
        <v>20</v>
      </c>
      <c r="I2338" s="8" t="s">
        <v>6252</v>
      </c>
      <c r="J2338" s="8" t="s">
        <v>6324</v>
      </c>
      <c r="K2338" s="8" t="s">
        <v>6217</v>
      </c>
      <c r="L2338" s="8" t="s">
        <v>7933</v>
      </c>
      <c r="M2338" s="8" t="s">
        <v>7934</v>
      </c>
      <c r="N2338" s="8" t="s">
        <v>6224</v>
      </c>
    </row>
    <row r="2339" spans="1:14" ht="21.75" customHeight="1">
      <c r="A2339" s="8" t="s">
        <v>7935</v>
      </c>
      <c r="B2339" s="8" t="s">
        <v>7936</v>
      </c>
      <c r="C2339" s="8" t="s">
        <v>7462</v>
      </c>
      <c r="D2339" s="8" t="s">
        <v>7475</v>
      </c>
      <c r="F2339" s="8" t="s">
        <v>6150</v>
      </c>
      <c r="G2339" s="8" t="str">
        <f t="shared" ca="1" si="205"/>
        <v>13</v>
      </c>
      <c r="H2339" s="8" t="str">
        <f t="shared" ca="1" si="206"/>
        <v>20</v>
      </c>
      <c r="I2339" s="8" t="s">
        <v>6252</v>
      </c>
      <c r="J2339" s="8" t="s">
        <v>6413</v>
      </c>
      <c r="K2339" s="8" t="s">
        <v>6166</v>
      </c>
      <c r="L2339" s="8" t="s">
        <v>7937</v>
      </c>
      <c r="M2339" s="8" t="s">
        <v>7938</v>
      </c>
      <c r="N2339" s="8" t="s">
        <v>42</v>
      </c>
    </row>
    <row r="2340" spans="1:14" ht="21.75" customHeight="1">
      <c r="A2340" s="8" t="s">
        <v>7939</v>
      </c>
      <c r="B2340" s="8" t="s">
        <v>7566</v>
      </c>
      <c r="C2340" s="8" t="s">
        <v>7462</v>
      </c>
      <c r="D2340" s="8" t="s">
        <v>7463</v>
      </c>
      <c r="F2340" s="8" t="s">
        <v>6141</v>
      </c>
      <c r="G2340" s="8" t="str">
        <f t="shared" ca="1" si="205"/>
        <v>13</v>
      </c>
      <c r="H2340" s="8" t="str">
        <f t="shared" ca="1" si="206"/>
        <v>20</v>
      </c>
      <c r="I2340" s="8" t="s">
        <v>6256</v>
      </c>
      <c r="J2340" s="8" t="s">
        <v>6239</v>
      </c>
      <c r="K2340" s="8" t="s">
        <v>6217</v>
      </c>
      <c r="L2340" s="8" t="s">
        <v>7940</v>
      </c>
      <c r="M2340" s="8" t="s">
        <v>7941</v>
      </c>
      <c r="N2340" s="8" t="s">
        <v>6147</v>
      </c>
    </row>
    <row r="2341" spans="1:14" ht="21.75" customHeight="1">
      <c r="A2341" s="8" t="s">
        <v>7942</v>
      </c>
      <c r="B2341" s="8" t="s">
        <v>5264</v>
      </c>
      <c r="C2341" s="8" t="s">
        <v>7462</v>
      </c>
      <c r="D2341" s="8" t="s">
        <v>7475</v>
      </c>
      <c r="F2341" s="8" t="s">
        <v>6141</v>
      </c>
      <c r="G2341" s="8" t="str">
        <f t="shared" ca="1" si="205"/>
        <v>13</v>
      </c>
      <c r="H2341" s="8" t="str">
        <f t="shared" ca="1" si="206"/>
        <v>20</v>
      </c>
      <c r="I2341" s="8" t="s">
        <v>6171</v>
      </c>
      <c r="J2341" s="8" t="s">
        <v>6270</v>
      </c>
      <c r="K2341" s="8" t="s">
        <v>6150</v>
      </c>
      <c r="L2341" s="8" t="s">
        <v>7943</v>
      </c>
      <c r="M2341" s="8" t="s">
        <v>4611</v>
      </c>
      <c r="N2341" s="8" t="s">
        <v>6224</v>
      </c>
    </row>
    <row r="2342" spans="1:14" ht="21.75" customHeight="1">
      <c r="A2342" s="8" t="s">
        <v>4395</v>
      </c>
      <c r="B2342" s="8" t="s">
        <v>7944</v>
      </c>
      <c r="C2342" s="8" t="s">
        <v>7462</v>
      </c>
      <c r="D2342" s="8" t="s">
        <v>7481</v>
      </c>
      <c r="F2342" s="8" t="s">
        <v>6164</v>
      </c>
      <c r="G2342" s="8" t="str">
        <f t="shared" ca="1" si="205"/>
        <v>13</v>
      </c>
      <c r="H2342" s="8" t="str">
        <f t="shared" ca="1" si="206"/>
        <v>20</v>
      </c>
      <c r="I2342" s="8" t="s">
        <v>7945</v>
      </c>
      <c r="J2342" s="8" t="s">
        <v>6190</v>
      </c>
      <c r="K2342" s="8" t="s">
        <v>6217</v>
      </c>
      <c r="L2342" s="8" t="s">
        <v>7946</v>
      </c>
      <c r="M2342" s="8" t="s">
        <v>7947</v>
      </c>
      <c r="N2342" s="8" t="s">
        <v>36</v>
      </c>
    </row>
    <row r="2343" spans="1:14" ht="21.75" customHeight="1">
      <c r="A2343" s="8" t="s">
        <v>7948</v>
      </c>
      <c r="B2343" s="8" t="s">
        <v>7949</v>
      </c>
      <c r="C2343" s="8" t="s">
        <v>7462</v>
      </c>
      <c r="D2343" s="8" t="s">
        <v>7479</v>
      </c>
      <c r="F2343" s="8" t="s">
        <v>6164</v>
      </c>
      <c r="G2343" s="8" t="str">
        <f t="shared" ca="1" si="205"/>
        <v>13</v>
      </c>
      <c r="H2343" s="8" t="str">
        <f t="shared" ca="1" si="206"/>
        <v>20</v>
      </c>
      <c r="I2343" s="8" t="s">
        <v>6171</v>
      </c>
      <c r="J2343" s="8" t="s">
        <v>6551</v>
      </c>
      <c r="K2343" s="8" t="s">
        <v>6217</v>
      </c>
      <c r="L2343" s="8" t="s">
        <v>7950</v>
      </c>
      <c r="M2343" s="8" t="s">
        <v>7951</v>
      </c>
      <c r="N2343" s="8" t="s">
        <v>42</v>
      </c>
    </row>
    <row r="2344" spans="1:14" ht="21.75" customHeight="1">
      <c r="A2344" s="8" t="s">
        <v>385</v>
      </c>
      <c r="B2344" s="8" t="s">
        <v>5305</v>
      </c>
      <c r="C2344" s="8" t="s">
        <v>7462</v>
      </c>
      <c r="D2344" s="8" t="s">
        <v>7495</v>
      </c>
      <c r="F2344" s="8" t="s">
        <v>6141</v>
      </c>
      <c r="G2344" s="8" t="str">
        <f t="shared" ca="1" si="205"/>
        <v>13</v>
      </c>
      <c r="H2344" s="8" t="str">
        <f t="shared" ca="1" si="206"/>
        <v>20</v>
      </c>
      <c r="I2344" s="8" t="s">
        <v>6785</v>
      </c>
      <c r="J2344" s="8" t="s">
        <v>6239</v>
      </c>
      <c r="K2344" s="8" t="s">
        <v>6143</v>
      </c>
      <c r="L2344" s="8" t="s">
        <v>7952</v>
      </c>
      <c r="M2344" s="8" t="s">
        <v>1907</v>
      </c>
      <c r="N2344" s="8" t="s">
        <v>6169</v>
      </c>
    </row>
    <row r="2345" spans="1:14" ht="21.75" customHeight="1">
      <c r="A2345" s="8" t="s">
        <v>7953</v>
      </c>
      <c r="B2345" s="8" t="s">
        <v>7896</v>
      </c>
      <c r="C2345" s="8" t="s">
        <v>7462</v>
      </c>
      <c r="D2345" s="8" t="s">
        <v>7495</v>
      </c>
      <c r="F2345" s="8" t="s">
        <v>6141</v>
      </c>
      <c r="G2345" s="8" t="str">
        <f t="shared" ca="1" si="205"/>
        <v>13</v>
      </c>
      <c r="H2345" s="8" t="str">
        <f t="shared" ca="1" si="206"/>
        <v>20</v>
      </c>
      <c r="I2345" s="8" t="s">
        <v>6183</v>
      </c>
      <c r="J2345" s="8" t="s">
        <v>6233</v>
      </c>
      <c r="K2345" s="8" t="s">
        <v>6217</v>
      </c>
      <c r="L2345" s="8" t="s">
        <v>7954</v>
      </c>
      <c r="M2345" s="8" t="s">
        <v>7955</v>
      </c>
      <c r="N2345" s="8" t="s">
        <v>6224</v>
      </c>
    </row>
    <row r="2346" spans="1:14" ht="21.75" customHeight="1">
      <c r="A2346" s="8" t="s">
        <v>2221</v>
      </c>
      <c r="B2346" s="8" t="s">
        <v>5264</v>
      </c>
      <c r="C2346" s="8" t="s">
        <v>7462</v>
      </c>
      <c r="D2346" s="8" t="s">
        <v>7475</v>
      </c>
      <c r="F2346" s="8" t="s">
        <v>6141</v>
      </c>
      <c r="G2346" s="8" t="str">
        <f t="shared" ca="1" si="205"/>
        <v>13</v>
      </c>
      <c r="H2346" s="8" t="str">
        <f t="shared" ca="1" si="206"/>
        <v>20</v>
      </c>
      <c r="I2346" s="8" t="s">
        <v>7003</v>
      </c>
      <c r="J2346" s="8" t="s">
        <v>6270</v>
      </c>
      <c r="K2346" s="8" t="s">
        <v>6150</v>
      </c>
      <c r="L2346" s="8" t="s">
        <v>7956</v>
      </c>
      <c r="M2346" s="8" t="s">
        <v>7957</v>
      </c>
      <c r="N2346" s="8" t="s">
        <v>6224</v>
      </c>
    </row>
    <row r="2347" spans="1:14" ht="21.75" customHeight="1">
      <c r="A2347" s="8" t="s">
        <v>761</v>
      </c>
      <c r="B2347" s="8" t="s">
        <v>7542</v>
      </c>
      <c r="C2347" s="8" t="s">
        <v>7462</v>
      </c>
      <c r="D2347" s="8" t="s">
        <v>7543</v>
      </c>
      <c r="F2347" s="8" t="s">
        <v>6141</v>
      </c>
      <c r="G2347" s="8" t="str">
        <f t="shared" ca="1" si="205"/>
        <v>13</v>
      </c>
      <c r="H2347" s="8" t="str">
        <f t="shared" ca="1" si="206"/>
        <v>20</v>
      </c>
      <c r="I2347" s="8" t="s">
        <v>6256</v>
      </c>
      <c r="J2347" s="8" t="s">
        <v>6239</v>
      </c>
      <c r="K2347" s="8" t="s">
        <v>6217</v>
      </c>
      <c r="L2347" s="8" t="s">
        <v>7958</v>
      </c>
      <c r="M2347" s="8" t="s">
        <v>7959</v>
      </c>
      <c r="N2347" s="8" t="s">
        <v>6169</v>
      </c>
    </row>
    <row r="2348" spans="1:14" ht="21.75" customHeight="1">
      <c r="A2348" s="8" t="s">
        <v>3892</v>
      </c>
      <c r="B2348" s="8" t="s">
        <v>7960</v>
      </c>
      <c r="C2348" s="8" t="s">
        <v>7462</v>
      </c>
      <c r="D2348" s="8" t="s">
        <v>7479</v>
      </c>
      <c r="F2348" s="8" t="s">
        <v>6141</v>
      </c>
      <c r="G2348" s="8" t="str">
        <f t="shared" ca="1" si="205"/>
        <v>13</v>
      </c>
      <c r="H2348" s="8" t="str">
        <f t="shared" ca="1" si="206"/>
        <v>20</v>
      </c>
      <c r="I2348" s="8" t="s">
        <v>6269</v>
      </c>
      <c r="J2348" s="8" t="s">
        <v>6361</v>
      </c>
      <c r="K2348" s="8" t="s">
        <v>6166</v>
      </c>
      <c r="L2348" s="8" t="s">
        <v>7961</v>
      </c>
      <c r="M2348" s="8" t="s">
        <v>7962</v>
      </c>
      <c r="N2348" s="8" t="s">
        <v>6224</v>
      </c>
    </row>
    <row r="2349" spans="1:14" ht="21.75" customHeight="1">
      <c r="A2349" s="8" t="s">
        <v>7963</v>
      </c>
      <c r="B2349" s="8" t="s">
        <v>7964</v>
      </c>
      <c r="C2349" s="8" t="s">
        <v>7462</v>
      </c>
      <c r="D2349" s="8" t="s">
        <v>7479</v>
      </c>
      <c r="F2349" s="8" t="s">
        <v>6141</v>
      </c>
      <c r="G2349" s="8" t="str">
        <f t="shared" ca="1" si="205"/>
        <v>13</v>
      </c>
      <c r="H2349" s="8" t="str">
        <f t="shared" ca="1" si="206"/>
        <v>20</v>
      </c>
      <c r="I2349" s="8" t="s">
        <v>6252</v>
      </c>
      <c r="J2349" s="8" t="s">
        <v>7712</v>
      </c>
      <c r="K2349" s="8" t="s">
        <v>6143</v>
      </c>
      <c r="L2349" s="8" t="s">
        <v>7965</v>
      </c>
      <c r="M2349" s="8" t="s">
        <v>7966</v>
      </c>
      <c r="N2349" s="8" t="s">
        <v>6147</v>
      </c>
    </row>
    <row r="2350" spans="1:14" ht="21.75" customHeight="1">
      <c r="A2350" s="8" t="s">
        <v>5539</v>
      </c>
      <c r="B2350" s="8" t="s">
        <v>7967</v>
      </c>
      <c r="C2350" s="8" t="s">
        <v>7462</v>
      </c>
      <c r="D2350" s="8" t="s">
        <v>7479</v>
      </c>
      <c r="F2350" s="8" t="s">
        <v>6141</v>
      </c>
      <c r="G2350" s="8" t="str">
        <f t="shared" ca="1" si="205"/>
        <v>13</v>
      </c>
      <c r="H2350" s="8" t="str">
        <f t="shared" ca="1" si="206"/>
        <v>20</v>
      </c>
      <c r="I2350" s="8" t="s">
        <v>6244</v>
      </c>
      <c r="J2350" s="8" t="s">
        <v>6233</v>
      </c>
      <c r="K2350" s="8" t="s">
        <v>6217</v>
      </c>
      <c r="L2350" s="8" t="s">
        <v>7968</v>
      </c>
      <c r="M2350" s="8" t="s">
        <v>7574</v>
      </c>
      <c r="N2350" s="8" t="s">
        <v>42</v>
      </c>
    </row>
    <row r="2351" spans="1:14" ht="21.75" customHeight="1">
      <c r="A2351" s="8" t="s">
        <v>7969</v>
      </c>
      <c r="B2351" s="8" t="s">
        <v>7884</v>
      </c>
      <c r="C2351" s="8" t="s">
        <v>7462</v>
      </c>
      <c r="D2351" s="8" t="s">
        <v>7466</v>
      </c>
      <c r="F2351" s="8" t="s">
        <v>6141</v>
      </c>
      <c r="G2351" s="8" t="str">
        <f t="shared" ca="1" si="205"/>
        <v>13</v>
      </c>
      <c r="H2351" s="8" t="str">
        <f t="shared" ca="1" si="206"/>
        <v>20</v>
      </c>
      <c r="I2351" s="8" t="s">
        <v>6269</v>
      </c>
      <c r="J2351" s="8" t="s">
        <v>6964</v>
      </c>
      <c r="K2351" s="8" t="s">
        <v>6217</v>
      </c>
      <c r="L2351" s="8" t="s">
        <v>7970</v>
      </c>
      <c r="M2351" s="8" t="s">
        <v>7971</v>
      </c>
      <c r="N2351" s="8" t="s">
        <v>42</v>
      </c>
    </row>
    <row r="2352" spans="1:14" ht="21.75" customHeight="1">
      <c r="A2352" s="8" t="s">
        <v>3951</v>
      </c>
      <c r="B2352" s="8" t="s">
        <v>7972</v>
      </c>
      <c r="C2352" s="8" t="s">
        <v>7462</v>
      </c>
      <c r="D2352" s="8" t="s">
        <v>7479</v>
      </c>
      <c r="F2352" s="8" t="s">
        <v>6164</v>
      </c>
      <c r="G2352" s="8" t="str">
        <f t="shared" ca="1" si="205"/>
        <v>13</v>
      </c>
      <c r="H2352" s="8" t="str">
        <f t="shared" ca="1" si="206"/>
        <v>20</v>
      </c>
      <c r="I2352" s="8" t="s">
        <v>6171</v>
      </c>
      <c r="J2352" s="8" t="s">
        <v>6144</v>
      </c>
      <c r="K2352" s="8" t="s">
        <v>6217</v>
      </c>
      <c r="L2352" s="8" t="s">
        <v>7973</v>
      </c>
      <c r="M2352" s="8" t="s">
        <v>7974</v>
      </c>
      <c r="N2352" s="8" t="s">
        <v>42</v>
      </c>
    </row>
    <row r="2353" spans="1:14" ht="21.75" customHeight="1">
      <c r="A2353" s="8" t="s">
        <v>385</v>
      </c>
      <c r="B2353" s="8" t="s">
        <v>7975</v>
      </c>
      <c r="C2353" s="8" t="s">
        <v>7462</v>
      </c>
      <c r="D2353" s="8" t="s">
        <v>7479</v>
      </c>
      <c r="F2353" s="8" t="s">
        <v>6164</v>
      </c>
      <c r="G2353" s="8" t="str">
        <f t="shared" ca="1" si="205"/>
        <v>13</v>
      </c>
      <c r="H2353" s="8" t="str">
        <f t="shared" ca="1" si="206"/>
        <v>20</v>
      </c>
      <c r="I2353" s="8" t="s">
        <v>7526</v>
      </c>
      <c r="J2353" s="8" t="s">
        <v>6190</v>
      </c>
      <c r="K2353" s="8" t="s">
        <v>6143</v>
      </c>
      <c r="L2353" s="8" t="s">
        <v>7976</v>
      </c>
      <c r="M2353" s="8" t="s">
        <v>7977</v>
      </c>
      <c r="N2353" s="8" t="s">
        <v>42</v>
      </c>
    </row>
    <row r="2354" spans="1:14" ht="21.75" customHeight="1">
      <c r="A2354" s="8" t="s">
        <v>172</v>
      </c>
      <c r="B2354" s="8" t="s">
        <v>5192</v>
      </c>
      <c r="C2354" s="8" t="s">
        <v>7462</v>
      </c>
      <c r="D2354" s="8" t="s">
        <v>7463</v>
      </c>
      <c r="F2354" s="8" t="s">
        <v>6705</v>
      </c>
      <c r="G2354" s="8" t="str">
        <f t="shared" ca="1" si="205"/>
        <v>13</v>
      </c>
      <c r="H2354" s="8" t="str">
        <f t="shared" ca="1" si="206"/>
        <v>20</v>
      </c>
      <c r="I2354" s="8" t="s">
        <v>7978</v>
      </c>
      <c r="J2354" s="8" t="s">
        <v>6278</v>
      </c>
      <c r="K2354" s="8" t="s">
        <v>6217</v>
      </c>
      <c r="L2354" s="8" t="s">
        <v>7979</v>
      </c>
      <c r="M2354" s="8" t="s">
        <v>7980</v>
      </c>
      <c r="N2354" s="8" t="s">
        <v>42</v>
      </c>
    </row>
    <row r="2355" spans="1:14" ht="21.75" customHeight="1">
      <c r="A2355" s="8" t="s">
        <v>7981</v>
      </c>
      <c r="B2355" s="8" t="s">
        <v>5171</v>
      </c>
      <c r="C2355" s="8" t="s">
        <v>7462</v>
      </c>
      <c r="D2355" s="8" t="s">
        <v>7547</v>
      </c>
      <c r="F2355" s="8" t="s">
        <v>6141</v>
      </c>
      <c r="G2355" s="8" t="str">
        <f t="shared" ca="1" si="205"/>
        <v>13</v>
      </c>
      <c r="H2355" s="8" t="str">
        <f t="shared" ca="1" si="206"/>
        <v>20</v>
      </c>
      <c r="I2355" s="8" t="s">
        <v>7982</v>
      </c>
      <c r="J2355" s="8" t="s">
        <v>6245</v>
      </c>
      <c r="K2355" s="8" t="s">
        <v>6166</v>
      </c>
      <c r="L2355" s="8" t="s">
        <v>7868</v>
      </c>
      <c r="M2355" s="8" t="s">
        <v>7983</v>
      </c>
      <c r="N2355" s="8" t="s">
        <v>6224</v>
      </c>
    </row>
    <row r="2356" spans="1:14" ht="21.75" customHeight="1">
      <c r="A2356" s="8" t="s">
        <v>490</v>
      </c>
      <c r="B2356" s="8" t="s">
        <v>7984</v>
      </c>
      <c r="C2356" s="8" t="s">
        <v>7462</v>
      </c>
      <c r="D2356" s="8" t="s">
        <v>7466</v>
      </c>
      <c r="F2356" s="8" t="s">
        <v>6164</v>
      </c>
      <c r="G2356" s="8" t="str">
        <f t="shared" ca="1" si="205"/>
        <v>13</v>
      </c>
      <c r="H2356" s="8" t="str">
        <f t="shared" ca="1" si="206"/>
        <v>20</v>
      </c>
      <c r="I2356" s="8" t="s">
        <v>7105</v>
      </c>
      <c r="J2356" s="8" t="s">
        <v>6558</v>
      </c>
      <c r="K2356" s="8" t="s">
        <v>6949</v>
      </c>
      <c r="L2356" s="8" t="s">
        <v>7985</v>
      </c>
      <c r="M2356" s="8" t="s">
        <v>7986</v>
      </c>
      <c r="N2356" s="8" t="s">
        <v>36</v>
      </c>
    </row>
    <row r="2357" spans="1:14" ht="21.75" customHeight="1">
      <c r="A2357" s="8" t="s">
        <v>3561</v>
      </c>
      <c r="B2357" s="8" t="s">
        <v>7987</v>
      </c>
      <c r="C2357" s="8" t="s">
        <v>7462</v>
      </c>
      <c r="D2357" s="8" t="s">
        <v>7547</v>
      </c>
      <c r="F2357" s="8" t="s">
        <v>6141</v>
      </c>
      <c r="G2357" s="8" t="str">
        <f t="shared" ca="1" si="205"/>
        <v>13</v>
      </c>
      <c r="H2357" s="8" t="str">
        <f t="shared" ca="1" si="206"/>
        <v>20</v>
      </c>
      <c r="I2357" s="8" t="s">
        <v>6657</v>
      </c>
      <c r="J2357" s="8" t="s">
        <v>6278</v>
      </c>
      <c r="K2357" s="8" t="s">
        <v>6217</v>
      </c>
      <c r="L2357" s="8" t="s">
        <v>7988</v>
      </c>
      <c r="M2357" s="8" t="s">
        <v>7989</v>
      </c>
      <c r="N2357" s="8" t="s">
        <v>42</v>
      </c>
    </row>
    <row r="2358" spans="1:14" ht="21.75" customHeight="1">
      <c r="A2358" s="8" t="s">
        <v>75</v>
      </c>
      <c r="B2358" s="8" t="s">
        <v>7990</v>
      </c>
      <c r="C2358" s="8" t="s">
        <v>7462</v>
      </c>
      <c r="D2358" s="8" t="s">
        <v>7543</v>
      </c>
      <c r="F2358" s="8" t="s">
        <v>6141</v>
      </c>
      <c r="G2358" s="8" t="str">
        <f t="shared" ca="1" si="205"/>
        <v>13</v>
      </c>
      <c r="H2358" s="8" t="str">
        <f t="shared" ca="1" si="206"/>
        <v>20</v>
      </c>
      <c r="I2358" s="8" t="s">
        <v>6532</v>
      </c>
      <c r="J2358" s="8" t="s">
        <v>6190</v>
      </c>
      <c r="K2358" s="8" t="s">
        <v>6143</v>
      </c>
      <c r="L2358" s="8" t="s">
        <v>7991</v>
      </c>
      <c r="M2358" s="8" t="s">
        <v>7992</v>
      </c>
      <c r="N2358" s="8" t="s">
        <v>6169</v>
      </c>
    </row>
    <row r="2359" spans="1:14" ht="21.75" customHeight="1">
      <c r="A2359" s="8" t="s">
        <v>6347</v>
      </c>
      <c r="B2359" s="8" t="s">
        <v>7993</v>
      </c>
      <c r="C2359" s="8" t="s">
        <v>7462</v>
      </c>
      <c r="D2359" s="8" t="s">
        <v>7479</v>
      </c>
      <c r="F2359" s="8" t="s">
        <v>6141</v>
      </c>
      <c r="G2359" s="8" t="str">
        <f t="shared" ca="1" si="205"/>
        <v>13</v>
      </c>
      <c r="H2359" s="8" t="str">
        <f t="shared" ca="1" si="206"/>
        <v>20</v>
      </c>
      <c r="I2359" s="8" t="s">
        <v>6269</v>
      </c>
      <c r="J2359" s="8" t="s">
        <v>7994</v>
      </c>
      <c r="K2359" s="8" t="s">
        <v>6166</v>
      </c>
      <c r="L2359" s="8" t="s">
        <v>7995</v>
      </c>
      <c r="M2359" s="8" t="s">
        <v>7996</v>
      </c>
      <c r="N2359" s="8" t="s">
        <v>42</v>
      </c>
    </row>
    <row r="2360" spans="1:14" ht="21.75" customHeight="1">
      <c r="A2360" s="8" t="s">
        <v>1429</v>
      </c>
      <c r="B2360" s="8" t="s">
        <v>7822</v>
      </c>
      <c r="C2360" s="8" t="s">
        <v>7462</v>
      </c>
      <c r="D2360" s="8" t="s">
        <v>7823</v>
      </c>
      <c r="F2360" s="8" t="s">
        <v>6164</v>
      </c>
      <c r="G2360" s="8" t="str">
        <f t="shared" ca="1" si="205"/>
        <v>13</v>
      </c>
      <c r="H2360" s="8" t="str">
        <f t="shared" ca="1" si="206"/>
        <v>20</v>
      </c>
      <c r="I2360" s="8" t="s">
        <v>6750</v>
      </c>
      <c r="J2360" s="8" t="s">
        <v>7824</v>
      </c>
      <c r="K2360" s="8" t="s">
        <v>6166</v>
      </c>
      <c r="L2360" s="8" t="s">
        <v>7997</v>
      </c>
      <c r="M2360" s="8" t="s">
        <v>7998</v>
      </c>
      <c r="N2360" s="8" t="s">
        <v>6169</v>
      </c>
    </row>
    <row r="2361" spans="1:14" ht="21.75" customHeight="1">
      <c r="A2361" s="8" t="s">
        <v>7999</v>
      </c>
      <c r="B2361" s="8" t="s">
        <v>7560</v>
      </c>
      <c r="C2361" s="8" t="s">
        <v>7462</v>
      </c>
      <c r="D2361" s="8" t="s">
        <v>7475</v>
      </c>
      <c r="F2361" s="8" t="s">
        <v>6141</v>
      </c>
      <c r="G2361" s="8" t="str">
        <f t="shared" ca="1" si="205"/>
        <v>13</v>
      </c>
      <c r="H2361" s="8" t="str">
        <f t="shared" ca="1" si="206"/>
        <v>20</v>
      </c>
      <c r="I2361" s="8" t="s">
        <v>6256</v>
      </c>
      <c r="J2361" s="8" t="s">
        <v>6144</v>
      </c>
      <c r="K2361" s="8" t="s">
        <v>6217</v>
      </c>
      <c r="L2361" s="8" t="s">
        <v>8000</v>
      </c>
      <c r="M2361" s="8" t="s">
        <v>8001</v>
      </c>
      <c r="N2361" s="8" t="s">
        <v>6169</v>
      </c>
    </row>
    <row r="2362" spans="1:14" ht="21.75" customHeight="1">
      <c r="A2362" s="8" t="s">
        <v>8002</v>
      </c>
      <c r="B2362" s="8" t="s">
        <v>8003</v>
      </c>
      <c r="C2362" s="8" t="s">
        <v>7462</v>
      </c>
      <c r="D2362" s="8" t="s">
        <v>7547</v>
      </c>
      <c r="F2362" s="8" t="s">
        <v>6141</v>
      </c>
      <c r="G2362" s="8" t="str">
        <f t="shared" ca="1" si="205"/>
        <v>13</v>
      </c>
      <c r="H2362" s="8" t="str">
        <f t="shared" ca="1" si="206"/>
        <v>20</v>
      </c>
      <c r="I2362" s="8" t="s">
        <v>8004</v>
      </c>
      <c r="J2362" s="8" t="s">
        <v>6595</v>
      </c>
      <c r="K2362" s="8" t="s">
        <v>6150</v>
      </c>
      <c r="L2362" s="8" t="s">
        <v>8005</v>
      </c>
      <c r="M2362" s="8" t="s">
        <v>6402</v>
      </c>
      <c r="N2362" s="8" t="s">
        <v>6224</v>
      </c>
    </row>
    <row r="2363" spans="1:14" ht="21.75" customHeight="1">
      <c r="A2363" s="8" t="s">
        <v>3260</v>
      </c>
      <c r="B2363" s="8" t="s">
        <v>7877</v>
      </c>
      <c r="C2363" s="8" t="s">
        <v>7462</v>
      </c>
      <c r="D2363" s="8" t="s">
        <v>7495</v>
      </c>
      <c r="F2363" s="8" t="s">
        <v>6141</v>
      </c>
      <c r="G2363" s="8" t="str">
        <f t="shared" ca="1" si="205"/>
        <v>13</v>
      </c>
      <c r="H2363" s="8" t="str">
        <f t="shared" ca="1" si="206"/>
        <v>20</v>
      </c>
      <c r="I2363" s="8" t="s">
        <v>6332</v>
      </c>
      <c r="J2363" s="8" t="s">
        <v>6413</v>
      </c>
      <c r="K2363" s="8" t="s">
        <v>6166</v>
      </c>
      <c r="L2363" s="8" t="s">
        <v>8006</v>
      </c>
      <c r="M2363" s="8" t="s">
        <v>8007</v>
      </c>
      <c r="N2363" s="8" t="s">
        <v>6224</v>
      </c>
    </row>
    <row r="2364" spans="1:14" ht="21.75" customHeight="1">
      <c r="A2364" s="8" t="s">
        <v>761</v>
      </c>
      <c r="B2364" s="8" t="s">
        <v>7827</v>
      </c>
      <c r="C2364" s="8" t="s">
        <v>7462</v>
      </c>
      <c r="D2364" s="8" t="s">
        <v>7471</v>
      </c>
      <c r="F2364" s="8" t="s">
        <v>6141</v>
      </c>
      <c r="G2364" s="8" t="str">
        <f t="shared" ca="1" si="205"/>
        <v>13</v>
      </c>
      <c r="H2364" s="8" t="str">
        <f t="shared" ca="1" si="206"/>
        <v>20</v>
      </c>
      <c r="I2364" s="8" t="s">
        <v>7889</v>
      </c>
      <c r="J2364" s="8" t="s">
        <v>7828</v>
      </c>
      <c r="K2364" s="8" t="s">
        <v>6217</v>
      </c>
      <c r="L2364" s="8" t="s">
        <v>8008</v>
      </c>
      <c r="M2364" s="8" t="s">
        <v>8009</v>
      </c>
      <c r="N2364" s="8" t="s">
        <v>6224</v>
      </c>
    </row>
    <row r="2365" spans="1:14" ht="21.75" customHeight="1">
      <c r="A2365" s="8" t="s">
        <v>1205</v>
      </c>
      <c r="B2365" s="8" t="s">
        <v>8010</v>
      </c>
      <c r="C2365" s="8" t="s">
        <v>7462</v>
      </c>
      <c r="D2365" s="8" t="s">
        <v>7490</v>
      </c>
      <c r="F2365" s="8" t="s">
        <v>6141</v>
      </c>
      <c r="G2365" s="8" t="str">
        <f t="shared" ca="1" si="205"/>
        <v>13</v>
      </c>
      <c r="H2365" s="8" t="str">
        <f t="shared" ca="1" si="206"/>
        <v>20</v>
      </c>
      <c r="I2365" s="8" t="s">
        <v>6256</v>
      </c>
      <c r="J2365" s="8" t="s">
        <v>6239</v>
      </c>
      <c r="K2365" s="8" t="s">
        <v>6143</v>
      </c>
      <c r="L2365" s="8" t="s">
        <v>8011</v>
      </c>
      <c r="M2365" s="8" t="s">
        <v>6756</v>
      </c>
      <c r="N2365" s="8" t="s">
        <v>42</v>
      </c>
    </row>
    <row r="2366" spans="1:14" ht="21.75" customHeight="1">
      <c r="A2366" s="8" t="s">
        <v>1410</v>
      </c>
      <c r="B2366" s="8" t="s">
        <v>7724</v>
      </c>
      <c r="C2366" s="8" t="s">
        <v>7462</v>
      </c>
      <c r="D2366" s="8" t="s">
        <v>7479</v>
      </c>
      <c r="F2366" s="8" t="s">
        <v>6141</v>
      </c>
      <c r="G2366" s="8" t="str">
        <f t="shared" ca="1" si="205"/>
        <v>13</v>
      </c>
      <c r="H2366" s="8" t="str">
        <f t="shared" ca="1" si="206"/>
        <v>20</v>
      </c>
      <c r="I2366" s="8" t="s">
        <v>6256</v>
      </c>
      <c r="J2366" s="8" t="s">
        <v>6558</v>
      </c>
      <c r="K2366" s="8" t="s">
        <v>6217</v>
      </c>
      <c r="L2366" s="8" t="s">
        <v>7725</v>
      </c>
      <c r="M2366" s="8" t="s">
        <v>8012</v>
      </c>
      <c r="N2366" s="8" t="s">
        <v>6224</v>
      </c>
    </row>
    <row r="2367" spans="1:14" ht="21.75" customHeight="1">
      <c r="A2367" s="8" t="s">
        <v>4176</v>
      </c>
      <c r="B2367" s="8" t="s">
        <v>5341</v>
      </c>
      <c r="C2367" s="8" t="s">
        <v>7462</v>
      </c>
      <c r="D2367" s="8" t="s">
        <v>7547</v>
      </c>
      <c r="F2367" s="8" t="s">
        <v>6141</v>
      </c>
      <c r="G2367" s="8" t="str">
        <f t="shared" ca="1" si="205"/>
        <v>13</v>
      </c>
      <c r="H2367" s="8" t="str">
        <f t="shared" ca="1" si="206"/>
        <v>20</v>
      </c>
      <c r="I2367" s="8" t="s">
        <v>6256</v>
      </c>
      <c r="J2367" s="8" t="s">
        <v>6144</v>
      </c>
      <c r="K2367" s="8" t="s">
        <v>6217</v>
      </c>
      <c r="L2367" s="8" t="s">
        <v>8013</v>
      </c>
      <c r="M2367" s="8" t="s">
        <v>8014</v>
      </c>
      <c r="N2367" s="8" t="s">
        <v>42</v>
      </c>
    </row>
    <row r="2368" spans="1:14" ht="21.75" customHeight="1">
      <c r="A2368" s="8" t="s">
        <v>51</v>
      </c>
      <c r="B2368" s="8" t="s">
        <v>8015</v>
      </c>
      <c r="C2368" s="8" t="s">
        <v>7462</v>
      </c>
      <c r="D2368" s="8" t="s">
        <v>7479</v>
      </c>
      <c r="F2368" s="8" t="s">
        <v>6164</v>
      </c>
      <c r="G2368" s="8" t="str">
        <f t="shared" ca="1" si="205"/>
        <v>13</v>
      </c>
      <c r="H2368" s="8" t="str">
        <f t="shared" ca="1" si="206"/>
        <v>20</v>
      </c>
      <c r="I2368" s="8" t="s">
        <v>6340</v>
      </c>
      <c r="J2368" s="8" t="s">
        <v>6158</v>
      </c>
      <c r="K2368" s="8" t="s">
        <v>6217</v>
      </c>
      <c r="L2368" s="8" t="s">
        <v>8016</v>
      </c>
      <c r="M2368" s="8" t="s">
        <v>6696</v>
      </c>
      <c r="N2368" s="8" t="s">
        <v>36</v>
      </c>
    </row>
    <row r="2369" spans="1:14" ht="21.75" customHeight="1">
      <c r="A2369" s="8" t="s">
        <v>3687</v>
      </c>
      <c r="B2369" s="8" t="s">
        <v>8017</v>
      </c>
      <c r="C2369" s="8" t="s">
        <v>7462</v>
      </c>
      <c r="D2369" s="8" t="s">
        <v>7471</v>
      </c>
      <c r="F2369" s="8" t="s">
        <v>6141</v>
      </c>
      <c r="G2369" s="8" t="str">
        <f t="shared" ca="1" si="205"/>
        <v>13</v>
      </c>
      <c r="H2369" s="8" t="str">
        <f t="shared" ca="1" si="206"/>
        <v>20</v>
      </c>
      <c r="I2369" s="8" t="s">
        <v>6171</v>
      </c>
      <c r="J2369" s="8" t="s">
        <v>6270</v>
      </c>
      <c r="K2369" s="8" t="s">
        <v>6150</v>
      </c>
      <c r="L2369" s="8" t="s">
        <v>8018</v>
      </c>
      <c r="M2369" s="8" t="s">
        <v>8019</v>
      </c>
      <c r="N2369" s="8" t="s">
        <v>6224</v>
      </c>
    </row>
    <row r="2370" spans="1:14" ht="21.75" customHeight="1">
      <c r="A2370" s="8" t="s">
        <v>7918</v>
      </c>
      <c r="B2370" s="8" t="s">
        <v>7896</v>
      </c>
      <c r="C2370" s="8" t="s">
        <v>7462</v>
      </c>
      <c r="D2370" s="8" t="s">
        <v>7495</v>
      </c>
      <c r="F2370" s="8" t="s">
        <v>6141</v>
      </c>
      <c r="G2370" s="8" t="str">
        <f t="shared" ca="1" si="205"/>
        <v>13</v>
      </c>
      <c r="H2370" s="8" t="str">
        <f t="shared" ca="1" si="206"/>
        <v>20</v>
      </c>
      <c r="I2370" s="8" t="s">
        <v>6183</v>
      </c>
      <c r="J2370" s="8" t="s">
        <v>6233</v>
      </c>
      <c r="K2370" s="8" t="s">
        <v>6217</v>
      </c>
      <c r="L2370" s="8" t="s">
        <v>7897</v>
      </c>
      <c r="M2370" s="8" t="s">
        <v>7558</v>
      </c>
      <c r="N2370" s="8" t="s">
        <v>6224</v>
      </c>
    </row>
    <row r="2371" spans="1:14" ht="21.75" customHeight="1">
      <c r="A2371" s="8" t="s">
        <v>5327</v>
      </c>
      <c r="B2371" s="8" t="s">
        <v>8020</v>
      </c>
      <c r="C2371" s="8" t="s">
        <v>7462</v>
      </c>
      <c r="D2371" s="8" t="s">
        <v>7466</v>
      </c>
      <c r="F2371" s="8" t="s">
        <v>6164</v>
      </c>
      <c r="G2371" s="8" t="str">
        <f t="shared" ca="1" si="205"/>
        <v>13</v>
      </c>
      <c r="H2371" s="8" t="str">
        <f t="shared" ca="1" si="206"/>
        <v>20</v>
      </c>
      <c r="I2371" s="8" t="s">
        <v>6171</v>
      </c>
      <c r="J2371" s="8" t="s">
        <v>8021</v>
      </c>
      <c r="K2371" s="8" t="s">
        <v>6217</v>
      </c>
      <c r="L2371" s="8" t="s">
        <v>8022</v>
      </c>
      <c r="M2371" s="8" t="s">
        <v>21</v>
      </c>
      <c r="N2371" s="8" t="s">
        <v>42</v>
      </c>
    </row>
    <row r="2372" spans="1:14" ht="21.75" customHeight="1">
      <c r="A2372" s="8" t="s">
        <v>8023</v>
      </c>
      <c r="B2372" s="8" t="s">
        <v>4513</v>
      </c>
      <c r="C2372" s="8" t="s">
        <v>7462</v>
      </c>
      <c r="D2372" s="8" t="s">
        <v>7479</v>
      </c>
      <c r="F2372" s="8" t="s">
        <v>6141</v>
      </c>
      <c r="G2372" s="8" t="str">
        <f t="shared" ca="1" si="205"/>
        <v>13</v>
      </c>
      <c r="H2372" s="8" t="str">
        <f t="shared" ca="1" si="206"/>
        <v>20</v>
      </c>
      <c r="I2372" s="8" t="s">
        <v>6878</v>
      </c>
      <c r="J2372" s="8" t="s">
        <v>6361</v>
      </c>
      <c r="K2372" s="8" t="s">
        <v>6217</v>
      </c>
      <c r="L2372" s="8" t="s">
        <v>8024</v>
      </c>
      <c r="M2372" s="8" t="s">
        <v>8025</v>
      </c>
      <c r="N2372" s="8" t="s">
        <v>6224</v>
      </c>
    </row>
    <row r="2373" spans="1:14" ht="21.75" customHeight="1">
      <c r="A2373" s="8" t="s">
        <v>385</v>
      </c>
      <c r="B2373" s="8" t="s">
        <v>7780</v>
      </c>
      <c r="C2373" s="8" t="s">
        <v>7462</v>
      </c>
      <c r="D2373" s="8" t="s">
        <v>7781</v>
      </c>
      <c r="F2373" s="8" t="s">
        <v>6141</v>
      </c>
      <c r="G2373" s="8" t="str">
        <f t="shared" ca="1" si="205"/>
        <v>13</v>
      </c>
      <c r="H2373" s="8" t="str">
        <f t="shared" ca="1" si="206"/>
        <v>20</v>
      </c>
      <c r="I2373" s="8" t="s">
        <v>8026</v>
      </c>
      <c r="J2373" s="8" t="s">
        <v>7782</v>
      </c>
      <c r="K2373" s="8" t="s">
        <v>6217</v>
      </c>
      <c r="L2373" s="8" t="s">
        <v>8027</v>
      </c>
      <c r="M2373" s="8" t="s">
        <v>6568</v>
      </c>
      <c r="N2373" s="8" t="s">
        <v>42</v>
      </c>
    </row>
    <row r="2374" spans="1:14" ht="21.75" customHeight="1">
      <c r="A2374" s="8" t="s">
        <v>2510</v>
      </c>
      <c r="B2374" s="8" t="s">
        <v>7827</v>
      </c>
      <c r="C2374" s="8" t="s">
        <v>7462</v>
      </c>
      <c r="D2374" s="8" t="s">
        <v>7463</v>
      </c>
      <c r="F2374" s="8" t="s">
        <v>6141</v>
      </c>
      <c r="G2374" s="8" t="str">
        <f t="shared" ca="1" si="205"/>
        <v>13</v>
      </c>
      <c r="H2374" s="8" t="str">
        <f t="shared" ca="1" si="206"/>
        <v>20</v>
      </c>
      <c r="I2374" s="8" t="s">
        <v>6785</v>
      </c>
      <c r="J2374" s="8" t="s">
        <v>7828</v>
      </c>
      <c r="K2374" s="8" t="s">
        <v>6217</v>
      </c>
      <c r="L2374" s="8" t="s">
        <v>8028</v>
      </c>
      <c r="M2374" s="8" t="s">
        <v>8029</v>
      </c>
      <c r="N2374" s="8" t="s">
        <v>6224</v>
      </c>
    </row>
    <row r="2375" spans="1:14" ht="21.75" customHeight="1">
      <c r="A2375" s="8" t="s">
        <v>1588</v>
      </c>
      <c r="B2375" s="8" t="s">
        <v>8030</v>
      </c>
      <c r="C2375" s="8" t="s">
        <v>7462</v>
      </c>
      <c r="D2375" s="8" t="s">
        <v>7490</v>
      </c>
      <c r="F2375" s="8" t="s">
        <v>6141</v>
      </c>
      <c r="G2375" s="8" t="str">
        <f t="shared" ca="1" si="205"/>
        <v>13</v>
      </c>
      <c r="H2375" s="8" t="str">
        <f t="shared" ca="1" si="206"/>
        <v>20</v>
      </c>
      <c r="I2375" s="8" t="s">
        <v>6332</v>
      </c>
      <c r="J2375" s="8" t="s">
        <v>7398</v>
      </c>
      <c r="K2375" s="8" t="s">
        <v>6217</v>
      </c>
      <c r="L2375" s="8" t="s">
        <v>8031</v>
      </c>
      <c r="M2375" s="8" t="s">
        <v>8032</v>
      </c>
      <c r="N2375" s="8" t="s">
        <v>36</v>
      </c>
    </row>
    <row r="2376" spans="1:14" ht="21.75" customHeight="1">
      <c r="A2376" s="8" t="s">
        <v>385</v>
      </c>
      <c r="B2376" s="8" t="s">
        <v>5802</v>
      </c>
      <c r="C2376" s="8" t="s">
        <v>7462</v>
      </c>
      <c r="D2376" s="8" t="s">
        <v>7471</v>
      </c>
      <c r="F2376" s="8" t="s">
        <v>6141</v>
      </c>
      <c r="G2376" s="8" t="str">
        <f t="shared" ca="1" si="205"/>
        <v>13</v>
      </c>
      <c r="H2376" s="8" t="str">
        <f t="shared" ca="1" si="206"/>
        <v>20</v>
      </c>
      <c r="I2376" s="8" t="s">
        <v>8033</v>
      </c>
      <c r="J2376" s="8" t="s">
        <v>6278</v>
      </c>
      <c r="K2376" s="8" t="s">
        <v>6143</v>
      </c>
      <c r="L2376" s="8" t="s">
        <v>8034</v>
      </c>
      <c r="M2376" s="8" t="s">
        <v>6427</v>
      </c>
      <c r="N2376" s="8" t="s">
        <v>36</v>
      </c>
    </row>
    <row r="2377" spans="1:14" ht="21.75" customHeight="1">
      <c r="A2377" s="8" t="s">
        <v>5089</v>
      </c>
      <c r="B2377" s="8" t="s">
        <v>7542</v>
      </c>
      <c r="C2377" s="8" t="s">
        <v>7462</v>
      </c>
      <c r="D2377" s="8" t="s">
        <v>7543</v>
      </c>
      <c r="F2377" s="8" t="s">
        <v>6141</v>
      </c>
      <c r="G2377" s="8" t="str">
        <f t="shared" ca="1" si="205"/>
        <v>13</v>
      </c>
      <c r="H2377" s="8" t="str">
        <f t="shared" ca="1" si="206"/>
        <v>20</v>
      </c>
      <c r="I2377" s="8" t="s">
        <v>6252</v>
      </c>
      <c r="J2377" s="8" t="s">
        <v>6239</v>
      </c>
      <c r="K2377" s="8" t="s">
        <v>6217</v>
      </c>
      <c r="L2377" s="8" t="s">
        <v>7958</v>
      </c>
      <c r="M2377" s="8" t="s">
        <v>8035</v>
      </c>
      <c r="N2377" s="8" t="s">
        <v>6169</v>
      </c>
    </row>
    <row r="2378" spans="1:14" ht="21.75" customHeight="1">
      <c r="A2378" s="8" t="s">
        <v>385</v>
      </c>
      <c r="B2378" s="8" t="s">
        <v>7967</v>
      </c>
      <c r="C2378" s="8" t="s">
        <v>7462</v>
      </c>
      <c r="D2378" s="8" t="s">
        <v>7479</v>
      </c>
      <c r="F2378" s="8" t="s">
        <v>6141</v>
      </c>
      <c r="G2378" s="8" t="str">
        <f t="shared" ca="1" si="205"/>
        <v>13</v>
      </c>
      <c r="H2378" s="8" t="str">
        <f t="shared" ca="1" si="206"/>
        <v>20</v>
      </c>
      <c r="I2378" s="8" t="s">
        <v>6676</v>
      </c>
      <c r="J2378" s="8" t="s">
        <v>6233</v>
      </c>
      <c r="K2378" s="8" t="s">
        <v>6217</v>
      </c>
      <c r="L2378" s="8" t="s">
        <v>7968</v>
      </c>
      <c r="M2378" s="8" t="s">
        <v>8036</v>
      </c>
      <c r="N2378" s="8" t="s">
        <v>42</v>
      </c>
    </row>
    <row r="2379" spans="1:14" ht="21.75" customHeight="1">
      <c r="A2379" s="8" t="s">
        <v>8037</v>
      </c>
      <c r="B2379" s="8" t="s">
        <v>8038</v>
      </c>
      <c r="C2379" s="8" t="s">
        <v>7462</v>
      </c>
      <c r="D2379" s="8" t="s">
        <v>7479</v>
      </c>
      <c r="F2379" s="8" t="s">
        <v>6141</v>
      </c>
      <c r="G2379" s="8" t="str">
        <f t="shared" ca="1" si="205"/>
        <v>13</v>
      </c>
      <c r="H2379" s="8" t="str">
        <f t="shared" ca="1" si="206"/>
        <v>20</v>
      </c>
      <c r="I2379" s="8" t="s">
        <v>6252</v>
      </c>
      <c r="J2379" s="8" t="s">
        <v>6324</v>
      </c>
      <c r="K2379" s="8" t="s">
        <v>6217</v>
      </c>
      <c r="L2379" s="8" t="s">
        <v>8039</v>
      </c>
      <c r="M2379" s="8" t="s">
        <v>8040</v>
      </c>
      <c r="N2379" s="8" t="s">
        <v>6169</v>
      </c>
    </row>
    <row r="2380" spans="1:14" ht="21.75" customHeight="1">
      <c r="A2380" s="8" t="s">
        <v>8041</v>
      </c>
      <c r="B2380" s="8" t="s">
        <v>8042</v>
      </c>
      <c r="C2380" s="8" t="s">
        <v>7462</v>
      </c>
      <c r="D2380" s="8" t="s">
        <v>7479</v>
      </c>
      <c r="F2380" s="8" t="s">
        <v>6141</v>
      </c>
      <c r="G2380" s="8" t="str">
        <f t="shared" ca="1" si="205"/>
        <v>13</v>
      </c>
      <c r="H2380" s="8" t="str">
        <f t="shared" ca="1" si="206"/>
        <v>20</v>
      </c>
      <c r="I2380" s="8" t="s">
        <v>6256</v>
      </c>
      <c r="J2380" s="8" t="s">
        <v>6233</v>
      </c>
      <c r="K2380" s="8" t="s">
        <v>6166</v>
      </c>
      <c r="L2380" s="8" t="s">
        <v>8043</v>
      </c>
      <c r="M2380" s="8" t="s">
        <v>8044</v>
      </c>
      <c r="N2380" s="8" t="s">
        <v>6224</v>
      </c>
    </row>
    <row r="2381" spans="1:14" ht="21.75" customHeight="1">
      <c r="A2381" s="8" t="s">
        <v>7356</v>
      </c>
      <c r="B2381" s="8" t="s">
        <v>7357</v>
      </c>
      <c r="C2381" s="8" t="s">
        <v>7462</v>
      </c>
      <c r="D2381" s="8" t="s">
        <v>7495</v>
      </c>
      <c r="F2381" s="8" t="s">
        <v>6141</v>
      </c>
      <c r="G2381" s="8" t="str">
        <f t="shared" ca="1" si="205"/>
        <v>13</v>
      </c>
      <c r="H2381" s="8" t="str">
        <f t="shared" ca="1" si="206"/>
        <v>20</v>
      </c>
      <c r="I2381" s="8" t="s">
        <v>7083</v>
      </c>
      <c r="J2381" s="8" t="s">
        <v>6158</v>
      </c>
      <c r="K2381" s="8" t="s">
        <v>6143</v>
      </c>
      <c r="L2381" s="8" t="s">
        <v>7358</v>
      </c>
      <c r="M2381" s="8" t="s">
        <v>8045</v>
      </c>
      <c r="N2381" s="8" t="s">
        <v>6213</v>
      </c>
    </row>
    <row r="2382" spans="1:14" ht="21.75" customHeight="1">
      <c r="A2382" s="8" t="s">
        <v>8046</v>
      </c>
      <c r="B2382" s="8" t="s">
        <v>8047</v>
      </c>
      <c r="C2382" s="8" t="s">
        <v>7462</v>
      </c>
      <c r="D2382" s="8" t="s">
        <v>7495</v>
      </c>
      <c r="F2382" s="8" t="s">
        <v>6141</v>
      </c>
      <c r="G2382" s="8" t="str">
        <f t="shared" ca="1" si="205"/>
        <v>13</v>
      </c>
      <c r="H2382" s="8" t="str">
        <f t="shared" ca="1" si="206"/>
        <v>20</v>
      </c>
      <c r="I2382" s="8" t="s">
        <v>6256</v>
      </c>
      <c r="J2382" s="8" t="s">
        <v>6245</v>
      </c>
      <c r="K2382" s="8" t="s">
        <v>6166</v>
      </c>
      <c r="L2382" s="8" t="s">
        <v>8048</v>
      </c>
      <c r="M2382" s="8" t="s">
        <v>6427</v>
      </c>
      <c r="N2382" s="8" t="s">
        <v>6224</v>
      </c>
    </row>
    <row r="2383" spans="1:14" ht="21.75" customHeight="1">
      <c r="A2383" s="8" t="s">
        <v>8049</v>
      </c>
      <c r="B2383" s="8" t="s">
        <v>8050</v>
      </c>
      <c r="C2383" s="8" t="s">
        <v>7462</v>
      </c>
      <c r="D2383" s="8" t="s">
        <v>7547</v>
      </c>
      <c r="F2383" s="8" t="s">
        <v>6141</v>
      </c>
      <c r="G2383" s="8" t="str">
        <f t="shared" ca="1" si="205"/>
        <v>13</v>
      </c>
      <c r="H2383" s="8" t="str">
        <f t="shared" ca="1" si="206"/>
        <v>20</v>
      </c>
      <c r="I2383" s="8" t="s">
        <v>6942</v>
      </c>
      <c r="J2383" s="8" t="s">
        <v>6278</v>
      </c>
      <c r="K2383" s="8" t="s">
        <v>6143</v>
      </c>
      <c r="L2383" s="8" t="s">
        <v>8051</v>
      </c>
      <c r="M2383" s="8" t="s">
        <v>8052</v>
      </c>
      <c r="N2383" s="8" t="s">
        <v>42</v>
      </c>
    </row>
    <row r="2384" spans="1:14" ht="21.75" customHeight="1">
      <c r="A2384" s="8" t="s">
        <v>5953</v>
      </c>
      <c r="B2384" s="8" t="s">
        <v>8053</v>
      </c>
      <c r="C2384" s="8" t="s">
        <v>7462</v>
      </c>
      <c r="D2384" s="8" t="s">
        <v>7471</v>
      </c>
      <c r="F2384" s="8" t="s">
        <v>6141</v>
      </c>
      <c r="G2384" s="8" t="str">
        <f t="shared" ca="1" si="205"/>
        <v>13</v>
      </c>
      <c r="H2384" s="8" t="str">
        <f t="shared" ca="1" si="206"/>
        <v>20</v>
      </c>
      <c r="I2384" s="8" t="s">
        <v>6157</v>
      </c>
      <c r="J2384" s="8" t="s">
        <v>6361</v>
      </c>
      <c r="K2384" s="8" t="s">
        <v>6217</v>
      </c>
      <c r="L2384" s="8" t="s">
        <v>8054</v>
      </c>
      <c r="M2384" s="8" t="s">
        <v>8055</v>
      </c>
      <c r="N2384" s="8" t="s">
        <v>6224</v>
      </c>
    </row>
    <row r="2385" spans="1:14" ht="21.75" customHeight="1">
      <c r="A2385" s="8" t="s">
        <v>8056</v>
      </c>
      <c r="B2385" s="8" t="s">
        <v>7861</v>
      </c>
      <c r="C2385" s="8" t="s">
        <v>7462</v>
      </c>
      <c r="D2385" s="8" t="s">
        <v>7495</v>
      </c>
      <c r="F2385" s="8" t="s">
        <v>6150</v>
      </c>
      <c r="G2385" s="8" t="str">
        <f t="shared" ca="1" si="205"/>
        <v>13</v>
      </c>
      <c r="H2385" s="8" t="str">
        <f t="shared" ca="1" si="206"/>
        <v>20</v>
      </c>
      <c r="I2385" s="8" t="s">
        <v>6195</v>
      </c>
      <c r="J2385" s="8" t="s">
        <v>7862</v>
      </c>
      <c r="K2385" s="8" t="s">
        <v>6143</v>
      </c>
      <c r="L2385" s="8" t="s">
        <v>8057</v>
      </c>
      <c r="M2385" s="8" t="s">
        <v>7126</v>
      </c>
      <c r="N2385" s="8" t="s">
        <v>42</v>
      </c>
    </row>
    <row r="2386" spans="1:14" ht="21.75" customHeight="1">
      <c r="A2386" s="8" t="s">
        <v>8058</v>
      </c>
      <c r="B2386" s="8" t="s">
        <v>7581</v>
      </c>
      <c r="C2386" s="8" t="s">
        <v>7462</v>
      </c>
      <c r="D2386" s="8" t="s">
        <v>7490</v>
      </c>
      <c r="F2386" s="8" t="s">
        <v>6141</v>
      </c>
      <c r="G2386" s="8" t="str">
        <f t="shared" ca="1" si="205"/>
        <v>13</v>
      </c>
      <c r="H2386" s="8" t="str">
        <f t="shared" ca="1" si="206"/>
        <v>20</v>
      </c>
      <c r="I2386" s="8" t="s">
        <v>6942</v>
      </c>
      <c r="J2386" s="8" t="s">
        <v>6307</v>
      </c>
      <c r="K2386" s="8" t="s">
        <v>6166</v>
      </c>
      <c r="L2386" s="8" t="s">
        <v>8059</v>
      </c>
      <c r="M2386" s="8" t="s">
        <v>8060</v>
      </c>
      <c r="N2386" s="8" t="s">
        <v>42</v>
      </c>
    </row>
    <row r="2387" spans="1:14" ht="21.75" customHeight="1">
      <c r="A2387" s="8" t="s">
        <v>8061</v>
      </c>
      <c r="B2387" s="8" t="s">
        <v>7806</v>
      </c>
      <c r="C2387" s="8" t="s">
        <v>7462</v>
      </c>
      <c r="D2387" s="8" t="s">
        <v>7547</v>
      </c>
      <c r="F2387" s="8" t="s">
        <v>6141</v>
      </c>
      <c r="G2387" s="8" t="str">
        <f t="shared" ca="1" si="205"/>
        <v>13</v>
      </c>
      <c r="H2387" s="8" t="str">
        <f t="shared" ca="1" si="206"/>
        <v>20</v>
      </c>
      <c r="I2387" s="8" t="s">
        <v>8062</v>
      </c>
      <c r="J2387" s="8" t="s">
        <v>6158</v>
      </c>
      <c r="K2387" s="8" t="s">
        <v>6166</v>
      </c>
      <c r="L2387" s="8" t="s">
        <v>8063</v>
      </c>
      <c r="M2387" s="8" t="s">
        <v>8064</v>
      </c>
      <c r="N2387" s="8" t="s">
        <v>36</v>
      </c>
    </row>
    <row r="2388" spans="1:14" ht="21.75" customHeight="1">
      <c r="A2388" s="8" t="s">
        <v>1588</v>
      </c>
      <c r="B2388" s="8" t="s">
        <v>7960</v>
      </c>
      <c r="C2388" s="8" t="s">
        <v>7462</v>
      </c>
      <c r="D2388" s="8" t="s">
        <v>7479</v>
      </c>
      <c r="F2388" s="8" t="s">
        <v>6141</v>
      </c>
      <c r="G2388" s="8" t="str">
        <f t="shared" ca="1" si="205"/>
        <v>13</v>
      </c>
      <c r="H2388" s="8" t="str">
        <f t="shared" ca="1" si="206"/>
        <v>20</v>
      </c>
      <c r="I2388" s="8" t="s">
        <v>6269</v>
      </c>
      <c r="J2388" s="8" t="s">
        <v>6361</v>
      </c>
      <c r="K2388" s="8" t="s">
        <v>6217</v>
      </c>
      <c r="L2388" s="8" t="s">
        <v>8065</v>
      </c>
      <c r="M2388" s="8" t="s">
        <v>8066</v>
      </c>
      <c r="N2388" s="8" t="s">
        <v>6224</v>
      </c>
    </row>
    <row r="2389" spans="1:14" ht="21.75" customHeight="1">
      <c r="A2389" s="8" t="s">
        <v>761</v>
      </c>
      <c r="B2389" s="8" t="s">
        <v>7827</v>
      </c>
      <c r="C2389" s="8" t="s">
        <v>7462</v>
      </c>
      <c r="D2389" s="8" t="s">
        <v>7479</v>
      </c>
      <c r="F2389" s="8" t="s">
        <v>6141</v>
      </c>
      <c r="G2389" s="8" t="str">
        <f t="shared" ca="1" si="205"/>
        <v>13</v>
      </c>
      <c r="H2389" s="8" t="str">
        <f t="shared" ca="1" si="206"/>
        <v>20</v>
      </c>
      <c r="I2389" s="8" t="s">
        <v>6785</v>
      </c>
      <c r="J2389" s="8" t="s">
        <v>7828</v>
      </c>
      <c r="K2389" s="8" t="s">
        <v>6217</v>
      </c>
      <c r="L2389" s="8" t="s">
        <v>8067</v>
      </c>
      <c r="M2389" s="8" t="s">
        <v>8068</v>
      </c>
      <c r="N2389" s="8" t="s">
        <v>6224</v>
      </c>
    </row>
    <row r="2390" spans="1:14" ht="21.75" customHeight="1">
      <c r="A2390" s="8" t="s">
        <v>7921</v>
      </c>
      <c r="B2390" s="8" t="s">
        <v>7089</v>
      </c>
      <c r="C2390" s="8" t="s">
        <v>7462</v>
      </c>
      <c r="D2390" s="8" t="s">
        <v>7479</v>
      </c>
      <c r="F2390" s="8" t="s">
        <v>6141</v>
      </c>
      <c r="G2390" s="8" t="str">
        <f t="shared" ca="1" si="205"/>
        <v>13</v>
      </c>
      <c r="H2390" s="8" t="str">
        <f t="shared" ca="1" si="206"/>
        <v>20</v>
      </c>
      <c r="I2390" s="8" t="s">
        <v>8069</v>
      </c>
      <c r="J2390" s="8" t="s">
        <v>6361</v>
      </c>
      <c r="K2390" s="8" t="s">
        <v>6217</v>
      </c>
      <c r="L2390" s="8" t="s">
        <v>7090</v>
      </c>
      <c r="M2390" s="8" t="s">
        <v>8070</v>
      </c>
      <c r="N2390" s="8" t="s">
        <v>6169</v>
      </c>
    </row>
    <row r="2391" spans="1:14" ht="21.75" customHeight="1">
      <c r="A2391" s="8" t="s">
        <v>367</v>
      </c>
      <c r="B2391" s="8" t="s">
        <v>3313</v>
      </c>
      <c r="C2391" s="8" t="s">
        <v>7462</v>
      </c>
      <c r="D2391" s="8" t="s">
        <v>7495</v>
      </c>
      <c r="F2391" s="8" t="s">
        <v>6164</v>
      </c>
      <c r="G2391" s="8" t="str">
        <f t="shared" ca="1" si="205"/>
        <v>13</v>
      </c>
      <c r="H2391" s="8" t="str">
        <f t="shared" ca="1" si="206"/>
        <v>20</v>
      </c>
      <c r="I2391" s="8" t="s">
        <v>7526</v>
      </c>
      <c r="J2391" s="8" t="s">
        <v>6158</v>
      </c>
      <c r="K2391" s="8" t="s">
        <v>6143</v>
      </c>
      <c r="L2391" s="8" t="s">
        <v>8071</v>
      </c>
      <c r="M2391" s="8" t="s">
        <v>7038</v>
      </c>
      <c r="N2391" s="8" t="s">
        <v>42</v>
      </c>
    </row>
    <row r="2392" spans="1:14" ht="21.75" customHeight="1">
      <c r="A2392" s="8" t="s">
        <v>172</v>
      </c>
      <c r="B2392" s="8" t="s">
        <v>8072</v>
      </c>
      <c r="C2392" s="8" t="s">
        <v>7462</v>
      </c>
      <c r="D2392" s="8" t="s">
        <v>7543</v>
      </c>
      <c r="F2392" s="8" t="s">
        <v>6141</v>
      </c>
      <c r="G2392" s="8" t="str">
        <f t="shared" ca="1" si="205"/>
        <v>13</v>
      </c>
      <c r="H2392" s="8" t="str">
        <f t="shared" ca="1" si="206"/>
        <v>20</v>
      </c>
      <c r="I2392" s="8" t="s">
        <v>6256</v>
      </c>
      <c r="J2392" s="8" t="s">
        <v>6158</v>
      </c>
      <c r="K2392" s="8" t="s">
        <v>6166</v>
      </c>
      <c r="L2392" s="8" t="s">
        <v>6583</v>
      </c>
      <c r="M2392" s="8" t="s">
        <v>8073</v>
      </c>
      <c r="N2392" s="8" t="s">
        <v>36</v>
      </c>
    </row>
    <row r="2393" spans="1:14" ht="21.75" customHeight="1">
      <c r="A2393" s="8" t="s">
        <v>6997</v>
      </c>
      <c r="B2393" s="8" t="s">
        <v>8074</v>
      </c>
      <c r="C2393" s="8" t="s">
        <v>7462</v>
      </c>
      <c r="D2393" s="8" t="s">
        <v>7463</v>
      </c>
      <c r="F2393" s="8" t="s">
        <v>6141</v>
      </c>
      <c r="G2393" s="8" t="str">
        <f t="shared" ca="1" si="205"/>
        <v>13</v>
      </c>
      <c r="H2393" s="8" t="str">
        <f t="shared" ca="1" si="206"/>
        <v>20</v>
      </c>
      <c r="I2393" s="8" t="s">
        <v>6238</v>
      </c>
      <c r="J2393" s="8" t="s">
        <v>6233</v>
      </c>
      <c r="K2393" s="8" t="s">
        <v>7229</v>
      </c>
      <c r="L2393" s="8" t="s">
        <v>8075</v>
      </c>
      <c r="M2393" s="8" t="s">
        <v>8076</v>
      </c>
      <c r="N2393" s="8" t="s">
        <v>6147</v>
      </c>
    </row>
    <row r="2394" spans="1:14" ht="21.75" customHeight="1">
      <c r="A2394" s="8" t="s">
        <v>6347</v>
      </c>
      <c r="B2394" s="8" t="s">
        <v>8077</v>
      </c>
      <c r="C2394" s="8" t="s">
        <v>7462</v>
      </c>
      <c r="D2394" s="8" t="s">
        <v>7479</v>
      </c>
      <c r="F2394" s="8" t="s">
        <v>6150</v>
      </c>
      <c r="G2394" s="8" t="str">
        <f t="shared" ca="1" si="205"/>
        <v>13</v>
      </c>
      <c r="H2394" s="8" t="str">
        <f t="shared" ca="1" si="206"/>
        <v>20</v>
      </c>
      <c r="I2394" s="8" t="s">
        <v>7003</v>
      </c>
      <c r="J2394" s="8" t="s">
        <v>6201</v>
      </c>
      <c r="K2394" s="8" t="s">
        <v>6217</v>
      </c>
      <c r="L2394" s="8" t="s">
        <v>8078</v>
      </c>
      <c r="M2394" s="8" t="s">
        <v>8079</v>
      </c>
      <c r="N2394" s="8" t="s">
        <v>6147</v>
      </c>
    </row>
    <row r="2395" spans="1:14" ht="21.75" customHeight="1">
      <c r="A2395" s="8" t="s">
        <v>8080</v>
      </c>
      <c r="B2395" s="8" t="s">
        <v>7896</v>
      </c>
      <c r="C2395" s="8" t="s">
        <v>7462</v>
      </c>
      <c r="D2395" s="8" t="s">
        <v>7495</v>
      </c>
      <c r="F2395" s="8" t="s">
        <v>6141</v>
      </c>
      <c r="G2395" s="8" t="str">
        <f t="shared" ca="1" si="205"/>
        <v>13</v>
      </c>
      <c r="H2395" s="8" t="str">
        <f t="shared" ca="1" si="206"/>
        <v>20</v>
      </c>
      <c r="I2395" s="8" t="s">
        <v>8081</v>
      </c>
      <c r="J2395" s="8" t="s">
        <v>6233</v>
      </c>
      <c r="K2395" s="8" t="s">
        <v>6166</v>
      </c>
      <c r="L2395" s="8" t="s">
        <v>7897</v>
      </c>
      <c r="M2395" s="8" t="s">
        <v>4611</v>
      </c>
      <c r="N2395" s="8" t="s">
        <v>6224</v>
      </c>
    </row>
    <row r="2396" spans="1:14" ht="21.75" customHeight="1">
      <c r="A2396" s="8" t="s">
        <v>3260</v>
      </c>
      <c r="B2396" s="8" t="s">
        <v>7737</v>
      </c>
      <c r="C2396" s="8" t="s">
        <v>7462</v>
      </c>
      <c r="D2396" s="8" t="s">
        <v>7547</v>
      </c>
      <c r="F2396" s="8" t="s">
        <v>6141</v>
      </c>
      <c r="G2396" s="8" t="str">
        <f t="shared" ca="1" si="205"/>
        <v>13</v>
      </c>
      <c r="H2396" s="8" t="str">
        <f t="shared" ca="1" si="206"/>
        <v>20</v>
      </c>
      <c r="I2396" s="8" t="s">
        <v>6183</v>
      </c>
      <c r="J2396" s="8" t="s">
        <v>6201</v>
      </c>
      <c r="K2396" s="8" t="s">
        <v>6166</v>
      </c>
      <c r="L2396" s="8" t="s">
        <v>7738</v>
      </c>
      <c r="M2396" s="8" t="s">
        <v>6568</v>
      </c>
      <c r="N2396" s="8" t="s">
        <v>36</v>
      </c>
    </row>
    <row r="2397" spans="1:14" ht="21.75" customHeight="1">
      <c r="A2397" s="8" t="s">
        <v>8082</v>
      </c>
      <c r="B2397" s="8" t="s">
        <v>8083</v>
      </c>
      <c r="C2397" s="8" t="s">
        <v>7462</v>
      </c>
      <c r="D2397" s="8" t="s">
        <v>7495</v>
      </c>
      <c r="F2397" s="8" t="s">
        <v>6164</v>
      </c>
      <c r="G2397" s="8" t="str">
        <f t="shared" ca="1" si="205"/>
        <v>13</v>
      </c>
      <c r="H2397" s="8" t="str">
        <f t="shared" ca="1" si="206"/>
        <v>20</v>
      </c>
      <c r="I2397" s="8" t="s">
        <v>6165</v>
      </c>
      <c r="J2397" s="8" t="s">
        <v>8084</v>
      </c>
      <c r="K2397" s="8" t="s">
        <v>6217</v>
      </c>
      <c r="L2397" s="8" t="s">
        <v>8085</v>
      </c>
      <c r="M2397" s="8" t="s">
        <v>8086</v>
      </c>
      <c r="N2397" s="8" t="s">
        <v>6147</v>
      </c>
    </row>
    <row r="2398" spans="1:14" ht="21.75" customHeight="1">
      <c r="A2398" s="8" t="s">
        <v>8087</v>
      </c>
      <c r="B2398" s="8" t="s">
        <v>8088</v>
      </c>
      <c r="C2398" s="8" t="s">
        <v>7462</v>
      </c>
      <c r="D2398" s="8" t="s">
        <v>7495</v>
      </c>
      <c r="F2398" s="8" t="s">
        <v>6141</v>
      </c>
      <c r="G2398" s="8" t="str">
        <f t="shared" ca="1" si="205"/>
        <v>13</v>
      </c>
      <c r="H2398" s="8" t="str">
        <f t="shared" ca="1" si="206"/>
        <v>20</v>
      </c>
      <c r="I2398" s="8" t="s">
        <v>6151</v>
      </c>
      <c r="J2398" s="8" t="s">
        <v>6413</v>
      </c>
      <c r="K2398" s="8" t="s">
        <v>6166</v>
      </c>
      <c r="L2398" s="8" t="s">
        <v>8089</v>
      </c>
      <c r="M2398" s="8" t="s">
        <v>8090</v>
      </c>
      <c r="N2398" s="8" t="s">
        <v>36</v>
      </c>
    </row>
    <row r="2399" spans="1:14" ht="21.75" customHeight="1">
      <c r="A2399" s="8" t="s">
        <v>490</v>
      </c>
      <c r="B2399" s="8" t="s">
        <v>7984</v>
      </c>
      <c r="C2399" s="8" t="s">
        <v>7462</v>
      </c>
      <c r="D2399" s="8" t="s">
        <v>7466</v>
      </c>
      <c r="F2399" s="8" t="s">
        <v>6164</v>
      </c>
      <c r="G2399" s="8" t="str">
        <f t="shared" ca="1" si="205"/>
        <v>13</v>
      </c>
      <c r="H2399" s="8" t="str">
        <f t="shared" ca="1" si="206"/>
        <v>20</v>
      </c>
      <c r="I2399" s="8" t="s">
        <v>7105</v>
      </c>
      <c r="J2399" s="8" t="s">
        <v>6558</v>
      </c>
      <c r="K2399" s="8" t="s">
        <v>6949</v>
      </c>
      <c r="L2399" s="8" t="s">
        <v>8091</v>
      </c>
      <c r="M2399" s="8" t="s">
        <v>7986</v>
      </c>
      <c r="N2399" s="8" t="s">
        <v>36</v>
      </c>
    </row>
    <row r="2400" spans="1:14" ht="21.75" customHeight="1">
      <c r="A2400" s="8" t="s">
        <v>1588</v>
      </c>
      <c r="B2400" s="8" t="s">
        <v>5274</v>
      </c>
      <c r="C2400" s="8" t="s">
        <v>7462</v>
      </c>
      <c r="D2400" s="8" t="s">
        <v>7475</v>
      </c>
      <c r="F2400" s="8" t="s">
        <v>6141</v>
      </c>
      <c r="G2400" s="8" t="str">
        <f t="shared" ca="1" si="205"/>
        <v>13</v>
      </c>
      <c r="H2400" s="8" t="str">
        <f t="shared" ca="1" si="206"/>
        <v>20</v>
      </c>
      <c r="I2400" s="8" t="s">
        <v>8092</v>
      </c>
      <c r="J2400" s="8" t="s">
        <v>6278</v>
      </c>
      <c r="K2400" s="8" t="s">
        <v>6217</v>
      </c>
      <c r="L2400" s="8" t="s">
        <v>8093</v>
      </c>
      <c r="M2400" s="8" t="s">
        <v>8094</v>
      </c>
      <c r="N2400" s="8" t="s">
        <v>6169</v>
      </c>
    </row>
    <row r="2401" spans="1:14" ht="21.75" customHeight="1">
      <c r="A2401" s="8" t="s">
        <v>385</v>
      </c>
      <c r="B2401" s="8" t="s">
        <v>5802</v>
      </c>
      <c r="C2401" s="8" t="s">
        <v>7462</v>
      </c>
      <c r="D2401" s="8" t="s">
        <v>7471</v>
      </c>
      <c r="F2401" s="8" t="s">
        <v>6164</v>
      </c>
      <c r="G2401" s="8" t="str">
        <f t="shared" ca="1" si="205"/>
        <v>13</v>
      </c>
      <c r="H2401" s="8" t="str">
        <f t="shared" ca="1" si="206"/>
        <v>20</v>
      </c>
      <c r="I2401" s="8" t="s">
        <v>6256</v>
      </c>
      <c r="J2401" s="8" t="s">
        <v>6278</v>
      </c>
      <c r="K2401" s="8" t="s">
        <v>6166</v>
      </c>
      <c r="L2401" s="8" t="s">
        <v>8034</v>
      </c>
      <c r="M2401" s="8" t="s">
        <v>6788</v>
      </c>
      <c r="N2401" s="8" t="s">
        <v>36</v>
      </c>
    </row>
    <row r="2402" spans="1:14" ht="21.75" customHeight="1">
      <c r="A2402" s="8" t="s">
        <v>3462</v>
      </c>
      <c r="B2402" s="8" t="s">
        <v>8095</v>
      </c>
      <c r="C2402" s="8" t="s">
        <v>7462</v>
      </c>
      <c r="D2402" s="8" t="s">
        <v>7479</v>
      </c>
      <c r="F2402" s="8" t="s">
        <v>6141</v>
      </c>
      <c r="G2402" s="8" t="str">
        <f t="shared" ca="1" si="205"/>
        <v>13</v>
      </c>
      <c r="H2402" s="8" t="str">
        <f t="shared" ca="1" si="206"/>
        <v>20</v>
      </c>
      <c r="I2402" s="8" t="s">
        <v>6252</v>
      </c>
      <c r="J2402" s="8" t="s">
        <v>7008</v>
      </c>
      <c r="K2402" s="8" t="s">
        <v>6217</v>
      </c>
      <c r="L2402" s="8" t="s">
        <v>8096</v>
      </c>
      <c r="M2402" s="8" t="s">
        <v>6192</v>
      </c>
      <c r="N2402" s="8" t="s">
        <v>42</v>
      </c>
    </row>
    <row r="2403" spans="1:14" ht="21.75" customHeight="1">
      <c r="A2403" s="8" t="s">
        <v>8097</v>
      </c>
      <c r="B2403" s="8" t="s">
        <v>8098</v>
      </c>
      <c r="C2403" s="8" t="s">
        <v>7462</v>
      </c>
      <c r="D2403" s="8" t="s">
        <v>7490</v>
      </c>
      <c r="F2403" s="8" t="s">
        <v>6141</v>
      </c>
      <c r="G2403" s="8" t="str">
        <f t="shared" ca="1" si="205"/>
        <v>13</v>
      </c>
      <c r="H2403" s="8" t="str">
        <f t="shared" ca="1" si="206"/>
        <v>20</v>
      </c>
      <c r="I2403" s="8" t="s">
        <v>6942</v>
      </c>
      <c r="J2403" s="8" t="s">
        <v>6239</v>
      </c>
      <c r="K2403" s="8" t="s">
        <v>6217</v>
      </c>
      <c r="L2403" s="8" t="s">
        <v>8099</v>
      </c>
      <c r="M2403" s="8" t="s">
        <v>8100</v>
      </c>
      <c r="N2403" s="8" t="s">
        <v>6224</v>
      </c>
    </row>
    <row r="2404" spans="1:14" ht="21.75" customHeight="1">
      <c r="A2404" s="8" t="s">
        <v>2362</v>
      </c>
      <c r="B2404" s="8" t="s">
        <v>7791</v>
      </c>
      <c r="C2404" s="8" t="s">
        <v>7462</v>
      </c>
      <c r="D2404" s="8" t="s">
        <v>7479</v>
      </c>
      <c r="F2404" s="8" t="s">
        <v>6141</v>
      </c>
      <c r="G2404" s="8" t="str">
        <f t="shared" ca="1" si="205"/>
        <v>13</v>
      </c>
      <c r="H2404" s="8" t="str">
        <f t="shared" ca="1" si="206"/>
        <v>20</v>
      </c>
      <c r="I2404" s="8" t="s">
        <v>6195</v>
      </c>
      <c r="J2404" s="8" t="s">
        <v>6144</v>
      </c>
      <c r="K2404" s="8" t="s">
        <v>6143</v>
      </c>
      <c r="L2404" s="8" t="s">
        <v>8101</v>
      </c>
      <c r="M2404" s="8" t="s">
        <v>8102</v>
      </c>
      <c r="N2404" s="8" t="s">
        <v>6169</v>
      </c>
    </row>
    <row r="2405" spans="1:14" ht="21.75" customHeight="1">
      <c r="A2405" s="8" t="s">
        <v>8103</v>
      </c>
      <c r="B2405" s="8" t="s">
        <v>8017</v>
      </c>
      <c r="C2405" s="8" t="s">
        <v>7462</v>
      </c>
      <c r="D2405" s="8" t="s">
        <v>7471</v>
      </c>
      <c r="F2405" s="8" t="s">
        <v>6141</v>
      </c>
      <c r="G2405" s="8" t="str">
        <f t="shared" ca="1" si="205"/>
        <v>13</v>
      </c>
      <c r="H2405" s="8" t="str">
        <f t="shared" ca="1" si="206"/>
        <v>20</v>
      </c>
      <c r="I2405" s="8" t="s">
        <v>6151</v>
      </c>
      <c r="J2405" s="8" t="s">
        <v>6270</v>
      </c>
      <c r="K2405" s="8" t="s">
        <v>6217</v>
      </c>
      <c r="L2405" s="8" t="s">
        <v>8104</v>
      </c>
      <c r="M2405" s="8" t="s">
        <v>8105</v>
      </c>
      <c r="N2405" s="8" t="s">
        <v>6224</v>
      </c>
    </row>
    <row r="2406" spans="1:14" ht="21.75" customHeight="1">
      <c r="A2406" s="8" t="s">
        <v>75</v>
      </c>
      <c r="B2406" s="8" t="s">
        <v>7590</v>
      </c>
      <c r="C2406" s="8" t="s">
        <v>7462</v>
      </c>
      <c r="D2406" s="8" t="s">
        <v>7475</v>
      </c>
      <c r="F2406" s="8" t="s">
        <v>6141</v>
      </c>
      <c r="G2406" s="8" t="str">
        <f t="shared" ca="1" si="205"/>
        <v>13</v>
      </c>
      <c r="H2406" s="8" t="str">
        <f t="shared" ca="1" si="206"/>
        <v>20</v>
      </c>
      <c r="I2406" s="8" t="s">
        <v>6157</v>
      </c>
      <c r="J2406" s="8" t="s">
        <v>6278</v>
      </c>
      <c r="K2406" s="8" t="s">
        <v>6217</v>
      </c>
      <c r="L2406" s="8" t="s">
        <v>8106</v>
      </c>
      <c r="M2406" s="8" t="s">
        <v>8107</v>
      </c>
      <c r="N2406" s="8" t="s">
        <v>36</v>
      </c>
    </row>
    <row r="2407" spans="1:14" ht="21.75" customHeight="1">
      <c r="A2407" s="8" t="s">
        <v>761</v>
      </c>
      <c r="B2407" s="8" t="s">
        <v>7932</v>
      </c>
      <c r="C2407" s="8" t="s">
        <v>7462</v>
      </c>
      <c r="D2407" s="8" t="s">
        <v>7495</v>
      </c>
      <c r="F2407" s="8" t="s">
        <v>6141</v>
      </c>
      <c r="G2407" s="8" t="str">
        <f t="shared" ca="1" si="205"/>
        <v>13</v>
      </c>
      <c r="H2407" s="8" t="str">
        <f t="shared" ca="1" si="206"/>
        <v>20</v>
      </c>
      <c r="I2407" s="8" t="s">
        <v>6244</v>
      </c>
      <c r="J2407" s="8" t="s">
        <v>6324</v>
      </c>
      <c r="K2407" s="8" t="s">
        <v>6217</v>
      </c>
      <c r="L2407" s="8" t="s">
        <v>8108</v>
      </c>
      <c r="M2407" s="8" t="s">
        <v>8109</v>
      </c>
      <c r="N2407" s="8" t="s">
        <v>6224</v>
      </c>
    </row>
    <row r="2408" spans="1:14" ht="21.75" customHeight="1">
      <c r="A2408" s="8" t="s">
        <v>3845</v>
      </c>
      <c r="B2408" s="8" t="s">
        <v>8074</v>
      </c>
      <c r="C2408" s="8" t="s">
        <v>7462</v>
      </c>
      <c r="D2408" s="8" t="s">
        <v>7463</v>
      </c>
      <c r="F2408" s="8" t="s">
        <v>6141</v>
      </c>
      <c r="G2408" s="8" t="str">
        <f t="shared" ca="1" si="205"/>
        <v>13</v>
      </c>
      <c r="H2408" s="8" t="str">
        <f t="shared" ca="1" si="206"/>
        <v>20</v>
      </c>
      <c r="I2408" s="8" t="s">
        <v>6269</v>
      </c>
      <c r="J2408" s="8" t="s">
        <v>6233</v>
      </c>
      <c r="K2408" s="8" t="s">
        <v>6166</v>
      </c>
      <c r="L2408" s="8" t="s">
        <v>8110</v>
      </c>
      <c r="M2408" s="8" t="s">
        <v>8111</v>
      </c>
      <c r="N2408" s="8" t="s">
        <v>6147</v>
      </c>
    </row>
    <row r="2409" spans="1:14" ht="21.75" customHeight="1">
      <c r="A2409" s="8" t="s">
        <v>8112</v>
      </c>
      <c r="B2409" s="8" t="s">
        <v>8113</v>
      </c>
      <c r="C2409" s="8" t="s">
        <v>7462</v>
      </c>
      <c r="D2409" s="8" t="s">
        <v>7495</v>
      </c>
      <c r="F2409" s="8" t="s">
        <v>6164</v>
      </c>
      <c r="G2409" s="8" t="str">
        <f t="shared" ca="1" si="205"/>
        <v>13</v>
      </c>
      <c r="H2409" s="8" t="str">
        <f t="shared" ca="1" si="206"/>
        <v>20</v>
      </c>
      <c r="I2409" s="8" t="s">
        <v>8114</v>
      </c>
      <c r="J2409" s="8" t="s">
        <v>6239</v>
      </c>
      <c r="K2409" s="8" t="s">
        <v>6217</v>
      </c>
      <c r="L2409" s="8" t="s">
        <v>8115</v>
      </c>
      <c r="M2409" s="8" t="s">
        <v>8116</v>
      </c>
      <c r="N2409" s="8" t="s">
        <v>6147</v>
      </c>
    </row>
    <row r="2410" spans="1:14" ht="21.75" customHeight="1">
      <c r="A2410" s="8" t="s">
        <v>8117</v>
      </c>
      <c r="B2410" s="8" t="s">
        <v>8118</v>
      </c>
      <c r="C2410" s="8" t="s">
        <v>7462</v>
      </c>
      <c r="D2410" s="8" t="s">
        <v>7479</v>
      </c>
      <c r="F2410" s="8" t="s">
        <v>6141</v>
      </c>
      <c r="G2410" s="8" t="str">
        <f t="shared" ca="1" si="205"/>
        <v>13</v>
      </c>
      <c r="H2410" s="8" t="str">
        <f t="shared" ca="1" si="206"/>
        <v>20</v>
      </c>
      <c r="I2410" s="8" t="s">
        <v>7040</v>
      </c>
      <c r="J2410" s="8" t="s">
        <v>8119</v>
      </c>
      <c r="K2410" s="8" t="s">
        <v>6217</v>
      </c>
      <c r="L2410" s="8" t="s">
        <v>8120</v>
      </c>
      <c r="M2410" s="8" t="s">
        <v>7616</v>
      </c>
      <c r="N2410" s="8" t="s">
        <v>36</v>
      </c>
    </row>
    <row r="2411" spans="1:14" ht="21.75" customHeight="1">
      <c r="A2411" s="8" t="s">
        <v>385</v>
      </c>
      <c r="B2411" s="8" t="s">
        <v>8121</v>
      </c>
      <c r="C2411" s="8" t="s">
        <v>7462</v>
      </c>
      <c r="D2411" s="8" t="s">
        <v>7475</v>
      </c>
      <c r="F2411" s="8" t="s">
        <v>6141</v>
      </c>
      <c r="G2411" s="8" t="str">
        <f t="shared" ca="1" si="205"/>
        <v>13</v>
      </c>
      <c r="H2411" s="8" t="str">
        <f t="shared" ca="1" si="206"/>
        <v>20</v>
      </c>
      <c r="I2411" s="8" t="s">
        <v>8122</v>
      </c>
      <c r="J2411" s="8" t="s">
        <v>6595</v>
      </c>
      <c r="K2411" s="8" t="s">
        <v>6217</v>
      </c>
      <c r="L2411" s="8" t="s">
        <v>8123</v>
      </c>
      <c r="M2411" s="8" t="s">
        <v>8124</v>
      </c>
      <c r="N2411" s="8" t="s">
        <v>36</v>
      </c>
    </row>
    <row r="2412" spans="1:14" ht="21.75" customHeight="1">
      <c r="A2412" s="8" t="s">
        <v>7633</v>
      </c>
      <c r="B2412" s="8" t="s">
        <v>7248</v>
      </c>
      <c r="C2412" s="8" t="s">
        <v>7462</v>
      </c>
      <c r="D2412" s="8" t="s">
        <v>7547</v>
      </c>
      <c r="F2412" s="8" t="s">
        <v>6141</v>
      </c>
      <c r="G2412" s="8" t="str">
        <f t="shared" ca="1" si="205"/>
        <v>13</v>
      </c>
      <c r="H2412" s="8" t="str">
        <f t="shared" ca="1" si="206"/>
        <v>20</v>
      </c>
      <c r="I2412" s="8" t="s">
        <v>6632</v>
      </c>
      <c r="J2412" s="8" t="s">
        <v>6158</v>
      </c>
      <c r="K2412" s="8" t="s">
        <v>6150</v>
      </c>
      <c r="L2412" s="8" t="s">
        <v>8125</v>
      </c>
      <c r="M2412" s="8" t="s">
        <v>8126</v>
      </c>
      <c r="N2412" s="8" t="s">
        <v>6224</v>
      </c>
    </row>
    <row r="2413" spans="1:14" ht="21.75" customHeight="1">
      <c r="A2413" s="8" t="s">
        <v>6382</v>
      </c>
      <c r="B2413" s="8" t="s">
        <v>8127</v>
      </c>
      <c r="C2413" s="8" t="s">
        <v>7462</v>
      </c>
      <c r="D2413" s="8" t="s">
        <v>7781</v>
      </c>
      <c r="F2413" s="8" t="s">
        <v>6141</v>
      </c>
      <c r="G2413" s="8" t="str">
        <f t="shared" ca="1" si="205"/>
        <v>13</v>
      </c>
      <c r="H2413" s="8" t="str">
        <f t="shared" ca="1" si="206"/>
        <v>20</v>
      </c>
      <c r="I2413" s="8" t="s">
        <v>6244</v>
      </c>
      <c r="J2413" s="8" t="s">
        <v>6413</v>
      </c>
      <c r="K2413" s="8" t="s">
        <v>6217</v>
      </c>
      <c r="L2413" s="8" t="s">
        <v>8128</v>
      </c>
      <c r="M2413" s="8" t="s">
        <v>8129</v>
      </c>
      <c r="N2413" s="8" t="s">
        <v>6169</v>
      </c>
    </row>
    <row r="2414" spans="1:14" ht="21.75" customHeight="1">
      <c r="A2414" s="8" t="s">
        <v>8130</v>
      </c>
      <c r="B2414" s="8" t="s">
        <v>8131</v>
      </c>
      <c r="C2414" s="8" t="s">
        <v>7462</v>
      </c>
      <c r="D2414" s="8" t="s">
        <v>7479</v>
      </c>
      <c r="F2414" s="8" t="s">
        <v>6141</v>
      </c>
      <c r="G2414" s="8" t="str">
        <f t="shared" ca="1" si="205"/>
        <v>13</v>
      </c>
      <c r="H2414" s="8" t="str">
        <f t="shared" ca="1" si="206"/>
        <v>20</v>
      </c>
      <c r="I2414" s="8" t="s">
        <v>6252</v>
      </c>
      <c r="J2414" s="8" t="s">
        <v>6233</v>
      </c>
      <c r="K2414" s="8" t="s">
        <v>6217</v>
      </c>
      <c r="L2414" s="8" t="s">
        <v>8132</v>
      </c>
      <c r="M2414" s="8" t="s">
        <v>4847</v>
      </c>
      <c r="N2414" s="8" t="s">
        <v>42</v>
      </c>
    </row>
    <row r="2415" spans="1:14" ht="21.75" customHeight="1">
      <c r="A2415" s="8" t="s">
        <v>8133</v>
      </c>
      <c r="B2415" s="8" t="s">
        <v>7888</v>
      </c>
      <c r="C2415" s="8" t="s">
        <v>7462</v>
      </c>
      <c r="D2415" s="8" t="s">
        <v>7463</v>
      </c>
      <c r="F2415" s="8" t="s">
        <v>6150</v>
      </c>
      <c r="G2415" s="8" t="str">
        <f t="shared" ca="1" si="205"/>
        <v>13</v>
      </c>
      <c r="H2415" s="8" t="str">
        <f t="shared" ca="1" si="206"/>
        <v>20</v>
      </c>
      <c r="I2415" s="8" t="s">
        <v>6632</v>
      </c>
      <c r="J2415" s="8" t="s">
        <v>6286</v>
      </c>
      <c r="K2415" s="8" t="s">
        <v>6166</v>
      </c>
      <c r="L2415" s="8" t="s">
        <v>8134</v>
      </c>
      <c r="M2415" s="8" t="s">
        <v>8135</v>
      </c>
      <c r="N2415" s="8" t="s">
        <v>6224</v>
      </c>
    </row>
    <row r="2416" spans="1:14" ht="21.75" customHeight="1">
      <c r="A2416" s="8" t="s">
        <v>8136</v>
      </c>
      <c r="B2416" s="8" t="s">
        <v>8137</v>
      </c>
      <c r="C2416" s="8" t="s">
        <v>7462</v>
      </c>
      <c r="D2416" s="8" t="s">
        <v>7479</v>
      </c>
      <c r="F2416" s="8" t="s">
        <v>6141</v>
      </c>
      <c r="G2416" s="8" t="str">
        <f t="shared" ca="1" si="205"/>
        <v>13</v>
      </c>
      <c r="H2416" s="8" t="str">
        <f t="shared" ca="1" si="206"/>
        <v>20</v>
      </c>
      <c r="I2416" s="8" t="s">
        <v>6953</v>
      </c>
      <c r="J2416" s="8" t="s">
        <v>6694</v>
      </c>
      <c r="K2416" s="8" t="s">
        <v>6217</v>
      </c>
      <c r="L2416" s="8" t="s">
        <v>8138</v>
      </c>
      <c r="M2416" s="8" t="s">
        <v>8139</v>
      </c>
      <c r="N2416" s="8" t="s">
        <v>6224</v>
      </c>
    </row>
    <row r="2417" spans="1:14" ht="21.75" customHeight="1">
      <c r="A2417" s="8" t="s">
        <v>8140</v>
      </c>
      <c r="B2417" s="8" t="s">
        <v>8141</v>
      </c>
      <c r="C2417" s="8" t="s">
        <v>7462</v>
      </c>
      <c r="D2417" s="8" t="s">
        <v>7495</v>
      </c>
      <c r="F2417" s="8" t="s">
        <v>6141</v>
      </c>
      <c r="G2417" s="8" t="str">
        <f t="shared" ca="1" si="205"/>
        <v>13</v>
      </c>
      <c r="H2417" s="8" t="str">
        <f t="shared" ca="1" si="206"/>
        <v>20</v>
      </c>
      <c r="I2417" s="8" t="s">
        <v>6252</v>
      </c>
      <c r="J2417" s="8" t="s">
        <v>6595</v>
      </c>
      <c r="K2417" s="8" t="s">
        <v>6143</v>
      </c>
      <c r="L2417" s="8" t="s">
        <v>8142</v>
      </c>
      <c r="M2417" s="8" t="s">
        <v>8143</v>
      </c>
      <c r="N2417" s="8" t="s">
        <v>6147</v>
      </c>
    </row>
    <row r="2418" spans="1:14" ht="21.75" customHeight="1">
      <c r="A2418" s="8" t="s">
        <v>8144</v>
      </c>
      <c r="B2418" s="8" t="s">
        <v>3356</v>
      </c>
      <c r="C2418" s="8" t="s">
        <v>7462</v>
      </c>
      <c r="D2418" s="8" t="s">
        <v>7479</v>
      </c>
      <c r="F2418" s="8" t="s">
        <v>6141</v>
      </c>
      <c r="G2418" s="8" t="str">
        <f t="shared" ca="1" si="205"/>
        <v>13</v>
      </c>
      <c r="H2418" s="8" t="str">
        <f t="shared" ca="1" si="206"/>
        <v>20</v>
      </c>
      <c r="I2418" s="8" t="s">
        <v>6750</v>
      </c>
      <c r="J2418" s="8" t="s">
        <v>6158</v>
      </c>
      <c r="K2418" s="8" t="s">
        <v>6166</v>
      </c>
      <c r="L2418" s="8" t="s">
        <v>8145</v>
      </c>
      <c r="M2418" s="8" t="s">
        <v>6696</v>
      </c>
      <c r="N2418" s="8" t="s">
        <v>42</v>
      </c>
    </row>
    <row r="2419" spans="1:14" ht="21.75" customHeight="1">
      <c r="A2419" s="8" t="s">
        <v>2510</v>
      </c>
      <c r="B2419" s="8" t="s">
        <v>7560</v>
      </c>
      <c r="C2419" s="8" t="s">
        <v>7462</v>
      </c>
      <c r="D2419" s="8" t="s">
        <v>7475</v>
      </c>
      <c r="F2419" s="8" t="s">
        <v>6141</v>
      </c>
      <c r="G2419" s="8" t="str">
        <f t="shared" ca="1" si="205"/>
        <v>13</v>
      </c>
      <c r="H2419" s="8" t="str">
        <f t="shared" ca="1" si="206"/>
        <v>20</v>
      </c>
      <c r="I2419" s="8" t="s">
        <v>6256</v>
      </c>
      <c r="J2419" s="8" t="s">
        <v>6144</v>
      </c>
      <c r="K2419" s="8" t="s">
        <v>6217</v>
      </c>
      <c r="L2419" s="8" t="s">
        <v>8146</v>
      </c>
      <c r="M2419" s="8" t="s">
        <v>8147</v>
      </c>
      <c r="N2419" s="8" t="s">
        <v>6169</v>
      </c>
    </row>
    <row r="2420" spans="1:14" ht="21.75" customHeight="1">
      <c r="A2420" s="8" t="s">
        <v>8148</v>
      </c>
      <c r="B2420" s="8" t="s">
        <v>7600</v>
      </c>
      <c r="C2420" s="8" t="s">
        <v>7462</v>
      </c>
      <c r="D2420" s="8" t="s">
        <v>7547</v>
      </c>
      <c r="F2420" s="8" t="s">
        <v>6141</v>
      </c>
      <c r="G2420" s="8" t="str">
        <f t="shared" ca="1" si="205"/>
        <v>13</v>
      </c>
      <c r="H2420" s="8" t="str">
        <f t="shared" ca="1" si="206"/>
        <v>20</v>
      </c>
      <c r="I2420" s="8" t="s">
        <v>6332</v>
      </c>
      <c r="J2420" s="8" t="s">
        <v>6158</v>
      </c>
      <c r="K2420" s="8" t="s">
        <v>6143</v>
      </c>
      <c r="L2420" s="8" t="s">
        <v>8149</v>
      </c>
      <c r="M2420" s="8" t="s">
        <v>6997</v>
      </c>
      <c r="N2420" s="8" t="s">
        <v>42</v>
      </c>
    </row>
    <row r="2421" spans="1:14" ht="21.75" customHeight="1">
      <c r="A2421" s="8" t="s">
        <v>3830</v>
      </c>
      <c r="B2421" s="8" t="s">
        <v>8150</v>
      </c>
      <c r="C2421" s="8" t="s">
        <v>7462</v>
      </c>
      <c r="D2421" s="8" t="s">
        <v>7479</v>
      </c>
      <c r="F2421" s="8" t="s">
        <v>6141</v>
      </c>
      <c r="G2421" s="8" t="str">
        <f t="shared" ca="1" si="205"/>
        <v>13</v>
      </c>
      <c r="H2421" s="8" t="str">
        <f t="shared" ca="1" si="206"/>
        <v>20</v>
      </c>
      <c r="I2421" s="8" t="s">
        <v>6157</v>
      </c>
      <c r="J2421" s="8" t="s">
        <v>6144</v>
      </c>
      <c r="K2421" s="8" t="s">
        <v>6143</v>
      </c>
      <c r="L2421" s="8" t="s">
        <v>8151</v>
      </c>
      <c r="M2421" s="8" t="s">
        <v>8152</v>
      </c>
      <c r="N2421" s="8" t="s">
        <v>42</v>
      </c>
    </row>
    <row r="2422" spans="1:14" ht="21.75" customHeight="1">
      <c r="A2422" s="8" t="s">
        <v>8153</v>
      </c>
      <c r="B2422" s="8" t="s">
        <v>8154</v>
      </c>
      <c r="C2422" s="8" t="s">
        <v>7462</v>
      </c>
      <c r="D2422" s="8" t="s">
        <v>7466</v>
      </c>
      <c r="F2422" s="8" t="s">
        <v>6141</v>
      </c>
      <c r="G2422" s="8" t="str">
        <f t="shared" ca="1" si="205"/>
        <v>13</v>
      </c>
      <c r="H2422" s="8" t="str">
        <f t="shared" ca="1" si="206"/>
        <v>20</v>
      </c>
      <c r="I2422" s="8" t="s">
        <v>6256</v>
      </c>
      <c r="J2422" s="8" t="s">
        <v>6190</v>
      </c>
      <c r="K2422" s="8" t="s">
        <v>6166</v>
      </c>
      <c r="L2422" s="8" t="s">
        <v>8155</v>
      </c>
      <c r="M2422" s="8" t="s">
        <v>8156</v>
      </c>
      <c r="N2422" s="8" t="s">
        <v>6169</v>
      </c>
    </row>
    <row r="2423" spans="1:14" ht="21.75" customHeight="1">
      <c r="A2423" s="8" t="s">
        <v>8157</v>
      </c>
      <c r="B2423" s="8" t="s">
        <v>8158</v>
      </c>
      <c r="C2423" s="8" t="s">
        <v>7462</v>
      </c>
      <c r="D2423" s="8" t="s">
        <v>7471</v>
      </c>
      <c r="F2423" s="8" t="s">
        <v>6164</v>
      </c>
      <c r="G2423" s="8" t="str">
        <f t="shared" ca="1" si="205"/>
        <v>13</v>
      </c>
      <c r="H2423" s="8" t="str">
        <f t="shared" ca="1" si="206"/>
        <v>20</v>
      </c>
      <c r="I2423" s="8" t="s">
        <v>6942</v>
      </c>
      <c r="J2423" s="8" t="s">
        <v>6361</v>
      </c>
      <c r="K2423" s="8" t="s">
        <v>6217</v>
      </c>
      <c r="L2423" s="8" t="s">
        <v>8159</v>
      </c>
      <c r="M2423" s="8" t="s">
        <v>8160</v>
      </c>
      <c r="N2423" s="8" t="s">
        <v>42</v>
      </c>
    </row>
    <row r="2424" spans="1:14" ht="21.75" customHeight="1">
      <c r="A2424" s="8" t="s">
        <v>385</v>
      </c>
      <c r="B2424" s="8" t="s">
        <v>8161</v>
      </c>
      <c r="C2424" s="8" t="s">
        <v>7462</v>
      </c>
      <c r="D2424" s="8" t="s">
        <v>7543</v>
      </c>
      <c r="F2424" s="8" t="s">
        <v>6141</v>
      </c>
      <c r="G2424" s="8" t="str">
        <f t="shared" ca="1" si="205"/>
        <v>13</v>
      </c>
      <c r="H2424" s="8" t="str">
        <f t="shared" ca="1" si="206"/>
        <v>20</v>
      </c>
      <c r="I2424" s="8" t="s">
        <v>7003</v>
      </c>
      <c r="J2424" s="8" t="s">
        <v>6158</v>
      </c>
      <c r="K2424" s="8" t="s">
        <v>6150</v>
      </c>
      <c r="L2424" s="8" t="s">
        <v>8162</v>
      </c>
      <c r="M2424" s="8" t="s">
        <v>1907</v>
      </c>
      <c r="N2424" s="8" t="s">
        <v>36</v>
      </c>
    </row>
    <row r="2425" spans="1:14" ht="21.75" customHeight="1">
      <c r="A2425" s="8" t="s">
        <v>3283</v>
      </c>
      <c r="B2425" s="8" t="s">
        <v>8163</v>
      </c>
      <c r="C2425" s="8" t="s">
        <v>7462</v>
      </c>
      <c r="D2425" s="8" t="s">
        <v>7466</v>
      </c>
      <c r="F2425" s="8" t="s">
        <v>6141</v>
      </c>
      <c r="G2425" s="8" t="str">
        <f t="shared" ca="1" si="205"/>
        <v>13</v>
      </c>
      <c r="H2425" s="8" t="str">
        <f t="shared" ca="1" si="206"/>
        <v>20</v>
      </c>
      <c r="I2425" s="8" t="s">
        <v>6165</v>
      </c>
      <c r="J2425" s="8" t="s">
        <v>6307</v>
      </c>
      <c r="K2425" s="8" t="s">
        <v>6143</v>
      </c>
      <c r="L2425" s="8" t="s">
        <v>6286</v>
      </c>
      <c r="M2425" s="8" t="s">
        <v>8164</v>
      </c>
      <c r="N2425" s="8" t="s">
        <v>6224</v>
      </c>
    </row>
    <row r="2426" spans="1:14" ht="21.75" customHeight="1">
      <c r="A2426" s="8" t="s">
        <v>172</v>
      </c>
      <c r="B2426" s="8" t="s">
        <v>8165</v>
      </c>
      <c r="C2426" s="8" t="s">
        <v>7462</v>
      </c>
      <c r="D2426" s="8" t="s">
        <v>7463</v>
      </c>
      <c r="F2426" s="8" t="s">
        <v>6141</v>
      </c>
      <c r="G2426" s="8" t="str">
        <f t="shared" ca="1" si="205"/>
        <v>13</v>
      </c>
      <c r="H2426" s="8" t="str">
        <f t="shared" ca="1" si="206"/>
        <v>20</v>
      </c>
      <c r="I2426" s="8" t="s">
        <v>6244</v>
      </c>
      <c r="J2426" s="8" t="s">
        <v>6270</v>
      </c>
      <c r="K2426" s="8" t="s">
        <v>6217</v>
      </c>
      <c r="L2426" s="8" t="s">
        <v>8166</v>
      </c>
      <c r="M2426" s="8" t="s">
        <v>8167</v>
      </c>
      <c r="N2426" s="8" t="s">
        <v>6169</v>
      </c>
    </row>
    <row r="2427" spans="1:14" ht="21.75" customHeight="1">
      <c r="A2427" s="8" t="s">
        <v>7673</v>
      </c>
      <c r="B2427" s="8" t="s">
        <v>7827</v>
      </c>
      <c r="C2427" s="8" t="s">
        <v>7462</v>
      </c>
      <c r="D2427" s="8" t="s">
        <v>7471</v>
      </c>
      <c r="F2427" s="8" t="s">
        <v>6141</v>
      </c>
      <c r="G2427" s="8" t="str">
        <f t="shared" ca="1" si="205"/>
        <v>13</v>
      </c>
      <c r="H2427" s="8" t="str">
        <f t="shared" ca="1" si="206"/>
        <v>20</v>
      </c>
      <c r="I2427" s="8" t="s">
        <v>8168</v>
      </c>
      <c r="J2427" s="8" t="s">
        <v>7828</v>
      </c>
      <c r="K2427" s="8" t="s">
        <v>6217</v>
      </c>
      <c r="L2427" s="8" t="s">
        <v>8169</v>
      </c>
      <c r="M2427" s="8" t="s">
        <v>8170</v>
      </c>
      <c r="N2427" s="8" t="s">
        <v>6224</v>
      </c>
    </row>
    <row r="2428" spans="1:14" ht="21.75" customHeight="1">
      <c r="A2428" s="8" t="s">
        <v>8171</v>
      </c>
      <c r="B2428" s="8" t="s">
        <v>8172</v>
      </c>
      <c r="C2428" s="8" t="s">
        <v>7462</v>
      </c>
      <c r="D2428" s="8" t="s">
        <v>7479</v>
      </c>
      <c r="F2428" s="8" t="s">
        <v>6141</v>
      </c>
      <c r="G2428" s="8" t="str">
        <f t="shared" ca="1" si="205"/>
        <v>13</v>
      </c>
      <c r="H2428" s="8" t="str">
        <f t="shared" ca="1" si="206"/>
        <v>20</v>
      </c>
      <c r="I2428" s="8" t="s">
        <v>6269</v>
      </c>
      <c r="J2428" s="8" t="s">
        <v>6320</v>
      </c>
      <c r="K2428" s="8" t="s">
        <v>6217</v>
      </c>
      <c r="L2428" s="8" t="s">
        <v>8173</v>
      </c>
      <c r="M2428" s="8" t="s">
        <v>7334</v>
      </c>
      <c r="N2428" s="8" t="s">
        <v>6224</v>
      </c>
    </row>
    <row r="2429" spans="1:14" ht="21.75" customHeight="1">
      <c r="A2429" s="8" t="s">
        <v>1127</v>
      </c>
      <c r="B2429" s="8" t="s">
        <v>8174</v>
      </c>
      <c r="C2429" s="8" t="s">
        <v>7462</v>
      </c>
      <c r="D2429" s="8" t="s">
        <v>7479</v>
      </c>
      <c r="F2429" s="8" t="s">
        <v>6141</v>
      </c>
      <c r="G2429" s="8" t="str">
        <f t="shared" ca="1" si="205"/>
        <v>13</v>
      </c>
      <c r="H2429" s="8" t="str">
        <f t="shared" ca="1" si="206"/>
        <v>20</v>
      </c>
      <c r="I2429" s="8" t="s">
        <v>6632</v>
      </c>
      <c r="J2429" s="8" t="s">
        <v>6361</v>
      </c>
      <c r="K2429" s="8" t="s">
        <v>6166</v>
      </c>
      <c r="L2429" s="8" t="s">
        <v>8175</v>
      </c>
      <c r="M2429" s="8" t="s">
        <v>8176</v>
      </c>
      <c r="N2429" s="8" t="s">
        <v>6169</v>
      </c>
    </row>
    <row r="2430" spans="1:14" ht="21.75" customHeight="1">
      <c r="A2430" s="8" t="s">
        <v>4611</v>
      </c>
      <c r="B2430" s="8" t="s">
        <v>8177</v>
      </c>
      <c r="C2430" s="8" t="s">
        <v>7462</v>
      </c>
      <c r="D2430" s="8" t="s">
        <v>7495</v>
      </c>
      <c r="F2430" s="8" t="s">
        <v>6141</v>
      </c>
      <c r="G2430" s="8" t="str">
        <f t="shared" ca="1" si="205"/>
        <v>13</v>
      </c>
      <c r="H2430" s="8" t="str">
        <f t="shared" ca="1" si="206"/>
        <v>20</v>
      </c>
      <c r="I2430" s="8" t="s">
        <v>6189</v>
      </c>
      <c r="J2430" s="8" t="s">
        <v>6201</v>
      </c>
      <c r="K2430" s="8" t="s">
        <v>6143</v>
      </c>
      <c r="L2430" s="8" t="s">
        <v>8178</v>
      </c>
      <c r="M2430" s="8" t="s">
        <v>8179</v>
      </c>
      <c r="N2430" s="8" t="s">
        <v>36</v>
      </c>
    </row>
    <row r="2431" spans="1:14" ht="21.75" customHeight="1">
      <c r="A2431" s="8" t="s">
        <v>8180</v>
      </c>
      <c r="B2431" s="8" t="s">
        <v>8181</v>
      </c>
      <c r="C2431" s="8" t="s">
        <v>7462</v>
      </c>
      <c r="D2431" s="8" t="s">
        <v>7495</v>
      </c>
      <c r="F2431" s="8" t="s">
        <v>6141</v>
      </c>
      <c r="G2431" s="8" t="str">
        <f t="shared" ca="1" si="205"/>
        <v>13</v>
      </c>
      <c r="H2431" s="8" t="str">
        <f t="shared" ca="1" si="206"/>
        <v>20</v>
      </c>
      <c r="I2431" s="8" t="s">
        <v>6589</v>
      </c>
      <c r="J2431" s="8" t="s">
        <v>6144</v>
      </c>
      <c r="K2431" s="8" t="s">
        <v>6217</v>
      </c>
      <c r="L2431" s="8" t="s">
        <v>8182</v>
      </c>
      <c r="M2431" s="8" t="s">
        <v>8183</v>
      </c>
      <c r="N2431" s="8" t="s">
        <v>42</v>
      </c>
    </row>
    <row r="2432" spans="1:14" ht="21.75" customHeight="1">
      <c r="A2432" s="8" t="s">
        <v>1588</v>
      </c>
      <c r="B2432" s="8" t="s">
        <v>7896</v>
      </c>
      <c r="C2432" s="8" t="s">
        <v>7462</v>
      </c>
      <c r="D2432" s="8" t="s">
        <v>7495</v>
      </c>
      <c r="F2432" s="8" t="s">
        <v>6141</v>
      </c>
      <c r="G2432" s="8" t="str">
        <f t="shared" ca="1" si="205"/>
        <v>13</v>
      </c>
      <c r="H2432" s="8" t="str">
        <f t="shared" ca="1" si="206"/>
        <v>20</v>
      </c>
      <c r="I2432" s="8" t="s">
        <v>6269</v>
      </c>
      <c r="J2432" s="8" t="s">
        <v>6233</v>
      </c>
      <c r="K2432" s="8" t="s">
        <v>6217</v>
      </c>
      <c r="L2432" s="8" t="s">
        <v>7954</v>
      </c>
      <c r="M2432" s="8" t="s">
        <v>8184</v>
      </c>
      <c r="N2432" s="8" t="s">
        <v>6224</v>
      </c>
    </row>
    <row r="2433" spans="1:14" ht="21.75" customHeight="1">
      <c r="A2433" s="8" t="s">
        <v>8185</v>
      </c>
      <c r="B2433" s="8" t="s">
        <v>8186</v>
      </c>
      <c r="C2433" s="8" t="s">
        <v>7462</v>
      </c>
      <c r="D2433" s="8" t="s">
        <v>7463</v>
      </c>
      <c r="F2433" s="8" t="s">
        <v>6141</v>
      </c>
      <c r="G2433" s="8" t="str">
        <f t="shared" ca="1" si="205"/>
        <v>13</v>
      </c>
      <c r="H2433" s="8" t="str">
        <f t="shared" ca="1" si="206"/>
        <v>20</v>
      </c>
      <c r="I2433" s="8" t="s">
        <v>6604</v>
      </c>
      <c r="J2433" s="8" t="s">
        <v>6239</v>
      </c>
      <c r="K2433" s="8" t="s">
        <v>6143</v>
      </c>
      <c r="L2433" s="8" t="s">
        <v>7603</v>
      </c>
      <c r="M2433" s="8" t="s">
        <v>8187</v>
      </c>
      <c r="N2433" s="8" t="s">
        <v>42</v>
      </c>
    </row>
    <row r="2434" spans="1:14" ht="21.75" customHeight="1">
      <c r="A2434" s="8" t="s">
        <v>976</v>
      </c>
      <c r="B2434" s="8" t="s">
        <v>7827</v>
      </c>
      <c r="C2434" s="8" t="s">
        <v>7462</v>
      </c>
      <c r="D2434" s="8" t="s">
        <v>7479</v>
      </c>
      <c r="F2434" s="8" t="s">
        <v>6141</v>
      </c>
      <c r="G2434" s="8" t="str">
        <f t="shared" ca="1" si="205"/>
        <v>13</v>
      </c>
      <c r="H2434" s="8" t="str">
        <f t="shared" ca="1" si="206"/>
        <v>20</v>
      </c>
      <c r="I2434" s="8" t="s">
        <v>6878</v>
      </c>
      <c r="J2434" s="8" t="s">
        <v>7828</v>
      </c>
      <c r="K2434" s="8" t="s">
        <v>6217</v>
      </c>
      <c r="L2434" s="8" t="s">
        <v>8188</v>
      </c>
      <c r="M2434" s="8" t="s">
        <v>8189</v>
      </c>
      <c r="N2434" s="8" t="s">
        <v>6224</v>
      </c>
    </row>
    <row r="2435" spans="1:14" ht="21.75" customHeight="1">
      <c r="A2435" s="8" t="s">
        <v>385</v>
      </c>
      <c r="B2435" s="8" t="s">
        <v>8190</v>
      </c>
      <c r="C2435" s="8" t="s">
        <v>7462</v>
      </c>
      <c r="D2435" s="8" t="s">
        <v>7466</v>
      </c>
      <c r="F2435" s="8" t="s">
        <v>6141</v>
      </c>
      <c r="G2435" s="8" t="str">
        <f t="shared" ca="1" si="205"/>
        <v>13</v>
      </c>
      <c r="H2435" s="8" t="str">
        <f t="shared" ca="1" si="206"/>
        <v>20</v>
      </c>
      <c r="I2435" s="8" t="s">
        <v>6252</v>
      </c>
      <c r="J2435" s="8" t="s">
        <v>6595</v>
      </c>
      <c r="K2435" s="8" t="s">
        <v>6217</v>
      </c>
      <c r="L2435" s="8" t="s">
        <v>8191</v>
      </c>
      <c r="M2435" s="8" t="s">
        <v>8192</v>
      </c>
      <c r="N2435" s="8" t="s">
        <v>42</v>
      </c>
    </row>
    <row r="2436" spans="1:14" ht="21.75" customHeight="1">
      <c r="A2436" s="8" t="s">
        <v>8193</v>
      </c>
      <c r="B2436" s="8" t="s">
        <v>8194</v>
      </c>
      <c r="C2436" s="8" t="s">
        <v>7462</v>
      </c>
      <c r="D2436" s="8" t="s">
        <v>7479</v>
      </c>
      <c r="F2436" s="8" t="s">
        <v>6164</v>
      </c>
      <c r="G2436" s="8" t="str">
        <f t="shared" ca="1" si="205"/>
        <v>13</v>
      </c>
      <c r="H2436" s="8" t="str">
        <f t="shared" ca="1" si="206"/>
        <v>20</v>
      </c>
      <c r="I2436" s="8" t="s">
        <v>6301</v>
      </c>
      <c r="J2436" s="8" t="s">
        <v>7398</v>
      </c>
      <c r="K2436" s="8" t="s">
        <v>6217</v>
      </c>
      <c r="L2436" s="8" t="s">
        <v>8195</v>
      </c>
      <c r="M2436" s="8" t="s">
        <v>8196</v>
      </c>
      <c r="N2436" s="8" t="s">
        <v>42</v>
      </c>
    </row>
    <row r="2437" spans="1:14" ht="21.75" customHeight="1">
      <c r="A2437" s="8" t="s">
        <v>3892</v>
      </c>
      <c r="B2437" s="8" t="s">
        <v>8197</v>
      </c>
      <c r="C2437" s="8" t="s">
        <v>7462</v>
      </c>
      <c r="D2437" s="8" t="s">
        <v>7471</v>
      </c>
      <c r="F2437" s="8" t="s">
        <v>6141</v>
      </c>
      <c r="G2437" s="8" t="str">
        <f t="shared" ca="1" si="205"/>
        <v>13</v>
      </c>
      <c r="H2437" s="8" t="str">
        <f t="shared" ca="1" si="206"/>
        <v>20</v>
      </c>
      <c r="I2437" s="8" t="s">
        <v>6676</v>
      </c>
      <c r="J2437" s="8" t="s">
        <v>6190</v>
      </c>
      <c r="K2437" s="8" t="s">
        <v>6143</v>
      </c>
      <c r="L2437" s="8" t="s">
        <v>8198</v>
      </c>
      <c r="M2437" s="8" t="s">
        <v>8199</v>
      </c>
      <c r="N2437" s="8" t="s">
        <v>36</v>
      </c>
    </row>
    <row r="2438" spans="1:14" ht="21.75" customHeight="1">
      <c r="A2438" s="8" t="s">
        <v>8200</v>
      </c>
      <c r="B2438" s="8" t="s">
        <v>8137</v>
      </c>
      <c r="C2438" s="8" t="s">
        <v>7462</v>
      </c>
      <c r="D2438" s="8" t="s">
        <v>7479</v>
      </c>
      <c r="F2438" s="8" t="s">
        <v>6141</v>
      </c>
      <c r="G2438" s="8" t="str">
        <f t="shared" ca="1" si="205"/>
        <v>13</v>
      </c>
      <c r="H2438" s="8" t="str">
        <f t="shared" ca="1" si="206"/>
        <v>20</v>
      </c>
      <c r="I2438" s="8" t="s">
        <v>6269</v>
      </c>
      <c r="J2438" s="8" t="s">
        <v>6694</v>
      </c>
      <c r="K2438" s="8" t="s">
        <v>6217</v>
      </c>
      <c r="L2438" s="8" t="s">
        <v>8201</v>
      </c>
      <c r="M2438" s="8" t="s">
        <v>8202</v>
      </c>
      <c r="N2438" s="8" t="s">
        <v>6224</v>
      </c>
    </row>
    <row r="2439" spans="1:14" ht="21.75" customHeight="1">
      <c r="A2439" s="8" t="s">
        <v>761</v>
      </c>
      <c r="B2439" s="8" t="s">
        <v>2892</v>
      </c>
      <c r="C2439" s="8" t="s">
        <v>7462</v>
      </c>
      <c r="D2439" s="8" t="s">
        <v>7479</v>
      </c>
      <c r="F2439" s="8" t="s">
        <v>6141</v>
      </c>
      <c r="G2439" s="8" t="str">
        <f t="shared" ca="1" si="205"/>
        <v>13</v>
      </c>
      <c r="H2439" s="8" t="str">
        <f t="shared" ca="1" si="206"/>
        <v>20</v>
      </c>
      <c r="I2439" s="8" t="s">
        <v>6189</v>
      </c>
      <c r="J2439" s="8" t="s">
        <v>6278</v>
      </c>
      <c r="K2439" s="8" t="s">
        <v>6217</v>
      </c>
      <c r="L2439" s="8" t="s">
        <v>8203</v>
      </c>
      <c r="M2439" s="8" t="s">
        <v>8204</v>
      </c>
      <c r="N2439" s="8" t="s">
        <v>6224</v>
      </c>
    </row>
    <row r="2440" spans="1:14" ht="21.75" customHeight="1">
      <c r="A2440" s="8" t="s">
        <v>385</v>
      </c>
      <c r="B2440" s="8" t="s">
        <v>7089</v>
      </c>
      <c r="C2440" s="8" t="s">
        <v>7462</v>
      </c>
      <c r="D2440" s="8" t="s">
        <v>7479</v>
      </c>
      <c r="F2440" s="8" t="s">
        <v>6141</v>
      </c>
      <c r="G2440" s="8" t="str">
        <f t="shared" ca="1" si="205"/>
        <v>13</v>
      </c>
      <c r="H2440" s="8" t="str">
        <f t="shared" ca="1" si="206"/>
        <v>20</v>
      </c>
      <c r="I2440" s="8" t="s">
        <v>7922</v>
      </c>
      <c r="J2440" s="8" t="s">
        <v>6361</v>
      </c>
      <c r="K2440" s="8" t="s">
        <v>6217</v>
      </c>
      <c r="L2440" s="8" t="s">
        <v>7923</v>
      </c>
      <c r="M2440" s="8" t="s">
        <v>8205</v>
      </c>
      <c r="N2440" s="8" t="s">
        <v>6169</v>
      </c>
    </row>
    <row r="2441" spans="1:14" ht="21.75" customHeight="1">
      <c r="A2441" s="8" t="s">
        <v>8206</v>
      </c>
      <c r="B2441" s="8" t="s">
        <v>7817</v>
      </c>
      <c r="C2441" s="8" t="s">
        <v>7462</v>
      </c>
      <c r="D2441" s="8" t="s">
        <v>7471</v>
      </c>
      <c r="F2441" s="8" t="s">
        <v>6164</v>
      </c>
      <c r="G2441" s="8" t="str">
        <f t="shared" ca="1" si="205"/>
        <v>13</v>
      </c>
      <c r="H2441" s="8" t="str">
        <f t="shared" ca="1" si="206"/>
        <v>20</v>
      </c>
      <c r="I2441" s="8" t="s">
        <v>6189</v>
      </c>
      <c r="J2441" s="8" t="s">
        <v>6278</v>
      </c>
      <c r="K2441" s="8" t="s">
        <v>6217</v>
      </c>
      <c r="L2441" s="8" t="s">
        <v>7818</v>
      </c>
      <c r="M2441" s="8" t="s">
        <v>6286</v>
      </c>
      <c r="N2441" s="8" t="s">
        <v>42</v>
      </c>
    </row>
    <row r="2442" spans="1:14" ht="21.75" customHeight="1">
      <c r="A2442" s="8" t="s">
        <v>108</v>
      </c>
      <c r="B2442" s="8" t="s">
        <v>7665</v>
      </c>
      <c r="C2442" s="8" t="s">
        <v>7462</v>
      </c>
      <c r="D2442" s="8" t="s">
        <v>7479</v>
      </c>
      <c r="F2442" s="8" t="s">
        <v>6141</v>
      </c>
      <c r="G2442" s="8" t="str">
        <f t="shared" ca="1" si="205"/>
        <v>13</v>
      </c>
      <c r="H2442" s="8" t="str">
        <f t="shared" ca="1" si="206"/>
        <v>20</v>
      </c>
      <c r="I2442" s="8" t="s">
        <v>6151</v>
      </c>
      <c r="J2442" s="8" t="s">
        <v>6184</v>
      </c>
      <c r="K2442" s="8" t="s">
        <v>6217</v>
      </c>
      <c r="L2442" s="8" t="s">
        <v>8207</v>
      </c>
      <c r="M2442" s="8" t="s">
        <v>7014</v>
      </c>
      <c r="N2442" s="8" t="s">
        <v>6224</v>
      </c>
    </row>
    <row r="2443" spans="1:14" ht="21.75" customHeight="1">
      <c r="A2443" s="8" t="s">
        <v>8208</v>
      </c>
      <c r="B2443" s="8" t="s">
        <v>8158</v>
      </c>
      <c r="C2443" s="8" t="s">
        <v>7462</v>
      </c>
      <c r="D2443" s="8" t="s">
        <v>7471</v>
      </c>
      <c r="F2443" s="8" t="s">
        <v>6141</v>
      </c>
      <c r="G2443" s="8" t="str">
        <f t="shared" ca="1" si="205"/>
        <v>13</v>
      </c>
      <c r="H2443" s="8" t="str">
        <f t="shared" ca="1" si="206"/>
        <v>20</v>
      </c>
      <c r="I2443" s="8" t="s">
        <v>6244</v>
      </c>
      <c r="J2443" s="8" t="s">
        <v>6361</v>
      </c>
      <c r="K2443" s="8" t="s">
        <v>6217</v>
      </c>
      <c r="L2443" s="8" t="s">
        <v>8209</v>
      </c>
      <c r="M2443" s="8" t="s">
        <v>8210</v>
      </c>
      <c r="N2443" s="8" t="s">
        <v>42</v>
      </c>
    </row>
    <row r="2444" spans="1:14" ht="21.75" customHeight="1">
      <c r="A2444" s="8" t="s">
        <v>3718</v>
      </c>
      <c r="B2444" s="8" t="s">
        <v>7903</v>
      </c>
      <c r="C2444" s="8" t="s">
        <v>7462</v>
      </c>
      <c r="D2444" s="8" t="s">
        <v>7479</v>
      </c>
      <c r="F2444" s="8" t="s">
        <v>6141</v>
      </c>
      <c r="G2444" s="8" t="str">
        <f t="shared" ca="1" si="205"/>
        <v>13</v>
      </c>
      <c r="H2444" s="8" t="str">
        <f t="shared" ca="1" si="206"/>
        <v>20</v>
      </c>
      <c r="I2444" s="8" t="s">
        <v>8026</v>
      </c>
      <c r="J2444" s="8" t="s">
        <v>6864</v>
      </c>
      <c r="K2444" s="8" t="s">
        <v>6217</v>
      </c>
      <c r="L2444" s="8" t="s">
        <v>8211</v>
      </c>
      <c r="M2444" s="8" t="s">
        <v>8212</v>
      </c>
      <c r="N2444" s="8" t="s">
        <v>42</v>
      </c>
    </row>
    <row r="2445" spans="1:14" ht="21.75" customHeight="1">
      <c r="A2445" s="8" t="s">
        <v>75</v>
      </c>
      <c r="B2445" s="8" t="s">
        <v>7560</v>
      </c>
      <c r="C2445" s="8" t="s">
        <v>7462</v>
      </c>
      <c r="D2445" s="8" t="s">
        <v>7475</v>
      </c>
      <c r="F2445" s="8" t="s">
        <v>6141</v>
      </c>
      <c r="G2445" s="8" t="str">
        <f t="shared" ca="1" si="205"/>
        <v>13</v>
      </c>
      <c r="H2445" s="8" t="str">
        <f t="shared" ca="1" si="206"/>
        <v>20</v>
      </c>
      <c r="I2445" s="8" t="s">
        <v>6256</v>
      </c>
      <c r="J2445" s="8" t="s">
        <v>6144</v>
      </c>
      <c r="K2445" s="8" t="s">
        <v>6217</v>
      </c>
      <c r="L2445" s="8" t="s">
        <v>8213</v>
      </c>
      <c r="M2445" s="8" t="s">
        <v>8214</v>
      </c>
      <c r="N2445" s="8" t="s">
        <v>6169</v>
      </c>
    </row>
    <row r="2446" spans="1:14" ht="21.75" customHeight="1">
      <c r="A2446" s="8" t="s">
        <v>8215</v>
      </c>
      <c r="B2446" s="8" t="s">
        <v>7908</v>
      </c>
      <c r="C2446" s="8" t="s">
        <v>7462</v>
      </c>
      <c r="D2446" s="8" t="s">
        <v>7471</v>
      </c>
      <c r="F2446" s="8" t="s">
        <v>6141</v>
      </c>
      <c r="G2446" s="8" t="str">
        <f t="shared" ca="1" si="205"/>
        <v>13</v>
      </c>
      <c r="H2446" s="8" t="str">
        <f t="shared" ca="1" si="206"/>
        <v>20</v>
      </c>
      <c r="I2446" s="8" t="s">
        <v>6252</v>
      </c>
      <c r="J2446" s="8" t="s">
        <v>7909</v>
      </c>
      <c r="K2446" s="8" t="s">
        <v>6217</v>
      </c>
      <c r="L2446" s="8" t="s">
        <v>8216</v>
      </c>
      <c r="M2446" s="8" t="s">
        <v>8217</v>
      </c>
      <c r="N2446" s="8" t="s">
        <v>42</v>
      </c>
    </row>
    <row r="2447" spans="1:14" ht="21.75" customHeight="1">
      <c r="A2447" s="8" t="s">
        <v>5382</v>
      </c>
      <c r="B2447" s="8" t="s">
        <v>8218</v>
      </c>
      <c r="C2447" s="8" t="s">
        <v>7462</v>
      </c>
      <c r="D2447" s="8" t="s">
        <v>7475</v>
      </c>
      <c r="F2447" s="8" t="s">
        <v>6141</v>
      </c>
      <c r="G2447" s="8" t="str">
        <f t="shared" ca="1" si="205"/>
        <v>13</v>
      </c>
      <c r="H2447" s="8" t="str">
        <f t="shared" ca="1" si="206"/>
        <v>20</v>
      </c>
      <c r="I2447" s="8" t="s">
        <v>6252</v>
      </c>
      <c r="J2447" s="8" t="s">
        <v>6245</v>
      </c>
      <c r="K2447" s="8" t="s">
        <v>6166</v>
      </c>
      <c r="L2447" s="8" t="s">
        <v>8219</v>
      </c>
      <c r="M2447" s="8" t="s">
        <v>8220</v>
      </c>
      <c r="N2447" s="8" t="s">
        <v>6224</v>
      </c>
    </row>
    <row r="2448" spans="1:14" ht="21.75" customHeight="1">
      <c r="A2448" s="8" t="s">
        <v>8221</v>
      </c>
      <c r="B2448" s="8" t="s">
        <v>8222</v>
      </c>
      <c r="C2448" s="8" t="s">
        <v>7462</v>
      </c>
      <c r="D2448" s="8" t="s">
        <v>7466</v>
      </c>
      <c r="F2448" s="8" t="s">
        <v>6141</v>
      </c>
      <c r="G2448" s="8" t="str">
        <f t="shared" ca="1" si="205"/>
        <v>13</v>
      </c>
      <c r="H2448" s="8" t="str">
        <f t="shared" ca="1" si="206"/>
        <v>20</v>
      </c>
      <c r="I2448" s="8" t="s">
        <v>6256</v>
      </c>
      <c r="J2448" s="8" t="s">
        <v>6158</v>
      </c>
      <c r="K2448" s="8" t="s">
        <v>6143</v>
      </c>
      <c r="L2448" s="8" t="s">
        <v>8223</v>
      </c>
      <c r="M2448" s="8" t="s">
        <v>6512</v>
      </c>
      <c r="N2448" s="8" t="s">
        <v>42</v>
      </c>
    </row>
    <row r="2449" spans="1:14" ht="21.75" customHeight="1">
      <c r="A2449" s="8" t="s">
        <v>1429</v>
      </c>
      <c r="B2449" s="8" t="s">
        <v>7884</v>
      </c>
      <c r="C2449" s="8" t="s">
        <v>7462</v>
      </c>
      <c r="D2449" s="8" t="s">
        <v>7466</v>
      </c>
      <c r="F2449" s="8" t="s">
        <v>6141</v>
      </c>
      <c r="G2449" s="8" t="str">
        <f t="shared" ca="1" si="205"/>
        <v>13</v>
      </c>
      <c r="H2449" s="8" t="str">
        <f t="shared" ca="1" si="206"/>
        <v>20</v>
      </c>
      <c r="I2449" s="8" t="s">
        <v>6754</v>
      </c>
      <c r="J2449" s="8" t="s">
        <v>6964</v>
      </c>
      <c r="K2449" s="8" t="s">
        <v>6166</v>
      </c>
      <c r="L2449" s="8" t="s">
        <v>8224</v>
      </c>
      <c r="M2449" s="8" t="s">
        <v>8225</v>
      </c>
      <c r="N2449" s="8" t="s">
        <v>42</v>
      </c>
    </row>
    <row r="2450" spans="1:14" ht="21.75" customHeight="1">
      <c r="A2450" s="8" t="s">
        <v>1588</v>
      </c>
      <c r="B2450" s="8" t="s">
        <v>7089</v>
      </c>
      <c r="C2450" s="8" t="s">
        <v>7462</v>
      </c>
      <c r="D2450" s="8" t="s">
        <v>7463</v>
      </c>
      <c r="F2450" s="8" t="s">
        <v>6141</v>
      </c>
      <c r="G2450" s="8" t="str">
        <f t="shared" ca="1" si="205"/>
        <v>13</v>
      </c>
      <c r="H2450" s="8" t="str">
        <f t="shared" ca="1" si="206"/>
        <v>20</v>
      </c>
      <c r="I2450" s="8" t="s">
        <v>6785</v>
      </c>
      <c r="J2450" s="8" t="s">
        <v>6361</v>
      </c>
      <c r="K2450" s="8" t="s">
        <v>6166</v>
      </c>
      <c r="L2450" s="8" t="s">
        <v>7090</v>
      </c>
      <c r="M2450" s="8" t="s">
        <v>8226</v>
      </c>
      <c r="N2450" s="8" t="s">
        <v>6169</v>
      </c>
    </row>
    <row r="2451" spans="1:14" ht="21.75" customHeight="1">
      <c r="A2451" s="8" t="s">
        <v>2567</v>
      </c>
      <c r="B2451" s="8" t="s">
        <v>8227</v>
      </c>
      <c r="C2451" s="8" t="s">
        <v>7462</v>
      </c>
      <c r="D2451" s="8" t="s">
        <v>7543</v>
      </c>
      <c r="F2451" s="8" t="s">
        <v>6141</v>
      </c>
      <c r="G2451" s="8" t="str">
        <f t="shared" ca="1" si="205"/>
        <v>13</v>
      </c>
      <c r="H2451" s="8" t="str">
        <f t="shared" ca="1" si="206"/>
        <v>20</v>
      </c>
      <c r="I2451" s="8" t="s">
        <v>6785</v>
      </c>
      <c r="J2451" s="8" t="s">
        <v>7507</v>
      </c>
      <c r="K2451" s="8" t="s">
        <v>6217</v>
      </c>
      <c r="L2451" s="8" t="s">
        <v>8228</v>
      </c>
      <c r="M2451" s="8" t="s">
        <v>1325</v>
      </c>
      <c r="N2451" s="8" t="s">
        <v>36</v>
      </c>
    </row>
    <row r="2452" spans="1:14" ht="21.75" customHeight="1">
      <c r="A2452" s="8" t="s">
        <v>385</v>
      </c>
      <c r="B2452" s="8" t="s">
        <v>8141</v>
      </c>
      <c r="C2452" s="8" t="s">
        <v>7462</v>
      </c>
      <c r="D2452" s="8" t="s">
        <v>7495</v>
      </c>
      <c r="F2452" s="8" t="s">
        <v>6141</v>
      </c>
      <c r="G2452" s="8" t="str">
        <f t="shared" ca="1" si="205"/>
        <v>13</v>
      </c>
      <c r="H2452" s="8" t="str">
        <f t="shared" ca="1" si="206"/>
        <v>20</v>
      </c>
      <c r="I2452" s="8" t="s">
        <v>6785</v>
      </c>
      <c r="J2452" s="8" t="s">
        <v>6595</v>
      </c>
      <c r="K2452" s="8" t="s">
        <v>6217</v>
      </c>
      <c r="L2452" s="8" t="s">
        <v>8229</v>
      </c>
      <c r="M2452" s="8" t="s">
        <v>8230</v>
      </c>
      <c r="N2452" s="8" t="s">
        <v>6147</v>
      </c>
    </row>
    <row r="2453" spans="1:14" ht="21.75" customHeight="1">
      <c r="A2453" s="8" t="s">
        <v>3951</v>
      </c>
      <c r="B2453" s="8" t="s">
        <v>7827</v>
      </c>
      <c r="C2453" s="8" t="s">
        <v>7462</v>
      </c>
      <c r="D2453" s="8" t="s">
        <v>7479</v>
      </c>
      <c r="F2453" s="8" t="s">
        <v>6141</v>
      </c>
      <c r="G2453" s="8" t="str">
        <f t="shared" ca="1" si="205"/>
        <v>13</v>
      </c>
      <c r="H2453" s="8" t="str">
        <f t="shared" ca="1" si="206"/>
        <v>20</v>
      </c>
      <c r="I2453" s="8" t="s">
        <v>8231</v>
      </c>
      <c r="J2453" s="8" t="s">
        <v>7828</v>
      </c>
      <c r="K2453" s="8" t="s">
        <v>6217</v>
      </c>
      <c r="L2453" s="8" t="s">
        <v>263</v>
      </c>
      <c r="M2453" s="8" t="s">
        <v>6358</v>
      </c>
      <c r="N2453" s="8" t="s">
        <v>6224</v>
      </c>
    </row>
    <row r="2454" spans="1:14" ht="21.75" customHeight="1">
      <c r="A2454" s="8" t="s">
        <v>8041</v>
      </c>
      <c r="B2454" s="8" t="s">
        <v>8232</v>
      </c>
      <c r="C2454" s="8" t="s">
        <v>7462</v>
      </c>
      <c r="D2454" s="8" t="s">
        <v>7495</v>
      </c>
      <c r="F2454" s="8" t="s">
        <v>6141</v>
      </c>
      <c r="G2454" s="8" t="str">
        <f t="shared" ca="1" si="205"/>
        <v>13</v>
      </c>
      <c r="H2454" s="8" t="str">
        <f t="shared" ca="1" si="206"/>
        <v>20</v>
      </c>
      <c r="I2454" s="8" t="s">
        <v>6244</v>
      </c>
      <c r="J2454" s="8" t="s">
        <v>7398</v>
      </c>
      <c r="K2454" s="8" t="s">
        <v>6217</v>
      </c>
      <c r="L2454" s="8" t="s">
        <v>8233</v>
      </c>
      <c r="M2454" s="8" t="s">
        <v>8234</v>
      </c>
      <c r="N2454" s="8" t="s">
        <v>42</v>
      </c>
    </row>
    <row r="2455" spans="1:14" ht="21.75" customHeight="1">
      <c r="A2455" s="8" t="s">
        <v>3139</v>
      </c>
      <c r="B2455" s="8" t="s">
        <v>3248</v>
      </c>
      <c r="C2455" s="8" t="s">
        <v>7462</v>
      </c>
      <c r="D2455" s="8" t="s">
        <v>7479</v>
      </c>
      <c r="F2455" s="8" t="s">
        <v>6141</v>
      </c>
      <c r="G2455" s="8" t="str">
        <f t="shared" ca="1" si="205"/>
        <v>13</v>
      </c>
      <c r="H2455" s="8" t="str">
        <f t="shared" ca="1" si="206"/>
        <v>20</v>
      </c>
      <c r="I2455" s="8" t="s">
        <v>6171</v>
      </c>
      <c r="J2455" s="8" t="s">
        <v>6158</v>
      </c>
      <c r="K2455" s="8" t="s">
        <v>6217</v>
      </c>
      <c r="L2455" s="8" t="s">
        <v>7668</v>
      </c>
      <c r="M2455" s="8" t="s">
        <v>8235</v>
      </c>
      <c r="N2455" s="8" t="s">
        <v>42</v>
      </c>
    </row>
    <row r="2456" spans="1:14" ht="21.75" customHeight="1">
      <c r="A2456" s="8" t="s">
        <v>4276</v>
      </c>
      <c r="B2456" s="8" t="s">
        <v>8236</v>
      </c>
      <c r="C2456" s="8" t="s">
        <v>7462</v>
      </c>
      <c r="D2456" s="8" t="s">
        <v>7479</v>
      </c>
      <c r="F2456" s="8" t="s">
        <v>6141</v>
      </c>
      <c r="G2456" s="8" t="str">
        <f t="shared" ca="1" si="205"/>
        <v>13</v>
      </c>
      <c r="H2456" s="8" t="str">
        <f t="shared" ca="1" si="206"/>
        <v>20</v>
      </c>
      <c r="I2456" s="8" t="s">
        <v>6256</v>
      </c>
      <c r="J2456" s="8" t="s">
        <v>6158</v>
      </c>
      <c r="K2456" s="8" t="s">
        <v>6217</v>
      </c>
      <c r="L2456" s="8" t="s">
        <v>8237</v>
      </c>
      <c r="M2456" s="8" t="s">
        <v>6698</v>
      </c>
      <c r="N2456" s="8" t="s">
        <v>6224</v>
      </c>
    </row>
    <row r="2457" spans="1:14" ht="21.75" customHeight="1">
      <c r="A2457" s="8" t="s">
        <v>5382</v>
      </c>
      <c r="B2457" s="8" t="s">
        <v>8238</v>
      </c>
      <c r="C2457" s="8" t="s">
        <v>7462</v>
      </c>
      <c r="D2457" s="8" t="s">
        <v>7471</v>
      </c>
      <c r="F2457" s="8" t="s">
        <v>6705</v>
      </c>
      <c r="G2457" s="8" t="str">
        <f t="shared" ca="1" si="205"/>
        <v>13</v>
      </c>
      <c r="H2457" s="8" t="str">
        <f t="shared" ca="1" si="206"/>
        <v>20</v>
      </c>
      <c r="I2457" s="8" t="s">
        <v>6244</v>
      </c>
      <c r="J2457" s="8" t="s">
        <v>6190</v>
      </c>
      <c r="K2457" s="8" t="s">
        <v>6217</v>
      </c>
      <c r="L2457" s="8" t="s">
        <v>8239</v>
      </c>
      <c r="M2457" s="8" t="s">
        <v>4611</v>
      </c>
      <c r="N2457" s="8" t="s">
        <v>6147</v>
      </c>
    </row>
    <row r="2458" spans="1:14" ht="21.75" customHeight="1">
      <c r="A2458" s="8" t="s">
        <v>8240</v>
      </c>
      <c r="B2458" s="8" t="s">
        <v>8241</v>
      </c>
      <c r="C2458" s="8" t="s">
        <v>7462</v>
      </c>
      <c r="D2458" s="8" t="s">
        <v>7495</v>
      </c>
      <c r="F2458" s="8" t="s">
        <v>6150</v>
      </c>
      <c r="G2458" s="8" t="str">
        <f t="shared" ca="1" si="205"/>
        <v>13</v>
      </c>
      <c r="H2458" s="8" t="str">
        <f t="shared" ca="1" si="206"/>
        <v>20</v>
      </c>
      <c r="I2458" s="8" t="s">
        <v>8242</v>
      </c>
      <c r="J2458" s="8" t="s">
        <v>6158</v>
      </c>
      <c r="K2458" s="8" t="s">
        <v>6143</v>
      </c>
      <c r="L2458" s="8" t="s">
        <v>8243</v>
      </c>
      <c r="M2458" s="8" t="s">
        <v>8244</v>
      </c>
      <c r="N2458" s="8" t="s">
        <v>36</v>
      </c>
    </row>
    <row r="2459" spans="1:14" ht="21.75" customHeight="1">
      <c r="A2459" s="8" t="s">
        <v>8245</v>
      </c>
      <c r="B2459" s="8" t="s">
        <v>8246</v>
      </c>
      <c r="C2459" s="8" t="s">
        <v>7462</v>
      </c>
      <c r="D2459" s="8" t="s">
        <v>7543</v>
      </c>
      <c r="F2459" s="8" t="s">
        <v>6164</v>
      </c>
      <c r="G2459" s="8" t="str">
        <f t="shared" ca="1" si="205"/>
        <v>13</v>
      </c>
      <c r="H2459" s="8" t="str">
        <f t="shared" ca="1" si="206"/>
        <v>20</v>
      </c>
      <c r="I2459" s="8" t="s">
        <v>6332</v>
      </c>
      <c r="J2459" s="8" t="s">
        <v>6278</v>
      </c>
      <c r="K2459" s="8" t="s">
        <v>6166</v>
      </c>
      <c r="L2459" s="8" t="s">
        <v>8247</v>
      </c>
      <c r="M2459" s="8" t="s">
        <v>8248</v>
      </c>
      <c r="N2459" s="8" t="s">
        <v>6224</v>
      </c>
    </row>
    <row r="2460" spans="1:14" ht="21.75" customHeight="1">
      <c r="A2460" s="8" t="s">
        <v>172</v>
      </c>
      <c r="B2460" s="8" t="s">
        <v>8249</v>
      </c>
      <c r="C2460" s="8" t="s">
        <v>7462</v>
      </c>
      <c r="D2460" s="8" t="s">
        <v>7479</v>
      </c>
      <c r="F2460" s="8" t="s">
        <v>6164</v>
      </c>
      <c r="G2460" s="8" t="str">
        <f t="shared" ca="1" si="205"/>
        <v>13</v>
      </c>
      <c r="H2460" s="8" t="str">
        <f t="shared" ca="1" si="206"/>
        <v>20</v>
      </c>
      <c r="I2460" s="8" t="s">
        <v>6171</v>
      </c>
      <c r="J2460" s="8" t="s">
        <v>6190</v>
      </c>
      <c r="K2460" s="8" t="s">
        <v>6217</v>
      </c>
      <c r="L2460" s="8" t="s">
        <v>8250</v>
      </c>
      <c r="M2460" s="8" t="s">
        <v>8251</v>
      </c>
      <c r="N2460" s="8" t="s">
        <v>6224</v>
      </c>
    </row>
    <row r="2461" spans="1:14" ht="21.75" customHeight="1">
      <c r="A2461" s="8" t="s">
        <v>761</v>
      </c>
      <c r="B2461" s="8" t="s">
        <v>7560</v>
      </c>
      <c r="C2461" s="8" t="s">
        <v>7462</v>
      </c>
      <c r="D2461" s="8" t="s">
        <v>7475</v>
      </c>
      <c r="F2461" s="8" t="s">
        <v>6141</v>
      </c>
      <c r="G2461" s="8" t="str">
        <f t="shared" ca="1" si="205"/>
        <v>13</v>
      </c>
      <c r="H2461" s="8" t="str">
        <f t="shared" ca="1" si="206"/>
        <v>20</v>
      </c>
      <c r="I2461" s="8" t="s">
        <v>6189</v>
      </c>
      <c r="J2461" s="8" t="s">
        <v>6144</v>
      </c>
      <c r="K2461" s="8" t="s">
        <v>6143</v>
      </c>
      <c r="L2461" s="8" t="s">
        <v>8252</v>
      </c>
      <c r="M2461" s="8" t="s">
        <v>6192</v>
      </c>
      <c r="N2461" s="8" t="s">
        <v>6169</v>
      </c>
    </row>
    <row r="2462" spans="1:14" ht="21.75" customHeight="1">
      <c r="A2462" s="8" t="s">
        <v>385</v>
      </c>
      <c r="B2462" s="8" t="s">
        <v>8253</v>
      </c>
      <c r="C2462" s="8" t="s">
        <v>7462</v>
      </c>
      <c r="D2462" s="8" t="s">
        <v>7466</v>
      </c>
      <c r="F2462" s="8" t="s">
        <v>6164</v>
      </c>
      <c r="G2462" s="8" t="str">
        <f t="shared" ca="1" si="205"/>
        <v>13</v>
      </c>
      <c r="H2462" s="8" t="str">
        <f t="shared" ca="1" si="206"/>
        <v>20</v>
      </c>
      <c r="I2462" s="8" t="s">
        <v>6375</v>
      </c>
      <c r="J2462" s="8" t="s">
        <v>6144</v>
      </c>
      <c r="K2462" s="8" t="s">
        <v>6143</v>
      </c>
      <c r="L2462" s="8" t="s">
        <v>8254</v>
      </c>
      <c r="M2462" s="8" t="s">
        <v>6698</v>
      </c>
      <c r="N2462" s="8" t="s">
        <v>6147</v>
      </c>
    </row>
    <row r="2463" spans="1:14" ht="21.75" customHeight="1">
      <c r="A2463" s="8" t="s">
        <v>7633</v>
      </c>
      <c r="B2463" s="8" t="s">
        <v>8255</v>
      </c>
      <c r="C2463" s="8" t="s">
        <v>7462</v>
      </c>
      <c r="D2463" s="8" t="s">
        <v>7471</v>
      </c>
      <c r="F2463" s="8" t="s">
        <v>6141</v>
      </c>
      <c r="G2463" s="8" t="str">
        <f t="shared" ca="1" si="205"/>
        <v>13</v>
      </c>
      <c r="H2463" s="8" t="str">
        <f t="shared" ca="1" si="206"/>
        <v>20</v>
      </c>
      <c r="I2463" s="8" t="s">
        <v>6785</v>
      </c>
      <c r="J2463" s="8" t="s">
        <v>6764</v>
      </c>
      <c r="K2463" s="8" t="s">
        <v>6143</v>
      </c>
      <c r="L2463" s="8" t="s">
        <v>8256</v>
      </c>
      <c r="M2463" s="8" t="s">
        <v>8257</v>
      </c>
      <c r="N2463" s="8" t="s">
        <v>36</v>
      </c>
    </row>
    <row r="2464" spans="1:14" ht="21.75" customHeight="1">
      <c r="A2464" s="8" t="s">
        <v>8258</v>
      </c>
      <c r="B2464" s="8" t="s">
        <v>7827</v>
      </c>
      <c r="C2464" s="8" t="s">
        <v>7462</v>
      </c>
      <c r="D2464" s="8" t="s">
        <v>7487</v>
      </c>
      <c r="F2464" s="8" t="s">
        <v>6150</v>
      </c>
      <c r="G2464" s="8" t="str">
        <f t="shared" ca="1" si="205"/>
        <v>13</v>
      </c>
      <c r="H2464" s="8" t="str">
        <f t="shared" ca="1" si="206"/>
        <v>20</v>
      </c>
      <c r="I2464" s="8" t="s">
        <v>6589</v>
      </c>
      <c r="J2464" s="8" t="s">
        <v>7828</v>
      </c>
      <c r="K2464" s="8" t="s">
        <v>6217</v>
      </c>
      <c r="L2464" s="8" t="s">
        <v>8259</v>
      </c>
      <c r="M2464" s="8" t="s">
        <v>6631</v>
      </c>
      <c r="N2464" s="8" t="s">
        <v>6224</v>
      </c>
    </row>
    <row r="2465" spans="1:14" ht="21.75" customHeight="1">
      <c r="A2465" s="8" t="s">
        <v>8260</v>
      </c>
      <c r="B2465" s="8" t="s">
        <v>7884</v>
      </c>
      <c r="C2465" s="8" t="s">
        <v>7462</v>
      </c>
      <c r="D2465" s="8" t="s">
        <v>7466</v>
      </c>
      <c r="F2465" s="8" t="s">
        <v>6141</v>
      </c>
      <c r="G2465" s="8" t="str">
        <f t="shared" ca="1" si="205"/>
        <v>13</v>
      </c>
      <c r="H2465" s="8" t="str">
        <f t="shared" ca="1" si="206"/>
        <v>20</v>
      </c>
      <c r="I2465" s="8" t="s">
        <v>7847</v>
      </c>
      <c r="J2465" s="8" t="s">
        <v>6964</v>
      </c>
      <c r="K2465" s="8" t="s">
        <v>6143</v>
      </c>
      <c r="L2465" s="8" t="s">
        <v>8261</v>
      </c>
      <c r="M2465" s="8" t="s">
        <v>8262</v>
      </c>
      <c r="N2465" s="8" t="s">
        <v>42</v>
      </c>
    </row>
    <row r="2466" spans="1:14" ht="21.75" customHeight="1">
      <c r="A2466" s="8" t="s">
        <v>1588</v>
      </c>
      <c r="B2466" s="8" t="s">
        <v>8003</v>
      </c>
      <c r="C2466" s="8" t="s">
        <v>7462</v>
      </c>
      <c r="D2466" s="8" t="s">
        <v>7547</v>
      </c>
      <c r="F2466" s="8" t="s">
        <v>6141</v>
      </c>
      <c r="G2466" s="8" t="str">
        <f t="shared" ca="1" si="205"/>
        <v>13</v>
      </c>
      <c r="H2466" s="8" t="str">
        <f t="shared" ca="1" si="206"/>
        <v>20</v>
      </c>
      <c r="I2466" s="8" t="s">
        <v>6252</v>
      </c>
      <c r="J2466" s="8" t="s">
        <v>6595</v>
      </c>
      <c r="K2466" s="8" t="s">
        <v>6217</v>
      </c>
      <c r="L2466" s="8" t="s">
        <v>8263</v>
      </c>
      <c r="M2466" s="8" t="s">
        <v>1907</v>
      </c>
      <c r="N2466" s="8" t="s">
        <v>6224</v>
      </c>
    </row>
    <row r="2467" spans="1:14" ht="21.75" customHeight="1">
      <c r="A2467" s="8" t="s">
        <v>8264</v>
      </c>
      <c r="B2467" s="8" t="s">
        <v>8265</v>
      </c>
      <c r="C2467" s="8" t="s">
        <v>7462</v>
      </c>
      <c r="D2467" s="8" t="s">
        <v>7475</v>
      </c>
      <c r="F2467" s="8" t="s">
        <v>6164</v>
      </c>
      <c r="G2467" s="8" t="str">
        <f t="shared" ca="1" si="205"/>
        <v>13</v>
      </c>
      <c r="H2467" s="8" t="str">
        <f t="shared" ca="1" si="206"/>
        <v>20</v>
      </c>
      <c r="I2467" s="8" t="s">
        <v>6195</v>
      </c>
      <c r="J2467" s="8" t="s">
        <v>6379</v>
      </c>
      <c r="K2467" s="8" t="s">
        <v>6143</v>
      </c>
      <c r="L2467" s="8" t="s">
        <v>8266</v>
      </c>
      <c r="M2467" s="8" t="s">
        <v>8267</v>
      </c>
      <c r="N2467" s="8" t="s">
        <v>36</v>
      </c>
    </row>
    <row r="2468" spans="1:14" ht="21.75" customHeight="1">
      <c r="A2468" s="8" t="s">
        <v>2510</v>
      </c>
      <c r="B2468" s="8" t="s">
        <v>5414</v>
      </c>
      <c r="C2468" s="8" t="s">
        <v>7462</v>
      </c>
      <c r="D2468" s="8" t="s">
        <v>7479</v>
      </c>
      <c r="F2468" s="8" t="s">
        <v>6141</v>
      </c>
      <c r="G2468" s="8" t="str">
        <f t="shared" ca="1" si="205"/>
        <v>13</v>
      </c>
      <c r="H2468" s="8" t="str">
        <f t="shared" ca="1" si="206"/>
        <v>20</v>
      </c>
      <c r="I2468" s="8" t="s">
        <v>6301</v>
      </c>
      <c r="J2468" s="8" t="s">
        <v>6286</v>
      </c>
      <c r="K2468" s="8" t="s">
        <v>6217</v>
      </c>
      <c r="L2468" s="8" t="s">
        <v>6372</v>
      </c>
      <c r="M2468" s="8" t="s">
        <v>8164</v>
      </c>
      <c r="N2468" s="8" t="s">
        <v>6224</v>
      </c>
    </row>
    <row r="2469" spans="1:14" ht="21.75" customHeight="1">
      <c r="A2469" s="8" t="s">
        <v>8268</v>
      </c>
      <c r="B2469" s="8" t="s">
        <v>7888</v>
      </c>
      <c r="C2469" s="8" t="s">
        <v>7462</v>
      </c>
      <c r="D2469" s="8" t="s">
        <v>7463</v>
      </c>
      <c r="F2469" s="8" t="s">
        <v>6141</v>
      </c>
      <c r="G2469" s="8" t="str">
        <f t="shared" ca="1" si="205"/>
        <v>13</v>
      </c>
      <c r="H2469" s="8" t="str">
        <f t="shared" ca="1" si="206"/>
        <v>20</v>
      </c>
      <c r="I2469" s="8" t="s">
        <v>6269</v>
      </c>
      <c r="J2469" s="8" t="s">
        <v>6286</v>
      </c>
      <c r="K2469" s="8" t="s">
        <v>6166</v>
      </c>
      <c r="L2469" s="8" t="s">
        <v>8269</v>
      </c>
      <c r="M2469" s="8" t="s">
        <v>8270</v>
      </c>
      <c r="N2469" s="8" t="s">
        <v>6224</v>
      </c>
    </row>
    <row r="2470" spans="1:14" ht="21.75" customHeight="1">
      <c r="A2470" s="8" t="s">
        <v>8271</v>
      </c>
      <c r="B2470" s="8" t="s">
        <v>8272</v>
      </c>
      <c r="C2470" s="8" t="s">
        <v>7462</v>
      </c>
      <c r="D2470" s="8" t="s">
        <v>7495</v>
      </c>
      <c r="F2470" s="8" t="s">
        <v>6141</v>
      </c>
      <c r="G2470" s="8" t="str">
        <f t="shared" ca="1" si="205"/>
        <v>13</v>
      </c>
      <c r="H2470" s="8" t="str">
        <f t="shared" ca="1" si="206"/>
        <v>20</v>
      </c>
      <c r="I2470" s="8" t="s">
        <v>6171</v>
      </c>
      <c r="J2470" s="8" t="s">
        <v>6307</v>
      </c>
      <c r="K2470" s="8" t="s">
        <v>6143</v>
      </c>
      <c r="L2470" s="8" t="s">
        <v>8273</v>
      </c>
      <c r="M2470" s="8" t="s">
        <v>8274</v>
      </c>
      <c r="N2470" s="8" t="s">
        <v>6224</v>
      </c>
    </row>
    <row r="2471" spans="1:14" ht="21.75" customHeight="1">
      <c r="A2471" s="8" t="s">
        <v>385</v>
      </c>
      <c r="B2471" s="8" t="s">
        <v>7993</v>
      </c>
      <c r="C2471" s="8" t="s">
        <v>7462</v>
      </c>
      <c r="D2471" s="8" t="s">
        <v>7479</v>
      </c>
      <c r="F2471" s="8" t="s">
        <v>6141</v>
      </c>
      <c r="G2471" s="8" t="str">
        <f t="shared" ca="1" si="205"/>
        <v>13</v>
      </c>
      <c r="H2471" s="8" t="str">
        <f t="shared" ca="1" si="206"/>
        <v>20</v>
      </c>
      <c r="I2471" s="8" t="s">
        <v>8275</v>
      </c>
      <c r="J2471" s="8" t="s">
        <v>7994</v>
      </c>
      <c r="K2471" s="8" t="s">
        <v>6217</v>
      </c>
      <c r="L2471" s="8" t="s">
        <v>8276</v>
      </c>
      <c r="M2471" s="8" t="s">
        <v>6809</v>
      </c>
      <c r="N2471" s="8" t="s">
        <v>42</v>
      </c>
    </row>
    <row r="2472" spans="1:14" ht="21.75" customHeight="1">
      <c r="A2472" s="8" t="s">
        <v>8277</v>
      </c>
      <c r="B2472" s="8" t="s">
        <v>7644</v>
      </c>
      <c r="C2472" s="8" t="s">
        <v>7462</v>
      </c>
      <c r="D2472" s="8" t="s">
        <v>7490</v>
      </c>
      <c r="F2472" s="8" t="s">
        <v>6141</v>
      </c>
      <c r="G2472" s="8" t="str">
        <f t="shared" ca="1" si="205"/>
        <v>13</v>
      </c>
      <c r="H2472" s="8" t="str">
        <f t="shared" ca="1" si="206"/>
        <v>20</v>
      </c>
      <c r="I2472" s="8" t="s">
        <v>6183</v>
      </c>
      <c r="J2472" s="8" t="s">
        <v>6245</v>
      </c>
      <c r="K2472" s="8" t="s">
        <v>6217</v>
      </c>
      <c r="L2472" s="8" t="s">
        <v>8278</v>
      </c>
      <c r="M2472" s="8" t="s">
        <v>8279</v>
      </c>
      <c r="N2472" s="8" t="s">
        <v>6169</v>
      </c>
    </row>
    <row r="2473" spans="1:14" ht="21.75" customHeight="1">
      <c r="A2473" s="8" t="s">
        <v>8280</v>
      </c>
      <c r="B2473" s="8" t="s">
        <v>5007</v>
      </c>
      <c r="C2473" s="8" t="s">
        <v>7462</v>
      </c>
      <c r="D2473" s="8" t="s">
        <v>7471</v>
      </c>
      <c r="F2473" s="8" t="s">
        <v>6141</v>
      </c>
      <c r="G2473" s="8" t="str">
        <f t="shared" ca="1" si="205"/>
        <v>13</v>
      </c>
      <c r="H2473" s="8" t="str">
        <f t="shared" ca="1" si="206"/>
        <v>20</v>
      </c>
      <c r="I2473" s="8" t="s">
        <v>6604</v>
      </c>
      <c r="J2473" s="8" t="s">
        <v>6278</v>
      </c>
      <c r="K2473" s="8" t="s">
        <v>6217</v>
      </c>
      <c r="L2473" s="8" t="s">
        <v>8281</v>
      </c>
      <c r="M2473" s="8" t="s">
        <v>8282</v>
      </c>
      <c r="N2473" s="8" t="s">
        <v>6224</v>
      </c>
    </row>
    <row r="2474" spans="1:14" ht="21.75" customHeight="1">
      <c r="A2474" s="8" t="s">
        <v>4176</v>
      </c>
      <c r="B2474" s="8" t="s">
        <v>8283</v>
      </c>
      <c r="C2474" s="8" t="s">
        <v>7462</v>
      </c>
      <c r="D2474" s="8" t="s">
        <v>7495</v>
      </c>
      <c r="F2474" s="8" t="s">
        <v>6141</v>
      </c>
      <c r="G2474" s="8" t="str">
        <f t="shared" ca="1" si="205"/>
        <v>13</v>
      </c>
      <c r="H2474" s="8" t="str">
        <f t="shared" ca="1" si="206"/>
        <v>20</v>
      </c>
      <c r="I2474" s="8" t="s">
        <v>6244</v>
      </c>
      <c r="J2474" s="8" t="s">
        <v>6558</v>
      </c>
      <c r="K2474" s="8" t="s">
        <v>6166</v>
      </c>
      <c r="L2474" s="8" t="s">
        <v>8284</v>
      </c>
      <c r="M2474" s="8" t="s">
        <v>7564</v>
      </c>
      <c r="N2474" s="8" t="s">
        <v>6147</v>
      </c>
    </row>
    <row r="2475" spans="1:14" ht="21.75" customHeight="1">
      <c r="A2475" s="8" t="s">
        <v>7569</v>
      </c>
      <c r="B2475" s="8" t="s">
        <v>7560</v>
      </c>
      <c r="C2475" s="8" t="s">
        <v>7462</v>
      </c>
      <c r="D2475" s="8" t="s">
        <v>7475</v>
      </c>
      <c r="F2475" s="8" t="s">
        <v>6141</v>
      </c>
      <c r="G2475" s="8" t="str">
        <f t="shared" ca="1" si="205"/>
        <v>13</v>
      </c>
      <c r="H2475" s="8" t="str">
        <f t="shared" ca="1" si="206"/>
        <v>20</v>
      </c>
      <c r="I2475" s="8" t="s">
        <v>8242</v>
      </c>
      <c r="J2475" s="8" t="s">
        <v>6144</v>
      </c>
      <c r="K2475" s="8" t="s">
        <v>6949</v>
      </c>
      <c r="L2475" s="8" t="s">
        <v>8285</v>
      </c>
      <c r="M2475" s="8" t="s">
        <v>8286</v>
      </c>
      <c r="N2475" s="8" t="s">
        <v>6169</v>
      </c>
    </row>
    <row r="2476" spans="1:14" ht="21.75" customHeight="1">
      <c r="A2476" s="8" t="s">
        <v>385</v>
      </c>
      <c r="B2476" s="8" t="s">
        <v>8287</v>
      </c>
      <c r="C2476" s="8" t="s">
        <v>7462</v>
      </c>
      <c r="D2476" s="8" t="s">
        <v>7495</v>
      </c>
      <c r="F2476" s="8" t="s">
        <v>6164</v>
      </c>
      <c r="G2476" s="8" t="str">
        <f t="shared" ca="1" si="205"/>
        <v>13</v>
      </c>
      <c r="H2476" s="8" t="str">
        <f t="shared" ca="1" si="206"/>
        <v>20</v>
      </c>
      <c r="I2476" s="8" t="s">
        <v>6189</v>
      </c>
      <c r="J2476" s="8" t="s">
        <v>6286</v>
      </c>
      <c r="K2476" s="8" t="s">
        <v>6217</v>
      </c>
      <c r="L2476" s="8" t="s">
        <v>8288</v>
      </c>
      <c r="M2476" s="8" t="s">
        <v>6692</v>
      </c>
      <c r="N2476" s="8" t="s">
        <v>42</v>
      </c>
    </row>
    <row r="2477" spans="1:14" ht="21.75" customHeight="1">
      <c r="A2477" s="8" t="s">
        <v>8289</v>
      </c>
      <c r="B2477" s="8" t="s">
        <v>6738</v>
      </c>
      <c r="C2477" s="8" t="s">
        <v>7462</v>
      </c>
      <c r="D2477" s="8" t="s">
        <v>7495</v>
      </c>
      <c r="F2477" s="8" t="s">
        <v>6141</v>
      </c>
      <c r="G2477" s="8" t="str">
        <f t="shared" ca="1" si="205"/>
        <v>13</v>
      </c>
      <c r="H2477" s="8" t="str">
        <f t="shared" ca="1" si="206"/>
        <v>20</v>
      </c>
      <c r="I2477" s="8" t="s">
        <v>6554</v>
      </c>
      <c r="J2477" s="8" t="s">
        <v>6184</v>
      </c>
      <c r="K2477" s="8" t="s">
        <v>6150</v>
      </c>
      <c r="L2477" s="8" t="s">
        <v>6933</v>
      </c>
      <c r="M2477" s="8" t="s">
        <v>4176</v>
      </c>
      <c r="N2477" s="8" t="s">
        <v>6169</v>
      </c>
    </row>
    <row r="2478" spans="1:14" ht="21.75" customHeight="1">
      <c r="A2478" s="8" t="s">
        <v>1588</v>
      </c>
      <c r="B2478" s="8" t="s">
        <v>8290</v>
      </c>
      <c r="C2478" s="8" t="s">
        <v>7462</v>
      </c>
      <c r="D2478" s="8" t="s">
        <v>7547</v>
      </c>
      <c r="F2478" s="8" t="s">
        <v>6164</v>
      </c>
      <c r="G2478" s="8" t="str">
        <f t="shared" ca="1" si="205"/>
        <v>13</v>
      </c>
      <c r="H2478" s="8" t="str">
        <f t="shared" ca="1" si="206"/>
        <v>20</v>
      </c>
      <c r="I2478" s="8" t="s">
        <v>6785</v>
      </c>
      <c r="J2478" s="8" t="s">
        <v>6278</v>
      </c>
      <c r="K2478" s="8" t="s">
        <v>6217</v>
      </c>
      <c r="L2478" s="8" t="s">
        <v>8291</v>
      </c>
      <c r="M2478" s="8" t="s">
        <v>8292</v>
      </c>
      <c r="N2478" s="8" t="s">
        <v>42</v>
      </c>
    </row>
    <row r="2479" spans="1:14" ht="21.75" customHeight="1">
      <c r="A2479" s="8" t="s">
        <v>8293</v>
      </c>
      <c r="B2479" s="8" t="s">
        <v>7949</v>
      </c>
      <c r="C2479" s="8" t="s">
        <v>7462</v>
      </c>
      <c r="D2479" s="8" t="s">
        <v>7479</v>
      </c>
      <c r="F2479" s="8" t="s">
        <v>6164</v>
      </c>
      <c r="G2479" s="8" t="str">
        <f t="shared" ca="1" si="205"/>
        <v>13</v>
      </c>
      <c r="H2479" s="8" t="str">
        <f t="shared" ca="1" si="206"/>
        <v>20</v>
      </c>
      <c r="I2479" s="8" t="s">
        <v>6171</v>
      </c>
      <c r="J2479" s="8" t="s">
        <v>6551</v>
      </c>
      <c r="K2479" s="8" t="s">
        <v>6217</v>
      </c>
      <c r="L2479" s="8" t="s">
        <v>8294</v>
      </c>
      <c r="M2479" s="8" t="s">
        <v>8295</v>
      </c>
      <c r="N2479" s="8" t="s">
        <v>42</v>
      </c>
    </row>
    <row r="2480" spans="1:14" ht="21.75" customHeight="1">
      <c r="A2480" s="8" t="s">
        <v>385</v>
      </c>
      <c r="B2480" s="8" t="s">
        <v>8296</v>
      </c>
      <c r="C2480" s="8" t="s">
        <v>7462</v>
      </c>
      <c r="D2480" s="8" t="s">
        <v>7543</v>
      </c>
      <c r="F2480" s="8" t="s">
        <v>6141</v>
      </c>
      <c r="G2480" s="8" t="str">
        <f t="shared" ca="1" si="205"/>
        <v>13</v>
      </c>
      <c r="H2480" s="8" t="str">
        <f t="shared" ca="1" si="206"/>
        <v>20</v>
      </c>
      <c r="I2480" s="8" t="s">
        <v>6165</v>
      </c>
      <c r="J2480" s="8" t="s">
        <v>6361</v>
      </c>
      <c r="K2480" s="8" t="s">
        <v>6143</v>
      </c>
      <c r="L2480" s="8" t="s">
        <v>8297</v>
      </c>
      <c r="M2480" s="8" t="s">
        <v>6680</v>
      </c>
      <c r="N2480" s="8" t="s">
        <v>6169</v>
      </c>
    </row>
    <row r="2481" spans="1:14" ht="21.75" customHeight="1">
      <c r="A2481" s="8" t="s">
        <v>8298</v>
      </c>
      <c r="B2481" s="8" t="s">
        <v>5213</v>
      </c>
      <c r="C2481" s="8" t="s">
        <v>7462</v>
      </c>
      <c r="D2481" s="8" t="s">
        <v>7479</v>
      </c>
      <c r="F2481" s="8" t="s">
        <v>6141</v>
      </c>
      <c r="G2481" s="8" t="str">
        <f t="shared" ca="1" si="205"/>
        <v>13</v>
      </c>
      <c r="H2481" s="8" t="str">
        <f t="shared" ca="1" si="206"/>
        <v>20</v>
      </c>
      <c r="I2481" s="8" t="s">
        <v>6785</v>
      </c>
      <c r="J2481" s="8" t="s">
        <v>6190</v>
      </c>
      <c r="K2481" s="8" t="s">
        <v>6217</v>
      </c>
      <c r="L2481" s="8" t="s">
        <v>8299</v>
      </c>
      <c r="M2481" s="8" t="s">
        <v>8300</v>
      </c>
      <c r="N2481" s="8" t="s">
        <v>6224</v>
      </c>
    </row>
    <row r="2482" spans="1:14" ht="21.75" customHeight="1">
      <c r="A2482" s="8" t="s">
        <v>385</v>
      </c>
      <c r="B2482" s="8" t="s">
        <v>8301</v>
      </c>
      <c r="C2482" s="8" t="s">
        <v>7462</v>
      </c>
      <c r="D2482" s="8" t="s">
        <v>7463</v>
      </c>
      <c r="F2482" s="8" t="s">
        <v>6141</v>
      </c>
      <c r="G2482" s="8" t="str">
        <f t="shared" ca="1" si="205"/>
        <v>13</v>
      </c>
      <c r="H2482" s="8" t="str">
        <f t="shared" ca="1" si="206"/>
        <v>20</v>
      </c>
      <c r="I2482" s="8" t="s">
        <v>6256</v>
      </c>
      <c r="J2482" s="8" t="s">
        <v>6158</v>
      </c>
      <c r="K2482" s="8" t="s">
        <v>6217</v>
      </c>
      <c r="L2482" s="8" t="s">
        <v>8302</v>
      </c>
      <c r="M2482" s="8" t="s">
        <v>6313</v>
      </c>
      <c r="N2482" s="8" t="s">
        <v>6169</v>
      </c>
    </row>
    <row r="2483" spans="1:14" ht="21.75" customHeight="1">
      <c r="A2483" s="8" t="s">
        <v>3187</v>
      </c>
      <c r="B2483" s="8" t="s">
        <v>8303</v>
      </c>
      <c r="C2483" s="8" t="s">
        <v>7462</v>
      </c>
      <c r="D2483" s="8" t="s">
        <v>7481</v>
      </c>
      <c r="F2483" s="8" t="s">
        <v>6164</v>
      </c>
      <c r="G2483" s="8" t="str">
        <f t="shared" ca="1" si="205"/>
        <v>13</v>
      </c>
      <c r="H2483" s="8" t="str">
        <f t="shared" ca="1" si="206"/>
        <v>20</v>
      </c>
      <c r="I2483" s="8" t="s">
        <v>6189</v>
      </c>
      <c r="J2483" s="8" t="s">
        <v>7809</v>
      </c>
      <c r="K2483" s="8" t="s">
        <v>6143</v>
      </c>
      <c r="L2483" s="8" t="s">
        <v>8304</v>
      </c>
      <c r="M2483" s="8" t="s">
        <v>8305</v>
      </c>
      <c r="N2483" s="8" t="s">
        <v>42</v>
      </c>
    </row>
    <row r="2484" spans="1:14" ht="21.75" customHeight="1">
      <c r="A2484" s="8" t="s">
        <v>385</v>
      </c>
      <c r="B2484" s="8" t="s">
        <v>5622</v>
      </c>
      <c r="C2484" s="8" t="s">
        <v>7462</v>
      </c>
      <c r="D2484" s="8" t="s">
        <v>7463</v>
      </c>
      <c r="F2484" s="8" t="s">
        <v>6141</v>
      </c>
      <c r="G2484" s="8" t="str">
        <f t="shared" ca="1" si="205"/>
        <v>13</v>
      </c>
      <c r="H2484" s="8" t="str">
        <f t="shared" ca="1" si="206"/>
        <v>20</v>
      </c>
      <c r="I2484" s="8" t="s">
        <v>7367</v>
      </c>
      <c r="J2484" s="8" t="s">
        <v>6190</v>
      </c>
      <c r="K2484" s="8" t="s">
        <v>6217</v>
      </c>
      <c r="L2484" s="8" t="s">
        <v>8306</v>
      </c>
      <c r="M2484" s="8" t="s">
        <v>8307</v>
      </c>
      <c r="N2484" s="8" t="s">
        <v>6224</v>
      </c>
    </row>
    <row r="2485" spans="1:14" ht="21.75" customHeight="1">
      <c r="A2485" s="8" t="s">
        <v>7159</v>
      </c>
      <c r="B2485" s="8" t="s">
        <v>7936</v>
      </c>
      <c r="C2485" s="8" t="s">
        <v>7462</v>
      </c>
      <c r="D2485" s="8" t="s">
        <v>7475</v>
      </c>
      <c r="F2485" s="8" t="s">
        <v>6141</v>
      </c>
      <c r="G2485" s="8" t="str">
        <f t="shared" ca="1" si="205"/>
        <v>13</v>
      </c>
      <c r="H2485" s="8" t="str">
        <f t="shared" ca="1" si="206"/>
        <v>20</v>
      </c>
      <c r="I2485" s="8" t="s">
        <v>7387</v>
      </c>
      <c r="J2485" s="8" t="s">
        <v>6413</v>
      </c>
      <c r="K2485" s="8" t="s">
        <v>6217</v>
      </c>
      <c r="L2485" s="8" t="s">
        <v>7937</v>
      </c>
      <c r="M2485" s="8" t="s">
        <v>8308</v>
      </c>
      <c r="N2485" s="8" t="s">
        <v>42</v>
      </c>
    </row>
    <row r="2486" spans="1:14" ht="21.75" customHeight="1">
      <c r="A2486" s="8" t="s">
        <v>385</v>
      </c>
      <c r="B2486" s="8" t="s">
        <v>7846</v>
      </c>
      <c r="C2486" s="8" t="s">
        <v>7462</v>
      </c>
      <c r="D2486" s="8" t="s">
        <v>7475</v>
      </c>
      <c r="F2486" s="8" t="s">
        <v>6164</v>
      </c>
      <c r="G2486" s="8" t="str">
        <f t="shared" ca="1" si="205"/>
        <v>13</v>
      </c>
      <c r="H2486" s="8" t="str">
        <f t="shared" ca="1" si="206"/>
        <v>20</v>
      </c>
      <c r="I2486" s="8" t="s">
        <v>6256</v>
      </c>
      <c r="J2486" s="8" t="s">
        <v>6173</v>
      </c>
      <c r="K2486" s="8" t="s">
        <v>6217</v>
      </c>
      <c r="L2486" s="8" t="s">
        <v>8309</v>
      </c>
      <c r="M2486" s="8" t="s">
        <v>1907</v>
      </c>
      <c r="N2486" s="8" t="s">
        <v>6169</v>
      </c>
    </row>
    <row r="2487" spans="1:14" ht="21.75" customHeight="1">
      <c r="A2487" s="8" t="s">
        <v>533</v>
      </c>
      <c r="B2487" s="8" t="s">
        <v>8310</v>
      </c>
      <c r="C2487" s="8" t="s">
        <v>7462</v>
      </c>
      <c r="D2487" s="8" t="s">
        <v>7471</v>
      </c>
      <c r="F2487" s="8" t="s">
        <v>6141</v>
      </c>
      <c r="G2487" s="8" t="str">
        <f t="shared" ca="1" si="205"/>
        <v>13</v>
      </c>
      <c r="H2487" s="8" t="str">
        <f t="shared" ca="1" si="206"/>
        <v>20</v>
      </c>
      <c r="I2487" s="8" t="s">
        <v>6256</v>
      </c>
      <c r="J2487" s="8" t="s">
        <v>6786</v>
      </c>
      <c r="K2487" s="8" t="s">
        <v>6217</v>
      </c>
      <c r="L2487" s="8" t="s">
        <v>8311</v>
      </c>
      <c r="M2487" s="8" t="s">
        <v>8312</v>
      </c>
      <c r="N2487" s="8" t="s">
        <v>42</v>
      </c>
    </row>
    <row r="2488" spans="1:14" ht="21.75" customHeight="1">
      <c r="A2488" s="8" t="s">
        <v>8313</v>
      </c>
      <c r="B2488" s="8" t="s">
        <v>8186</v>
      </c>
      <c r="C2488" s="8" t="s">
        <v>7462</v>
      </c>
      <c r="D2488" s="8" t="s">
        <v>7463</v>
      </c>
      <c r="F2488" s="8" t="s">
        <v>6141</v>
      </c>
      <c r="G2488" s="8" t="str">
        <f t="shared" ca="1" si="205"/>
        <v>13</v>
      </c>
      <c r="H2488" s="8" t="str">
        <f t="shared" ca="1" si="206"/>
        <v>20</v>
      </c>
      <c r="I2488" s="8" t="s">
        <v>6151</v>
      </c>
      <c r="J2488" s="8" t="s">
        <v>6239</v>
      </c>
      <c r="K2488" s="8" t="s">
        <v>6217</v>
      </c>
      <c r="L2488" s="8" t="s">
        <v>7603</v>
      </c>
      <c r="M2488" s="8" t="s">
        <v>8314</v>
      </c>
      <c r="N2488" s="8" t="s">
        <v>42</v>
      </c>
    </row>
    <row r="2489" spans="1:14" ht="21.75" customHeight="1">
      <c r="A2489" s="8" t="s">
        <v>3308</v>
      </c>
      <c r="B2489" s="8" t="s">
        <v>8315</v>
      </c>
      <c r="C2489" s="8" t="s">
        <v>7462</v>
      </c>
      <c r="D2489" s="8" t="s">
        <v>7479</v>
      </c>
      <c r="F2489" s="8" t="s">
        <v>6164</v>
      </c>
      <c r="G2489" s="8" t="str">
        <f t="shared" ca="1" si="205"/>
        <v>13</v>
      </c>
      <c r="H2489" s="8" t="str">
        <f t="shared" ca="1" si="206"/>
        <v>20</v>
      </c>
      <c r="I2489" s="8" t="s">
        <v>6165</v>
      </c>
      <c r="J2489" s="8" t="s">
        <v>6964</v>
      </c>
      <c r="K2489" s="8" t="s">
        <v>6143</v>
      </c>
      <c r="L2489" s="8" t="s">
        <v>8316</v>
      </c>
      <c r="M2489" s="8" t="s">
        <v>8317</v>
      </c>
      <c r="N2489" s="8" t="s">
        <v>6224</v>
      </c>
    </row>
    <row r="2490" spans="1:14" ht="21.75" customHeight="1">
      <c r="A2490" s="8" t="s">
        <v>8318</v>
      </c>
      <c r="B2490" s="8" t="s">
        <v>7799</v>
      </c>
      <c r="C2490" s="8" t="s">
        <v>7462</v>
      </c>
      <c r="D2490" s="8" t="s">
        <v>7547</v>
      </c>
      <c r="F2490" s="8" t="s">
        <v>6150</v>
      </c>
      <c r="G2490" s="8" t="str">
        <f t="shared" ca="1" si="205"/>
        <v>13</v>
      </c>
      <c r="H2490" s="8" t="str">
        <f t="shared" ca="1" si="206"/>
        <v>20</v>
      </c>
      <c r="I2490" s="8" t="s">
        <v>8319</v>
      </c>
      <c r="J2490" s="8" t="s">
        <v>6239</v>
      </c>
      <c r="K2490" s="8" t="s">
        <v>6143</v>
      </c>
      <c r="L2490" s="8" t="s">
        <v>8320</v>
      </c>
      <c r="M2490" s="8" t="s">
        <v>8321</v>
      </c>
      <c r="N2490" s="8" t="s">
        <v>6224</v>
      </c>
    </row>
    <row r="2491" spans="1:14" ht="21.75" customHeight="1">
      <c r="A2491" s="8" t="s">
        <v>8322</v>
      </c>
      <c r="B2491" s="8" t="s">
        <v>8323</v>
      </c>
      <c r="C2491" s="8" t="s">
        <v>7462</v>
      </c>
      <c r="D2491" s="8" t="s">
        <v>7463</v>
      </c>
      <c r="F2491" s="8" t="s">
        <v>6141</v>
      </c>
      <c r="G2491" s="8" t="str">
        <f t="shared" ca="1" si="205"/>
        <v>13</v>
      </c>
      <c r="H2491" s="8" t="str">
        <f t="shared" ca="1" si="206"/>
        <v>20</v>
      </c>
      <c r="I2491" s="8" t="s">
        <v>6301</v>
      </c>
      <c r="J2491" s="8" t="s">
        <v>6245</v>
      </c>
      <c r="K2491" s="8" t="s">
        <v>6217</v>
      </c>
      <c r="L2491" s="8" t="s">
        <v>8324</v>
      </c>
      <c r="M2491" s="8" t="s">
        <v>8325</v>
      </c>
      <c r="N2491" s="8" t="s">
        <v>42</v>
      </c>
    </row>
    <row r="2492" spans="1:14" ht="21.75" customHeight="1">
      <c r="A2492" s="8" t="s">
        <v>8326</v>
      </c>
      <c r="B2492" s="8" t="s">
        <v>8327</v>
      </c>
      <c r="C2492" s="8" t="s">
        <v>7462</v>
      </c>
      <c r="D2492" s="8" t="s">
        <v>7479</v>
      </c>
      <c r="F2492" s="8" t="s">
        <v>6141</v>
      </c>
      <c r="G2492" s="8" t="str">
        <f t="shared" ca="1" si="205"/>
        <v>13</v>
      </c>
      <c r="H2492" s="8" t="str">
        <f t="shared" ca="1" si="206"/>
        <v>20</v>
      </c>
      <c r="I2492" s="8" t="s">
        <v>6356</v>
      </c>
      <c r="J2492" s="8" t="s">
        <v>8328</v>
      </c>
      <c r="K2492" s="8" t="s">
        <v>6217</v>
      </c>
      <c r="L2492" s="8" t="s">
        <v>8329</v>
      </c>
      <c r="M2492" s="8" t="s">
        <v>6338</v>
      </c>
      <c r="N2492" s="8" t="s">
        <v>42</v>
      </c>
    </row>
    <row r="2493" spans="1:14" ht="21.75" customHeight="1">
      <c r="A2493" s="8" t="s">
        <v>7798</v>
      </c>
      <c r="B2493" s="8" t="s">
        <v>8290</v>
      </c>
      <c r="C2493" s="8" t="s">
        <v>7462</v>
      </c>
      <c r="D2493" s="8" t="s">
        <v>7547</v>
      </c>
      <c r="F2493" s="8" t="s">
        <v>6164</v>
      </c>
      <c r="G2493" s="8" t="str">
        <f t="shared" ca="1" si="205"/>
        <v>13</v>
      </c>
      <c r="H2493" s="8" t="str">
        <f t="shared" ca="1" si="206"/>
        <v>20</v>
      </c>
      <c r="I2493" s="8" t="s">
        <v>6256</v>
      </c>
      <c r="J2493" s="8" t="s">
        <v>6278</v>
      </c>
      <c r="K2493" s="8" t="s">
        <v>6217</v>
      </c>
      <c r="L2493" s="8" t="s">
        <v>8291</v>
      </c>
      <c r="M2493" s="8" t="s">
        <v>8330</v>
      </c>
      <c r="N2493" s="8" t="s">
        <v>42</v>
      </c>
    </row>
    <row r="2494" spans="1:14" ht="21.75" customHeight="1">
      <c r="A2494" s="8" t="s">
        <v>108</v>
      </c>
      <c r="B2494" s="8" t="s">
        <v>7791</v>
      </c>
      <c r="C2494" s="8" t="s">
        <v>7462</v>
      </c>
      <c r="D2494" s="8" t="s">
        <v>7479</v>
      </c>
      <c r="F2494" s="8" t="s">
        <v>6141</v>
      </c>
      <c r="G2494" s="8" t="str">
        <f t="shared" ca="1" si="205"/>
        <v>13</v>
      </c>
      <c r="H2494" s="8" t="str">
        <f t="shared" ca="1" si="206"/>
        <v>20</v>
      </c>
      <c r="I2494" s="8" t="s">
        <v>6195</v>
      </c>
      <c r="J2494" s="8" t="s">
        <v>6144</v>
      </c>
      <c r="K2494" s="8" t="s">
        <v>6217</v>
      </c>
      <c r="L2494" s="8" t="s">
        <v>263</v>
      </c>
      <c r="M2494" s="8" t="s">
        <v>6220</v>
      </c>
      <c r="N2494" s="8" t="s">
        <v>6169</v>
      </c>
    </row>
    <row r="2495" spans="1:14" ht="21.75" customHeight="1">
      <c r="A2495" s="8" t="s">
        <v>108</v>
      </c>
      <c r="B2495" s="8" t="s">
        <v>8331</v>
      </c>
      <c r="C2495" s="8" t="s">
        <v>7462</v>
      </c>
      <c r="D2495" s="8" t="s">
        <v>7479</v>
      </c>
      <c r="F2495" s="8" t="s">
        <v>6164</v>
      </c>
      <c r="G2495" s="8" t="str">
        <f t="shared" ca="1" si="205"/>
        <v>13</v>
      </c>
      <c r="H2495" s="8" t="str">
        <f t="shared" ca="1" si="206"/>
        <v>20</v>
      </c>
      <c r="I2495" s="8" t="s">
        <v>6785</v>
      </c>
      <c r="J2495" s="8" t="s">
        <v>7191</v>
      </c>
      <c r="K2495" s="8" t="s">
        <v>6217</v>
      </c>
      <c r="L2495" s="8" t="s">
        <v>8332</v>
      </c>
      <c r="M2495" s="8" t="s">
        <v>4847</v>
      </c>
      <c r="N2495" s="8" t="s">
        <v>36</v>
      </c>
    </row>
    <row r="2496" spans="1:14" ht="21.75" customHeight="1">
      <c r="A2496" s="8" t="s">
        <v>8333</v>
      </c>
      <c r="B2496" s="8" t="s">
        <v>7853</v>
      </c>
      <c r="C2496" s="8" t="s">
        <v>7462</v>
      </c>
      <c r="D2496" s="8" t="s">
        <v>7490</v>
      </c>
      <c r="F2496" s="8" t="s">
        <v>6141</v>
      </c>
      <c r="G2496" s="8" t="str">
        <f t="shared" ca="1" si="205"/>
        <v>13</v>
      </c>
      <c r="H2496" s="8" t="str">
        <f t="shared" ca="1" si="206"/>
        <v>20</v>
      </c>
      <c r="I2496" s="8" t="s">
        <v>8334</v>
      </c>
      <c r="J2496" s="8" t="s">
        <v>6233</v>
      </c>
      <c r="K2496" s="8" t="s">
        <v>6217</v>
      </c>
      <c r="L2496" s="8" t="s">
        <v>7854</v>
      </c>
      <c r="M2496" s="8" t="s">
        <v>8335</v>
      </c>
      <c r="N2496" s="8" t="s">
        <v>36</v>
      </c>
    </row>
    <row r="2497" spans="1:14" ht="21.75" customHeight="1">
      <c r="A2497" s="8" t="s">
        <v>385</v>
      </c>
      <c r="B2497" s="8" t="s">
        <v>8336</v>
      </c>
      <c r="C2497" s="8" t="s">
        <v>7462</v>
      </c>
      <c r="D2497" s="8" t="s">
        <v>7479</v>
      </c>
      <c r="F2497" s="8" t="s">
        <v>6141</v>
      </c>
      <c r="G2497" s="8" t="str">
        <f t="shared" ca="1" si="205"/>
        <v>13</v>
      </c>
      <c r="H2497" s="8" t="str">
        <f t="shared" ca="1" si="206"/>
        <v>20</v>
      </c>
      <c r="I2497" s="8" t="s">
        <v>6589</v>
      </c>
      <c r="J2497" s="8" t="s">
        <v>6964</v>
      </c>
      <c r="K2497" s="8" t="s">
        <v>6143</v>
      </c>
      <c r="L2497" s="8" t="s">
        <v>8337</v>
      </c>
      <c r="M2497" s="8" t="s">
        <v>6250</v>
      </c>
      <c r="N2497" s="8" t="s">
        <v>6224</v>
      </c>
    </row>
    <row r="2498" spans="1:14" ht="21.75" customHeight="1">
      <c r="A2498" s="8" t="s">
        <v>8338</v>
      </c>
      <c r="B2498" s="8" t="s">
        <v>7400</v>
      </c>
      <c r="C2498" s="8" t="s">
        <v>7462</v>
      </c>
      <c r="D2498" s="8" t="s">
        <v>7479</v>
      </c>
      <c r="F2498" s="8" t="s">
        <v>6141</v>
      </c>
      <c r="G2498" s="8" t="str">
        <f t="shared" ca="1" si="205"/>
        <v>13</v>
      </c>
      <c r="H2498" s="8" t="str">
        <f t="shared" ca="1" si="206"/>
        <v>20</v>
      </c>
      <c r="I2498" s="8" t="s">
        <v>6301</v>
      </c>
      <c r="J2498" s="8" t="s">
        <v>6158</v>
      </c>
      <c r="K2498" s="8" t="s">
        <v>6217</v>
      </c>
      <c r="L2498" s="8" t="s">
        <v>8339</v>
      </c>
      <c r="M2498" s="8" t="s">
        <v>6517</v>
      </c>
      <c r="N2498" s="8" t="s">
        <v>6224</v>
      </c>
    </row>
    <row r="2499" spans="1:14" ht="21.75" customHeight="1">
      <c r="A2499" s="8" t="s">
        <v>5280</v>
      </c>
      <c r="B2499" s="8" t="s">
        <v>8017</v>
      </c>
      <c r="C2499" s="8" t="s">
        <v>7462</v>
      </c>
      <c r="D2499" s="8" t="s">
        <v>7471</v>
      </c>
      <c r="F2499" s="8" t="s">
        <v>6141</v>
      </c>
      <c r="G2499" s="8" t="str">
        <f t="shared" ca="1" si="205"/>
        <v>13</v>
      </c>
      <c r="H2499" s="8" t="str">
        <f t="shared" ca="1" si="206"/>
        <v>20</v>
      </c>
      <c r="I2499" s="8" t="s">
        <v>6244</v>
      </c>
      <c r="J2499" s="8" t="s">
        <v>6270</v>
      </c>
      <c r="K2499" s="8" t="s">
        <v>6166</v>
      </c>
      <c r="L2499" s="8" t="s">
        <v>8018</v>
      </c>
      <c r="M2499" s="8" t="s">
        <v>8340</v>
      </c>
      <c r="N2499" s="8" t="s">
        <v>6224</v>
      </c>
    </row>
    <row r="2500" spans="1:14" ht="21.75" customHeight="1">
      <c r="A2500" s="8" t="s">
        <v>7759</v>
      </c>
      <c r="B2500" s="8" t="s">
        <v>7760</v>
      </c>
      <c r="C2500" s="8" t="s">
        <v>7462</v>
      </c>
      <c r="D2500" s="8" t="s">
        <v>7495</v>
      </c>
      <c r="F2500" s="8" t="s">
        <v>6141</v>
      </c>
      <c r="G2500" s="8" t="str">
        <f t="shared" ca="1" si="205"/>
        <v>13</v>
      </c>
      <c r="H2500" s="8" t="str">
        <f t="shared" ca="1" si="206"/>
        <v>20</v>
      </c>
      <c r="I2500" s="8" t="s">
        <v>6244</v>
      </c>
      <c r="J2500" s="8" t="s">
        <v>6270</v>
      </c>
      <c r="K2500" s="8" t="s">
        <v>6217</v>
      </c>
      <c r="L2500" s="8" t="s">
        <v>8341</v>
      </c>
      <c r="M2500" s="8" t="s">
        <v>8342</v>
      </c>
      <c r="N2500" s="8" t="s">
        <v>42</v>
      </c>
    </row>
    <row r="2501" spans="1:14" ht="21.75" customHeight="1">
      <c r="A2501" s="8" t="s">
        <v>3718</v>
      </c>
      <c r="B2501" s="8" t="s">
        <v>8343</v>
      </c>
      <c r="C2501" s="8" t="s">
        <v>7462</v>
      </c>
      <c r="D2501" s="8" t="s">
        <v>7463</v>
      </c>
      <c r="F2501" s="8" t="s">
        <v>6150</v>
      </c>
      <c r="G2501" s="8" t="str">
        <f t="shared" ca="1" si="205"/>
        <v>13</v>
      </c>
      <c r="H2501" s="8" t="str">
        <f t="shared" ca="1" si="206"/>
        <v>20</v>
      </c>
      <c r="I2501" s="8" t="s">
        <v>6277</v>
      </c>
      <c r="J2501" s="8" t="s">
        <v>6190</v>
      </c>
      <c r="K2501" s="8" t="s">
        <v>6143</v>
      </c>
      <c r="L2501" s="8" t="s">
        <v>8344</v>
      </c>
      <c r="M2501" s="8" t="s">
        <v>6667</v>
      </c>
      <c r="N2501" s="8" t="s">
        <v>42</v>
      </c>
    </row>
    <row r="2502" spans="1:14" ht="21.75" customHeight="1">
      <c r="A2502" s="8" t="s">
        <v>8345</v>
      </c>
      <c r="B2502" s="8" t="s">
        <v>8083</v>
      </c>
      <c r="C2502" s="8" t="s">
        <v>7462</v>
      </c>
      <c r="D2502" s="8" t="s">
        <v>7495</v>
      </c>
      <c r="F2502" s="8" t="s">
        <v>6164</v>
      </c>
      <c r="G2502" s="8" t="str">
        <f t="shared" ca="1" si="205"/>
        <v>13</v>
      </c>
      <c r="H2502" s="8" t="str">
        <f t="shared" ca="1" si="206"/>
        <v>20</v>
      </c>
      <c r="I2502" s="8" t="s">
        <v>6340</v>
      </c>
      <c r="J2502" s="8" t="s">
        <v>8084</v>
      </c>
      <c r="K2502" s="8" t="s">
        <v>6143</v>
      </c>
      <c r="L2502" s="8" t="s">
        <v>8346</v>
      </c>
      <c r="M2502" s="8" t="s">
        <v>8347</v>
      </c>
      <c r="N2502" s="8" t="s">
        <v>6147</v>
      </c>
    </row>
    <row r="2503" spans="1:14" ht="21.75" customHeight="1">
      <c r="A2503" s="8" t="s">
        <v>8348</v>
      </c>
      <c r="B2503" s="8" t="s">
        <v>6738</v>
      </c>
      <c r="C2503" s="8" t="s">
        <v>7462</v>
      </c>
      <c r="D2503" s="8" t="s">
        <v>7495</v>
      </c>
      <c r="F2503" s="8" t="s">
        <v>6141</v>
      </c>
      <c r="G2503" s="8" t="str">
        <f t="shared" ca="1" si="205"/>
        <v>13</v>
      </c>
      <c r="H2503" s="8" t="str">
        <f t="shared" ca="1" si="206"/>
        <v>20</v>
      </c>
      <c r="I2503" s="8" t="s">
        <v>6554</v>
      </c>
      <c r="J2503" s="8" t="s">
        <v>6184</v>
      </c>
      <c r="K2503" s="8" t="s">
        <v>6150</v>
      </c>
      <c r="L2503" s="8" t="s">
        <v>6933</v>
      </c>
      <c r="M2503" s="8" t="s">
        <v>8349</v>
      </c>
      <c r="N2503" s="8" t="s">
        <v>6169</v>
      </c>
    </row>
    <row r="2504" spans="1:14" ht="21.75" customHeight="1">
      <c r="A2504" s="8" t="s">
        <v>8350</v>
      </c>
      <c r="B2504" s="8" t="s">
        <v>8351</v>
      </c>
      <c r="C2504" s="8" t="s">
        <v>7462</v>
      </c>
      <c r="D2504" s="8" t="s">
        <v>7479</v>
      </c>
      <c r="F2504" s="8" t="s">
        <v>6164</v>
      </c>
      <c r="G2504" s="8" t="str">
        <f t="shared" ca="1" si="205"/>
        <v>13</v>
      </c>
      <c r="H2504" s="8" t="str">
        <f t="shared" ca="1" si="206"/>
        <v>20</v>
      </c>
      <c r="I2504" s="8" t="s">
        <v>6554</v>
      </c>
      <c r="J2504" s="8" t="s">
        <v>6286</v>
      </c>
      <c r="K2504" s="8" t="s">
        <v>6217</v>
      </c>
      <c r="L2504" s="8" t="s">
        <v>8352</v>
      </c>
      <c r="M2504" s="8" t="s">
        <v>8353</v>
      </c>
      <c r="N2504" s="8" t="s">
        <v>6224</v>
      </c>
    </row>
    <row r="2505" spans="1:14" ht="21.75" customHeight="1">
      <c r="A2505" s="8" t="s">
        <v>5280</v>
      </c>
      <c r="B2505" s="8" t="s">
        <v>8177</v>
      </c>
      <c r="C2505" s="8" t="s">
        <v>7462</v>
      </c>
      <c r="D2505" s="8" t="s">
        <v>7495</v>
      </c>
      <c r="F2505" s="8" t="s">
        <v>6141</v>
      </c>
      <c r="G2505" s="8" t="str">
        <f t="shared" ca="1" si="205"/>
        <v>13</v>
      </c>
      <c r="H2505" s="8" t="str">
        <f t="shared" ca="1" si="206"/>
        <v>20</v>
      </c>
      <c r="I2505" s="8" t="s">
        <v>6151</v>
      </c>
      <c r="J2505" s="8" t="s">
        <v>6201</v>
      </c>
      <c r="K2505" s="8" t="s">
        <v>6166</v>
      </c>
      <c r="L2505" s="8" t="s">
        <v>8354</v>
      </c>
      <c r="M2505" s="8" t="s">
        <v>6819</v>
      </c>
      <c r="N2505" s="8" t="s">
        <v>36</v>
      </c>
    </row>
    <row r="2506" spans="1:14" ht="21.75" customHeight="1">
      <c r="A2506" s="8" t="s">
        <v>7541</v>
      </c>
      <c r="B2506" s="8" t="s">
        <v>7542</v>
      </c>
      <c r="C2506" s="8" t="s">
        <v>7462</v>
      </c>
      <c r="D2506" s="8" t="s">
        <v>7543</v>
      </c>
      <c r="F2506" s="8" t="s">
        <v>6141</v>
      </c>
      <c r="G2506" s="8" t="str">
        <f t="shared" ca="1" si="205"/>
        <v>13</v>
      </c>
      <c r="H2506" s="8" t="str">
        <f t="shared" ca="1" si="206"/>
        <v>20</v>
      </c>
      <c r="I2506" s="8" t="s">
        <v>6244</v>
      </c>
      <c r="J2506" s="8" t="s">
        <v>6239</v>
      </c>
      <c r="K2506" s="8" t="s">
        <v>6217</v>
      </c>
      <c r="L2506" s="8" t="s">
        <v>7958</v>
      </c>
      <c r="M2506" s="8" t="s">
        <v>8355</v>
      </c>
      <c r="N2506" s="8" t="s">
        <v>6169</v>
      </c>
    </row>
    <row r="2507" spans="1:14" ht="21.75" customHeight="1">
      <c r="A2507" s="8" t="s">
        <v>4395</v>
      </c>
      <c r="B2507" s="8" t="s">
        <v>8127</v>
      </c>
      <c r="C2507" s="8" t="s">
        <v>7462</v>
      </c>
      <c r="D2507" s="8" t="s">
        <v>7781</v>
      </c>
      <c r="F2507" s="8" t="s">
        <v>6141</v>
      </c>
      <c r="G2507" s="8" t="str">
        <f t="shared" ca="1" si="205"/>
        <v>13</v>
      </c>
      <c r="H2507" s="8" t="str">
        <f t="shared" ca="1" si="206"/>
        <v>20</v>
      </c>
      <c r="I2507" s="8" t="s">
        <v>6604</v>
      </c>
      <c r="J2507" s="8" t="s">
        <v>6413</v>
      </c>
      <c r="K2507" s="8" t="s">
        <v>6143</v>
      </c>
      <c r="L2507" s="8" t="s">
        <v>8128</v>
      </c>
      <c r="M2507" s="8" t="s">
        <v>8356</v>
      </c>
      <c r="N2507" s="8" t="s">
        <v>6169</v>
      </c>
    </row>
    <row r="2508" spans="1:14" ht="21.75" customHeight="1">
      <c r="A2508" s="8" t="s">
        <v>385</v>
      </c>
      <c r="B2508" s="8" t="s">
        <v>8336</v>
      </c>
      <c r="C2508" s="8" t="s">
        <v>7462</v>
      </c>
      <c r="D2508" s="8" t="s">
        <v>7479</v>
      </c>
      <c r="F2508" s="8" t="s">
        <v>6141</v>
      </c>
      <c r="G2508" s="8" t="str">
        <f t="shared" ca="1" si="205"/>
        <v>13</v>
      </c>
      <c r="H2508" s="8" t="str">
        <f t="shared" ca="1" si="206"/>
        <v>20</v>
      </c>
      <c r="I2508" s="8" t="s">
        <v>6171</v>
      </c>
      <c r="J2508" s="8" t="s">
        <v>6964</v>
      </c>
      <c r="K2508" s="8" t="s">
        <v>6217</v>
      </c>
      <c r="L2508" s="8" t="s">
        <v>8357</v>
      </c>
      <c r="M2508" s="8" t="s">
        <v>6698</v>
      </c>
      <c r="N2508" s="8" t="s">
        <v>6224</v>
      </c>
    </row>
    <row r="2509" spans="1:14" ht="21.75" customHeight="1">
      <c r="A2509" s="8" t="s">
        <v>1205</v>
      </c>
      <c r="B2509" s="8" t="s">
        <v>7542</v>
      </c>
      <c r="C2509" s="8" t="s">
        <v>7462</v>
      </c>
      <c r="D2509" s="8" t="s">
        <v>7543</v>
      </c>
      <c r="F2509" s="8" t="s">
        <v>6150</v>
      </c>
      <c r="G2509" s="8" t="str">
        <f t="shared" ca="1" si="205"/>
        <v>13</v>
      </c>
      <c r="H2509" s="8" t="str">
        <f t="shared" ca="1" si="206"/>
        <v>20</v>
      </c>
      <c r="I2509" s="8" t="s">
        <v>6171</v>
      </c>
      <c r="J2509" s="8" t="s">
        <v>6239</v>
      </c>
      <c r="K2509" s="8" t="s">
        <v>6143</v>
      </c>
      <c r="L2509" s="8" t="s">
        <v>7958</v>
      </c>
      <c r="M2509" s="8" t="s">
        <v>8358</v>
      </c>
      <c r="N2509" s="8" t="s">
        <v>6169</v>
      </c>
    </row>
    <row r="2510" spans="1:14" ht="21.75" customHeight="1">
      <c r="A2510" s="8" t="s">
        <v>51</v>
      </c>
      <c r="B2510" s="8" t="s">
        <v>7791</v>
      </c>
      <c r="C2510" s="8" t="s">
        <v>7462</v>
      </c>
      <c r="D2510" s="8" t="s">
        <v>7479</v>
      </c>
      <c r="F2510" s="8" t="s">
        <v>6141</v>
      </c>
      <c r="G2510" s="8" t="str">
        <f t="shared" ca="1" si="205"/>
        <v>13</v>
      </c>
      <c r="H2510" s="8" t="str">
        <f t="shared" ca="1" si="206"/>
        <v>20</v>
      </c>
      <c r="I2510" s="8" t="s">
        <v>7526</v>
      </c>
      <c r="J2510" s="8" t="s">
        <v>6144</v>
      </c>
      <c r="K2510" s="8" t="s">
        <v>6143</v>
      </c>
      <c r="L2510" s="8" t="s">
        <v>8359</v>
      </c>
      <c r="M2510" s="8" t="s">
        <v>8360</v>
      </c>
      <c r="N2510" s="8" t="s">
        <v>6169</v>
      </c>
    </row>
    <row r="2511" spans="1:14" ht="21.75" customHeight="1">
      <c r="A2511" s="8" t="s">
        <v>385</v>
      </c>
      <c r="B2511" s="8" t="s">
        <v>5616</v>
      </c>
      <c r="C2511" s="8" t="s">
        <v>7462</v>
      </c>
      <c r="D2511" s="8" t="s">
        <v>7479</v>
      </c>
      <c r="F2511" s="8" t="s">
        <v>6164</v>
      </c>
      <c r="G2511" s="8" t="str">
        <f t="shared" ca="1" si="205"/>
        <v>13</v>
      </c>
      <c r="H2511" s="8" t="str">
        <f t="shared" ca="1" si="206"/>
        <v>20</v>
      </c>
      <c r="I2511" s="8" t="s">
        <v>8361</v>
      </c>
      <c r="J2511" s="8" t="s">
        <v>6190</v>
      </c>
      <c r="K2511" s="8" t="s">
        <v>6217</v>
      </c>
      <c r="L2511" s="8" t="s">
        <v>8362</v>
      </c>
      <c r="M2511" s="8" t="s">
        <v>8363</v>
      </c>
      <c r="N2511" s="8" t="s">
        <v>42</v>
      </c>
    </row>
    <row r="2512" spans="1:14" ht="21.75" customHeight="1">
      <c r="A2512" s="8" t="s">
        <v>385</v>
      </c>
      <c r="B2512" s="8" t="s">
        <v>7089</v>
      </c>
      <c r="C2512" s="8" t="s">
        <v>7462</v>
      </c>
      <c r="D2512" s="8" t="s">
        <v>7479</v>
      </c>
      <c r="F2512" s="8" t="s">
        <v>6141</v>
      </c>
      <c r="G2512" s="8" t="str">
        <f t="shared" ca="1" si="205"/>
        <v>13</v>
      </c>
      <c r="H2512" s="8" t="str">
        <f t="shared" ca="1" si="206"/>
        <v>20</v>
      </c>
      <c r="I2512" s="8" t="s">
        <v>8069</v>
      </c>
      <c r="J2512" s="8" t="s">
        <v>6361</v>
      </c>
      <c r="K2512" s="8" t="s">
        <v>6217</v>
      </c>
      <c r="L2512" s="8" t="s">
        <v>7090</v>
      </c>
      <c r="M2512" s="8" t="s">
        <v>8364</v>
      </c>
      <c r="N2512" s="8" t="s">
        <v>6169</v>
      </c>
    </row>
    <row r="2513" spans="1:14" ht="21.75" customHeight="1">
      <c r="A2513" s="8" t="s">
        <v>8365</v>
      </c>
      <c r="B2513" s="8" t="s">
        <v>8366</v>
      </c>
      <c r="C2513" s="8" t="s">
        <v>7462</v>
      </c>
      <c r="D2513" s="8" t="s">
        <v>7471</v>
      </c>
      <c r="F2513" s="8" t="s">
        <v>6141</v>
      </c>
      <c r="G2513" s="8" t="str">
        <f t="shared" ca="1" si="205"/>
        <v>13</v>
      </c>
      <c r="H2513" s="8" t="str">
        <f t="shared" ca="1" si="206"/>
        <v>20</v>
      </c>
      <c r="I2513" s="8" t="s">
        <v>7237</v>
      </c>
      <c r="J2513" s="8" t="s">
        <v>6158</v>
      </c>
      <c r="K2513" s="8" t="s">
        <v>6217</v>
      </c>
      <c r="L2513" s="8" t="s">
        <v>8367</v>
      </c>
      <c r="M2513" s="8" t="s">
        <v>6568</v>
      </c>
      <c r="N2513" s="8" t="s">
        <v>42</v>
      </c>
    </row>
    <row r="2514" spans="1:14" ht="21.75" customHeight="1">
      <c r="A2514" s="8" t="s">
        <v>8368</v>
      </c>
      <c r="B2514" s="8" t="s">
        <v>8141</v>
      </c>
      <c r="C2514" s="8" t="s">
        <v>7462</v>
      </c>
      <c r="D2514" s="8" t="s">
        <v>7495</v>
      </c>
      <c r="F2514" s="8" t="s">
        <v>6141</v>
      </c>
      <c r="G2514" s="8" t="str">
        <f t="shared" ca="1" si="205"/>
        <v>13</v>
      </c>
      <c r="H2514" s="8" t="str">
        <f t="shared" ca="1" si="206"/>
        <v>20</v>
      </c>
      <c r="I2514" s="8" t="s">
        <v>8369</v>
      </c>
      <c r="J2514" s="8" t="s">
        <v>6595</v>
      </c>
      <c r="K2514" s="8" t="s">
        <v>6143</v>
      </c>
      <c r="L2514" s="8" t="s">
        <v>8370</v>
      </c>
      <c r="M2514" s="8" t="s">
        <v>4611</v>
      </c>
      <c r="N2514" s="8" t="s">
        <v>6147</v>
      </c>
    </row>
    <row r="2515" spans="1:14" ht="21.75" customHeight="1">
      <c r="A2515" s="8" t="s">
        <v>8371</v>
      </c>
      <c r="B2515" s="8" t="s">
        <v>3356</v>
      </c>
      <c r="C2515" s="8" t="s">
        <v>7462</v>
      </c>
      <c r="D2515" s="8" t="s">
        <v>7479</v>
      </c>
      <c r="F2515" s="8" t="s">
        <v>6141</v>
      </c>
      <c r="G2515" s="8" t="str">
        <f t="shared" ca="1" si="205"/>
        <v>13</v>
      </c>
      <c r="H2515" s="8" t="str">
        <f t="shared" ca="1" si="206"/>
        <v>20</v>
      </c>
      <c r="I2515" s="8" t="s">
        <v>6157</v>
      </c>
      <c r="J2515" s="8" t="s">
        <v>6158</v>
      </c>
      <c r="K2515" s="8" t="s">
        <v>6217</v>
      </c>
      <c r="L2515" s="8" t="s">
        <v>8372</v>
      </c>
      <c r="M2515" s="8" t="s">
        <v>1907</v>
      </c>
      <c r="N2515" s="8" t="s">
        <v>42</v>
      </c>
    </row>
    <row r="2516" spans="1:14" ht="21.75" customHeight="1">
      <c r="A2516" s="8" t="s">
        <v>3613</v>
      </c>
      <c r="B2516" s="8" t="s">
        <v>8373</v>
      </c>
      <c r="C2516" s="8" t="s">
        <v>7462</v>
      </c>
      <c r="D2516" s="8" t="s">
        <v>7479</v>
      </c>
      <c r="F2516" s="8" t="s">
        <v>6141</v>
      </c>
      <c r="G2516" s="8" t="str">
        <f t="shared" ca="1" si="205"/>
        <v>13</v>
      </c>
      <c r="H2516" s="8" t="str">
        <f t="shared" ca="1" si="206"/>
        <v>20</v>
      </c>
      <c r="I2516" s="8" t="s">
        <v>6589</v>
      </c>
      <c r="J2516" s="8" t="s">
        <v>6190</v>
      </c>
      <c r="K2516" s="8" t="s">
        <v>6217</v>
      </c>
      <c r="L2516" s="8" t="s">
        <v>8374</v>
      </c>
      <c r="M2516" s="8" t="s">
        <v>8375</v>
      </c>
      <c r="N2516" s="8" t="s">
        <v>36</v>
      </c>
    </row>
    <row r="2517" spans="1:14" ht="21.75" customHeight="1">
      <c r="A2517" s="8" t="s">
        <v>6919</v>
      </c>
      <c r="B2517" s="8" t="s">
        <v>8283</v>
      </c>
      <c r="C2517" s="8" t="s">
        <v>7462</v>
      </c>
      <c r="D2517" s="8" t="s">
        <v>7495</v>
      </c>
      <c r="F2517" s="8" t="s">
        <v>6150</v>
      </c>
      <c r="G2517" s="8" t="str">
        <f t="shared" ca="1" si="205"/>
        <v>13</v>
      </c>
      <c r="H2517" s="8" t="str">
        <f t="shared" ca="1" si="206"/>
        <v>20</v>
      </c>
      <c r="I2517" s="8" t="s">
        <v>6244</v>
      </c>
      <c r="J2517" s="8" t="s">
        <v>6558</v>
      </c>
      <c r="K2517" s="8" t="s">
        <v>6150</v>
      </c>
      <c r="L2517" s="8" t="s">
        <v>8284</v>
      </c>
      <c r="M2517" s="8" t="s">
        <v>6152</v>
      </c>
      <c r="N2517" s="8" t="s">
        <v>6147</v>
      </c>
    </row>
    <row r="2518" spans="1:14" ht="21.75" customHeight="1">
      <c r="A2518" s="8" t="s">
        <v>8376</v>
      </c>
      <c r="B2518" s="8" t="s">
        <v>8017</v>
      </c>
      <c r="C2518" s="8" t="s">
        <v>7462</v>
      </c>
      <c r="D2518" s="8" t="s">
        <v>7471</v>
      </c>
      <c r="F2518" s="8" t="s">
        <v>6141</v>
      </c>
      <c r="G2518" s="8" t="str">
        <f t="shared" ca="1" si="205"/>
        <v>13</v>
      </c>
      <c r="H2518" s="8" t="str">
        <f t="shared" ca="1" si="206"/>
        <v>20</v>
      </c>
      <c r="I2518" s="8" t="s">
        <v>6244</v>
      </c>
      <c r="J2518" s="8" t="s">
        <v>6270</v>
      </c>
      <c r="K2518" s="8" t="s">
        <v>6166</v>
      </c>
      <c r="L2518" s="8" t="s">
        <v>8018</v>
      </c>
      <c r="M2518" s="8" t="s">
        <v>8377</v>
      </c>
      <c r="N2518" s="8" t="s">
        <v>6224</v>
      </c>
    </row>
    <row r="2519" spans="1:14" ht="21.75" customHeight="1">
      <c r="A2519" s="8" t="s">
        <v>8378</v>
      </c>
      <c r="B2519" s="8" t="s">
        <v>8379</v>
      </c>
      <c r="C2519" s="8" t="s">
        <v>7462</v>
      </c>
      <c r="D2519" s="8" t="s">
        <v>7495</v>
      </c>
      <c r="F2519" s="8" t="s">
        <v>6141</v>
      </c>
      <c r="G2519" s="8" t="str">
        <f t="shared" ca="1" si="205"/>
        <v>13</v>
      </c>
      <c r="H2519" s="8" t="str">
        <f t="shared" ca="1" si="206"/>
        <v>20</v>
      </c>
      <c r="I2519" s="8" t="s">
        <v>6676</v>
      </c>
      <c r="J2519" s="8" t="s">
        <v>6257</v>
      </c>
      <c r="K2519" s="8" t="s">
        <v>6217</v>
      </c>
      <c r="L2519" s="8" t="s">
        <v>8380</v>
      </c>
      <c r="M2519" s="8" t="s">
        <v>8381</v>
      </c>
      <c r="N2519" s="8" t="s">
        <v>36</v>
      </c>
    </row>
    <row r="2520" spans="1:14" ht="21.75" customHeight="1">
      <c r="A2520" s="8" t="s">
        <v>385</v>
      </c>
      <c r="B2520" s="8" t="s">
        <v>8382</v>
      </c>
      <c r="C2520" s="8" t="s">
        <v>7462</v>
      </c>
      <c r="D2520" s="8" t="s">
        <v>7490</v>
      </c>
      <c r="F2520" s="8" t="s">
        <v>6164</v>
      </c>
      <c r="G2520" s="8" t="str">
        <f t="shared" ca="1" si="205"/>
        <v>13</v>
      </c>
      <c r="H2520" s="8" t="str">
        <f t="shared" ca="1" si="206"/>
        <v>20</v>
      </c>
      <c r="I2520" s="8" t="s">
        <v>6637</v>
      </c>
      <c r="J2520" s="8" t="s">
        <v>7398</v>
      </c>
      <c r="K2520" s="8" t="s">
        <v>6217</v>
      </c>
      <c r="L2520" s="8" t="s">
        <v>8383</v>
      </c>
      <c r="M2520" s="8" t="s">
        <v>1325</v>
      </c>
      <c r="N2520" s="8" t="s">
        <v>6169</v>
      </c>
    </row>
    <row r="2521" spans="1:14" ht="21.75" customHeight="1">
      <c r="A2521" s="8" t="s">
        <v>8384</v>
      </c>
      <c r="B2521" s="8" t="s">
        <v>4513</v>
      </c>
      <c r="C2521" s="8" t="s">
        <v>7462</v>
      </c>
      <c r="D2521" s="8" t="s">
        <v>7479</v>
      </c>
      <c r="F2521" s="8" t="s">
        <v>6141</v>
      </c>
      <c r="G2521" s="8" t="str">
        <f t="shared" ca="1" si="205"/>
        <v>13</v>
      </c>
      <c r="H2521" s="8" t="str">
        <f t="shared" ca="1" si="206"/>
        <v>20</v>
      </c>
      <c r="I2521" s="8" t="s">
        <v>6785</v>
      </c>
      <c r="J2521" s="8" t="s">
        <v>6361</v>
      </c>
      <c r="K2521" s="8" t="s">
        <v>6166</v>
      </c>
      <c r="L2521" s="8" t="s">
        <v>8385</v>
      </c>
      <c r="M2521" s="8" t="s">
        <v>7657</v>
      </c>
      <c r="N2521" s="8" t="s">
        <v>6224</v>
      </c>
    </row>
    <row r="2522" spans="1:14" ht="21.75" customHeight="1">
      <c r="A2522" s="8" t="s">
        <v>8386</v>
      </c>
      <c r="B2522" s="8" t="s">
        <v>8387</v>
      </c>
      <c r="C2522" s="8" t="s">
        <v>7462</v>
      </c>
      <c r="D2522" s="8" t="s">
        <v>7495</v>
      </c>
      <c r="F2522" s="8" t="s">
        <v>6141</v>
      </c>
      <c r="G2522" s="8" t="str">
        <f t="shared" ca="1" si="205"/>
        <v>13</v>
      </c>
      <c r="H2522" s="8" t="str">
        <f t="shared" ca="1" si="206"/>
        <v>20</v>
      </c>
      <c r="I2522" s="8" t="s">
        <v>6256</v>
      </c>
      <c r="J2522" s="8" t="s">
        <v>6286</v>
      </c>
      <c r="K2522" s="8" t="s">
        <v>6143</v>
      </c>
      <c r="L2522" s="8" t="s">
        <v>8388</v>
      </c>
      <c r="M2522" s="8" t="s">
        <v>6286</v>
      </c>
      <c r="N2522" s="8" t="s">
        <v>6224</v>
      </c>
    </row>
    <row r="2523" spans="1:14" ht="21.75" customHeight="1">
      <c r="A2523" s="8" t="s">
        <v>8389</v>
      </c>
      <c r="B2523" s="8" t="s">
        <v>7542</v>
      </c>
      <c r="C2523" s="8" t="s">
        <v>7462</v>
      </c>
      <c r="D2523" s="8" t="s">
        <v>7543</v>
      </c>
      <c r="F2523" s="8" t="s">
        <v>6141</v>
      </c>
      <c r="G2523" s="8" t="str">
        <f t="shared" ca="1" si="205"/>
        <v>13</v>
      </c>
      <c r="H2523" s="8" t="str">
        <f t="shared" ca="1" si="206"/>
        <v>20</v>
      </c>
      <c r="I2523" s="8" t="s">
        <v>6261</v>
      </c>
      <c r="J2523" s="8" t="s">
        <v>6239</v>
      </c>
      <c r="K2523" s="8" t="s">
        <v>6166</v>
      </c>
      <c r="L2523" s="8" t="s">
        <v>8390</v>
      </c>
      <c r="M2523" s="8" t="s">
        <v>4847</v>
      </c>
      <c r="N2523" s="8" t="s">
        <v>6169</v>
      </c>
    </row>
    <row r="2524" spans="1:14" ht="21.75" customHeight="1">
      <c r="A2524" s="8" t="s">
        <v>8391</v>
      </c>
      <c r="B2524" s="8" t="s">
        <v>8392</v>
      </c>
      <c r="C2524" s="8" t="s">
        <v>7462</v>
      </c>
      <c r="D2524" s="8" t="s">
        <v>7543</v>
      </c>
      <c r="F2524" s="8" t="s">
        <v>6141</v>
      </c>
      <c r="G2524" s="8" t="str">
        <f t="shared" ca="1" si="205"/>
        <v>13</v>
      </c>
      <c r="H2524" s="8" t="str">
        <f t="shared" ca="1" si="206"/>
        <v>20</v>
      </c>
      <c r="I2524" s="8" t="s">
        <v>6189</v>
      </c>
      <c r="J2524" s="8" t="s">
        <v>6964</v>
      </c>
      <c r="K2524" s="8" t="s">
        <v>6143</v>
      </c>
      <c r="L2524" s="8" t="s">
        <v>8393</v>
      </c>
      <c r="M2524" s="8" t="s">
        <v>8394</v>
      </c>
      <c r="N2524" s="8" t="s">
        <v>42</v>
      </c>
    </row>
    <row r="2525" spans="1:14" ht="21.75" customHeight="1">
      <c r="A2525" s="8" t="s">
        <v>8395</v>
      </c>
      <c r="B2525" s="8" t="s">
        <v>8083</v>
      </c>
      <c r="C2525" s="8" t="s">
        <v>7462</v>
      </c>
      <c r="D2525" s="8" t="s">
        <v>7495</v>
      </c>
      <c r="F2525" s="8" t="s">
        <v>6164</v>
      </c>
      <c r="G2525" s="8" t="str">
        <f t="shared" ca="1" si="205"/>
        <v>13</v>
      </c>
      <c r="H2525" s="8" t="str">
        <f t="shared" ca="1" si="206"/>
        <v>20</v>
      </c>
      <c r="I2525" s="8" t="s">
        <v>6165</v>
      </c>
      <c r="J2525" s="8" t="s">
        <v>8084</v>
      </c>
      <c r="K2525" s="8" t="s">
        <v>6217</v>
      </c>
      <c r="L2525" s="8" t="s">
        <v>8346</v>
      </c>
      <c r="M2525" s="8" t="s">
        <v>6379</v>
      </c>
      <c r="N2525" s="8" t="s">
        <v>6147</v>
      </c>
    </row>
    <row r="2526" spans="1:14" ht="21.75" customHeight="1">
      <c r="A2526" s="8" t="s">
        <v>8396</v>
      </c>
      <c r="B2526" s="8" t="s">
        <v>8397</v>
      </c>
      <c r="C2526" s="8" t="s">
        <v>7462</v>
      </c>
      <c r="D2526" s="8" t="s">
        <v>7463</v>
      </c>
      <c r="F2526" s="8" t="s">
        <v>6164</v>
      </c>
      <c r="G2526" s="8" t="str">
        <f t="shared" ca="1" si="205"/>
        <v>13</v>
      </c>
      <c r="H2526" s="8" t="str">
        <f t="shared" ca="1" si="206"/>
        <v>20</v>
      </c>
      <c r="I2526" s="8" t="s">
        <v>7003</v>
      </c>
      <c r="J2526" s="8" t="s">
        <v>6420</v>
      </c>
      <c r="K2526" s="8" t="s">
        <v>6166</v>
      </c>
      <c r="L2526" s="8" t="s">
        <v>8398</v>
      </c>
      <c r="M2526" s="8" t="s">
        <v>8399</v>
      </c>
      <c r="N2526" s="8" t="s">
        <v>6169</v>
      </c>
    </row>
    <row r="2527" spans="1:14" ht="21.75" customHeight="1">
      <c r="A2527" s="8" t="s">
        <v>385</v>
      </c>
      <c r="B2527" s="8" t="s">
        <v>8400</v>
      </c>
      <c r="C2527" s="8" t="s">
        <v>7462</v>
      </c>
      <c r="D2527" s="8" t="s">
        <v>7479</v>
      </c>
      <c r="F2527" s="8" t="s">
        <v>6141</v>
      </c>
      <c r="G2527" s="8" t="str">
        <f t="shared" ca="1" si="205"/>
        <v>13</v>
      </c>
      <c r="H2527" s="8" t="str">
        <f t="shared" ca="1" si="206"/>
        <v>20</v>
      </c>
      <c r="I2527" s="8" t="s">
        <v>6183</v>
      </c>
      <c r="J2527" s="8" t="s">
        <v>6278</v>
      </c>
      <c r="K2527" s="8" t="s">
        <v>6217</v>
      </c>
      <c r="L2527" s="8" t="s">
        <v>8401</v>
      </c>
      <c r="M2527" s="8" t="s">
        <v>8402</v>
      </c>
      <c r="N2527" s="8" t="s">
        <v>6224</v>
      </c>
    </row>
    <row r="2528" spans="1:14" ht="21.75" customHeight="1">
      <c r="A2528" s="8" t="s">
        <v>8403</v>
      </c>
      <c r="B2528" s="8" t="s">
        <v>7763</v>
      </c>
      <c r="C2528" s="8" t="s">
        <v>7462</v>
      </c>
      <c r="D2528" s="8" t="s">
        <v>7479</v>
      </c>
      <c r="F2528" s="8" t="s">
        <v>6164</v>
      </c>
      <c r="G2528" s="8" t="str">
        <f t="shared" ca="1" si="205"/>
        <v>13</v>
      </c>
      <c r="H2528" s="8" t="str">
        <f t="shared" ca="1" si="206"/>
        <v>20</v>
      </c>
      <c r="I2528" s="8" t="s">
        <v>8004</v>
      </c>
      <c r="J2528" s="8" t="s">
        <v>6152</v>
      </c>
      <c r="K2528" s="8" t="s">
        <v>6150</v>
      </c>
      <c r="L2528" s="8" t="s">
        <v>8404</v>
      </c>
      <c r="M2528" s="8" t="s">
        <v>8405</v>
      </c>
      <c r="N2528" s="8" t="s">
        <v>6224</v>
      </c>
    </row>
    <row r="2529" spans="1:14" ht="21.75" customHeight="1">
      <c r="A2529" s="8" t="s">
        <v>4176</v>
      </c>
      <c r="B2529" s="8" t="s">
        <v>7560</v>
      </c>
      <c r="C2529" s="8" t="s">
        <v>7462</v>
      </c>
      <c r="D2529" s="8" t="s">
        <v>7475</v>
      </c>
      <c r="F2529" s="8" t="s">
        <v>6141</v>
      </c>
      <c r="G2529" s="8" t="str">
        <f t="shared" ca="1" si="205"/>
        <v>13</v>
      </c>
      <c r="H2529" s="8" t="str">
        <f t="shared" ca="1" si="206"/>
        <v>20</v>
      </c>
      <c r="I2529" s="8" t="s">
        <v>6604</v>
      </c>
      <c r="J2529" s="8" t="s">
        <v>6144</v>
      </c>
      <c r="K2529" s="8" t="s">
        <v>6150</v>
      </c>
      <c r="L2529" s="8" t="s">
        <v>8406</v>
      </c>
      <c r="M2529" s="8" t="s">
        <v>8407</v>
      </c>
      <c r="N2529" s="8" t="s">
        <v>6169</v>
      </c>
    </row>
    <row r="2530" spans="1:14" ht="21.75" customHeight="1">
      <c r="A2530" s="8" t="s">
        <v>8408</v>
      </c>
      <c r="B2530" s="8" t="s">
        <v>7720</v>
      </c>
      <c r="C2530" s="8" t="s">
        <v>7462</v>
      </c>
      <c r="D2530" s="8" t="s">
        <v>7495</v>
      </c>
      <c r="F2530" s="8" t="s">
        <v>6150</v>
      </c>
      <c r="G2530" s="8" t="str">
        <f t="shared" ca="1" si="205"/>
        <v>13</v>
      </c>
      <c r="H2530" s="8" t="str">
        <f t="shared" ca="1" si="206"/>
        <v>20</v>
      </c>
      <c r="I2530" s="8" t="s">
        <v>7420</v>
      </c>
      <c r="J2530" s="8" t="s">
        <v>7721</v>
      </c>
      <c r="K2530" s="8" t="s">
        <v>6217</v>
      </c>
      <c r="L2530" s="8" t="s">
        <v>7722</v>
      </c>
      <c r="M2530" s="8" t="s">
        <v>7574</v>
      </c>
      <c r="N2530" s="8" t="s">
        <v>6147</v>
      </c>
    </row>
    <row r="2531" spans="1:14" ht="21.75" customHeight="1">
      <c r="A2531" s="8" t="s">
        <v>1429</v>
      </c>
      <c r="B2531" s="8" t="s">
        <v>6005</v>
      </c>
      <c r="C2531" s="8" t="s">
        <v>7462</v>
      </c>
      <c r="D2531" s="8" t="s">
        <v>7475</v>
      </c>
      <c r="F2531" s="8" t="s">
        <v>6141</v>
      </c>
      <c r="G2531" s="8" t="str">
        <f t="shared" ca="1" si="205"/>
        <v>13</v>
      </c>
      <c r="H2531" s="8" t="str">
        <f t="shared" ca="1" si="206"/>
        <v>20</v>
      </c>
      <c r="I2531" s="8" t="s">
        <v>6157</v>
      </c>
      <c r="J2531" s="8" t="s">
        <v>6413</v>
      </c>
      <c r="K2531" s="8" t="s">
        <v>6166</v>
      </c>
      <c r="L2531" s="8" t="s">
        <v>7875</v>
      </c>
      <c r="M2531" s="8" t="s">
        <v>8409</v>
      </c>
      <c r="N2531" s="8" t="s">
        <v>42</v>
      </c>
    </row>
    <row r="2532" spans="1:14" ht="21.75" customHeight="1">
      <c r="A2532" s="8" t="s">
        <v>6635</v>
      </c>
      <c r="B2532" s="8" t="s">
        <v>8410</v>
      </c>
      <c r="C2532" s="8" t="s">
        <v>7462</v>
      </c>
      <c r="D2532" s="8" t="s">
        <v>7490</v>
      </c>
      <c r="F2532" s="8" t="s">
        <v>6141</v>
      </c>
      <c r="G2532" s="8" t="str">
        <f t="shared" ca="1" si="205"/>
        <v>13</v>
      </c>
      <c r="H2532" s="8" t="str">
        <f t="shared" ca="1" si="206"/>
        <v>20</v>
      </c>
      <c r="I2532" s="8" t="s">
        <v>7847</v>
      </c>
      <c r="J2532" s="8" t="s">
        <v>7734</v>
      </c>
      <c r="K2532" s="8" t="s">
        <v>6143</v>
      </c>
      <c r="L2532" s="8" t="s">
        <v>8411</v>
      </c>
      <c r="M2532" s="8" t="s">
        <v>8412</v>
      </c>
      <c r="N2532" s="8" t="s">
        <v>36</v>
      </c>
    </row>
    <row r="2533" spans="1:14" ht="21.75" customHeight="1">
      <c r="A2533" s="8" t="s">
        <v>8413</v>
      </c>
      <c r="B2533" s="8" t="s">
        <v>7899</v>
      </c>
      <c r="C2533" s="8" t="s">
        <v>7462</v>
      </c>
      <c r="D2533" s="8" t="s">
        <v>7479</v>
      </c>
      <c r="F2533" s="8" t="s">
        <v>6164</v>
      </c>
      <c r="G2533" s="8" t="str">
        <f t="shared" ca="1" si="205"/>
        <v>13</v>
      </c>
      <c r="H2533" s="8" t="str">
        <f t="shared" ca="1" si="206"/>
        <v>20</v>
      </c>
      <c r="I2533" s="8" t="s">
        <v>6676</v>
      </c>
      <c r="J2533" s="8" t="s">
        <v>6457</v>
      </c>
      <c r="K2533" s="8" t="s">
        <v>6143</v>
      </c>
      <c r="L2533" s="8" t="s">
        <v>8414</v>
      </c>
      <c r="M2533" s="8" t="s">
        <v>8415</v>
      </c>
      <c r="N2533" s="8" t="s">
        <v>42</v>
      </c>
    </row>
    <row r="2534" spans="1:14" ht="21.75" customHeight="1">
      <c r="A2534" s="8" t="s">
        <v>8117</v>
      </c>
      <c r="B2534" s="8" t="s">
        <v>2906</v>
      </c>
      <c r="C2534" s="8" t="s">
        <v>7462</v>
      </c>
      <c r="D2534" s="8" t="s">
        <v>7479</v>
      </c>
      <c r="F2534" s="8" t="s">
        <v>6141</v>
      </c>
      <c r="G2534" s="8" t="str">
        <f t="shared" ca="1" si="205"/>
        <v>13</v>
      </c>
      <c r="H2534" s="8" t="str">
        <f t="shared" ca="1" si="206"/>
        <v>20</v>
      </c>
      <c r="I2534" s="8" t="s">
        <v>6189</v>
      </c>
      <c r="J2534" s="8" t="s">
        <v>6144</v>
      </c>
      <c r="K2534" s="8" t="s">
        <v>6143</v>
      </c>
      <c r="L2534" s="8" t="s">
        <v>8416</v>
      </c>
      <c r="M2534" s="8" t="s">
        <v>6612</v>
      </c>
      <c r="N2534" s="8" t="s">
        <v>36</v>
      </c>
    </row>
    <row r="2535" spans="1:14" ht="21.75" customHeight="1">
      <c r="A2535" s="8" t="s">
        <v>8417</v>
      </c>
      <c r="B2535" s="8" t="s">
        <v>5936</v>
      </c>
      <c r="C2535" s="8" t="s">
        <v>7462</v>
      </c>
      <c r="D2535" s="8" t="s">
        <v>7547</v>
      </c>
      <c r="F2535" s="8" t="s">
        <v>6164</v>
      </c>
      <c r="G2535" s="8" t="str">
        <f t="shared" ca="1" si="205"/>
        <v>13</v>
      </c>
      <c r="H2535" s="8" t="str">
        <f t="shared" ca="1" si="206"/>
        <v>20</v>
      </c>
      <c r="I2535" s="8" t="s">
        <v>6157</v>
      </c>
      <c r="J2535" s="8" t="s">
        <v>6190</v>
      </c>
      <c r="K2535" s="8" t="s">
        <v>6217</v>
      </c>
      <c r="L2535" s="8" t="s">
        <v>8418</v>
      </c>
      <c r="M2535" s="8" t="s">
        <v>8419</v>
      </c>
      <c r="N2535" s="8" t="s">
        <v>42</v>
      </c>
    </row>
    <row r="2536" spans="1:14" ht="21.75" customHeight="1">
      <c r="A2536" s="8" t="s">
        <v>8420</v>
      </c>
      <c r="B2536" s="8" t="s">
        <v>7881</v>
      </c>
      <c r="C2536" s="8" t="s">
        <v>7462</v>
      </c>
      <c r="D2536" s="8" t="s">
        <v>7547</v>
      </c>
      <c r="F2536" s="8" t="s">
        <v>6141</v>
      </c>
      <c r="G2536" s="8" t="str">
        <f t="shared" ca="1" si="205"/>
        <v>13</v>
      </c>
      <c r="H2536" s="8" t="str">
        <f t="shared" ca="1" si="206"/>
        <v>20</v>
      </c>
      <c r="I2536" s="8" t="s">
        <v>6256</v>
      </c>
      <c r="J2536" s="8" t="s">
        <v>6964</v>
      </c>
      <c r="K2536" s="8" t="s">
        <v>6217</v>
      </c>
      <c r="L2536" s="8" t="s">
        <v>8421</v>
      </c>
      <c r="M2536" s="8" t="s">
        <v>8422</v>
      </c>
      <c r="N2536" s="8" t="s">
        <v>6169</v>
      </c>
    </row>
    <row r="2537" spans="1:14" ht="21.75" customHeight="1">
      <c r="A2537" s="8" t="s">
        <v>3283</v>
      </c>
      <c r="B2537" s="8" t="s">
        <v>8423</v>
      </c>
      <c r="C2537" s="8" t="s">
        <v>7462</v>
      </c>
      <c r="D2537" s="8" t="s">
        <v>7479</v>
      </c>
      <c r="F2537" s="8" t="s">
        <v>6141</v>
      </c>
      <c r="G2537" s="8" t="str">
        <f t="shared" ca="1" si="205"/>
        <v>13</v>
      </c>
      <c r="H2537" s="8" t="str">
        <f t="shared" ca="1" si="206"/>
        <v>20</v>
      </c>
      <c r="I2537" s="8" t="s">
        <v>8424</v>
      </c>
      <c r="J2537" s="8" t="s">
        <v>6286</v>
      </c>
      <c r="K2537" s="8" t="s">
        <v>6217</v>
      </c>
      <c r="L2537" s="8" t="s">
        <v>8425</v>
      </c>
      <c r="M2537" s="8" t="s">
        <v>8426</v>
      </c>
      <c r="N2537" s="8" t="s">
        <v>6224</v>
      </c>
    </row>
    <row r="2538" spans="1:14" ht="21.75" customHeight="1">
      <c r="A2538" s="8" t="s">
        <v>8427</v>
      </c>
      <c r="B2538" s="8" t="s">
        <v>7542</v>
      </c>
      <c r="C2538" s="8" t="s">
        <v>7462</v>
      </c>
      <c r="D2538" s="8" t="s">
        <v>7543</v>
      </c>
      <c r="F2538" s="8" t="s">
        <v>6164</v>
      </c>
      <c r="G2538" s="8" t="str">
        <f t="shared" ca="1" si="205"/>
        <v>13</v>
      </c>
      <c r="H2538" s="8" t="str">
        <f t="shared" ca="1" si="206"/>
        <v>20</v>
      </c>
      <c r="I2538" s="8" t="s">
        <v>6171</v>
      </c>
      <c r="J2538" s="8" t="s">
        <v>6239</v>
      </c>
      <c r="K2538" s="8" t="s">
        <v>6217</v>
      </c>
      <c r="L2538" s="8" t="s">
        <v>8428</v>
      </c>
      <c r="M2538" s="8" t="s">
        <v>8429</v>
      </c>
      <c r="N2538" s="8" t="s">
        <v>6169</v>
      </c>
    </row>
    <row r="2539" spans="1:14" ht="21.75" customHeight="1">
      <c r="A2539" s="8" t="s">
        <v>7714</v>
      </c>
      <c r="B2539" s="8" t="s">
        <v>7560</v>
      </c>
      <c r="C2539" s="8" t="s">
        <v>7462</v>
      </c>
      <c r="D2539" s="8" t="s">
        <v>7475</v>
      </c>
      <c r="F2539" s="8" t="s">
        <v>6141</v>
      </c>
      <c r="G2539" s="8" t="str">
        <f t="shared" ca="1" si="205"/>
        <v>13</v>
      </c>
      <c r="H2539" s="8" t="str">
        <f t="shared" ca="1" si="206"/>
        <v>20</v>
      </c>
      <c r="I2539" s="8" t="s">
        <v>6252</v>
      </c>
      <c r="J2539" s="8" t="s">
        <v>6144</v>
      </c>
      <c r="K2539" s="8" t="s">
        <v>6217</v>
      </c>
      <c r="L2539" s="8" t="s">
        <v>8430</v>
      </c>
      <c r="M2539" s="8" t="s">
        <v>8431</v>
      </c>
      <c r="N2539" s="8" t="s">
        <v>6169</v>
      </c>
    </row>
    <row r="2540" spans="1:14" ht="21.75" customHeight="1">
      <c r="A2540" s="8" t="s">
        <v>5191</v>
      </c>
      <c r="B2540" s="8" t="s">
        <v>7620</v>
      </c>
      <c r="C2540" s="8" t="s">
        <v>7462</v>
      </c>
      <c r="D2540" s="8" t="s">
        <v>7466</v>
      </c>
      <c r="F2540" s="8" t="s">
        <v>6141</v>
      </c>
      <c r="G2540" s="8" t="str">
        <f t="shared" ca="1" si="205"/>
        <v>13</v>
      </c>
      <c r="H2540" s="8" t="str">
        <f t="shared" ca="1" si="206"/>
        <v>20</v>
      </c>
      <c r="I2540" s="8" t="s">
        <v>6785</v>
      </c>
      <c r="J2540" s="8" t="s">
        <v>6190</v>
      </c>
      <c r="K2540" s="8" t="s">
        <v>6217</v>
      </c>
      <c r="L2540" s="8" t="s">
        <v>7621</v>
      </c>
      <c r="M2540" s="8" t="s">
        <v>8432</v>
      </c>
      <c r="N2540" s="8" t="s">
        <v>42</v>
      </c>
    </row>
    <row r="2541" spans="1:14" ht="21.75" customHeight="1">
      <c r="A2541" s="8" t="s">
        <v>8433</v>
      </c>
      <c r="B2541" s="8" t="s">
        <v>8336</v>
      </c>
      <c r="C2541" s="8" t="s">
        <v>7462</v>
      </c>
      <c r="D2541" s="8" t="s">
        <v>7479</v>
      </c>
      <c r="F2541" s="8" t="s">
        <v>6141</v>
      </c>
      <c r="G2541" s="8" t="str">
        <f t="shared" ca="1" si="205"/>
        <v>13</v>
      </c>
      <c r="H2541" s="8" t="str">
        <f t="shared" ca="1" si="206"/>
        <v>20</v>
      </c>
      <c r="I2541" s="8" t="s">
        <v>6657</v>
      </c>
      <c r="J2541" s="8" t="s">
        <v>6964</v>
      </c>
      <c r="K2541" s="8" t="s">
        <v>6166</v>
      </c>
      <c r="L2541" s="8" t="s">
        <v>8434</v>
      </c>
      <c r="M2541" s="8" t="s">
        <v>7574</v>
      </c>
      <c r="N2541" s="8" t="s">
        <v>6224</v>
      </c>
    </row>
    <row r="2542" spans="1:14" ht="21.75" customHeight="1">
      <c r="A2542" s="8" t="s">
        <v>8435</v>
      </c>
      <c r="B2542" s="8" t="s">
        <v>7300</v>
      </c>
      <c r="C2542" s="8" t="s">
        <v>7462</v>
      </c>
      <c r="D2542" s="8" t="s">
        <v>7495</v>
      </c>
      <c r="F2542" s="8" t="s">
        <v>6141</v>
      </c>
      <c r="G2542" s="8" t="str">
        <f t="shared" ca="1" si="205"/>
        <v>13</v>
      </c>
      <c r="H2542" s="8" t="str">
        <f t="shared" ca="1" si="206"/>
        <v>20</v>
      </c>
      <c r="I2542" s="8" t="s">
        <v>6252</v>
      </c>
      <c r="J2542" s="8" t="s">
        <v>6201</v>
      </c>
      <c r="K2542" s="8" t="s">
        <v>6217</v>
      </c>
      <c r="L2542" s="8" t="s">
        <v>8436</v>
      </c>
      <c r="M2542" s="8" t="s">
        <v>8437</v>
      </c>
      <c r="N2542" s="8" t="s">
        <v>42</v>
      </c>
    </row>
    <row r="2543" spans="1:14" ht="21.75" customHeight="1">
      <c r="A2543" s="8" t="s">
        <v>761</v>
      </c>
      <c r="B2543" s="8" t="s">
        <v>3267</v>
      </c>
      <c r="C2543" s="8" t="s">
        <v>7462</v>
      </c>
      <c r="D2543" s="8" t="s">
        <v>7463</v>
      </c>
      <c r="F2543" s="8" t="s">
        <v>6141</v>
      </c>
      <c r="G2543" s="8" t="str">
        <f t="shared" ca="1" si="205"/>
        <v>13</v>
      </c>
      <c r="H2543" s="8" t="str">
        <f t="shared" ca="1" si="206"/>
        <v>20</v>
      </c>
      <c r="I2543" s="8" t="s">
        <v>6189</v>
      </c>
      <c r="J2543" s="8" t="s">
        <v>6278</v>
      </c>
      <c r="K2543" s="8" t="s">
        <v>6143</v>
      </c>
      <c r="L2543" s="8" t="s">
        <v>8438</v>
      </c>
      <c r="M2543" s="8" t="s">
        <v>6192</v>
      </c>
      <c r="N2543" s="8" t="s">
        <v>36</v>
      </c>
    </row>
    <row r="2544" spans="1:14" ht="21.75" customHeight="1">
      <c r="A2544" s="8" t="s">
        <v>7778</v>
      </c>
      <c r="B2544" s="8" t="s">
        <v>7089</v>
      </c>
      <c r="C2544" s="8" t="s">
        <v>7462</v>
      </c>
      <c r="D2544" s="8" t="s">
        <v>7479</v>
      </c>
      <c r="F2544" s="8" t="s">
        <v>6141</v>
      </c>
      <c r="G2544" s="8" t="str">
        <f t="shared" ca="1" si="205"/>
        <v>13</v>
      </c>
      <c r="H2544" s="8" t="str">
        <f t="shared" ca="1" si="206"/>
        <v>20</v>
      </c>
      <c r="I2544" s="8" t="s">
        <v>6878</v>
      </c>
      <c r="J2544" s="8" t="s">
        <v>6361</v>
      </c>
      <c r="K2544" s="8" t="s">
        <v>6217</v>
      </c>
      <c r="L2544" s="8" t="s">
        <v>7923</v>
      </c>
      <c r="M2544" s="8" t="s">
        <v>7310</v>
      </c>
      <c r="N2544" s="8" t="s">
        <v>6169</v>
      </c>
    </row>
    <row r="2545" spans="1:14" ht="21.75" customHeight="1">
      <c r="A2545" s="8" t="s">
        <v>385</v>
      </c>
      <c r="B2545" s="8" t="s">
        <v>2906</v>
      </c>
      <c r="C2545" s="8" t="s">
        <v>7462</v>
      </c>
      <c r="D2545" s="8" t="s">
        <v>7479</v>
      </c>
      <c r="F2545" s="8" t="s">
        <v>6141</v>
      </c>
      <c r="G2545" s="8" t="str">
        <f t="shared" ca="1" si="205"/>
        <v>13</v>
      </c>
      <c r="H2545" s="8" t="str">
        <f t="shared" ca="1" si="206"/>
        <v>20</v>
      </c>
      <c r="I2545" s="8" t="s">
        <v>8439</v>
      </c>
      <c r="J2545" s="8" t="s">
        <v>6144</v>
      </c>
      <c r="K2545" s="8" t="s">
        <v>6143</v>
      </c>
      <c r="L2545" s="8" t="s">
        <v>8440</v>
      </c>
      <c r="M2545" s="8" t="s">
        <v>6300</v>
      </c>
      <c r="N2545" s="8" t="s">
        <v>36</v>
      </c>
    </row>
    <row r="2546" spans="1:14" ht="21.75" customHeight="1">
      <c r="A2546" s="8" t="s">
        <v>385</v>
      </c>
      <c r="B2546" s="8" t="s">
        <v>8441</v>
      </c>
      <c r="C2546" s="8" t="s">
        <v>7462</v>
      </c>
      <c r="D2546" s="8" t="s">
        <v>7475</v>
      </c>
      <c r="F2546" s="8" t="s">
        <v>6141</v>
      </c>
      <c r="G2546" s="8" t="str">
        <f t="shared" ca="1" si="205"/>
        <v>13</v>
      </c>
      <c r="H2546" s="8" t="str">
        <f t="shared" ca="1" si="206"/>
        <v>20</v>
      </c>
      <c r="I2546" s="8" t="s">
        <v>6252</v>
      </c>
      <c r="J2546" s="8" t="s">
        <v>6320</v>
      </c>
      <c r="K2546" s="8" t="s">
        <v>6217</v>
      </c>
      <c r="L2546" s="8" t="s">
        <v>8442</v>
      </c>
      <c r="M2546" s="8" t="s">
        <v>6212</v>
      </c>
      <c r="N2546" s="8" t="s">
        <v>6169</v>
      </c>
    </row>
    <row r="2547" spans="1:14" ht="21.75" customHeight="1">
      <c r="A2547" s="8" t="s">
        <v>8443</v>
      </c>
      <c r="B2547" s="8" t="s">
        <v>5213</v>
      </c>
      <c r="C2547" s="8" t="s">
        <v>7462</v>
      </c>
      <c r="D2547" s="8" t="s">
        <v>7479</v>
      </c>
      <c r="F2547" s="8" t="s">
        <v>6141</v>
      </c>
      <c r="G2547" s="8" t="str">
        <f t="shared" ca="1" si="205"/>
        <v>13</v>
      </c>
      <c r="H2547" s="8" t="str">
        <f t="shared" ca="1" si="206"/>
        <v>20</v>
      </c>
      <c r="I2547" s="8" t="s">
        <v>6256</v>
      </c>
      <c r="J2547" s="8" t="s">
        <v>6190</v>
      </c>
      <c r="K2547" s="8" t="s">
        <v>6217</v>
      </c>
      <c r="L2547" s="8" t="s">
        <v>8444</v>
      </c>
      <c r="M2547" s="8" t="s">
        <v>8445</v>
      </c>
      <c r="N2547" s="8" t="s">
        <v>6224</v>
      </c>
    </row>
    <row r="2548" spans="1:14" ht="21.75" customHeight="1">
      <c r="A2548" s="8" t="s">
        <v>5250</v>
      </c>
      <c r="B2548" s="8" t="s">
        <v>8446</v>
      </c>
      <c r="C2548" s="8" t="s">
        <v>7462</v>
      </c>
      <c r="D2548" s="8" t="s">
        <v>7466</v>
      </c>
      <c r="F2548" s="8" t="s">
        <v>6141</v>
      </c>
      <c r="G2548" s="8" t="str">
        <f t="shared" ca="1" si="205"/>
        <v>13</v>
      </c>
      <c r="H2548" s="8" t="str">
        <f t="shared" ca="1" si="206"/>
        <v>20</v>
      </c>
      <c r="I2548" s="8" t="s">
        <v>6301</v>
      </c>
      <c r="J2548" s="8" t="s">
        <v>6420</v>
      </c>
      <c r="K2548" s="8" t="s">
        <v>6217</v>
      </c>
      <c r="L2548" s="8" t="s">
        <v>8447</v>
      </c>
      <c r="M2548" s="8" t="s">
        <v>8448</v>
      </c>
      <c r="N2548" s="8" t="s">
        <v>6224</v>
      </c>
    </row>
    <row r="2549" spans="1:14" ht="21.75" customHeight="1">
      <c r="A2549" s="8" t="s">
        <v>1973</v>
      </c>
      <c r="B2549" s="8" t="s">
        <v>8449</v>
      </c>
      <c r="C2549" s="8" t="s">
        <v>7462</v>
      </c>
      <c r="D2549" s="8" t="s">
        <v>7487</v>
      </c>
      <c r="F2549" s="8" t="s">
        <v>6141</v>
      </c>
      <c r="G2549" s="8" t="str">
        <f t="shared" ca="1" si="205"/>
        <v>13</v>
      </c>
      <c r="H2549" s="8" t="str">
        <f t="shared" ca="1" si="206"/>
        <v>20</v>
      </c>
      <c r="I2549" s="8" t="s">
        <v>6171</v>
      </c>
      <c r="J2549" s="8" t="s">
        <v>8450</v>
      </c>
      <c r="K2549" s="8" t="s">
        <v>6217</v>
      </c>
      <c r="L2549" s="8" t="s">
        <v>8451</v>
      </c>
      <c r="M2549" s="8" t="s">
        <v>6864</v>
      </c>
      <c r="N2549" s="8" t="s">
        <v>6169</v>
      </c>
    </row>
    <row r="2550" spans="1:14" ht="21.75" customHeight="1">
      <c r="A2550" s="8" t="s">
        <v>8041</v>
      </c>
      <c r="B2550" s="8" t="s">
        <v>8452</v>
      </c>
      <c r="C2550" s="8" t="s">
        <v>7462</v>
      </c>
      <c r="D2550" s="8" t="s">
        <v>7781</v>
      </c>
      <c r="F2550" s="8" t="s">
        <v>6141</v>
      </c>
      <c r="G2550" s="8" t="str">
        <f t="shared" ca="1" si="205"/>
        <v>13</v>
      </c>
      <c r="H2550" s="8" t="str">
        <f t="shared" ca="1" si="206"/>
        <v>20</v>
      </c>
      <c r="I2550" s="8" t="s">
        <v>6238</v>
      </c>
      <c r="J2550" s="8" t="s">
        <v>8084</v>
      </c>
      <c r="K2550" s="8" t="s">
        <v>6217</v>
      </c>
      <c r="L2550" s="8" t="s">
        <v>8453</v>
      </c>
      <c r="M2550" s="8" t="s">
        <v>8454</v>
      </c>
      <c r="N2550" s="8" t="s">
        <v>36</v>
      </c>
    </row>
    <row r="2551" spans="1:14" ht="21.75" customHeight="1">
      <c r="A2551" s="8" t="s">
        <v>8455</v>
      </c>
      <c r="B2551" s="8" t="s">
        <v>8194</v>
      </c>
      <c r="C2551" s="8" t="s">
        <v>7462</v>
      </c>
      <c r="D2551" s="8" t="s">
        <v>7479</v>
      </c>
      <c r="F2551" s="8" t="s">
        <v>6141</v>
      </c>
      <c r="G2551" s="8" t="str">
        <f t="shared" ca="1" si="205"/>
        <v>13</v>
      </c>
      <c r="H2551" s="8" t="str">
        <f t="shared" ca="1" si="206"/>
        <v>20</v>
      </c>
      <c r="I2551" s="8" t="s">
        <v>6195</v>
      </c>
      <c r="J2551" s="8" t="s">
        <v>7398</v>
      </c>
      <c r="K2551" s="8" t="s">
        <v>6143</v>
      </c>
      <c r="L2551" s="8" t="s">
        <v>8195</v>
      </c>
      <c r="M2551" s="8" t="s">
        <v>8456</v>
      </c>
      <c r="N2551" s="8" t="s">
        <v>42</v>
      </c>
    </row>
    <row r="2552" spans="1:14" ht="21.75" customHeight="1">
      <c r="A2552" s="8" t="s">
        <v>1205</v>
      </c>
      <c r="B2552" s="8" t="s">
        <v>7542</v>
      </c>
      <c r="C2552" s="8" t="s">
        <v>7462</v>
      </c>
      <c r="D2552" s="8" t="s">
        <v>7543</v>
      </c>
      <c r="F2552" s="8" t="s">
        <v>6164</v>
      </c>
      <c r="G2552" s="8" t="str">
        <f t="shared" ca="1" si="205"/>
        <v>13</v>
      </c>
      <c r="H2552" s="8" t="str">
        <f t="shared" ca="1" si="206"/>
        <v>20</v>
      </c>
      <c r="I2552" s="8" t="s">
        <v>6171</v>
      </c>
      <c r="J2552" s="8" t="s">
        <v>6239</v>
      </c>
      <c r="K2552" s="8" t="s">
        <v>6217</v>
      </c>
      <c r="L2552" s="8" t="s">
        <v>8428</v>
      </c>
      <c r="M2552" s="8" t="s">
        <v>8457</v>
      </c>
      <c r="N2552" s="8" t="s">
        <v>6169</v>
      </c>
    </row>
    <row r="2553" spans="1:14" ht="21.75" customHeight="1">
      <c r="A2553" s="8" t="s">
        <v>172</v>
      </c>
      <c r="B2553" s="8" t="s">
        <v>8458</v>
      </c>
      <c r="C2553" s="8" t="s">
        <v>7462</v>
      </c>
      <c r="D2553" s="8" t="s">
        <v>7479</v>
      </c>
      <c r="F2553" s="8" t="s">
        <v>6141</v>
      </c>
      <c r="G2553" s="8" t="str">
        <f t="shared" ca="1" si="205"/>
        <v>13</v>
      </c>
      <c r="H2553" s="8" t="str">
        <f t="shared" ca="1" si="206"/>
        <v>20</v>
      </c>
      <c r="I2553" s="8" t="s">
        <v>6942</v>
      </c>
      <c r="J2553" s="8" t="s">
        <v>8459</v>
      </c>
      <c r="K2553" s="8" t="s">
        <v>6166</v>
      </c>
      <c r="L2553" s="8" t="s">
        <v>8460</v>
      </c>
      <c r="M2553" s="8" t="s">
        <v>6326</v>
      </c>
      <c r="N2553" s="8" t="s">
        <v>6169</v>
      </c>
    </row>
    <row r="2554" spans="1:14" ht="21.75" customHeight="1">
      <c r="A2554" s="8" t="s">
        <v>7074</v>
      </c>
      <c r="B2554" s="8" t="s">
        <v>8197</v>
      </c>
      <c r="C2554" s="8" t="s">
        <v>7462</v>
      </c>
      <c r="D2554" s="8" t="s">
        <v>7466</v>
      </c>
      <c r="F2554" s="8" t="s">
        <v>6141</v>
      </c>
      <c r="G2554" s="8" t="str">
        <f t="shared" ca="1" si="205"/>
        <v>13</v>
      </c>
      <c r="H2554" s="8" t="str">
        <f t="shared" ca="1" si="206"/>
        <v>20</v>
      </c>
      <c r="I2554" s="8" t="s">
        <v>8461</v>
      </c>
      <c r="J2554" s="8" t="s">
        <v>6190</v>
      </c>
      <c r="K2554" s="8" t="s">
        <v>6166</v>
      </c>
      <c r="L2554" s="8" t="s">
        <v>8462</v>
      </c>
      <c r="M2554" s="8" t="s">
        <v>1907</v>
      </c>
      <c r="N2554" s="8" t="s">
        <v>36</v>
      </c>
    </row>
    <row r="2555" spans="1:14" ht="21.75" customHeight="1">
      <c r="A2555" s="8" t="s">
        <v>385</v>
      </c>
      <c r="B2555" s="8" t="s">
        <v>8423</v>
      </c>
      <c r="C2555" s="8" t="s">
        <v>7462</v>
      </c>
      <c r="D2555" s="8" t="s">
        <v>7479</v>
      </c>
      <c r="F2555" s="8" t="s">
        <v>6164</v>
      </c>
      <c r="G2555" s="8" t="str">
        <f t="shared" ca="1" si="205"/>
        <v>13</v>
      </c>
      <c r="H2555" s="8" t="str">
        <f t="shared" ca="1" si="206"/>
        <v>20</v>
      </c>
      <c r="I2555" s="8" t="s">
        <v>6142</v>
      </c>
      <c r="J2555" s="8" t="s">
        <v>6286</v>
      </c>
      <c r="K2555" s="8" t="s">
        <v>6217</v>
      </c>
      <c r="L2555" s="8" t="s">
        <v>8463</v>
      </c>
      <c r="M2555" s="8" t="s">
        <v>8464</v>
      </c>
      <c r="N2555" s="8" t="s">
        <v>6224</v>
      </c>
    </row>
    <row r="2556" spans="1:14" ht="21.75" customHeight="1">
      <c r="A2556" s="8" t="s">
        <v>385</v>
      </c>
      <c r="B2556" s="8" t="s">
        <v>7257</v>
      </c>
      <c r="C2556" s="8" t="s">
        <v>7462</v>
      </c>
      <c r="D2556" s="8" t="s">
        <v>7479</v>
      </c>
      <c r="F2556" s="8" t="s">
        <v>6141</v>
      </c>
      <c r="G2556" s="8" t="str">
        <f t="shared" ca="1" si="205"/>
        <v>13</v>
      </c>
      <c r="H2556" s="8" t="str">
        <f t="shared" ca="1" si="206"/>
        <v>20</v>
      </c>
      <c r="I2556" s="8" t="s">
        <v>7945</v>
      </c>
      <c r="J2556" s="8" t="s">
        <v>6144</v>
      </c>
      <c r="K2556" s="8" t="s">
        <v>6143</v>
      </c>
      <c r="L2556" s="8" t="s">
        <v>8465</v>
      </c>
      <c r="M2556" s="8" t="s">
        <v>8466</v>
      </c>
      <c r="N2556" s="8" t="s">
        <v>36</v>
      </c>
    </row>
    <row r="2557" spans="1:14" ht="21.75" customHeight="1">
      <c r="A2557" s="8" t="s">
        <v>385</v>
      </c>
      <c r="B2557" s="8" t="s">
        <v>8467</v>
      </c>
      <c r="C2557" s="8" t="s">
        <v>7462</v>
      </c>
      <c r="D2557" s="8" t="s">
        <v>7495</v>
      </c>
      <c r="F2557" s="8" t="s">
        <v>6141</v>
      </c>
      <c r="G2557" s="8" t="str">
        <f t="shared" ca="1" si="205"/>
        <v>13</v>
      </c>
      <c r="H2557" s="8" t="str">
        <f t="shared" ca="1" si="206"/>
        <v>20</v>
      </c>
      <c r="I2557" s="8" t="s">
        <v>6589</v>
      </c>
      <c r="J2557" s="8" t="s">
        <v>6694</v>
      </c>
      <c r="K2557" s="8" t="s">
        <v>6217</v>
      </c>
      <c r="L2557" s="8" t="s">
        <v>8468</v>
      </c>
      <c r="M2557" s="8" t="s">
        <v>8469</v>
      </c>
      <c r="N2557" s="8" t="s">
        <v>36</v>
      </c>
    </row>
    <row r="2558" spans="1:14" ht="21.75" customHeight="1">
      <c r="A2558" s="8" t="s">
        <v>8470</v>
      </c>
      <c r="B2558" s="8" t="s">
        <v>5622</v>
      </c>
      <c r="C2558" s="8" t="s">
        <v>7462</v>
      </c>
      <c r="D2558" s="8" t="s">
        <v>7495</v>
      </c>
      <c r="F2558" s="8" t="s">
        <v>6141</v>
      </c>
      <c r="G2558" s="8" t="str">
        <f t="shared" ca="1" si="205"/>
        <v>13</v>
      </c>
      <c r="H2558" s="8" t="str">
        <f t="shared" ca="1" si="206"/>
        <v>20</v>
      </c>
      <c r="I2558" s="8" t="s">
        <v>6171</v>
      </c>
      <c r="J2558" s="8" t="s">
        <v>6190</v>
      </c>
      <c r="K2558" s="8" t="s">
        <v>6217</v>
      </c>
      <c r="L2558" s="8" t="s">
        <v>8471</v>
      </c>
      <c r="M2558" s="8" t="s">
        <v>8472</v>
      </c>
      <c r="N2558" s="8" t="s">
        <v>6224</v>
      </c>
    </row>
    <row r="2559" spans="1:14" ht="21.75" customHeight="1">
      <c r="A2559" s="8" t="s">
        <v>8473</v>
      </c>
      <c r="B2559" s="8" t="s">
        <v>7089</v>
      </c>
      <c r="C2559" s="8" t="s">
        <v>7462</v>
      </c>
      <c r="D2559" s="8" t="s">
        <v>7479</v>
      </c>
      <c r="F2559" s="8" t="s">
        <v>6141</v>
      </c>
      <c r="G2559" s="8" t="str">
        <f t="shared" ca="1" si="205"/>
        <v>13</v>
      </c>
      <c r="H2559" s="8" t="str">
        <f t="shared" ca="1" si="206"/>
        <v>20</v>
      </c>
      <c r="I2559" s="8" t="s">
        <v>8069</v>
      </c>
      <c r="J2559" s="8" t="s">
        <v>6361</v>
      </c>
      <c r="K2559" s="8" t="s">
        <v>6217</v>
      </c>
      <c r="L2559" s="8" t="s">
        <v>7090</v>
      </c>
      <c r="M2559" s="8" t="s">
        <v>8474</v>
      </c>
      <c r="N2559" s="8" t="s">
        <v>6169</v>
      </c>
    </row>
    <row r="2560" spans="1:14" ht="21.75" customHeight="1">
      <c r="A2560" s="8" t="s">
        <v>1907</v>
      </c>
      <c r="B2560" s="8" t="s">
        <v>7827</v>
      </c>
      <c r="C2560" s="8" t="s">
        <v>7462</v>
      </c>
      <c r="D2560" s="8" t="s">
        <v>7463</v>
      </c>
      <c r="F2560" s="8" t="s">
        <v>6141</v>
      </c>
      <c r="G2560" s="8" t="str">
        <f t="shared" ca="1" si="205"/>
        <v>13</v>
      </c>
      <c r="H2560" s="8" t="str">
        <f t="shared" ca="1" si="206"/>
        <v>20</v>
      </c>
      <c r="I2560" s="8" t="s">
        <v>6306</v>
      </c>
      <c r="J2560" s="8" t="s">
        <v>7828</v>
      </c>
      <c r="K2560" s="8" t="s">
        <v>6166</v>
      </c>
      <c r="L2560" s="8" t="s">
        <v>8475</v>
      </c>
      <c r="M2560" s="8" t="s">
        <v>8476</v>
      </c>
      <c r="N2560" s="8" t="s">
        <v>6224</v>
      </c>
    </row>
    <row r="2561" spans="1:14" ht="21.75" customHeight="1">
      <c r="A2561" s="8" t="s">
        <v>8477</v>
      </c>
      <c r="B2561" s="8" t="s">
        <v>8141</v>
      </c>
      <c r="C2561" s="8" t="s">
        <v>7462</v>
      </c>
      <c r="D2561" s="8" t="s">
        <v>7495</v>
      </c>
      <c r="F2561" s="8" t="s">
        <v>6141</v>
      </c>
      <c r="G2561" s="8" t="str">
        <f t="shared" ca="1" si="205"/>
        <v>13</v>
      </c>
      <c r="H2561" s="8" t="str">
        <f t="shared" ca="1" si="206"/>
        <v>20</v>
      </c>
      <c r="I2561" s="8" t="s">
        <v>6256</v>
      </c>
      <c r="J2561" s="8" t="s">
        <v>6595</v>
      </c>
      <c r="K2561" s="8" t="s">
        <v>6166</v>
      </c>
      <c r="L2561" s="8" t="s">
        <v>8478</v>
      </c>
      <c r="M2561" s="8" t="s">
        <v>4611</v>
      </c>
      <c r="N2561" s="8" t="s">
        <v>6147</v>
      </c>
    </row>
    <row r="2562" spans="1:14" ht="21.75" customHeight="1">
      <c r="A2562" s="8" t="s">
        <v>2962</v>
      </c>
      <c r="B2562" s="8" t="s">
        <v>8479</v>
      </c>
      <c r="C2562" s="8" t="s">
        <v>7462</v>
      </c>
      <c r="D2562" s="8" t="s">
        <v>7479</v>
      </c>
      <c r="F2562" s="8" t="s">
        <v>6141</v>
      </c>
      <c r="G2562" s="8" t="str">
        <f t="shared" ca="1" si="205"/>
        <v>13</v>
      </c>
      <c r="H2562" s="8" t="str">
        <f t="shared" ca="1" si="206"/>
        <v>20</v>
      </c>
      <c r="I2562" s="8" t="s">
        <v>6171</v>
      </c>
      <c r="J2562" s="8" t="s">
        <v>6286</v>
      </c>
      <c r="K2562" s="8" t="s">
        <v>6143</v>
      </c>
      <c r="L2562" s="8" t="s">
        <v>8480</v>
      </c>
      <c r="M2562" s="8" t="s">
        <v>8481</v>
      </c>
      <c r="N2562" s="8" t="s">
        <v>6224</v>
      </c>
    </row>
    <row r="2563" spans="1:14" ht="21.75" customHeight="1">
      <c r="A2563" s="8" t="s">
        <v>8482</v>
      </c>
      <c r="B2563" s="8" t="s">
        <v>8072</v>
      </c>
      <c r="C2563" s="8" t="s">
        <v>7462</v>
      </c>
      <c r="D2563" s="8" t="s">
        <v>7543</v>
      </c>
      <c r="F2563" s="8" t="s">
        <v>6141</v>
      </c>
      <c r="G2563" s="8" t="str">
        <f t="shared" ca="1" si="205"/>
        <v>13</v>
      </c>
      <c r="H2563" s="8" t="str">
        <f t="shared" ca="1" si="206"/>
        <v>20</v>
      </c>
      <c r="I2563" s="8" t="s">
        <v>6942</v>
      </c>
      <c r="J2563" s="8" t="s">
        <v>6158</v>
      </c>
      <c r="K2563" s="8" t="s">
        <v>6217</v>
      </c>
      <c r="L2563" s="8" t="s">
        <v>8483</v>
      </c>
      <c r="M2563" s="8" t="s">
        <v>6534</v>
      </c>
      <c r="N2563" s="8" t="s">
        <v>36</v>
      </c>
    </row>
    <row r="2564" spans="1:14" ht="21.75" customHeight="1">
      <c r="A2564" s="8" t="s">
        <v>8484</v>
      </c>
      <c r="B2564" s="8" t="s">
        <v>8485</v>
      </c>
      <c r="C2564" s="8" t="s">
        <v>7462</v>
      </c>
      <c r="D2564" s="8" t="s">
        <v>7479</v>
      </c>
      <c r="F2564" s="8" t="s">
        <v>6141</v>
      </c>
      <c r="G2564" s="8" t="str">
        <f t="shared" ca="1" si="205"/>
        <v>13</v>
      </c>
      <c r="H2564" s="8" t="str">
        <f t="shared" ca="1" si="206"/>
        <v>20</v>
      </c>
      <c r="I2564" s="8" t="s">
        <v>8486</v>
      </c>
      <c r="J2564" s="8" t="s">
        <v>6190</v>
      </c>
      <c r="K2564" s="8" t="s">
        <v>6143</v>
      </c>
      <c r="L2564" s="8" t="s">
        <v>8487</v>
      </c>
      <c r="M2564" s="8" t="s">
        <v>8488</v>
      </c>
      <c r="N2564" s="8" t="s">
        <v>36</v>
      </c>
    </row>
    <row r="2565" spans="1:14" ht="21.75" customHeight="1">
      <c r="A2565" s="8" t="s">
        <v>385</v>
      </c>
      <c r="B2565" s="8" t="s">
        <v>7916</v>
      </c>
      <c r="C2565" s="8" t="s">
        <v>7462</v>
      </c>
      <c r="D2565" s="8" t="s">
        <v>7471</v>
      </c>
      <c r="F2565" s="8" t="s">
        <v>6141</v>
      </c>
      <c r="G2565" s="8" t="str">
        <f t="shared" ca="1" si="205"/>
        <v>13</v>
      </c>
      <c r="H2565" s="8" t="str">
        <f t="shared" ca="1" si="206"/>
        <v>20</v>
      </c>
      <c r="I2565" s="8" t="s">
        <v>6785</v>
      </c>
      <c r="J2565" s="8" t="s">
        <v>6527</v>
      </c>
      <c r="K2565" s="8" t="s">
        <v>6143</v>
      </c>
      <c r="L2565" s="8" t="s">
        <v>8489</v>
      </c>
      <c r="M2565" s="8" t="s">
        <v>8490</v>
      </c>
      <c r="N2565" s="8" t="s">
        <v>36</v>
      </c>
    </row>
    <row r="2566" spans="1:14" ht="21.75" customHeight="1">
      <c r="A2566" s="8" t="s">
        <v>8491</v>
      </c>
      <c r="B2566" s="8" t="s">
        <v>8392</v>
      </c>
      <c r="C2566" s="8" t="s">
        <v>7462</v>
      </c>
      <c r="D2566" s="8" t="s">
        <v>7543</v>
      </c>
      <c r="F2566" s="8" t="s">
        <v>6141</v>
      </c>
      <c r="G2566" s="8" t="str">
        <f t="shared" ca="1" si="205"/>
        <v>13</v>
      </c>
      <c r="H2566" s="8" t="str">
        <f t="shared" ca="1" si="206"/>
        <v>20</v>
      </c>
      <c r="I2566" s="8" t="s">
        <v>6189</v>
      </c>
      <c r="J2566" s="8" t="s">
        <v>6964</v>
      </c>
      <c r="K2566" s="8" t="s">
        <v>6143</v>
      </c>
      <c r="L2566" s="8" t="s">
        <v>8492</v>
      </c>
      <c r="M2566" s="8" t="s">
        <v>1410</v>
      </c>
      <c r="N2566" s="8" t="s">
        <v>42</v>
      </c>
    </row>
    <row r="2567" spans="1:14" ht="21.75" customHeight="1">
      <c r="A2567" s="8" t="s">
        <v>761</v>
      </c>
      <c r="B2567" s="8" t="s">
        <v>7542</v>
      </c>
      <c r="C2567" s="8" t="s">
        <v>7462</v>
      </c>
      <c r="D2567" s="8" t="s">
        <v>7543</v>
      </c>
      <c r="F2567" s="8" t="s">
        <v>6164</v>
      </c>
      <c r="G2567" s="8" t="str">
        <f t="shared" ca="1" si="205"/>
        <v>13</v>
      </c>
      <c r="H2567" s="8" t="str">
        <f t="shared" ca="1" si="206"/>
        <v>20</v>
      </c>
      <c r="I2567" s="8" t="s">
        <v>6256</v>
      </c>
      <c r="J2567" s="8" t="s">
        <v>6239</v>
      </c>
      <c r="K2567" s="8" t="s">
        <v>6217</v>
      </c>
      <c r="L2567" s="8" t="s">
        <v>8428</v>
      </c>
      <c r="M2567" s="8" t="s">
        <v>8419</v>
      </c>
      <c r="N2567" s="8" t="s">
        <v>6169</v>
      </c>
    </row>
    <row r="2568" spans="1:14" ht="21.75" customHeight="1">
      <c r="A2568" s="8" t="s">
        <v>385</v>
      </c>
      <c r="B2568" s="8" t="s">
        <v>7846</v>
      </c>
      <c r="C2568" s="8" t="s">
        <v>7462</v>
      </c>
      <c r="D2568" s="8" t="s">
        <v>7475</v>
      </c>
      <c r="F2568" s="8" t="s">
        <v>6164</v>
      </c>
      <c r="G2568" s="8" t="str">
        <f t="shared" ca="1" si="205"/>
        <v>13</v>
      </c>
      <c r="H2568" s="8" t="str">
        <f t="shared" ca="1" si="206"/>
        <v>20</v>
      </c>
      <c r="I2568" s="8" t="s">
        <v>6165</v>
      </c>
      <c r="J2568" s="8" t="s">
        <v>6173</v>
      </c>
      <c r="K2568" s="8" t="s">
        <v>6217</v>
      </c>
      <c r="L2568" s="8" t="s">
        <v>8309</v>
      </c>
      <c r="M2568" s="8" t="s">
        <v>1907</v>
      </c>
      <c r="N2568" s="8" t="s">
        <v>6169</v>
      </c>
    </row>
    <row r="2569" spans="1:14" ht="21.75" customHeight="1">
      <c r="A2569" s="8" t="s">
        <v>1068</v>
      </c>
      <c r="B2569" s="8" t="s">
        <v>7560</v>
      </c>
      <c r="C2569" s="8" t="s">
        <v>7462</v>
      </c>
      <c r="D2569" s="8" t="s">
        <v>7475</v>
      </c>
      <c r="F2569" s="8" t="s">
        <v>6141</v>
      </c>
      <c r="G2569" s="8" t="str">
        <f t="shared" ca="1" si="205"/>
        <v>13</v>
      </c>
      <c r="H2569" s="8" t="str">
        <f t="shared" ca="1" si="206"/>
        <v>20</v>
      </c>
      <c r="I2569" s="8" t="s">
        <v>7819</v>
      </c>
      <c r="J2569" s="8" t="s">
        <v>6144</v>
      </c>
      <c r="K2569" s="8" t="s">
        <v>6217</v>
      </c>
      <c r="L2569" s="8" t="s">
        <v>8493</v>
      </c>
      <c r="M2569" s="8" t="s">
        <v>1907</v>
      </c>
      <c r="N2569" s="8" t="s">
        <v>6169</v>
      </c>
    </row>
    <row r="2570" spans="1:14" ht="21.75" customHeight="1">
      <c r="A2570" s="8" t="s">
        <v>8494</v>
      </c>
      <c r="B2570" s="8" t="s">
        <v>8495</v>
      </c>
      <c r="C2570" s="8" t="s">
        <v>7462</v>
      </c>
      <c r="D2570" s="8" t="s">
        <v>7463</v>
      </c>
      <c r="F2570" s="8" t="s">
        <v>6141</v>
      </c>
      <c r="G2570" s="8" t="str">
        <f t="shared" ca="1" si="205"/>
        <v>13</v>
      </c>
      <c r="H2570" s="8" t="str">
        <f t="shared" ca="1" si="206"/>
        <v>20</v>
      </c>
      <c r="I2570" s="8" t="s">
        <v>7847</v>
      </c>
      <c r="J2570" s="8" t="s">
        <v>6158</v>
      </c>
      <c r="K2570" s="8" t="s">
        <v>6217</v>
      </c>
      <c r="L2570" s="8" t="s">
        <v>8496</v>
      </c>
      <c r="M2570" s="8" t="s">
        <v>8497</v>
      </c>
      <c r="N2570" s="8" t="s">
        <v>36</v>
      </c>
    </row>
    <row r="2571" spans="1:14" ht="21.75" customHeight="1">
      <c r="A2571" s="8" t="s">
        <v>367</v>
      </c>
      <c r="B2571" s="8" t="s">
        <v>8498</v>
      </c>
      <c r="C2571" s="8" t="s">
        <v>7462</v>
      </c>
      <c r="D2571" s="8" t="s">
        <v>7466</v>
      </c>
      <c r="F2571" s="8" t="s">
        <v>6141</v>
      </c>
      <c r="G2571" s="8" t="str">
        <f t="shared" ca="1" si="205"/>
        <v>13</v>
      </c>
      <c r="H2571" s="8" t="str">
        <f t="shared" ca="1" si="206"/>
        <v>20</v>
      </c>
      <c r="I2571" s="8" t="s">
        <v>6183</v>
      </c>
      <c r="J2571" s="8" t="s">
        <v>6286</v>
      </c>
      <c r="K2571" s="8" t="s">
        <v>6217</v>
      </c>
      <c r="L2571" s="8" t="s">
        <v>8499</v>
      </c>
      <c r="M2571" s="8" t="s">
        <v>6316</v>
      </c>
      <c r="N2571" s="8" t="s">
        <v>6224</v>
      </c>
    </row>
    <row r="2572" spans="1:14" ht="21.75" customHeight="1">
      <c r="A2572" s="8" t="s">
        <v>7006</v>
      </c>
      <c r="B2572" s="8" t="s">
        <v>7546</v>
      </c>
      <c r="C2572" s="8" t="s">
        <v>7462</v>
      </c>
      <c r="D2572" s="8" t="s">
        <v>7547</v>
      </c>
      <c r="F2572" s="8" t="s">
        <v>6141</v>
      </c>
      <c r="G2572" s="8" t="str">
        <f t="shared" ca="1" si="205"/>
        <v>13</v>
      </c>
      <c r="H2572" s="8" t="str">
        <f t="shared" ca="1" si="206"/>
        <v>20</v>
      </c>
      <c r="I2572" s="8" t="s">
        <v>6171</v>
      </c>
      <c r="J2572" s="8" t="s">
        <v>6158</v>
      </c>
      <c r="K2572" s="8" t="s">
        <v>6143</v>
      </c>
      <c r="L2572" s="8" t="s">
        <v>7548</v>
      </c>
      <c r="M2572" s="8" t="s">
        <v>8500</v>
      </c>
      <c r="N2572" s="8" t="s">
        <v>36</v>
      </c>
    </row>
    <row r="2573" spans="1:14" ht="21.75" customHeight="1">
      <c r="A2573" s="8" t="s">
        <v>8501</v>
      </c>
      <c r="B2573" s="8" t="s">
        <v>8351</v>
      </c>
      <c r="C2573" s="8" t="s">
        <v>7462</v>
      </c>
      <c r="D2573" s="8" t="s">
        <v>7479</v>
      </c>
      <c r="F2573" s="8" t="s">
        <v>6164</v>
      </c>
      <c r="G2573" s="8" t="str">
        <f t="shared" ca="1" si="205"/>
        <v>13</v>
      </c>
      <c r="H2573" s="8" t="str">
        <f t="shared" ca="1" si="206"/>
        <v>20</v>
      </c>
      <c r="I2573" s="8" t="s">
        <v>6973</v>
      </c>
      <c r="J2573" s="8" t="s">
        <v>6286</v>
      </c>
      <c r="K2573" s="8" t="s">
        <v>6217</v>
      </c>
      <c r="L2573" s="8" t="s">
        <v>8352</v>
      </c>
      <c r="M2573" s="8" t="s">
        <v>8502</v>
      </c>
      <c r="N2573" s="8" t="s">
        <v>6224</v>
      </c>
    </row>
    <row r="2574" spans="1:14" ht="21.75" customHeight="1">
      <c r="A2574" s="8" t="s">
        <v>8503</v>
      </c>
      <c r="B2574" s="8" t="s">
        <v>7248</v>
      </c>
      <c r="C2574" s="8" t="s">
        <v>7462</v>
      </c>
      <c r="D2574" s="8" t="s">
        <v>7547</v>
      </c>
      <c r="F2574" s="8" t="s">
        <v>6141</v>
      </c>
      <c r="G2574" s="8" t="str">
        <f t="shared" ca="1" si="205"/>
        <v>13</v>
      </c>
      <c r="H2574" s="8" t="str">
        <f t="shared" ca="1" si="206"/>
        <v>20</v>
      </c>
      <c r="I2574" s="8" t="s">
        <v>6750</v>
      </c>
      <c r="J2574" s="8" t="s">
        <v>6158</v>
      </c>
      <c r="K2574" s="8" t="s">
        <v>6166</v>
      </c>
      <c r="L2574" s="8" t="s">
        <v>8504</v>
      </c>
      <c r="M2574" s="8" t="s">
        <v>8505</v>
      </c>
      <c r="N2574" s="8" t="s">
        <v>6224</v>
      </c>
    </row>
    <row r="2575" spans="1:14" ht="21.75" customHeight="1">
      <c r="A2575" s="8" t="s">
        <v>8506</v>
      </c>
      <c r="B2575" s="8" t="s">
        <v>8467</v>
      </c>
      <c r="C2575" s="8" t="s">
        <v>7462</v>
      </c>
      <c r="D2575" s="8" t="s">
        <v>7495</v>
      </c>
      <c r="F2575" s="8" t="s">
        <v>6141</v>
      </c>
      <c r="G2575" s="8" t="str">
        <f t="shared" ca="1" si="205"/>
        <v>13</v>
      </c>
      <c r="H2575" s="8" t="str">
        <f t="shared" ca="1" si="206"/>
        <v>20</v>
      </c>
      <c r="I2575" s="8" t="s">
        <v>6589</v>
      </c>
      <c r="J2575" s="8" t="s">
        <v>6694</v>
      </c>
      <c r="K2575" s="8" t="s">
        <v>6217</v>
      </c>
      <c r="L2575" s="8" t="s">
        <v>8468</v>
      </c>
      <c r="M2575" s="8" t="s">
        <v>8507</v>
      </c>
      <c r="N2575" s="8" t="s">
        <v>36</v>
      </c>
    </row>
    <row r="2576" spans="1:14" ht="21.75" customHeight="1">
      <c r="A2576" s="8" t="s">
        <v>385</v>
      </c>
      <c r="B2576" s="8" t="s">
        <v>3164</v>
      </c>
      <c r="C2576" s="8" t="s">
        <v>7462</v>
      </c>
      <c r="D2576" s="8" t="s">
        <v>7823</v>
      </c>
      <c r="F2576" s="8" t="s">
        <v>6141</v>
      </c>
      <c r="G2576" s="8" t="str">
        <f t="shared" ca="1" si="205"/>
        <v>13</v>
      </c>
      <c r="H2576" s="8" t="str">
        <f t="shared" ca="1" si="206"/>
        <v>20</v>
      </c>
      <c r="I2576" s="8" t="s">
        <v>8508</v>
      </c>
      <c r="J2576" s="8" t="s">
        <v>6201</v>
      </c>
      <c r="K2576" s="8" t="s">
        <v>6217</v>
      </c>
      <c r="L2576" s="8" t="s">
        <v>8509</v>
      </c>
      <c r="M2576" s="8" t="s">
        <v>1907</v>
      </c>
      <c r="N2576" s="8" t="s">
        <v>6169</v>
      </c>
    </row>
    <row r="2577" spans="1:14" ht="21.75" customHeight="1">
      <c r="A2577" s="8" t="s">
        <v>8510</v>
      </c>
      <c r="B2577" s="8" t="s">
        <v>8511</v>
      </c>
      <c r="C2577" s="8" t="s">
        <v>7462</v>
      </c>
      <c r="D2577" s="8" t="s">
        <v>7495</v>
      </c>
      <c r="F2577" s="8" t="s">
        <v>6141</v>
      </c>
      <c r="G2577" s="8" t="str">
        <f t="shared" ca="1" si="205"/>
        <v>13</v>
      </c>
      <c r="H2577" s="8" t="str">
        <f t="shared" ca="1" si="206"/>
        <v>20</v>
      </c>
      <c r="I2577" s="8" t="s">
        <v>6252</v>
      </c>
      <c r="J2577" s="8" t="s">
        <v>6158</v>
      </c>
      <c r="K2577" s="8" t="s">
        <v>6217</v>
      </c>
      <c r="L2577" s="8" t="s">
        <v>8512</v>
      </c>
      <c r="M2577" s="8" t="s">
        <v>8513</v>
      </c>
      <c r="N2577" s="8" t="s">
        <v>36</v>
      </c>
    </row>
    <row r="2578" spans="1:14" ht="21.75" customHeight="1">
      <c r="A2578" s="8" t="s">
        <v>8514</v>
      </c>
      <c r="B2578" s="8" t="s">
        <v>8373</v>
      </c>
      <c r="C2578" s="8" t="s">
        <v>7462</v>
      </c>
      <c r="D2578" s="8" t="s">
        <v>7479</v>
      </c>
      <c r="F2578" s="8" t="s">
        <v>6141</v>
      </c>
      <c r="G2578" s="8" t="str">
        <f t="shared" ca="1" si="205"/>
        <v>13</v>
      </c>
      <c r="H2578" s="8" t="str">
        <f t="shared" ca="1" si="206"/>
        <v>20</v>
      </c>
      <c r="I2578" s="8" t="s">
        <v>6375</v>
      </c>
      <c r="J2578" s="8" t="s">
        <v>6190</v>
      </c>
      <c r="K2578" s="8" t="s">
        <v>6217</v>
      </c>
      <c r="L2578" s="8" t="s">
        <v>8515</v>
      </c>
      <c r="M2578" s="8" t="s">
        <v>8516</v>
      </c>
      <c r="N2578" s="8" t="s">
        <v>36</v>
      </c>
    </row>
    <row r="2579" spans="1:14" ht="21.75" customHeight="1">
      <c r="A2579" s="8" t="s">
        <v>8517</v>
      </c>
      <c r="B2579" s="8" t="s">
        <v>3467</v>
      </c>
      <c r="C2579" s="8" t="s">
        <v>7462</v>
      </c>
      <c r="D2579" s="8" t="s">
        <v>7495</v>
      </c>
      <c r="F2579" s="8" t="s">
        <v>6141</v>
      </c>
      <c r="G2579" s="8" t="str">
        <f t="shared" ca="1" si="205"/>
        <v>13</v>
      </c>
      <c r="H2579" s="8" t="str">
        <f t="shared" ca="1" si="206"/>
        <v>20</v>
      </c>
      <c r="I2579" s="8" t="s">
        <v>6252</v>
      </c>
      <c r="J2579" s="8" t="s">
        <v>8518</v>
      </c>
      <c r="K2579" s="8" t="s">
        <v>6217</v>
      </c>
      <c r="L2579" s="8" t="s">
        <v>8519</v>
      </c>
      <c r="M2579" s="8" t="s">
        <v>8520</v>
      </c>
      <c r="N2579" s="8" t="s">
        <v>36</v>
      </c>
    </row>
    <row r="2580" spans="1:14" ht="21.75" customHeight="1">
      <c r="A2580" s="8" t="s">
        <v>2687</v>
      </c>
      <c r="B2580" s="8" t="s">
        <v>8521</v>
      </c>
      <c r="C2580" s="8" t="s">
        <v>7462</v>
      </c>
      <c r="D2580" s="8" t="s">
        <v>7547</v>
      </c>
      <c r="F2580" s="8" t="s">
        <v>6141</v>
      </c>
      <c r="G2580" s="8" t="str">
        <f t="shared" ca="1" si="205"/>
        <v>13</v>
      </c>
      <c r="H2580" s="8" t="str">
        <f t="shared" ca="1" si="206"/>
        <v>20</v>
      </c>
      <c r="I2580" s="8" t="s">
        <v>6878</v>
      </c>
      <c r="J2580" s="8" t="s">
        <v>6786</v>
      </c>
      <c r="K2580" s="8" t="s">
        <v>6143</v>
      </c>
      <c r="L2580" s="8" t="s">
        <v>8522</v>
      </c>
      <c r="M2580" s="8" t="s">
        <v>6696</v>
      </c>
      <c r="N2580" s="8" t="s">
        <v>36</v>
      </c>
    </row>
    <row r="2581" spans="1:14" ht="21.75" customHeight="1">
      <c r="A2581" s="8" t="s">
        <v>7778</v>
      </c>
      <c r="B2581" s="8" t="s">
        <v>8523</v>
      </c>
      <c r="C2581" s="8" t="s">
        <v>7462</v>
      </c>
      <c r="D2581" s="8" t="s">
        <v>7471</v>
      </c>
      <c r="F2581" s="8" t="s">
        <v>6150</v>
      </c>
      <c r="G2581" s="8" t="str">
        <f t="shared" ca="1" si="205"/>
        <v>13</v>
      </c>
      <c r="H2581" s="8" t="str">
        <f t="shared" ca="1" si="206"/>
        <v>20</v>
      </c>
      <c r="I2581" s="8" t="s">
        <v>7945</v>
      </c>
      <c r="J2581" s="8" t="s">
        <v>6786</v>
      </c>
      <c r="K2581" s="8" t="s">
        <v>6150</v>
      </c>
      <c r="L2581" s="8" t="s">
        <v>8524</v>
      </c>
      <c r="M2581" s="8" t="s">
        <v>8525</v>
      </c>
      <c r="N2581" s="8" t="s">
        <v>6224</v>
      </c>
    </row>
    <row r="2582" spans="1:14" ht="21.75" customHeight="1">
      <c r="A2582" s="8" t="s">
        <v>8526</v>
      </c>
      <c r="B2582" s="8" t="s">
        <v>7542</v>
      </c>
      <c r="C2582" s="8" t="s">
        <v>7462</v>
      </c>
      <c r="D2582" s="8" t="s">
        <v>7543</v>
      </c>
      <c r="F2582" s="8" t="s">
        <v>6164</v>
      </c>
      <c r="G2582" s="8" t="str">
        <f t="shared" ca="1" si="205"/>
        <v>13</v>
      </c>
      <c r="H2582" s="8" t="str">
        <f t="shared" ca="1" si="206"/>
        <v>20</v>
      </c>
      <c r="I2582" s="8" t="s">
        <v>6256</v>
      </c>
      <c r="J2582" s="8" t="s">
        <v>6239</v>
      </c>
      <c r="K2582" s="8" t="s">
        <v>6217</v>
      </c>
      <c r="L2582" s="8" t="s">
        <v>8428</v>
      </c>
      <c r="M2582" s="8" t="s">
        <v>8527</v>
      </c>
      <c r="N2582" s="8" t="s">
        <v>6169</v>
      </c>
    </row>
    <row r="2583" spans="1:14" ht="21.75" customHeight="1">
      <c r="A2583" s="8" t="s">
        <v>8528</v>
      </c>
      <c r="B2583" s="8" t="s">
        <v>7560</v>
      </c>
      <c r="C2583" s="8" t="s">
        <v>7462</v>
      </c>
      <c r="D2583" s="8" t="s">
        <v>7475</v>
      </c>
      <c r="F2583" s="8" t="s">
        <v>6141</v>
      </c>
      <c r="G2583" s="8" t="str">
        <f t="shared" ca="1" si="205"/>
        <v>13</v>
      </c>
      <c r="H2583" s="8" t="str">
        <f t="shared" ca="1" si="206"/>
        <v>20</v>
      </c>
      <c r="I2583" s="8" t="s">
        <v>6256</v>
      </c>
      <c r="J2583" s="8" t="s">
        <v>6144</v>
      </c>
      <c r="K2583" s="8" t="s">
        <v>6217</v>
      </c>
      <c r="L2583" s="8" t="s">
        <v>7561</v>
      </c>
      <c r="M2583" s="8" t="s">
        <v>8529</v>
      </c>
      <c r="N2583" s="8" t="s">
        <v>6169</v>
      </c>
    </row>
    <row r="2584" spans="1:14" ht="21.75" customHeight="1">
      <c r="A2584" s="8" t="s">
        <v>8530</v>
      </c>
      <c r="B2584" s="8" t="s">
        <v>8467</v>
      </c>
      <c r="C2584" s="8" t="s">
        <v>7462</v>
      </c>
      <c r="D2584" s="8" t="s">
        <v>7495</v>
      </c>
      <c r="F2584" s="8" t="s">
        <v>6141</v>
      </c>
      <c r="G2584" s="8" t="str">
        <f t="shared" ca="1" si="205"/>
        <v>13</v>
      </c>
      <c r="H2584" s="8" t="str">
        <f t="shared" ca="1" si="206"/>
        <v>20</v>
      </c>
      <c r="I2584" s="8" t="s">
        <v>6589</v>
      </c>
      <c r="J2584" s="8" t="s">
        <v>6694</v>
      </c>
      <c r="K2584" s="8" t="s">
        <v>6217</v>
      </c>
      <c r="L2584" s="8" t="s">
        <v>8531</v>
      </c>
      <c r="M2584" s="8" t="s">
        <v>8507</v>
      </c>
      <c r="N2584" s="8" t="s">
        <v>36</v>
      </c>
    </row>
    <row r="2585" spans="1:14" ht="21.75" customHeight="1">
      <c r="A2585" s="8" t="s">
        <v>172</v>
      </c>
      <c r="B2585" s="8" t="s">
        <v>8521</v>
      </c>
      <c r="C2585" s="8" t="s">
        <v>7462</v>
      </c>
      <c r="D2585" s="8" t="s">
        <v>7547</v>
      </c>
      <c r="F2585" s="8" t="s">
        <v>6164</v>
      </c>
      <c r="G2585" s="8" t="str">
        <f t="shared" ca="1" si="205"/>
        <v>13</v>
      </c>
      <c r="H2585" s="8" t="str">
        <f t="shared" ca="1" si="206"/>
        <v>20</v>
      </c>
      <c r="I2585" s="8" t="s">
        <v>6189</v>
      </c>
      <c r="J2585" s="8" t="s">
        <v>6786</v>
      </c>
      <c r="K2585" s="8" t="s">
        <v>6217</v>
      </c>
      <c r="L2585" s="8" t="s">
        <v>8522</v>
      </c>
      <c r="M2585" s="8" t="s">
        <v>6286</v>
      </c>
      <c r="N2585" s="8" t="s">
        <v>36</v>
      </c>
    </row>
    <row r="2586" spans="1:14" ht="21.75" customHeight="1">
      <c r="A2586" s="8" t="s">
        <v>8532</v>
      </c>
      <c r="B2586" s="8" t="s">
        <v>8533</v>
      </c>
      <c r="C2586" s="8" t="s">
        <v>7462</v>
      </c>
      <c r="D2586" s="8" t="s">
        <v>7463</v>
      </c>
      <c r="F2586" s="8" t="s">
        <v>6141</v>
      </c>
      <c r="G2586" s="8" t="str">
        <f t="shared" ca="1" si="205"/>
        <v>13</v>
      </c>
      <c r="H2586" s="8" t="str">
        <f t="shared" ca="1" si="206"/>
        <v>20</v>
      </c>
      <c r="I2586" s="8" t="s">
        <v>6256</v>
      </c>
      <c r="J2586" s="8" t="s">
        <v>8534</v>
      </c>
      <c r="K2586" s="8" t="s">
        <v>6143</v>
      </c>
      <c r="L2586" s="8" t="s">
        <v>8535</v>
      </c>
      <c r="M2586" s="8" t="s">
        <v>8536</v>
      </c>
      <c r="N2586" s="8" t="s">
        <v>6169</v>
      </c>
    </row>
    <row r="2587" spans="1:14" ht="21.75" customHeight="1">
      <c r="A2587" s="8" t="s">
        <v>1588</v>
      </c>
      <c r="B2587" s="8" t="s">
        <v>5093</v>
      </c>
      <c r="C2587" s="8" t="s">
        <v>7462</v>
      </c>
      <c r="D2587" s="8" t="s">
        <v>7479</v>
      </c>
      <c r="F2587" s="8" t="s">
        <v>6141</v>
      </c>
      <c r="G2587" s="8" t="str">
        <f t="shared" ca="1" si="205"/>
        <v>13</v>
      </c>
      <c r="H2587" s="8" t="str">
        <f t="shared" ca="1" si="206"/>
        <v>20</v>
      </c>
      <c r="I2587" s="8" t="s">
        <v>7819</v>
      </c>
      <c r="J2587" s="8" t="s">
        <v>6190</v>
      </c>
      <c r="K2587" s="8" t="s">
        <v>6166</v>
      </c>
      <c r="L2587" s="8" t="s">
        <v>8537</v>
      </c>
      <c r="M2587" s="8" t="s">
        <v>8538</v>
      </c>
      <c r="N2587" s="8" t="s">
        <v>6224</v>
      </c>
    </row>
    <row r="2588" spans="1:14" ht="21.75" customHeight="1">
      <c r="A2588" s="8" t="s">
        <v>385</v>
      </c>
      <c r="B2588" s="8" t="s">
        <v>5414</v>
      </c>
      <c r="C2588" s="8" t="s">
        <v>7462</v>
      </c>
      <c r="D2588" s="8" t="s">
        <v>7479</v>
      </c>
      <c r="F2588" s="8" t="s">
        <v>6141</v>
      </c>
      <c r="G2588" s="8" t="str">
        <f t="shared" ca="1" si="205"/>
        <v>13</v>
      </c>
      <c r="H2588" s="8" t="str">
        <f t="shared" ca="1" si="206"/>
        <v>20</v>
      </c>
      <c r="I2588" s="8" t="s">
        <v>6244</v>
      </c>
      <c r="J2588" s="8" t="s">
        <v>6286</v>
      </c>
      <c r="K2588" s="8" t="s">
        <v>6166</v>
      </c>
      <c r="L2588" s="8" t="s">
        <v>6372</v>
      </c>
      <c r="M2588" s="8" t="s">
        <v>1907</v>
      </c>
      <c r="N2588" s="8" t="s">
        <v>6224</v>
      </c>
    </row>
    <row r="2589" spans="1:14" ht="21.75" customHeight="1">
      <c r="A2589" s="8" t="s">
        <v>1068</v>
      </c>
      <c r="B2589" s="8" t="s">
        <v>8539</v>
      </c>
      <c r="C2589" s="8" t="s">
        <v>7462</v>
      </c>
      <c r="D2589" s="8" t="s">
        <v>7781</v>
      </c>
      <c r="F2589" s="8" t="s">
        <v>6141</v>
      </c>
      <c r="G2589" s="8" t="str">
        <f t="shared" ca="1" si="205"/>
        <v>13</v>
      </c>
      <c r="H2589" s="8" t="str">
        <f t="shared" ca="1" si="206"/>
        <v>20</v>
      </c>
      <c r="I2589" s="8" t="s">
        <v>6171</v>
      </c>
      <c r="J2589" s="8" t="s">
        <v>6158</v>
      </c>
      <c r="K2589" s="8" t="s">
        <v>6150</v>
      </c>
      <c r="L2589" s="8" t="s">
        <v>8540</v>
      </c>
      <c r="M2589" s="8" t="s">
        <v>7038</v>
      </c>
      <c r="N2589" s="8" t="s">
        <v>42</v>
      </c>
    </row>
    <row r="2590" spans="1:14" ht="21.75" customHeight="1">
      <c r="A2590" s="8" t="s">
        <v>761</v>
      </c>
      <c r="B2590" s="8" t="s">
        <v>4998</v>
      </c>
      <c r="C2590" s="8" t="s">
        <v>7462</v>
      </c>
      <c r="D2590" s="8" t="s">
        <v>7495</v>
      </c>
      <c r="F2590" s="8" t="s">
        <v>6141</v>
      </c>
      <c r="G2590" s="8" t="str">
        <f t="shared" ca="1" si="205"/>
        <v>13</v>
      </c>
      <c r="H2590" s="8" t="str">
        <f t="shared" ca="1" si="206"/>
        <v>20</v>
      </c>
      <c r="I2590" s="8" t="s">
        <v>7889</v>
      </c>
      <c r="J2590" s="8" t="s">
        <v>6239</v>
      </c>
      <c r="K2590" s="8" t="s">
        <v>6217</v>
      </c>
      <c r="L2590" s="8" t="s">
        <v>8541</v>
      </c>
      <c r="M2590" s="8" t="s">
        <v>1907</v>
      </c>
      <c r="N2590" s="8" t="s">
        <v>36</v>
      </c>
    </row>
    <row r="2591" spans="1:14" ht="21.75" customHeight="1">
      <c r="A2591" s="8" t="s">
        <v>2510</v>
      </c>
      <c r="B2591" s="8" t="s">
        <v>8218</v>
      </c>
      <c r="C2591" s="8" t="s">
        <v>7462</v>
      </c>
      <c r="D2591" s="8" t="s">
        <v>7475</v>
      </c>
      <c r="F2591" s="8" t="s">
        <v>6141</v>
      </c>
      <c r="G2591" s="8" t="str">
        <f t="shared" ca="1" si="205"/>
        <v>13</v>
      </c>
      <c r="H2591" s="8" t="str">
        <f t="shared" ca="1" si="206"/>
        <v>20</v>
      </c>
      <c r="I2591" s="8" t="s">
        <v>6256</v>
      </c>
      <c r="J2591" s="8" t="s">
        <v>6245</v>
      </c>
      <c r="K2591" s="8" t="s">
        <v>6217</v>
      </c>
      <c r="L2591" s="8" t="s">
        <v>8542</v>
      </c>
      <c r="M2591" s="8" t="s">
        <v>8543</v>
      </c>
      <c r="N2591" s="8" t="s">
        <v>6224</v>
      </c>
    </row>
    <row r="2592" spans="1:14" ht="21.75" customHeight="1">
      <c r="A2592" s="8" t="s">
        <v>8544</v>
      </c>
      <c r="B2592" s="8" t="s">
        <v>8446</v>
      </c>
      <c r="C2592" s="8" t="s">
        <v>7462</v>
      </c>
      <c r="D2592" s="8" t="s">
        <v>7466</v>
      </c>
      <c r="F2592" s="8" t="s">
        <v>6141</v>
      </c>
      <c r="G2592" s="8" t="str">
        <f t="shared" ca="1" si="205"/>
        <v>13</v>
      </c>
      <c r="H2592" s="8" t="str">
        <f t="shared" ca="1" si="206"/>
        <v>20</v>
      </c>
      <c r="I2592" s="8" t="s">
        <v>6332</v>
      </c>
      <c r="J2592" s="8" t="s">
        <v>6420</v>
      </c>
      <c r="K2592" s="8" t="s">
        <v>6217</v>
      </c>
      <c r="L2592" s="8" t="s">
        <v>8545</v>
      </c>
      <c r="M2592" s="8" t="s">
        <v>8546</v>
      </c>
      <c r="N2592" s="8" t="s">
        <v>6224</v>
      </c>
    </row>
    <row r="2593" spans="1:14" ht="21.75" customHeight="1">
      <c r="A2593" s="8" t="s">
        <v>3402</v>
      </c>
      <c r="B2593" s="8" t="s">
        <v>7987</v>
      </c>
      <c r="C2593" s="8" t="s">
        <v>7462</v>
      </c>
      <c r="D2593" s="8" t="s">
        <v>7547</v>
      </c>
      <c r="F2593" s="8" t="s">
        <v>6164</v>
      </c>
      <c r="G2593" s="8" t="str">
        <f t="shared" ca="1" si="205"/>
        <v>13</v>
      </c>
      <c r="H2593" s="8" t="str">
        <f t="shared" ca="1" si="206"/>
        <v>20</v>
      </c>
      <c r="I2593" s="8" t="s">
        <v>6151</v>
      </c>
      <c r="J2593" s="8" t="s">
        <v>6278</v>
      </c>
      <c r="K2593" s="8" t="s">
        <v>6166</v>
      </c>
      <c r="L2593" s="8" t="s">
        <v>7988</v>
      </c>
      <c r="M2593" s="8" t="s">
        <v>8547</v>
      </c>
      <c r="N2593" s="8" t="s">
        <v>42</v>
      </c>
    </row>
    <row r="2594" spans="1:14" ht="21.75" customHeight="1">
      <c r="A2594" s="8" t="s">
        <v>3462</v>
      </c>
      <c r="B2594" s="8" t="s">
        <v>7964</v>
      </c>
      <c r="C2594" s="8" t="s">
        <v>7462</v>
      </c>
      <c r="D2594" s="8" t="s">
        <v>7479</v>
      </c>
      <c r="F2594" s="8" t="s">
        <v>6141</v>
      </c>
      <c r="G2594" s="8" t="str">
        <f t="shared" ca="1" si="205"/>
        <v>13</v>
      </c>
      <c r="H2594" s="8" t="str">
        <f t="shared" ca="1" si="206"/>
        <v>20</v>
      </c>
      <c r="I2594" s="8" t="s">
        <v>6244</v>
      </c>
      <c r="J2594" s="8" t="s">
        <v>7712</v>
      </c>
      <c r="K2594" s="8" t="s">
        <v>6217</v>
      </c>
      <c r="L2594" s="8" t="s">
        <v>8548</v>
      </c>
      <c r="M2594" s="8" t="s">
        <v>8549</v>
      </c>
      <c r="N2594" s="8" t="s">
        <v>6147</v>
      </c>
    </row>
    <row r="2595" spans="1:14" ht="21.75" customHeight="1">
      <c r="A2595" s="8" t="s">
        <v>8550</v>
      </c>
      <c r="B2595" s="8" t="s">
        <v>8551</v>
      </c>
      <c r="C2595" s="8" t="s">
        <v>7462</v>
      </c>
      <c r="D2595" s="8" t="s">
        <v>7479</v>
      </c>
      <c r="F2595" s="8" t="s">
        <v>6164</v>
      </c>
      <c r="G2595" s="8" t="str">
        <f t="shared" ca="1" si="205"/>
        <v>13</v>
      </c>
      <c r="H2595" s="8" t="str">
        <f t="shared" ca="1" si="206"/>
        <v>20</v>
      </c>
      <c r="I2595" s="8" t="s">
        <v>6532</v>
      </c>
      <c r="J2595" s="8" t="s">
        <v>8552</v>
      </c>
      <c r="K2595" s="8" t="s">
        <v>6143</v>
      </c>
      <c r="L2595" s="8" t="s">
        <v>8553</v>
      </c>
      <c r="M2595" s="8" t="s">
        <v>8554</v>
      </c>
      <c r="N2595" s="8" t="s">
        <v>6213</v>
      </c>
    </row>
    <row r="2596" spans="1:14" ht="21.75" customHeight="1">
      <c r="A2596" s="8" t="s">
        <v>8555</v>
      </c>
      <c r="B2596" s="8" t="s">
        <v>8366</v>
      </c>
      <c r="C2596" s="8" t="s">
        <v>7462</v>
      </c>
      <c r="D2596" s="8" t="s">
        <v>7471</v>
      </c>
      <c r="F2596" s="8" t="s">
        <v>6141</v>
      </c>
      <c r="G2596" s="8" t="str">
        <f t="shared" ca="1" si="205"/>
        <v>13</v>
      </c>
      <c r="H2596" s="8" t="str">
        <f t="shared" ca="1" si="206"/>
        <v>20</v>
      </c>
      <c r="I2596" s="8" t="s">
        <v>7003</v>
      </c>
      <c r="J2596" s="8" t="s">
        <v>6158</v>
      </c>
      <c r="K2596" s="8" t="s">
        <v>6217</v>
      </c>
      <c r="L2596" s="8" t="s">
        <v>8367</v>
      </c>
      <c r="M2596" s="8" t="s">
        <v>8556</v>
      </c>
      <c r="N2596" s="8" t="s">
        <v>42</v>
      </c>
    </row>
    <row r="2597" spans="1:14" ht="21.75" customHeight="1">
      <c r="A2597" s="8" t="s">
        <v>976</v>
      </c>
      <c r="B2597" s="8" t="s">
        <v>8521</v>
      </c>
      <c r="C2597" s="8" t="s">
        <v>7462</v>
      </c>
      <c r="D2597" s="8" t="s">
        <v>7547</v>
      </c>
      <c r="F2597" s="8" t="s">
        <v>6141</v>
      </c>
      <c r="G2597" s="8" t="str">
        <f t="shared" ca="1" si="205"/>
        <v>13</v>
      </c>
      <c r="H2597" s="8" t="str">
        <f t="shared" ca="1" si="206"/>
        <v>20</v>
      </c>
      <c r="I2597" s="8" t="s">
        <v>6189</v>
      </c>
      <c r="J2597" s="8" t="s">
        <v>6786</v>
      </c>
      <c r="K2597" s="8" t="s">
        <v>6217</v>
      </c>
      <c r="L2597" s="8" t="s">
        <v>8522</v>
      </c>
      <c r="M2597" s="8" t="s">
        <v>6286</v>
      </c>
      <c r="N2597" s="8" t="s">
        <v>36</v>
      </c>
    </row>
    <row r="2598" spans="1:14" ht="21.75" customHeight="1">
      <c r="A2598" s="8" t="s">
        <v>517</v>
      </c>
      <c r="B2598" s="8" t="s">
        <v>4269</v>
      </c>
      <c r="C2598" s="8" t="s">
        <v>7462</v>
      </c>
      <c r="D2598" s="8" t="s">
        <v>7479</v>
      </c>
      <c r="F2598" s="8" t="s">
        <v>6141</v>
      </c>
      <c r="G2598" s="8" t="str">
        <f t="shared" ca="1" si="205"/>
        <v>13</v>
      </c>
      <c r="H2598" s="8" t="str">
        <f t="shared" ca="1" si="206"/>
        <v>20</v>
      </c>
      <c r="I2598" s="8" t="s">
        <v>6171</v>
      </c>
      <c r="J2598" s="8" t="s">
        <v>6361</v>
      </c>
      <c r="K2598" s="8" t="s">
        <v>6217</v>
      </c>
      <c r="L2598" s="8" t="s">
        <v>8557</v>
      </c>
      <c r="M2598" s="8" t="s">
        <v>6680</v>
      </c>
      <c r="N2598" s="8" t="s">
        <v>6224</v>
      </c>
    </row>
    <row r="2599" spans="1:14" ht="21.75" customHeight="1">
      <c r="A2599" s="8" t="s">
        <v>7607</v>
      </c>
      <c r="B2599" s="8" t="s">
        <v>3356</v>
      </c>
      <c r="C2599" s="8" t="s">
        <v>7462</v>
      </c>
      <c r="D2599" s="8" t="s">
        <v>7479</v>
      </c>
      <c r="F2599" s="8" t="s">
        <v>6141</v>
      </c>
      <c r="G2599" s="8" t="str">
        <f t="shared" ca="1" si="205"/>
        <v>13</v>
      </c>
      <c r="H2599" s="8" t="str">
        <f t="shared" ca="1" si="206"/>
        <v>20</v>
      </c>
      <c r="I2599" s="8" t="s">
        <v>6657</v>
      </c>
      <c r="J2599" s="8" t="s">
        <v>6158</v>
      </c>
      <c r="K2599" s="8" t="s">
        <v>6166</v>
      </c>
      <c r="L2599" s="8" t="s">
        <v>8372</v>
      </c>
      <c r="M2599" s="8" t="s">
        <v>8558</v>
      </c>
      <c r="N2599" s="8" t="s">
        <v>42</v>
      </c>
    </row>
    <row r="2600" spans="1:14" ht="21.75" customHeight="1">
      <c r="A2600" s="8" t="s">
        <v>8559</v>
      </c>
      <c r="B2600" s="8" t="s">
        <v>8560</v>
      </c>
      <c r="C2600" s="8" t="s">
        <v>7462</v>
      </c>
      <c r="D2600" s="8" t="s">
        <v>7479</v>
      </c>
      <c r="F2600" s="8" t="s">
        <v>6141</v>
      </c>
      <c r="G2600" s="8" t="str">
        <f t="shared" ca="1" si="205"/>
        <v>13</v>
      </c>
      <c r="H2600" s="8" t="str">
        <f t="shared" ca="1" si="206"/>
        <v>20</v>
      </c>
      <c r="I2600" s="8" t="s">
        <v>6256</v>
      </c>
      <c r="J2600" s="8" t="s">
        <v>6336</v>
      </c>
      <c r="K2600" s="8" t="s">
        <v>6217</v>
      </c>
      <c r="L2600" s="8" t="s">
        <v>8561</v>
      </c>
      <c r="M2600" s="8" t="s">
        <v>1907</v>
      </c>
      <c r="N2600" s="8" t="s">
        <v>42</v>
      </c>
    </row>
    <row r="2601" spans="1:14" ht="21.75" customHeight="1">
      <c r="A2601" s="8" t="s">
        <v>8562</v>
      </c>
      <c r="B2601" s="8" t="s">
        <v>7827</v>
      </c>
      <c r="C2601" s="8" t="s">
        <v>7462</v>
      </c>
      <c r="D2601" s="8" t="s">
        <v>7487</v>
      </c>
      <c r="F2601" s="8" t="s">
        <v>6164</v>
      </c>
      <c r="G2601" s="8" t="str">
        <f t="shared" ca="1" si="205"/>
        <v>13</v>
      </c>
      <c r="H2601" s="8" t="str">
        <f t="shared" ca="1" si="206"/>
        <v>20</v>
      </c>
      <c r="I2601" s="8" t="s">
        <v>6256</v>
      </c>
      <c r="J2601" s="8" t="s">
        <v>7828</v>
      </c>
      <c r="K2601" s="8" t="s">
        <v>6217</v>
      </c>
      <c r="L2601" s="8" t="s">
        <v>8259</v>
      </c>
      <c r="M2601" s="8" t="s">
        <v>8563</v>
      </c>
      <c r="N2601" s="8" t="s">
        <v>6224</v>
      </c>
    </row>
    <row r="2602" spans="1:14" ht="21.75" customHeight="1">
      <c r="A2602" s="8" t="s">
        <v>3718</v>
      </c>
      <c r="B2602" s="8" t="s">
        <v>8392</v>
      </c>
      <c r="C2602" s="8" t="s">
        <v>7462</v>
      </c>
      <c r="D2602" s="8" t="s">
        <v>7543</v>
      </c>
      <c r="F2602" s="8" t="s">
        <v>6141</v>
      </c>
      <c r="G2602" s="8" t="str">
        <f t="shared" ca="1" si="205"/>
        <v>13</v>
      </c>
      <c r="H2602" s="8" t="str">
        <f t="shared" ca="1" si="206"/>
        <v>20</v>
      </c>
      <c r="I2602" s="8" t="s">
        <v>6256</v>
      </c>
      <c r="J2602" s="8" t="s">
        <v>6964</v>
      </c>
      <c r="K2602" s="8" t="s">
        <v>6217</v>
      </c>
      <c r="L2602" s="8" t="s">
        <v>8564</v>
      </c>
      <c r="M2602" s="8" t="s">
        <v>8565</v>
      </c>
      <c r="N2602" s="8" t="s">
        <v>42</v>
      </c>
    </row>
    <row r="2603" spans="1:14" ht="21.75" customHeight="1">
      <c r="A2603" s="8" t="s">
        <v>7006</v>
      </c>
      <c r="B2603" s="8" t="s">
        <v>7560</v>
      </c>
      <c r="C2603" s="8" t="s">
        <v>7462</v>
      </c>
      <c r="D2603" s="8" t="s">
        <v>7475</v>
      </c>
      <c r="F2603" s="8" t="s">
        <v>6141</v>
      </c>
      <c r="G2603" s="8" t="str">
        <f t="shared" ca="1" si="205"/>
        <v>13</v>
      </c>
      <c r="H2603" s="8" t="str">
        <f t="shared" ca="1" si="206"/>
        <v>20</v>
      </c>
      <c r="I2603" s="8" t="s">
        <v>8566</v>
      </c>
      <c r="J2603" s="8" t="s">
        <v>6144</v>
      </c>
      <c r="K2603" s="8" t="s">
        <v>6217</v>
      </c>
      <c r="L2603" s="8" t="s">
        <v>8567</v>
      </c>
      <c r="M2603" s="8" t="s">
        <v>8568</v>
      </c>
      <c r="N2603" s="8" t="s">
        <v>6169</v>
      </c>
    </row>
    <row r="2604" spans="1:14" ht="21.75" customHeight="1">
      <c r="A2604" s="8" t="s">
        <v>8569</v>
      </c>
      <c r="B2604" s="8" t="s">
        <v>8570</v>
      </c>
      <c r="C2604" s="8" t="s">
        <v>7462</v>
      </c>
      <c r="D2604" s="8" t="s">
        <v>7479</v>
      </c>
      <c r="F2604" s="8" t="s">
        <v>6141</v>
      </c>
      <c r="G2604" s="8" t="str">
        <f t="shared" ca="1" si="205"/>
        <v>13</v>
      </c>
      <c r="H2604" s="8" t="str">
        <f t="shared" ca="1" si="206"/>
        <v>20</v>
      </c>
      <c r="I2604" s="8" t="s">
        <v>6252</v>
      </c>
      <c r="J2604" s="8" t="s">
        <v>8571</v>
      </c>
      <c r="K2604" s="8" t="s">
        <v>6143</v>
      </c>
      <c r="L2604" s="8" t="s">
        <v>8572</v>
      </c>
      <c r="M2604" s="8" t="s">
        <v>8573</v>
      </c>
      <c r="N2604" s="8" t="s">
        <v>42</v>
      </c>
    </row>
    <row r="2605" spans="1:14" ht="21.75" customHeight="1">
      <c r="A2605" s="8" t="s">
        <v>385</v>
      </c>
      <c r="B2605" s="8" t="s">
        <v>8449</v>
      </c>
      <c r="C2605" s="8" t="s">
        <v>7462</v>
      </c>
      <c r="D2605" s="8" t="s">
        <v>7487</v>
      </c>
      <c r="F2605" s="8" t="s">
        <v>6141</v>
      </c>
      <c r="G2605" s="8" t="str">
        <f t="shared" ca="1" si="205"/>
        <v>13</v>
      </c>
      <c r="H2605" s="8" t="str">
        <f t="shared" ca="1" si="206"/>
        <v>20</v>
      </c>
      <c r="I2605" s="8" t="s">
        <v>6165</v>
      </c>
      <c r="J2605" s="8" t="s">
        <v>8450</v>
      </c>
      <c r="K2605" s="8" t="s">
        <v>6143</v>
      </c>
      <c r="L2605" s="8" t="s">
        <v>8574</v>
      </c>
      <c r="M2605" s="8" t="s">
        <v>1907</v>
      </c>
      <c r="N2605" s="8" t="s">
        <v>6169</v>
      </c>
    </row>
    <row r="2606" spans="1:14" ht="21.75" customHeight="1">
      <c r="A2606" s="8" t="s">
        <v>8575</v>
      </c>
      <c r="B2606" s="8" t="s">
        <v>7806</v>
      </c>
      <c r="C2606" s="8" t="s">
        <v>7462</v>
      </c>
      <c r="D2606" s="8" t="s">
        <v>7479</v>
      </c>
      <c r="F2606" s="8" t="s">
        <v>6141</v>
      </c>
      <c r="G2606" s="8" t="str">
        <f t="shared" ca="1" si="205"/>
        <v>13</v>
      </c>
      <c r="H2606" s="8" t="str">
        <f t="shared" ca="1" si="206"/>
        <v>20</v>
      </c>
      <c r="I2606" s="8" t="s">
        <v>6244</v>
      </c>
      <c r="J2606" s="8" t="s">
        <v>6158</v>
      </c>
      <c r="K2606" s="8" t="s">
        <v>6217</v>
      </c>
      <c r="L2606" s="8" t="s">
        <v>8576</v>
      </c>
      <c r="M2606" s="8" t="s">
        <v>8577</v>
      </c>
      <c r="N2606" s="8" t="s">
        <v>36</v>
      </c>
    </row>
    <row r="2607" spans="1:14" ht="21.75" customHeight="1">
      <c r="A2607" s="8" t="s">
        <v>761</v>
      </c>
      <c r="B2607" s="8" t="s">
        <v>8098</v>
      </c>
      <c r="C2607" s="8" t="s">
        <v>7462</v>
      </c>
      <c r="D2607" s="8" t="s">
        <v>7490</v>
      </c>
      <c r="F2607" s="8" t="s">
        <v>6141</v>
      </c>
      <c r="G2607" s="8" t="str">
        <f t="shared" ca="1" si="205"/>
        <v>13</v>
      </c>
      <c r="H2607" s="8" t="str">
        <f t="shared" ca="1" si="206"/>
        <v>20</v>
      </c>
      <c r="I2607" s="8" t="s">
        <v>6195</v>
      </c>
      <c r="J2607" s="8" t="s">
        <v>6239</v>
      </c>
      <c r="K2607" s="8" t="s">
        <v>6143</v>
      </c>
      <c r="L2607" s="8" t="s">
        <v>8099</v>
      </c>
      <c r="M2607" s="8" t="s">
        <v>8305</v>
      </c>
      <c r="N2607" s="8" t="s">
        <v>6224</v>
      </c>
    </row>
    <row r="2608" spans="1:14" ht="21.75" customHeight="1">
      <c r="A2608" s="8" t="s">
        <v>4378</v>
      </c>
      <c r="B2608" s="8" t="s">
        <v>8327</v>
      </c>
      <c r="C2608" s="8" t="s">
        <v>7462</v>
      </c>
      <c r="D2608" s="8" t="s">
        <v>7479</v>
      </c>
      <c r="F2608" s="8" t="s">
        <v>6141</v>
      </c>
      <c r="G2608" s="8" t="str">
        <f t="shared" ca="1" si="205"/>
        <v>13</v>
      </c>
      <c r="H2608" s="8" t="str">
        <f t="shared" ca="1" si="206"/>
        <v>20</v>
      </c>
      <c r="I2608" s="8" t="s">
        <v>7445</v>
      </c>
      <c r="J2608" s="8" t="s">
        <v>8328</v>
      </c>
      <c r="K2608" s="8" t="s">
        <v>6143</v>
      </c>
      <c r="L2608" s="8" t="s">
        <v>8329</v>
      </c>
      <c r="M2608" s="8" t="s">
        <v>8578</v>
      </c>
      <c r="N2608" s="8" t="s">
        <v>42</v>
      </c>
    </row>
    <row r="2609" spans="1:14" ht="21.75" customHeight="1">
      <c r="A2609" s="8" t="s">
        <v>1410</v>
      </c>
      <c r="B2609" s="8" t="s">
        <v>8423</v>
      </c>
      <c r="C2609" s="8" t="s">
        <v>7462</v>
      </c>
      <c r="D2609" s="8" t="s">
        <v>7479</v>
      </c>
      <c r="F2609" s="8" t="s">
        <v>6141</v>
      </c>
      <c r="G2609" s="8" t="str">
        <f t="shared" ca="1" si="205"/>
        <v>13</v>
      </c>
      <c r="H2609" s="8" t="str">
        <f t="shared" ca="1" si="206"/>
        <v>20</v>
      </c>
      <c r="I2609" s="8" t="s">
        <v>6252</v>
      </c>
      <c r="J2609" s="8" t="s">
        <v>6286</v>
      </c>
      <c r="K2609" s="8" t="s">
        <v>6143</v>
      </c>
      <c r="L2609" s="8" t="s">
        <v>8579</v>
      </c>
      <c r="M2609" s="8" t="s">
        <v>8580</v>
      </c>
      <c r="N2609" s="8" t="s">
        <v>6224</v>
      </c>
    </row>
    <row r="2610" spans="1:14" ht="21.75" customHeight="1">
      <c r="A2610" s="8" t="s">
        <v>6997</v>
      </c>
      <c r="B2610" s="8" t="s">
        <v>7993</v>
      </c>
      <c r="C2610" s="8" t="s">
        <v>7462</v>
      </c>
      <c r="D2610" s="8" t="s">
        <v>7479</v>
      </c>
      <c r="F2610" s="8" t="s">
        <v>6141</v>
      </c>
      <c r="G2610" s="8" t="str">
        <f t="shared" ca="1" si="205"/>
        <v>13</v>
      </c>
      <c r="H2610" s="8" t="str">
        <f t="shared" ca="1" si="206"/>
        <v>20</v>
      </c>
      <c r="I2610" s="8" t="s">
        <v>6238</v>
      </c>
      <c r="J2610" s="8" t="s">
        <v>7994</v>
      </c>
      <c r="K2610" s="8" t="s">
        <v>6166</v>
      </c>
      <c r="L2610" s="8" t="s">
        <v>8581</v>
      </c>
      <c r="M2610" s="8" t="s">
        <v>8582</v>
      </c>
      <c r="N2610" s="8" t="s">
        <v>42</v>
      </c>
    </row>
    <row r="2611" spans="1:14" ht="21.75" customHeight="1">
      <c r="A2611" s="8" t="s">
        <v>385</v>
      </c>
      <c r="B2611" s="8" t="s">
        <v>4902</v>
      </c>
      <c r="C2611" s="8" t="s">
        <v>7462</v>
      </c>
      <c r="D2611" s="8" t="s">
        <v>7475</v>
      </c>
      <c r="F2611" s="8" t="s">
        <v>6141</v>
      </c>
      <c r="G2611" s="8" t="str">
        <f t="shared" ca="1" si="205"/>
        <v>13</v>
      </c>
      <c r="H2611" s="8" t="str">
        <f t="shared" ca="1" si="206"/>
        <v>20</v>
      </c>
      <c r="I2611" s="8" t="s">
        <v>6637</v>
      </c>
      <c r="J2611" s="8" t="s">
        <v>6324</v>
      </c>
      <c r="K2611" s="8" t="s">
        <v>6217</v>
      </c>
      <c r="L2611" s="8" t="s">
        <v>8583</v>
      </c>
      <c r="M2611" s="8" t="s">
        <v>8584</v>
      </c>
      <c r="N2611" s="8" t="s">
        <v>36</v>
      </c>
    </row>
    <row r="2612" spans="1:14" ht="21.75" customHeight="1">
      <c r="A2612" s="8" t="s">
        <v>3796</v>
      </c>
      <c r="B2612" s="8" t="s">
        <v>3797</v>
      </c>
      <c r="C2612" s="8" t="s">
        <v>8585</v>
      </c>
      <c r="D2612" s="8" t="s">
        <v>8586</v>
      </c>
      <c r="F2612" s="8" t="s">
        <v>6141</v>
      </c>
      <c r="G2612" s="8" t="str">
        <f t="shared" ca="1" si="205"/>
        <v>13</v>
      </c>
      <c r="H2612" s="8" t="str">
        <f t="shared" ca="1" si="206"/>
        <v>20</v>
      </c>
      <c r="I2612" s="8" t="s">
        <v>8361</v>
      </c>
      <c r="J2612" s="8" t="s">
        <v>6379</v>
      </c>
      <c r="K2612" s="8" t="s">
        <v>6217</v>
      </c>
      <c r="L2612" s="8" t="s">
        <v>8587</v>
      </c>
      <c r="M2612" s="8" t="s">
        <v>8588</v>
      </c>
      <c r="N2612" s="8" t="s">
        <v>42</v>
      </c>
    </row>
    <row r="2613" spans="1:14" ht="21.75" customHeight="1">
      <c r="A2613" s="8" t="s">
        <v>8589</v>
      </c>
      <c r="B2613" s="8" t="s">
        <v>8590</v>
      </c>
      <c r="C2613" s="8" t="s">
        <v>8585</v>
      </c>
      <c r="D2613" s="8" t="s">
        <v>8591</v>
      </c>
      <c r="F2613" s="8" t="s">
        <v>6141</v>
      </c>
      <c r="G2613" s="8" t="str">
        <f t="shared" ca="1" si="205"/>
        <v>13</v>
      </c>
      <c r="H2613" s="8" t="str">
        <f t="shared" ca="1" si="206"/>
        <v>20</v>
      </c>
      <c r="I2613" s="8" t="s">
        <v>6676</v>
      </c>
      <c r="J2613" s="8" t="s">
        <v>6245</v>
      </c>
      <c r="K2613" s="8" t="s">
        <v>6217</v>
      </c>
      <c r="L2613" s="8" t="s">
        <v>8592</v>
      </c>
      <c r="M2613" s="8" t="s">
        <v>6326</v>
      </c>
      <c r="N2613" s="8" t="s">
        <v>6169</v>
      </c>
    </row>
    <row r="2614" spans="1:14" ht="21.75" customHeight="1">
      <c r="A2614" s="8" t="s">
        <v>314</v>
      </c>
      <c r="B2614" s="8" t="s">
        <v>8593</v>
      </c>
      <c r="C2614" s="8" t="s">
        <v>8585</v>
      </c>
      <c r="D2614" s="8" t="s">
        <v>8586</v>
      </c>
      <c r="F2614" s="8" t="s">
        <v>6164</v>
      </c>
      <c r="G2614" s="8" t="str">
        <f t="shared" ca="1" si="205"/>
        <v>13</v>
      </c>
      <c r="H2614" s="8" t="str">
        <f t="shared" ca="1" si="206"/>
        <v>20</v>
      </c>
      <c r="I2614" s="8" t="s">
        <v>6228</v>
      </c>
      <c r="J2614" s="8" t="s">
        <v>6379</v>
      </c>
      <c r="K2614" s="8" t="s">
        <v>6143</v>
      </c>
      <c r="L2614" s="8" t="s">
        <v>8594</v>
      </c>
      <c r="M2614" s="8" t="s">
        <v>8595</v>
      </c>
      <c r="N2614" s="8" t="s">
        <v>36</v>
      </c>
    </row>
    <row r="2615" spans="1:14" ht="21.75" customHeight="1">
      <c r="A2615" s="8" t="s">
        <v>4678</v>
      </c>
      <c r="B2615" s="8" t="s">
        <v>4679</v>
      </c>
      <c r="C2615" s="8" t="s">
        <v>8585</v>
      </c>
      <c r="D2615" s="8" t="s">
        <v>8586</v>
      </c>
      <c r="F2615" s="8" t="s">
        <v>6141</v>
      </c>
      <c r="G2615" s="8" t="str">
        <f t="shared" ca="1" si="205"/>
        <v>13</v>
      </c>
      <c r="H2615" s="8" t="str">
        <f t="shared" ca="1" si="206"/>
        <v>20</v>
      </c>
      <c r="I2615" s="8" t="s">
        <v>7083</v>
      </c>
      <c r="J2615" s="8" t="s">
        <v>6158</v>
      </c>
      <c r="K2615" s="8" t="s">
        <v>6217</v>
      </c>
      <c r="L2615" s="8" t="s">
        <v>8596</v>
      </c>
      <c r="M2615" s="8" t="s">
        <v>7477</v>
      </c>
      <c r="N2615" s="8" t="s">
        <v>6147</v>
      </c>
    </row>
    <row r="2616" spans="1:14" ht="21.75" customHeight="1">
      <c r="A2616" s="8" t="s">
        <v>8597</v>
      </c>
      <c r="B2616" s="8" t="s">
        <v>8598</v>
      </c>
      <c r="C2616" s="8" t="s">
        <v>8585</v>
      </c>
      <c r="D2616" s="8" t="s">
        <v>8586</v>
      </c>
      <c r="F2616" s="8" t="s">
        <v>6141</v>
      </c>
      <c r="G2616" s="8" t="str">
        <f t="shared" ca="1" si="205"/>
        <v>13</v>
      </c>
      <c r="H2616" s="8" t="str">
        <f t="shared" ca="1" si="206"/>
        <v>20</v>
      </c>
      <c r="I2616" s="8" t="s">
        <v>6189</v>
      </c>
      <c r="J2616" s="8" t="s">
        <v>6379</v>
      </c>
      <c r="K2616" s="8" t="s">
        <v>6172</v>
      </c>
      <c r="L2616" s="8" t="s">
        <v>8599</v>
      </c>
      <c r="M2616" s="8" t="s">
        <v>8600</v>
      </c>
      <c r="N2616" s="8" t="s">
        <v>6169</v>
      </c>
    </row>
    <row r="2617" spans="1:14" ht="21.75" customHeight="1">
      <c r="A2617" s="8" t="s">
        <v>8601</v>
      </c>
      <c r="B2617" s="8" t="s">
        <v>4741</v>
      </c>
      <c r="C2617" s="8" t="s">
        <v>8585</v>
      </c>
      <c r="D2617" s="8" t="s">
        <v>8586</v>
      </c>
      <c r="F2617" s="8" t="s">
        <v>6164</v>
      </c>
      <c r="G2617" s="8" t="str">
        <f t="shared" ca="1" si="205"/>
        <v>13</v>
      </c>
      <c r="H2617" s="8" t="str">
        <f t="shared" ca="1" si="206"/>
        <v>20</v>
      </c>
      <c r="I2617" s="8" t="s">
        <v>8122</v>
      </c>
      <c r="J2617" s="8" t="s">
        <v>6158</v>
      </c>
      <c r="K2617" s="8" t="s">
        <v>6217</v>
      </c>
      <c r="L2617" s="8" t="s">
        <v>8602</v>
      </c>
      <c r="M2617" s="8" t="s">
        <v>7473</v>
      </c>
      <c r="N2617" s="8" t="s">
        <v>42</v>
      </c>
    </row>
    <row r="2618" spans="1:14" ht="21.75" customHeight="1">
      <c r="A2618" s="8" t="s">
        <v>8603</v>
      </c>
      <c r="B2618" s="8" t="s">
        <v>8604</v>
      </c>
      <c r="C2618" s="8" t="s">
        <v>8585</v>
      </c>
      <c r="D2618" s="8" t="s">
        <v>8605</v>
      </c>
      <c r="F2618" s="8" t="s">
        <v>6164</v>
      </c>
      <c r="G2618" s="8" t="str">
        <f t="shared" ca="1" si="205"/>
        <v>13</v>
      </c>
      <c r="H2618" s="8" t="str">
        <f t="shared" ca="1" si="206"/>
        <v>20</v>
      </c>
      <c r="I2618" s="8" t="s">
        <v>8606</v>
      </c>
      <c r="J2618" s="8" t="s">
        <v>6144</v>
      </c>
      <c r="K2618" s="8" t="s">
        <v>6143</v>
      </c>
      <c r="L2618" s="8" t="s">
        <v>8607</v>
      </c>
      <c r="M2618" s="8" t="s">
        <v>8608</v>
      </c>
      <c r="N2618" s="8" t="s">
        <v>36</v>
      </c>
    </row>
    <row r="2619" spans="1:14" ht="21.75" customHeight="1">
      <c r="A2619" s="8" t="s">
        <v>8609</v>
      </c>
      <c r="B2619" s="8" t="s">
        <v>8610</v>
      </c>
      <c r="C2619" s="8" t="s">
        <v>8585</v>
      </c>
      <c r="D2619" s="8" t="s">
        <v>8586</v>
      </c>
      <c r="F2619" s="8" t="s">
        <v>6141</v>
      </c>
      <c r="G2619" s="8" t="str">
        <f t="shared" ca="1" si="205"/>
        <v>13</v>
      </c>
      <c r="H2619" s="8" t="str">
        <f t="shared" ca="1" si="206"/>
        <v>20</v>
      </c>
      <c r="I2619" s="8" t="s">
        <v>6195</v>
      </c>
      <c r="J2619" s="8" t="s">
        <v>6278</v>
      </c>
      <c r="K2619" s="8" t="s">
        <v>6217</v>
      </c>
      <c r="L2619" s="8" t="s">
        <v>8611</v>
      </c>
      <c r="M2619" s="8" t="s">
        <v>8612</v>
      </c>
      <c r="N2619" s="8" t="s">
        <v>6169</v>
      </c>
    </row>
    <row r="2620" spans="1:14" ht="21.75" customHeight="1">
      <c r="A2620" s="8" t="s">
        <v>8613</v>
      </c>
      <c r="B2620" s="8" t="s">
        <v>8614</v>
      </c>
      <c r="C2620" s="8" t="s">
        <v>8585</v>
      </c>
      <c r="D2620" s="8" t="s">
        <v>8586</v>
      </c>
      <c r="F2620" s="8" t="s">
        <v>6164</v>
      </c>
      <c r="G2620" s="8" t="str">
        <f t="shared" ca="1" si="205"/>
        <v>13</v>
      </c>
      <c r="H2620" s="8" t="str">
        <f t="shared" ca="1" si="206"/>
        <v>20</v>
      </c>
      <c r="I2620" s="8" t="s">
        <v>7003</v>
      </c>
      <c r="J2620" s="8" t="s">
        <v>6379</v>
      </c>
      <c r="K2620" s="8" t="s">
        <v>6143</v>
      </c>
      <c r="L2620" s="8" t="s">
        <v>8615</v>
      </c>
      <c r="M2620" s="8" t="s">
        <v>6326</v>
      </c>
      <c r="N2620" s="8" t="s">
        <v>42</v>
      </c>
    </row>
    <row r="2621" spans="1:14" ht="21.75" customHeight="1">
      <c r="A2621" s="8" t="s">
        <v>314</v>
      </c>
      <c r="B2621" s="8" t="s">
        <v>8616</v>
      </c>
      <c r="C2621" s="8" t="s">
        <v>8585</v>
      </c>
      <c r="D2621" s="8" t="s">
        <v>8617</v>
      </c>
      <c r="F2621" s="8" t="s">
        <v>6141</v>
      </c>
      <c r="G2621" s="8" t="str">
        <f t="shared" ca="1" si="205"/>
        <v>13</v>
      </c>
      <c r="H2621" s="8" t="str">
        <f t="shared" ca="1" si="206"/>
        <v>20</v>
      </c>
      <c r="I2621" s="8" t="s">
        <v>6195</v>
      </c>
      <c r="J2621" s="8" t="s">
        <v>6324</v>
      </c>
      <c r="K2621" s="8" t="s">
        <v>6143</v>
      </c>
      <c r="L2621" s="8" t="s">
        <v>8618</v>
      </c>
      <c r="M2621" s="8" t="s">
        <v>8619</v>
      </c>
      <c r="N2621" s="8" t="s">
        <v>6224</v>
      </c>
    </row>
    <row r="2622" spans="1:14" ht="21.75" customHeight="1">
      <c r="A2622" s="8" t="s">
        <v>666</v>
      </c>
      <c r="B2622" s="8" t="s">
        <v>8620</v>
      </c>
      <c r="C2622" s="8" t="s">
        <v>8585</v>
      </c>
      <c r="D2622" s="8" t="s">
        <v>8586</v>
      </c>
      <c r="F2622" s="8" t="s">
        <v>6164</v>
      </c>
      <c r="G2622" s="8" t="str">
        <f t="shared" ca="1" si="205"/>
        <v>13</v>
      </c>
      <c r="H2622" s="8" t="str">
        <f t="shared" ca="1" si="206"/>
        <v>20</v>
      </c>
      <c r="I2622" s="8" t="s">
        <v>6942</v>
      </c>
      <c r="J2622" s="8" t="s">
        <v>6964</v>
      </c>
      <c r="K2622" s="8" t="s">
        <v>6217</v>
      </c>
      <c r="L2622" s="8" t="s">
        <v>8621</v>
      </c>
      <c r="M2622" s="8" t="s">
        <v>8622</v>
      </c>
      <c r="N2622" s="8" t="s">
        <v>6147</v>
      </c>
    </row>
    <row r="2623" spans="1:14" ht="21.75" customHeight="1">
      <c r="A2623" s="8" t="s">
        <v>8623</v>
      </c>
      <c r="B2623" s="8" t="s">
        <v>8624</v>
      </c>
      <c r="C2623" s="8" t="s">
        <v>8585</v>
      </c>
      <c r="D2623" s="8" t="s">
        <v>8586</v>
      </c>
      <c r="F2623" s="8" t="s">
        <v>6164</v>
      </c>
      <c r="G2623" s="8" t="str">
        <f t="shared" ca="1" si="205"/>
        <v>13</v>
      </c>
      <c r="H2623" s="8" t="str">
        <f t="shared" ca="1" si="206"/>
        <v>20</v>
      </c>
      <c r="I2623" s="8" t="s">
        <v>6171</v>
      </c>
      <c r="J2623" s="8" t="s">
        <v>8625</v>
      </c>
      <c r="K2623" s="8" t="s">
        <v>6166</v>
      </c>
      <c r="L2623" s="8" t="s">
        <v>8626</v>
      </c>
      <c r="M2623" s="8" t="s">
        <v>8627</v>
      </c>
      <c r="N2623" s="8" t="s">
        <v>42</v>
      </c>
    </row>
    <row r="2624" spans="1:14" ht="21.75" customHeight="1">
      <c r="A2624" s="8" t="s">
        <v>7518</v>
      </c>
      <c r="B2624" s="8" t="s">
        <v>8628</v>
      </c>
      <c r="C2624" s="8" t="s">
        <v>8585</v>
      </c>
      <c r="D2624" s="8" t="s">
        <v>8629</v>
      </c>
      <c r="F2624" s="8" t="s">
        <v>6164</v>
      </c>
      <c r="G2624" s="8" t="str">
        <f t="shared" ca="1" si="205"/>
        <v>13</v>
      </c>
      <c r="H2624" s="8" t="str">
        <f t="shared" ca="1" si="206"/>
        <v>20</v>
      </c>
      <c r="I2624" s="8" t="s">
        <v>6532</v>
      </c>
      <c r="J2624" s="8" t="s">
        <v>6457</v>
      </c>
      <c r="K2624" s="8" t="s">
        <v>6143</v>
      </c>
      <c r="L2624" s="8" t="s">
        <v>8630</v>
      </c>
      <c r="M2624" s="8" t="s">
        <v>8631</v>
      </c>
      <c r="N2624" s="8" t="s">
        <v>6147</v>
      </c>
    </row>
    <row r="2625" spans="1:14" ht="21.75" customHeight="1">
      <c r="A2625" s="8" t="s">
        <v>8632</v>
      </c>
      <c r="B2625" s="8" t="s">
        <v>5514</v>
      </c>
      <c r="C2625" s="8" t="s">
        <v>8585</v>
      </c>
      <c r="D2625" s="8" t="s">
        <v>8586</v>
      </c>
      <c r="F2625" s="8" t="s">
        <v>6164</v>
      </c>
      <c r="G2625" s="8" t="str">
        <f t="shared" ca="1" si="205"/>
        <v>13</v>
      </c>
      <c r="H2625" s="8" t="str">
        <f t="shared" ca="1" si="206"/>
        <v>20</v>
      </c>
      <c r="I2625" s="8" t="s">
        <v>8633</v>
      </c>
      <c r="J2625" s="8" t="s">
        <v>8084</v>
      </c>
      <c r="K2625" s="8" t="s">
        <v>6217</v>
      </c>
      <c r="L2625" s="8" t="s">
        <v>8634</v>
      </c>
      <c r="M2625" s="8" t="s">
        <v>8635</v>
      </c>
      <c r="N2625" s="8" t="s">
        <v>42</v>
      </c>
    </row>
    <row r="2626" spans="1:14" ht="21.75" customHeight="1">
      <c r="A2626" s="8" t="s">
        <v>8636</v>
      </c>
      <c r="B2626" s="8" t="s">
        <v>8637</v>
      </c>
      <c r="C2626" s="8" t="s">
        <v>8585</v>
      </c>
      <c r="D2626" s="8" t="s">
        <v>8586</v>
      </c>
      <c r="F2626" s="8" t="s">
        <v>6164</v>
      </c>
      <c r="G2626" s="8" t="str">
        <f t="shared" ca="1" si="205"/>
        <v>13</v>
      </c>
      <c r="H2626" s="8" t="str">
        <f t="shared" ca="1" si="206"/>
        <v>20</v>
      </c>
      <c r="I2626" s="8" t="s">
        <v>6632</v>
      </c>
      <c r="J2626" s="8" t="s">
        <v>6239</v>
      </c>
      <c r="K2626" s="8" t="s">
        <v>6217</v>
      </c>
      <c r="L2626" s="8" t="s">
        <v>8638</v>
      </c>
      <c r="M2626" s="8" t="s">
        <v>8639</v>
      </c>
      <c r="N2626" s="8" t="s">
        <v>36</v>
      </c>
    </row>
    <row r="2627" spans="1:14" ht="21.75" customHeight="1">
      <c r="A2627" s="8" t="s">
        <v>6187</v>
      </c>
      <c r="B2627" s="8" t="s">
        <v>8640</v>
      </c>
      <c r="C2627" s="8" t="s">
        <v>8585</v>
      </c>
      <c r="D2627" s="8" t="s">
        <v>8629</v>
      </c>
      <c r="F2627" s="8" t="s">
        <v>6164</v>
      </c>
      <c r="G2627" s="8" t="str">
        <f t="shared" ca="1" si="205"/>
        <v>13</v>
      </c>
      <c r="H2627" s="8" t="str">
        <f t="shared" ca="1" si="206"/>
        <v>20</v>
      </c>
      <c r="I2627" s="8" t="s">
        <v>6189</v>
      </c>
      <c r="J2627" s="8" t="s">
        <v>6413</v>
      </c>
      <c r="K2627" s="8" t="s">
        <v>6217</v>
      </c>
      <c r="L2627" s="8" t="s">
        <v>8641</v>
      </c>
      <c r="M2627" s="8" t="s">
        <v>8642</v>
      </c>
      <c r="N2627" s="8" t="s">
        <v>6147</v>
      </c>
    </row>
    <row r="2628" spans="1:14" ht="21.75" customHeight="1">
      <c r="A2628" s="8" t="s">
        <v>8643</v>
      </c>
      <c r="B2628" s="8" t="s">
        <v>3800</v>
      </c>
      <c r="C2628" s="8" t="s">
        <v>8585</v>
      </c>
      <c r="D2628" s="8" t="s">
        <v>8586</v>
      </c>
      <c r="F2628" s="8" t="s">
        <v>6164</v>
      </c>
      <c r="G2628" s="8" t="str">
        <f t="shared" ca="1" si="205"/>
        <v>13</v>
      </c>
      <c r="H2628" s="8" t="str">
        <f t="shared" ca="1" si="206"/>
        <v>20</v>
      </c>
      <c r="I2628" s="8" t="s">
        <v>6189</v>
      </c>
      <c r="J2628" s="8" t="s">
        <v>6457</v>
      </c>
      <c r="K2628" s="8" t="s">
        <v>6143</v>
      </c>
      <c r="L2628" s="8" t="s">
        <v>8644</v>
      </c>
      <c r="M2628" s="8" t="s">
        <v>6756</v>
      </c>
      <c r="N2628" s="8" t="s">
        <v>6147</v>
      </c>
    </row>
    <row r="2629" spans="1:14" ht="21.75" customHeight="1">
      <c r="A2629" s="8" t="s">
        <v>8643</v>
      </c>
      <c r="B2629" s="8" t="s">
        <v>8598</v>
      </c>
      <c r="C2629" s="8" t="s">
        <v>8585</v>
      </c>
      <c r="D2629" s="8" t="s">
        <v>8586</v>
      </c>
      <c r="F2629" s="8" t="s">
        <v>6141</v>
      </c>
      <c r="G2629" s="8" t="str">
        <f t="shared" ca="1" si="205"/>
        <v>13</v>
      </c>
      <c r="H2629" s="8" t="str">
        <f t="shared" ca="1" si="206"/>
        <v>20</v>
      </c>
      <c r="I2629" s="8" t="s">
        <v>6785</v>
      </c>
      <c r="J2629" s="8" t="s">
        <v>6379</v>
      </c>
      <c r="K2629" s="8" t="s">
        <v>6217</v>
      </c>
      <c r="L2629" s="8" t="s">
        <v>8645</v>
      </c>
      <c r="M2629" s="8" t="s">
        <v>21</v>
      </c>
      <c r="N2629" s="8" t="s">
        <v>6169</v>
      </c>
    </row>
    <row r="2630" spans="1:14" ht="21.75" customHeight="1">
      <c r="A2630" s="8" t="s">
        <v>8646</v>
      </c>
      <c r="B2630" s="8" t="s">
        <v>8647</v>
      </c>
      <c r="C2630" s="8" t="s">
        <v>8585</v>
      </c>
      <c r="D2630" s="8" t="s">
        <v>8648</v>
      </c>
      <c r="F2630" s="8" t="s">
        <v>6141</v>
      </c>
      <c r="G2630" s="8" t="str">
        <f t="shared" ca="1" si="205"/>
        <v>13</v>
      </c>
      <c r="H2630" s="8" t="str">
        <f t="shared" ca="1" si="206"/>
        <v>20</v>
      </c>
      <c r="I2630" s="8" t="s">
        <v>6244</v>
      </c>
      <c r="J2630" s="8" t="s">
        <v>6336</v>
      </c>
      <c r="K2630" s="8" t="s">
        <v>6166</v>
      </c>
      <c r="L2630" s="8" t="s">
        <v>8649</v>
      </c>
      <c r="M2630" s="8" t="s">
        <v>6326</v>
      </c>
      <c r="N2630" s="8" t="s">
        <v>42</v>
      </c>
    </row>
    <row r="2631" spans="1:14" ht="21.75" customHeight="1">
      <c r="A2631" s="8" t="s">
        <v>8650</v>
      </c>
      <c r="B2631" s="8" t="s">
        <v>8651</v>
      </c>
      <c r="C2631" s="8" t="s">
        <v>8585</v>
      </c>
      <c r="D2631" s="8" t="s">
        <v>8586</v>
      </c>
      <c r="F2631" s="8" t="s">
        <v>6150</v>
      </c>
      <c r="G2631" s="8" t="str">
        <f t="shared" ca="1" si="205"/>
        <v>13</v>
      </c>
      <c r="H2631" s="8" t="str">
        <f t="shared" ca="1" si="206"/>
        <v>20</v>
      </c>
      <c r="I2631" s="8" t="s">
        <v>7739</v>
      </c>
      <c r="J2631" s="8" t="s">
        <v>6379</v>
      </c>
      <c r="K2631" s="8" t="s">
        <v>6949</v>
      </c>
      <c r="L2631" s="8" t="s">
        <v>8652</v>
      </c>
      <c r="M2631" s="8" t="s">
        <v>8653</v>
      </c>
      <c r="N2631" s="8" t="s">
        <v>42</v>
      </c>
    </row>
    <row r="2632" spans="1:14" ht="21.75" customHeight="1">
      <c r="A2632" s="8" t="s">
        <v>314</v>
      </c>
      <c r="B2632" s="8" t="s">
        <v>8654</v>
      </c>
      <c r="C2632" s="8" t="s">
        <v>8585</v>
      </c>
      <c r="D2632" s="8" t="s">
        <v>8591</v>
      </c>
      <c r="F2632" s="8" t="s">
        <v>6150</v>
      </c>
      <c r="G2632" s="8" t="str">
        <f t="shared" ca="1" si="205"/>
        <v>13</v>
      </c>
      <c r="H2632" s="8" t="str">
        <f t="shared" ca="1" si="206"/>
        <v>20</v>
      </c>
      <c r="I2632" s="8" t="s">
        <v>6171</v>
      </c>
      <c r="J2632" s="8" t="s">
        <v>6324</v>
      </c>
      <c r="K2632" s="8" t="s">
        <v>6150</v>
      </c>
      <c r="L2632" s="8" t="s">
        <v>8655</v>
      </c>
      <c r="M2632" s="8" t="s">
        <v>6192</v>
      </c>
      <c r="N2632" s="8" t="s">
        <v>36</v>
      </c>
    </row>
    <row r="2633" spans="1:14" ht="21.75" customHeight="1">
      <c r="A2633" s="8" t="s">
        <v>8656</v>
      </c>
      <c r="B2633" s="8" t="s">
        <v>8657</v>
      </c>
      <c r="C2633" s="8" t="s">
        <v>8585</v>
      </c>
      <c r="D2633" s="8" t="s">
        <v>8586</v>
      </c>
      <c r="F2633" s="8" t="s">
        <v>6164</v>
      </c>
      <c r="G2633" s="8" t="str">
        <f t="shared" ca="1" si="205"/>
        <v>13</v>
      </c>
      <c r="H2633" s="8" t="str">
        <f t="shared" ca="1" si="206"/>
        <v>20</v>
      </c>
      <c r="I2633" s="8" t="s">
        <v>8004</v>
      </c>
      <c r="J2633" s="8" t="s">
        <v>7049</v>
      </c>
      <c r="K2633" s="8" t="s">
        <v>6172</v>
      </c>
      <c r="L2633" s="8" t="s">
        <v>8658</v>
      </c>
      <c r="M2633" s="8" t="s">
        <v>8659</v>
      </c>
      <c r="N2633" s="8" t="s">
        <v>36</v>
      </c>
    </row>
    <row r="2634" spans="1:14" ht="21.75" customHeight="1">
      <c r="A2634" s="8" t="s">
        <v>1470</v>
      </c>
      <c r="B2634" s="8" t="s">
        <v>8660</v>
      </c>
      <c r="C2634" s="8" t="s">
        <v>8585</v>
      </c>
      <c r="D2634" s="8" t="s">
        <v>8605</v>
      </c>
      <c r="F2634" s="8" t="s">
        <v>6164</v>
      </c>
      <c r="G2634" s="8" t="str">
        <f t="shared" ca="1" si="205"/>
        <v>13</v>
      </c>
      <c r="H2634" s="8" t="str">
        <f t="shared" ca="1" si="206"/>
        <v>20</v>
      </c>
      <c r="I2634" s="8" t="s">
        <v>7530</v>
      </c>
      <c r="J2634" s="8" t="s">
        <v>7275</v>
      </c>
      <c r="K2634" s="8" t="s">
        <v>6143</v>
      </c>
      <c r="L2634" s="8" t="s">
        <v>8661</v>
      </c>
      <c r="M2634" s="8" t="s">
        <v>8662</v>
      </c>
      <c r="N2634" s="8" t="s">
        <v>6147</v>
      </c>
    </row>
    <row r="2635" spans="1:14" ht="21.75" customHeight="1">
      <c r="A2635" s="8" t="s">
        <v>8663</v>
      </c>
      <c r="B2635" s="8" t="s">
        <v>8664</v>
      </c>
      <c r="C2635" s="8" t="s">
        <v>8585</v>
      </c>
      <c r="D2635" s="8" t="s">
        <v>8586</v>
      </c>
      <c r="F2635" s="8" t="s">
        <v>6164</v>
      </c>
      <c r="G2635" s="8" t="str">
        <f t="shared" ca="1" si="205"/>
        <v>13</v>
      </c>
      <c r="H2635" s="8" t="str">
        <f t="shared" ca="1" si="206"/>
        <v>20</v>
      </c>
      <c r="I2635" s="8" t="s">
        <v>6277</v>
      </c>
      <c r="J2635" s="8" t="s">
        <v>6420</v>
      </c>
      <c r="K2635" s="8" t="s">
        <v>6143</v>
      </c>
      <c r="L2635" s="8" t="s">
        <v>8665</v>
      </c>
      <c r="M2635" s="8" t="s">
        <v>8666</v>
      </c>
      <c r="N2635" s="8" t="s">
        <v>6147</v>
      </c>
    </row>
    <row r="2636" spans="1:14" ht="21.75" customHeight="1">
      <c r="A2636" s="8" t="s">
        <v>7518</v>
      </c>
      <c r="B2636" s="8" t="s">
        <v>2277</v>
      </c>
      <c r="C2636" s="8" t="s">
        <v>8585</v>
      </c>
      <c r="D2636" s="8" t="s">
        <v>8667</v>
      </c>
      <c r="F2636" s="8" t="s">
        <v>6164</v>
      </c>
      <c r="G2636" s="8" t="str">
        <f t="shared" ca="1" si="205"/>
        <v>13</v>
      </c>
      <c r="H2636" s="8" t="str">
        <f t="shared" ca="1" si="206"/>
        <v>20</v>
      </c>
      <c r="I2636" s="8" t="s">
        <v>7031</v>
      </c>
      <c r="J2636" s="8" t="s">
        <v>6413</v>
      </c>
      <c r="K2636" s="8" t="s">
        <v>6143</v>
      </c>
      <c r="L2636" s="8" t="s">
        <v>8668</v>
      </c>
      <c r="M2636" s="8" t="s">
        <v>6866</v>
      </c>
      <c r="N2636" s="8" t="s">
        <v>6147</v>
      </c>
    </row>
    <row r="2637" spans="1:14" ht="21.75" customHeight="1">
      <c r="A2637" s="8" t="s">
        <v>4498</v>
      </c>
      <c r="B2637" s="8" t="s">
        <v>8669</v>
      </c>
      <c r="C2637" s="8" t="s">
        <v>8585</v>
      </c>
      <c r="D2637" s="8" t="s">
        <v>8629</v>
      </c>
      <c r="F2637" s="8" t="s">
        <v>6150</v>
      </c>
      <c r="G2637" s="8" t="str">
        <f t="shared" ca="1" si="205"/>
        <v>13</v>
      </c>
      <c r="H2637" s="8" t="str">
        <f t="shared" ca="1" si="206"/>
        <v>20</v>
      </c>
      <c r="I2637" s="8" t="s">
        <v>6277</v>
      </c>
      <c r="J2637" s="8" t="s">
        <v>6278</v>
      </c>
      <c r="K2637" s="8" t="s">
        <v>6217</v>
      </c>
      <c r="L2637" s="8" t="s">
        <v>8670</v>
      </c>
      <c r="M2637" s="8" t="s">
        <v>8671</v>
      </c>
      <c r="N2637" s="8" t="s">
        <v>36</v>
      </c>
    </row>
    <row r="2638" spans="1:14" ht="21.75" customHeight="1">
      <c r="A2638" s="8" t="s">
        <v>8672</v>
      </c>
      <c r="B2638" s="8" t="s">
        <v>8673</v>
      </c>
      <c r="C2638" s="8" t="s">
        <v>8585</v>
      </c>
      <c r="D2638" s="8" t="s">
        <v>8586</v>
      </c>
      <c r="F2638" s="8" t="s">
        <v>6141</v>
      </c>
      <c r="G2638" s="8" t="str">
        <f t="shared" ca="1" si="205"/>
        <v>13</v>
      </c>
      <c r="H2638" s="8" t="str">
        <f t="shared" ca="1" si="206"/>
        <v>20</v>
      </c>
      <c r="I2638" s="8" t="s">
        <v>6589</v>
      </c>
      <c r="J2638" s="8" t="s">
        <v>6278</v>
      </c>
      <c r="K2638" s="8" t="s">
        <v>6217</v>
      </c>
      <c r="L2638" s="8" t="s">
        <v>8674</v>
      </c>
      <c r="M2638" s="8" t="s">
        <v>21</v>
      </c>
      <c r="N2638" s="8" t="s">
        <v>42</v>
      </c>
    </row>
    <row r="2639" spans="1:14" ht="21.75" customHeight="1">
      <c r="A2639" s="8" t="s">
        <v>8675</v>
      </c>
      <c r="B2639" s="8" t="s">
        <v>8676</v>
      </c>
      <c r="C2639" s="8" t="s">
        <v>8585</v>
      </c>
      <c r="D2639" s="8" t="s">
        <v>8667</v>
      </c>
      <c r="F2639" s="8" t="s">
        <v>6164</v>
      </c>
      <c r="G2639" s="8" t="str">
        <f t="shared" ca="1" si="205"/>
        <v>13</v>
      </c>
      <c r="H2639" s="8" t="str">
        <f t="shared" ca="1" si="206"/>
        <v>20</v>
      </c>
      <c r="I2639" s="8" t="s">
        <v>7530</v>
      </c>
      <c r="J2639" s="8" t="s">
        <v>6764</v>
      </c>
      <c r="K2639" s="8" t="s">
        <v>6143</v>
      </c>
      <c r="L2639" s="8" t="s">
        <v>8677</v>
      </c>
      <c r="M2639" s="8" t="s">
        <v>8678</v>
      </c>
      <c r="N2639" s="8" t="s">
        <v>36</v>
      </c>
    </row>
    <row r="2640" spans="1:14" ht="21.75" customHeight="1">
      <c r="A2640" s="8" t="s">
        <v>75</v>
      </c>
      <c r="B2640" s="8" t="s">
        <v>8679</v>
      </c>
      <c r="C2640" s="8" t="s">
        <v>8585</v>
      </c>
      <c r="D2640" s="8" t="s">
        <v>8667</v>
      </c>
      <c r="F2640" s="8" t="s">
        <v>6141</v>
      </c>
      <c r="G2640" s="8" t="str">
        <f t="shared" ca="1" si="205"/>
        <v>13</v>
      </c>
      <c r="H2640" s="8" t="str">
        <f t="shared" ca="1" si="206"/>
        <v>20</v>
      </c>
      <c r="I2640" s="8" t="s">
        <v>6171</v>
      </c>
      <c r="J2640" s="8" t="s">
        <v>6184</v>
      </c>
      <c r="K2640" s="8" t="s">
        <v>6217</v>
      </c>
      <c r="L2640" s="8" t="s">
        <v>8680</v>
      </c>
      <c r="M2640" s="8" t="s">
        <v>6561</v>
      </c>
      <c r="N2640" s="8" t="s">
        <v>6169</v>
      </c>
    </row>
    <row r="2641" spans="1:14" ht="21.75" customHeight="1">
      <c r="A2641" s="8" t="s">
        <v>7942</v>
      </c>
      <c r="B2641" s="8" t="s">
        <v>8681</v>
      </c>
      <c r="C2641" s="8" t="s">
        <v>8585</v>
      </c>
      <c r="D2641" s="8" t="s">
        <v>8586</v>
      </c>
      <c r="F2641" s="8" t="s">
        <v>6141</v>
      </c>
      <c r="G2641" s="8" t="str">
        <f t="shared" ca="1" si="205"/>
        <v>13</v>
      </c>
      <c r="H2641" s="8" t="str">
        <f t="shared" ca="1" si="206"/>
        <v>20</v>
      </c>
      <c r="I2641" s="8" t="s">
        <v>7769</v>
      </c>
      <c r="J2641" s="8" t="s">
        <v>6270</v>
      </c>
      <c r="K2641" s="8" t="s">
        <v>6143</v>
      </c>
      <c r="L2641" s="8" t="s">
        <v>7241</v>
      </c>
      <c r="M2641" s="8" t="s">
        <v>4611</v>
      </c>
      <c r="N2641" s="8" t="s">
        <v>42</v>
      </c>
    </row>
    <row r="2642" spans="1:14" ht="21.75" customHeight="1">
      <c r="A2642" s="8" t="s">
        <v>1068</v>
      </c>
      <c r="B2642" s="8" t="s">
        <v>8682</v>
      </c>
      <c r="C2642" s="8" t="s">
        <v>8585</v>
      </c>
      <c r="D2642" s="8" t="s">
        <v>8586</v>
      </c>
      <c r="F2642" s="8" t="s">
        <v>6141</v>
      </c>
      <c r="G2642" s="8" t="str">
        <f t="shared" ca="1" si="205"/>
        <v>13</v>
      </c>
      <c r="H2642" s="8" t="str">
        <f t="shared" ca="1" si="206"/>
        <v>20</v>
      </c>
      <c r="I2642" s="8" t="s">
        <v>7003</v>
      </c>
      <c r="J2642" s="8" t="s">
        <v>8683</v>
      </c>
      <c r="K2642" s="8" t="s">
        <v>6143</v>
      </c>
      <c r="L2642" s="8" t="s">
        <v>8684</v>
      </c>
      <c r="M2642" s="8" t="s">
        <v>8685</v>
      </c>
      <c r="N2642" s="8" t="s">
        <v>6224</v>
      </c>
    </row>
    <row r="2643" spans="1:14" ht="21.75" customHeight="1">
      <c r="A2643" s="8" t="s">
        <v>8686</v>
      </c>
      <c r="B2643" s="8" t="s">
        <v>8679</v>
      </c>
      <c r="C2643" s="8" t="s">
        <v>8585</v>
      </c>
      <c r="D2643" s="8" t="s">
        <v>8667</v>
      </c>
      <c r="F2643" s="8" t="s">
        <v>6141</v>
      </c>
      <c r="G2643" s="8" t="str">
        <f t="shared" ca="1" si="205"/>
        <v>13</v>
      </c>
      <c r="H2643" s="8" t="str">
        <f t="shared" ca="1" si="206"/>
        <v>20</v>
      </c>
      <c r="I2643" s="8" t="s">
        <v>6252</v>
      </c>
      <c r="J2643" s="8" t="s">
        <v>6184</v>
      </c>
      <c r="K2643" s="8" t="s">
        <v>6217</v>
      </c>
      <c r="L2643" s="8" t="s">
        <v>8687</v>
      </c>
      <c r="M2643" s="8" t="s">
        <v>8066</v>
      </c>
      <c r="N2643" s="8" t="s">
        <v>6169</v>
      </c>
    </row>
    <row r="2644" spans="1:14" ht="21.75" customHeight="1">
      <c r="A2644" s="8" t="s">
        <v>5263</v>
      </c>
      <c r="B2644" s="8" t="s">
        <v>8681</v>
      </c>
      <c r="C2644" s="8" t="s">
        <v>8585</v>
      </c>
      <c r="D2644" s="8" t="s">
        <v>8586</v>
      </c>
      <c r="F2644" s="8" t="s">
        <v>6141</v>
      </c>
      <c r="G2644" s="8" t="str">
        <f t="shared" ca="1" si="205"/>
        <v>13</v>
      </c>
      <c r="H2644" s="8" t="str">
        <f t="shared" ca="1" si="206"/>
        <v>20</v>
      </c>
      <c r="I2644" s="8" t="s">
        <v>6142</v>
      </c>
      <c r="J2644" s="8" t="s">
        <v>6270</v>
      </c>
      <c r="K2644" s="8" t="s">
        <v>6166</v>
      </c>
      <c r="L2644" s="8" t="s">
        <v>7241</v>
      </c>
      <c r="M2644" s="8" t="s">
        <v>8688</v>
      </c>
      <c r="N2644" s="8" t="s">
        <v>42</v>
      </c>
    </row>
    <row r="2645" spans="1:14" ht="21.75" customHeight="1">
      <c r="A2645" s="8" t="s">
        <v>8689</v>
      </c>
      <c r="B2645" s="8" t="s">
        <v>8690</v>
      </c>
      <c r="C2645" s="8" t="s">
        <v>8585</v>
      </c>
      <c r="D2645" s="8" t="s">
        <v>8605</v>
      </c>
      <c r="F2645" s="8" t="s">
        <v>6141</v>
      </c>
      <c r="G2645" s="8" t="str">
        <f t="shared" ca="1" si="205"/>
        <v>13</v>
      </c>
      <c r="H2645" s="8" t="str">
        <f t="shared" ca="1" si="206"/>
        <v>20</v>
      </c>
      <c r="I2645" s="8" t="s">
        <v>7003</v>
      </c>
      <c r="J2645" s="8" t="s">
        <v>6158</v>
      </c>
      <c r="K2645" s="8" t="s">
        <v>6143</v>
      </c>
      <c r="L2645" s="8" t="s">
        <v>8691</v>
      </c>
      <c r="M2645" s="8" t="s">
        <v>8692</v>
      </c>
      <c r="N2645" s="8" t="s">
        <v>36</v>
      </c>
    </row>
    <row r="2646" spans="1:14" ht="21.75" customHeight="1">
      <c r="A2646" s="8" t="s">
        <v>108</v>
      </c>
      <c r="B2646" s="8" t="s">
        <v>8693</v>
      </c>
      <c r="C2646" s="8" t="s">
        <v>8585</v>
      </c>
      <c r="D2646" s="8" t="s">
        <v>8586</v>
      </c>
      <c r="F2646" s="8" t="s">
        <v>6141</v>
      </c>
      <c r="G2646" s="8" t="str">
        <f t="shared" ca="1" si="205"/>
        <v>13</v>
      </c>
      <c r="H2646" s="8" t="str">
        <f t="shared" ca="1" si="206"/>
        <v>20</v>
      </c>
      <c r="I2646" s="8" t="s">
        <v>6277</v>
      </c>
      <c r="J2646" s="8" t="s">
        <v>6158</v>
      </c>
      <c r="K2646" s="8" t="s">
        <v>6143</v>
      </c>
      <c r="L2646" s="8" t="s">
        <v>8694</v>
      </c>
      <c r="M2646" s="8" t="s">
        <v>8695</v>
      </c>
      <c r="N2646" s="8" t="s">
        <v>42</v>
      </c>
    </row>
    <row r="2647" spans="1:14" ht="21.75" customHeight="1">
      <c r="A2647" s="8" t="s">
        <v>385</v>
      </c>
      <c r="B2647" s="8" t="s">
        <v>8696</v>
      </c>
      <c r="C2647" s="8" t="s">
        <v>8585</v>
      </c>
      <c r="D2647" s="8" t="s">
        <v>8617</v>
      </c>
      <c r="F2647" s="8" t="s">
        <v>6164</v>
      </c>
      <c r="G2647" s="8" t="str">
        <f t="shared" ca="1" si="205"/>
        <v>13</v>
      </c>
      <c r="H2647" s="8" t="str">
        <f t="shared" ca="1" si="206"/>
        <v>20</v>
      </c>
      <c r="I2647" s="8" t="s">
        <v>6171</v>
      </c>
      <c r="J2647" s="8" t="s">
        <v>6201</v>
      </c>
      <c r="K2647" s="8" t="s">
        <v>6217</v>
      </c>
      <c r="L2647" s="8" t="s">
        <v>8697</v>
      </c>
      <c r="M2647" s="8" t="s">
        <v>6192</v>
      </c>
      <c r="N2647" s="8" t="s">
        <v>36</v>
      </c>
    </row>
    <row r="2648" spans="1:14" ht="21.75" customHeight="1">
      <c r="A2648" s="8" t="s">
        <v>385</v>
      </c>
      <c r="B2648" s="8" t="s">
        <v>8698</v>
      </c>
      <c r="C2648" s="8" t="s">
        <v>8585</v>
      </c>
      <c r="D2648" s="8" t="s">
        <v>8617</v>
      </c>
      <c r="F2648" s="8" t="s">
        <v>6141</v>
      </c>
      <c r="G2648" s="8" t="str">
        <f t="shared" ca="1" si="205"/>
        <v>13</v>
      </c>
      <c r="H2648" s="8" t="str">
        <f t="shared" ca="1" si="206"/>
        <v>20</v>
      </c>
      <c r="I2648" s="8" t="s">
        <v>6189</v>
      </c>
      <c r="J2648" s="8" t="s">
        <v>6336</v>
      </c>
      <c r="K2648" s="8" t="s">
        <v>6143</v>
      </c>
      <c r="L2648" s="8" t="s">
        <v>8699</v>
      </c>
      <c r="M2648" s="8" t="s">
        <v>8700</v>
      </c>
      <c r="N2648" s="8" t="s">
        <v>6147</v>
      </c>
    </row>
    <row r="2649" spans="1:14" ht="21.75" customHeight="1">
      <c r="A2649" s="8" t="s">
        <v>8701</v>
      </c>
      <c r="B2649" s="8" t="s">
        <v>8702</v>
      </c>
      <c r="C2649" s="8" t="s">
        <v>8585</v>
      </c>
      <c r="D2649" s="8" t="s">
        <v>8586</v>
      </c>
      <c r="F2649" s="8" t="s">
        <v>6150</v>
      </c>
      <c r="G2649" s="8" t="str">
        <f t="shared" ca="1" si="205"/>
        <v>13</v>
      </c>
      <c r="H2649" s="8" t="str">
        <f t="shared" ca="1" si="206"/>
        <v>20</v>
      </c>
      <c r="I2649" s="8" t="s">
        <v>6189</v>
      </c>
      <c r="J2649" s="8" t="s">
        <v>6190</v>
      </c>
      <c r="K2649" s="8" t="s">
        <v>6217</v>
      </c>
      <c r="L2649" s="8" t="s">
        <v>8703</v>
      </c>
      <c r="M2649" s="8" t="s">
        <v>8704</v>
      </c>
      <c r="N2649" s="8" t="s">
        <v>6147</v>
      </c>
    </row>
    <row r="2650" spans="1:14" ht="21.75" customHeight="1">
      <c r="A2650" s="8" t="s">
        <v>367</v>
      </c>
      <c r="B2650" s="8" t="s">
        <v>1042</v>
      </c>
      <c r="C2650" s="8" t="s">
        <v>8585</v>
      </c>
      <c r="D2650" s="8" t="s">
        <v>8705</v>
      </c>
      <c r="F2650" s="8" t="s">
        <v>6141</v>
      </c>
      <c r="G2650" s="8" t="str">
        <f t="shared" ca="1" si="205"/>
        <v>13</v>
      </c>
      <c r="H2650" s="8" t="str">
        <f t="shared" ca="1" si="206"/>
        <v>20</v>
      </c>
      <c r="I2650" s="8" t="s">
        <v>7769</v>
      </c>
      <c r="J2650" s="8" t="s">
        <v>6158</v>
      </c>
      <c r="K2650" s="8" t="s">
        <v>6143</v>
      </c>
      <c r="L2650" s="8" t="s">
        <v>8706</v>
      </c>
      <c r="M2650" s="8" t="s">
        <v>8639</v>
      </c>
      <c r="N2650" s="8" t="s">
        <v>6224</v>
      </c>
    </row>
    <row r="2651" spans="1:14" ht="21.75" customHeight="1">
      <c r="A2651" s="8" t="s">
        <v>385</v>
      </c>
      <c r="B2651" s="8" t="s">
        <v>8707</v>
      </c>
      <c r="C2651" s="8" t="s">
        <v>8585</v>
      </c>
      <c r="D2651" s="8" t="s">
        <v>8586</v>
      </c>
      <c r="F2651" s="8" t="s">
        <v>6141</v>
      </c>
      <c r="G2651" s="8" t="str">
        <f t="shared" ca="1" si="205"/>
        <v>13</v>
      </c>
      <c r="H2651" s="8" t="str">
        <f t="shared" ca="1" si="206"/>
        <v>20</v>
      </c>
      <c r="I2651" s="8" t="s">
        <v>6589</v>
      </c>
      <c r="J2651" s="8" t="s">
        <v>7721</v>
      </c>
      <c r="K2651" s="8" t="s">
        <v>6217</v>
      </c>
      <c r="L2651" s="8" t="s">
        <v>8708</v>
      </c>
      <c r="M2651" s="8" t="s">
        <v>1907</v>
      </c>
      <c r="N2651" s="8" t="s">
        <v>36</v>
      </c>
    </row>
    <row r="2652" spans="1:14" ht="21.75" customHeight="1">
      <c r="A2652" s="8" t="s">
        <v>8264</v>
      </c>
      <c r="B2652" s="8" t="s">
        <v>8709</v>
      </c>
      <c r="C2652" s="8" t="s">
        <v>8585</v>
      </c>
      <c r="D2652" s="8" t="s">
        <v>8586</v>
      </c>
      <c r="F2652" s="8" t="s">
        <v>6141</v>
      </c>
      <c r="G2652" s="8" t="str">
        <f t="shared" ca="1" si="205"/>
        <v>13</v>
      </c>
      <c r="H2652" s="8" t="str">
        <f t="shared" ca="1" si="206"/>
        <v>20</v>
      </c>
      <c r="I2652" s="8" t="s">
        <v>6189</v>
      </c>
      <c r="J2652" s="8" t="s">
        <v>6158</v>
      </c>
      <c r="K2652" s="8" t="s">
        <v>6143</v>
      </c>
      <c r="L2652" s="8" t="s">
        <v>8710</v>
      </c>
      <c r="M2652" s="8" t="s">
        <v>21</v>
      </c>
      <c r="N2652" s="8" t="s">
        <v>36</v>
      </c>
    </row>
    <row r="2653" spans="1:14" ht="21.75" customHeight="1">
      <c r="A2653" s="8" t="s">
        <v>4176</v>
      </c>
      <c r="B2653" s="8" t="s">
        <v>8711</v>
      </c>
      <c r="C2653" s="8" t="s">
        <v>8585</v>
      </c>
      <c r="D2653" s="8" t="s">
        <v>8586</v>
      </c>
      <c r="F2653" s="8" t="s">
        <v>6164</v>
      </c>
      <c r="G2653" s="8" t="str">
        <f t="shared" ca="1" si="205"/>
        <v>13</v>
      </c>
      <c r="H2653" s="8" t="str">
        <f t="shared" ca="1" si="206"/>
        <v>20</v>
      </c>
      <c r="I2653" s="8" t="s">
        <v>8712</v>
      </c>
      <c r="J2653" s="8" t="s">
        <v>7049</v>
      </c>
      <c r="K2653" s="8" t="s">
        <v>6217</v>
      </c>
      <c r="L2653" s="8" t="s">
        <v>8713</v>
      </c>
      <c r="M2653" s="8" t="s">
        <v>1907</v>
      </c>
      <c r="N2653" s="8" t="s">
        <v>42</v>
      </c>
    </row>
    <row r="2654" spans="1:14" ht="21.75" customHeight="1">
      <c r="A2654" s="8" t="s">
        <v>8714</v>
      </c>
      <c r="B2654" s="8" t="s">
        <v>8715</v>
      </c>
      <c r="C2654" s="8" t="s">
        <v>8585</v>
      </c>
      <c r="D2654" s="8" t="s">
        <v>8586</v>
      </c>
      <c r="F2654" s="8" t="s">
        <v>6164</v>
      </c>
      <c r="G2654" s="8" t="str">
        <f t="shared" ca="1" si="205"/>
        <v>13</v>
      </c>
      <c r="H2654" s="8" t="str">
        <f t="shared" ca="1" si="206"/>
        <v>20</v>
      </c>
      <c r="I2654" s="8" t="s">
        <v>6256</v>
      </c>
      <c r="J2654" s="8" t="s">
        <v>6379</v>
      </c>
      <c r="K2654" s="8" t="s">
        <v>6143</v>
      </c>
      <c r="L2654" s="8" t="s">
        <v>8716</v>
      </c>
      <c r="M2654" s="8" t="s">
        <v>8717</v>
      </c>
      <c r="N2654" s="8" t="s">
        <v>6224</v>
      </c>
    </row>
    <row r="2655" spans="1:14" ht="21.75" customHeight="1">
      <c r="A2655" s="8" t="s">
        <v>8718</v>
      </c>
      <c r="B2655" s="8" t="s">
        <v>8719</v>
      </c>
      <c r="C2655" s="8" t="s">
        <v>8585</v>
      </c>
      <c r="D2655" s="8" t="s">
        <v>8648</v>
      </c>
      <c r="F2655" s="8" t="s">
        <v>6141</v>
      </c>
      <c r="G2655" s="8" t="str">
        <f t="shared" ca="1" si="205"/>
        <v>13</v>
      </c>
      <c r="H2655" s="8" t="str">
        <f t="shared" ca="1" si="206"/>
        <v>20</v>
      </c>
      <c r="I2655" s="8" t="s">
        <v>6171</v>
      </c>
      <c r="J2655" s="8" t="s">
        <v>6551</v>
      </c>
      <c r="K2655" s="8" t="s">
        <v>6143</v>
      </c>
      <c r="L2655" s="8" t="s">
        <v>8720</v>
      </c>
      <c r="M2655" s="8" t="s">
        <v>8721</v>
      </c>
      <c r="N2655" s="8" t="s">
        <v>42</v>
      </c>
    </row>
    <row r="2656" spans="1:14" ht="21.75" customHeight="1">
      <c r="A2656" s="8" t="s">
        <v>6598</v>
      </c>
      <c r="B2656" s="8" t="s">
        <v>8722</v>
      </c>
      <c r="C2656" s="8" t="s">
        <v>8585</v>
      </c>
      <c r="D2656" s="8" t="s">
        <v>8667</v>
      </c>
      <c r="F2656" s="8" t="s">
        <v>6164</v>
      </c>
      <c r="G2656" s="8" t="str">
        <f t="shared" ca="1" si="205"/>
        <v>13</v>
      </c>
      <c r="H2656" s="8" t="str">
        <f t="shared" ca="1" si="206"/>
        <v>20</v>
      </c>
      <c r="I2656" s="8" t="s">
        <v>8723</v>
      </c>
      <c r="J2656" s="8" t="s">
        <v>6286</v>
      </c>
      <c r="K2656" s="8" t="s">
        <v>6217</v>
      </c>
      <c r="L2656" s="8" t="s">
        <v>8724</v>
      </c>
      <c r="M2656" s="8" t="s">
        <v>8725</v>
      </c>
      <c r="N2656" s="8" t="s">
        <v>42</v>
      </c>
    </row>
    <row r="2657" spans="1:14" ht="21.75" customHeight="1">
      <c r="A2657" s="8" t="s">
        <v>8726</v>
      </c>
      <c r="B2657" s="8" t="s">
        <v>8679</v>
      </c>
      <c r="C2657" s="8" t="s">
        <v>8585</v>
      </c>
      <c r="D2657" s="8" t="s">
        <v>8667</v>
      </c>
      <c r="F2657" s="8" t="s">
        <v>6141</v>
      </c>
      <c r="G2657" s="8" t="str">
        <f t="shared" ca="1" si="205"/>
        <v>13</v>
      </c>
      <c r="H2657" s="8" t="str">
        <f t="shared" ca="1" si="206"/>
        <v>20</v>
      </c>
      <c r="I2657" s="8" t="s">
        <v>6604</v>
      </c>
      <c r="J2657" s="8" t="s">
        <v>6184</v>
      </c>
      <c r="K2657" s="8" t="s">
        <v>6217</v>
      </c>
      <c r="L2657" s="8" t="s">
        <v>8492</v>
      </c>
      <c r="M2657" s="8" t="s">
        <v>8727</v>
      </c>
      <c r="N2657" s="8" t="s">
        <v>6169</v>
      </c>
    </row>
    <row r="2658" spans="1:14" ht="21.75" customHeight="1">
      <c r="A2658" s="8" t="s">
        <v>385</v>
      </c>
      <c r="B2658" s="8" t="s">
        <v>8681</v>
      </c>
      <c r="C2658" s="8" t="s">
        <v>8585</v>
      </c>
      <c r="D2658" s="8" t="s">
        <v>8586</v>
      </c>
      <c r="F2658" s="8" t="s">
        <v>6150</v>
      </c>
      <c r="G2658" s="8" t="str">
        <f t="shared" ca="1" si="205"/>
        <v>13</v>
      </c>
      <c r="H2658" s="8" t="str">
        <f t="shared" ca="1" si="206"/>
        <v>20</v>
      </c>
      <c r="I2658" s="8" t="s">
        <v>7526</v>
      </c>
      <c r="J2658" s="8" t="s">
        <v>6270</v>
      </c>
      <c r="K2658" s="8" t="s">
        <v>6217</v>
      </c>
      <c r="L2658" s="8" t="s">
        <v>8728</v>
      </c>
      <c r="M2658" s="8" t="s">
        <v>8729</v>
      </c>
      <c r="N2658" s="8" t="s">
        <v>42</v>
      </c>
    </row>
    <row r="2659" spans="1:14" ht="21.75" customHeight="1">
      <c r="A2659" s="8" t="s">
        <v>385</v>
      </c>
      <c r="B2659" s="8" t="s">
        <v>8690</v>
      </c>
      <c r="C2659" s="8" t="s">
        <v>8585</v>
      </c>
      <c r="D2659" s="8" t="s">
        <v>8605</v>
      </c>
      <c r="F2659" s="8" t="s">
        <v>6141</v>
      </c>
      <c r="G2659" s="8" t="str">
        <f t="shared" ca="1" si="205"/>
        <v>13</v>
      </c>
      <c r="H2659" s="8" t="str">
        <f t="shared" ca="1" si="206"/>
        <v>20</v>
      </c>
      <c r="I2659" s="8" t="s">
        <v>7003</v>
      </c>
      <c r="J2659" s="8" t="s">
        <v>6158</v>
      </c>
      <c r="K2659" s="8" t="s">
        <v>6143</v>
      </c>
      <c r="L2659" s="8" t="s">
        <v>8691</v>
      </c>
      <c r="M2659" s="8" t="s">
        <v>8730</v>
      </c>
      <c r="N2659" s="8" t="s">
        <v>36</v>
      </c>
    </row>
    <row r="2660" spans="1:14" ht="21.75" customHeight="1">
      <c r="A2660" s="8" t="s">
        <v>385</v>
      </c>
      <c r="B2660" s="8" t="s">
        <v>8731</v>
      </c>
      <c r="C2660" s="8" t="s">
        <v>8585</v>
      </c>
      <c r="D2660" s="8" t="s">
        <v>8591</v>
      </c>
      <c r="F2660" s="8" t="s">
        <v>6141</v>
      </c>
      <c r="G2660" s="8" t="str">
        <f t="shared" ca="1" si="205"/>
        <v>13</v>
      </c>
      <c r="H2660" s="8" t="str">
        <f t="shared" ca="1" si="206"/>
        <v>20</v>
      </c>
      <c r="I2660" s="8" t="s">
        <v>6277</v>
      </c>
      <c r="J2660" s="8" t="s">
        <v>6158</v>
      </c>
      <c r="K2660" s="8" t="s">
        <v>6166</v>
      </c>
      <c r="L2660" s="8" t="s">
        <v>8732</v>
      </c>
      <c r="M2660" s="8" t="s">
        <v>8733</v>
      </c>
      <c r="N2660" s="8" t="s">
        <v>36</v>
      </c>
    </row>
    <row r="2661" spans="1:14" ht="21.75" customHeight="1">
      <c r="A2661" s="8" t="s">
        <v>4611</v>
      </c>
      <c r="B2661" s="8" t="s">
        <v>8734</v>
      </c>
      <c r="C2661" s="8" t="s">
        <v>8585</v>
      </c>
      <c r="D2661" s="8" t="s">
        <v>8605</v>
      </c>
      <c r="F2661" s="8" t="s">
        <v>6141</v>
      </c>
      <c r="G2661" s="8" t="str">
        <f t="shared" ca="1" si="205"/>
        <v>13</v>
      </c>
      <c r="H2661" s="8" t="str">
        <f t="shared" ca="1" si="206"/>
        <v>20</v>
      </c>
      <c r="I2661" s="8" t="s">
        <v>8122</v>
      </c>
      <c r="J2661" s="8" t="s">
        <v>6270</v>
      </c>
      <c r="K2661" s="8" t="s">
        <v>6143</v>
      </c>
      <c r="L2661" s="8" t="s">
        <v>8735</v>
      </c>
      <c r="M2661" s="8" t="s">
        <v>6322</v>
      </c>
      <c r="N2661" s="8" t="s">
        <v>6147</v>
      </c>
    </row>
    <row r="2662" spans="1:14" ht="21.75" customHeight="1">
      <c r="A2662" s="8" t="s">
        <v>367</v>
      </c>
      <c r="B2662" s="8" t="s">
        <v>8736</v>
      </c>
      <c r="C2662" s="8" t="s">
        <v>8585</v>
      </c>
      <c r="D2662" s="8" t="s">
        <v>8586</v>
      </c>
      <c r="F2662" s="8" t="s">
        <v>6164</v>
      </c>
      <c r="G2662" s="8" t="str">
        <f t="shared" ca="1" si="205"/>
        <v>13</v>
      </c>
      <c r="H2662" s="8" t="str">
        <f t="shared" ca="1" si="206"/>
        <v>20</v>
      </c>
      <c r="I2662" s="8" t="s">
        <v>6171</v>
      </c>
      <c r="J2662" s="8" t="s">
        <v>6278</v>
      </c>
      <c r="K2662" s="8" t="s">
        <v>6217</v>
      </c>
      <c r="L2662" s="8" t="s">
        <v>8737</v>
      </c>
      <c r="M2662" s="8" t="s">
        <v>8738</v>
      </c>
      <c r="N2662" s="8" t="s">
        <v>6224</v>
      </c>
    </row>
    <row r="2663" spans="1:14" ht="21.75" customHeight="1">
      <c r="A2663" s="8" t="s">
        <v>385</v>
      </c>
      <c r="B2663" s="8" t="s">
        <v>1666</v>
      </c>
      <c r="C2663" s="8" t="s">
        <v>8585</v>
      </c>
      <c r="D2663" s="8" t="s">
        <v>8586</v>
      </c>
      <c r="F2663" s="8" t="s">
        <v>6141</v>
      </c>
      <c r="G2663" s="8" t="str">
        <f t="shared" ca="1" si="205"/>
        <v>13</v>
      </c>
      <c r="H2663" s="8" t="str">
        <f t="shared" ca="1" si="206"/>
        <v>20</v>
      </c>
      <c r="I2663" s="8" t="s">
        <v>6165</v>
      </c>
      <c r="J2663" s="8" t="s">
        <v>6270</v>
      </c>
      <c r="K2663" s="8" t="s">
        <v>6217</v>
      </c>
      <c r="L2663" s="8" t="s">
        <v>8739</v>
      </c>
      <c r="M2663" s="8" t="s">
        <v>8740</v>
      </c>
      <c r="N2663" s="8" t="s">
        <v>42</v>
      </c>
    </row>
    <row r="2664" spans="1:14" ht="21.75" customHeight="1">
      <c r="A2664" s="8" t="s">
        <v>2510</v>
      </c>
      <c r="B2664" s="8" t="s">
        <v>8741</v>
      </c>
      <c r="C2664" s="8" t="s">
        <v>8585</v>
      </c>
      <c r="D2664" s="8" t="s">
        <v>8629</v>
      </c>
      <c r="F2664" s="8" t="s">
        <v>6141</v>
      </c>
      <c r="G2664" s="8" t="str">
        <f t="shared" ca="1" si="205"/>
        <v>13</v>
      </c>
      <c r="H2664" s="8" t="str">
        <f t="shared" ca="1" si="206"/>
        <v>20</v>
      </c>
      <c r="I2664" s="8" t="s">
        <v>6195</v>
      </c>
      <c r="J2664" s="8" t="s">
        <v>7721</v>
      </c>
      <c r="K2664" s="8" t="s">
        <v>6217</v>
      </c>
      <c r="L2664" s="8" t="s">
        <v>8742</v>
      </c>
      <c r="M2664" s="8" t="s">
        <v>8743</v>
      </c>
      <c r="N2664" s="8" t="s">
        <v>36</v>
      </c>
    </row>
    <row r="2665" spans="1:14" ht="21.75" customHeight="1">
      <c r="A2665" s="8" t="s">
        <v>8744</v>
      </c>
      <c r="B2665" s="8" t="s">
        <v>8745</v>
      </c>
      <c r="C2665" s="8" t="s">
        <v>8585</v>
      </c>
      <c r="D2665" s="8" t="s">
        <v>8605</v>
      </c>
      <c r="F2665" s="8" t="s">
        <v>6141</v>
      </c>
      <c r="G2665" s="8" t="str">
        <f t="shared" ca="1" si="205"/>
        <v>13</v>
      </c>
      <c r="H2665" s="8" t="str">
        <f t="shared" ca="1" si="206"/>
        <v>20</v>
      </c>
      <c r="I2665" s="8" t="s">
        <v>6189</v>
      </c>
      <c r="J2665" s="8" t="s">
        <v>6278</v>
      </c>
      <c r="K2665" s="8" t="s">
        <v>6143</v>
      </c>
      <c r="L2665" s="8" t="s">
        <v>8746</v>
      </c>
      <c r="M2665" s="8" t="s">
        <v>8747</v>
      </c>
      <c r="N2665" s="8" t="s">
        <v>36</v>
      </c>
    </row>
    <row r="2666" spans="1:14" ht="21.75" customHeight="1">
      <c r="A2666" s="8" t="s">
        <v>172</v>
      </c>
      <c r="B2666" s="8" t="s">
        <v>1304</v>
      </c>
      <c r="C2666" s="8" t="s">
        <v>8585</v>
      </c>
      <c r="D2666" s="8" t="s">
        <v>8586</v>
      </c>
      <c r="F2666" s="8" t="s">
        <v>6164</v>
      </c>
      <c r="G2666" s="8" t="str">
        <f t="shared" ca="1" si="205"/>
        <v>13</v>
      </c>
      <c r="H2666" s="8" t="str">
        <f t="shared" ca="1" si="206"/>
        <v>20</v>
      </c>
      <c r="I2666" s="8" t="s">
        <v>8748</v>
      </c>
      <c r="J2666" s="8" t="s">
        <v>6278</v>
      </c>
      <c r="K2666" s="8" t="s">
        <v>6143</v>
      </c>
      <c r="L2666" s="8" t="s">
        <v>8749</v>
      </c>
      <c r="M2666" s="8" t="s">
        <v>6809</v>
      </c>
      <c r="N2666" s="8" t="s">
        <v>42</v>
      </c>
    </row>
    <row r="2667" spans="1:14" ht="21.75" customHeight="1">
      <c r="A2667" s="8" t="s">
        <v>172</v>
      </c>
      <c r="B2667" s="8" t="s">
        <v>8750</v>
      </c>
      <c r="C2667" s="8" t="s">
        <v>8585</v>
      </c>
      <c r="D2667" s="8" t="s">
        <v>8586</v>
      </c>
      <c r="F2667" s="8" t="s">
        <v>6141</v>
      </c>
      <c r="G2667" s="8" t="str">
        <f t="shared" ca="1" si="205"/>
        <v>13</v>
      </c>
      <c r="H2667" s="8" t="str">
        <f t="shared" ca="1" si="206"/>
        <v>20</v>
      </c>
      <c r="I2667" s="8" t="s">
        <v>6171</v>
      </c>
      <c r="J2667" s="8" t="s">
        <v>6158</v>
      </c>
      <c r="K2667" s="8" t="s">
        <v>6217</v>
      </c>
      <c r="L2667" s="8" t="s">
        <v>8751</v>
      </c>
      <c r="M2667" s="8" t="s">
        <v>8752</v>
      </c>
      <c r="N2667" s="8" t="s">
        <v>42</v>
      </c>
    </row>
    <row r="2668" spans="1:14" ht="21.75" customHeight="1">
      <c r="A2668" s="8" t="s">
        <v>8345</v>
      </c>
      <c r="B2668" s="8" t="s">
        <v>8753</v>
      </c>
      <c r="C2668" s="8" t="s">
        <v>8585</v>
      </c>
      <c r="D2668" s="8" t="s">
        <v>8586</v>
      </c>
      <c r="F2668" s="8" t="s">
        <v>6164</v>
      </c>
      <c r="G2668" s="8" t="str">
        <f t="shared" ca="1" si="205"/>
        <v>13</v>
      </c>
      <c r="H2668" s="8" t="str">
        <f t="shared" ca="1" si="206"/>
        <v>20</v>
      </c>
      <c r="I2668" s="8" t="s">
        <v>6189</v>
      </c>
      <c r="J2668" s="8" t="s">
        <v>6379</v>
      </c>
      <c r="K2668" s="8" t="s">
        <v>6143</v>
      </c>
      <c r="L2668" s="8" t="s">
        <v>8754</v>
      </c>
      <c r="M2668" s="8" t="s">
        <v>8755</v>
      </c>
      <c r="N2668" s="8" t="s">
        <v>36</v>
      </c>
    </row>
    <row r="2669" spans="1:14" ht="21.75" customHeight="1">
      <c r="A2669" s="8" t="s">
        <v>51</v>
      </c>
      <c r="B2669" s="8" t="s">
        <v>8756</v>
      </c>
      <c r="C2669" s="8" t="s">
        <v>8585</v>
      </c>
      <c r="D2669" s="8" t="s">
        <v>8586</v>
      </c>
      <c r="F2669" s="8" t="s">
        <v>6164</v>
      </c>
      <c r="G2669" s="8" t="str">
        <f t="shared" ca="1" si="205"/>
        <v>13</v>
      </c>
      <c r="H2669" s="8" t="str">
        <f t="shared" ca="1" si="206"/>
        <v>20</v>
      </c>
      <c r="I2669" s="8" t="s">
        <v>6375</v>
      </c>
      <c r="J2669" s="8" t="s">
        <v>6379</v>
      </c>
      <c r="K2669" s="8" t="s">
        <v>6143</v>
      </c>
      <c r="L2669" s="8" t="s">
        <v>8757</v>
      </c>
      <c r="M2669" s="8" t="s">
        <v>8758</v>
      </c>
      <c r="N2669" s="8" t="s">
        <v>6224</v>
      </c>
    </row>
    <row r="2670" spans="1:14" ht="21.75" customHeight="1">
      <c r="A2670" s="8" t="s">
        <v>8759</v>
      </c>
      <c r="B2670" s="8" t="s">
        <v>8760</v>
      </c>
      <c r="C2670" s="8" t="s">
        <v>8585</v>
      </c>
      <c r="D2670" s="8" t="s">
        <v>8605</v>
      </c>
      <c r="F2670" s="8" t="s">
        <v>6141</v>
      </c>
      <c r="G2670" s="8" t="str">
        <f t="shared" ca="1" si="205"/>
        <v>13</v>
      </c>
      <c r="H2670" s="8" t="str">
        <f t="shared" ca="1" si="206"/>
        <v>20</v>
      </c>
      <c r="I2670" s="8" t="s">
        <v>7945</v>
      </c>
      <c r="J2670" s="8" t="s">
        <v>6173</v>
      </c>
      <c r="K2670" s="8" t="s">
        <v>6143</v>
      </c>
      <c r="L2670" s="8" t="s">
        <v>8761</v>
      </c>
      <c r="M2670" s="8" t="s">
        <v>4611</v>
      </c>
      <c r="N2670" s="8" t="s">
        <v>6224</v>
      </c>
    </row>
    <row r="2671" spans="1:14" ht="21.75" customHeight="1">
      <c r="A2671" s="8" t="s">
        <v>8762</v>
      </c>
      <c r="B2671" s="8" t="s">
        <v>1042</v>
      </c>
      <c r="C2671" s="8" t="s">
        <v>8585</v>
      </c>
      <c r="D2671" s="8" t="s">
        <v>8705</v>
      </c>
      <c r="F2671" s="8" t="s">
        <v>6141</v>
      </c>
      <c r="G2671" s="8" t="str">
        <f t="shared" ca="1" si="205"/>
        <v>13</v>
      </c>
      <c r="H2671" s="8" t="str">
        <f t="shared" ca="1" si="206"/>
        <v>20</v>
      </c>
      <c r="I2671" s="8" t="s">
        <v>6532</v>
      </c>
      <c r="J2671" s="8" t="s">
        <v>6158</v>
      </c>
      <c r="K2671" s="8" t="s">
        <v>6143</v>
      </c>
      <c r="L2671" s="8" t="s">
        <v>8706</v>
      </c>
      <c r="M2671" s="8" t="s">
        <v>8763</v>
      </c>
      <c r="N2671" s="8" t="s">
        <v>6224</v>
      </c>
    </row>
    <row r="2672" spans="1:14" ht="21.75" customHeight="1">
      <c r="A2672" s="8" t="s">
        <v>8764</v>
      </c>
      <c r="B2672" s="8" t="s">
        <v>8679</v>
      </c>
      <c r="C2672" s="8" t="s">
        <v>8585</v>
      </c>
      <c r="D2672" s="8" t="s">
        <v>8667</v>
      </c>
      <c r="F2672" s="8" t="s">
        <v>6150</v>
      </c>
      <c r="G2672" s="8" t="str">
        <f t="shared" ca="1" si="205"/>
        <v>13</v>
      </c>
      <c r="H2672" s="8" t="str">
        <f t="shared" ca="1" si="206"/>
        <v>20</v>
      </c>
      <c r="I2672" s="8" t="s">
        <v>6171</v>
      </c>
      <c r="J2672" s="8" t="s">
        <v>6184</v>
      </c>
      <c r="K2672" s="8" t="s">
        <v>6217</v>
      </c>
      <c r="L2672" s="8" t="s">
        <v>8687</v>
      </c>
      <c r="M2672" s="8" t="s">
        <v>8765</v>
      </c>
      <c r="N2672" s="8" t="s">
        <v>6169</v>
      </c>
    </row>
    <row r="2673" spans="1:14" ht="21.75" customHeight="1">
      <c r="A2673" s="8" t="s">
        <v>4176</v>
      </c>
      <c r="B2673" s="8" t="s">
        <v>8734</v>
      </c>
      <c r="C2673" s="8" t="s">
        <v>8585</v>
      </c>
      <c r="D2673" s="8" t="s">
        <v>8605</v>
      </c>
      <c r="F2673" s="8" t="s">
        <v>6164</v>
      </c>
      <c r="G2673" s="8" t="str">
        <f t="shared" ca="1" si="205"/>
        <v>13</v>
      </c>
      <c r="H2673" s="8" t="str">
        <f t="shared" ca="1" si="206"/>
        <v>20</v>
      </c>
      <c r="I2673" s="8" t="s">
        <v>6277</v>
      </c>
      <c r="J2673" s="8" t="s">
        <v>6270</v>
      </c>
      <c r="K2673" s="8" t="s">
        <v>6143</v>
      </c>
      <c r="L2673" s="8" t="s">
        <v>8766</v>
      </c>
      <c r="M2673" s="8" t="s">
        <v>21</v>
      </c>
      <c r="N2673" s="8" t="s">
        <v>6147</v>
      </c>
    </row>
    <row r="2674" spans="1:14" ht="21.75" customHeight="1">
      <c r="A2674" s="8" t="s">
        <v>385</v>
      </c>
      <c r="B2674" s="8" t="s">
        <v>4954</v>
      </c>
      <c r="C2674" s="8" t="s">
        <v>8585</v>
      </c>
      <c r="D2674" s="8" t="s">
        <v>8667</v>
      </c>
      <c r="F2674" s="8" t="s">
        <v>6141</v>
      </c>
      <c r="G2674" s="8" t="str">
        <f t="shared" ca="1" si="205"/>
        <v>13</v>
      </c>
      <c r="H2674" s="8" t="str">
        <f t="shared" ca="1" si="206"/>
        <v>20</v>
      </c>
      <c r="I2674" s="8" t="s">
        <v>6256</v>
      </c>
      <c r="J2674" s="8" t="s">
        <v>6278</v>
      </c>
      <c r="K2674" s="8" t="s">
        <v>6217</v>
      </c>
      <c r="L2674" s="8" t="s">
        <v>8767</v>
      </c>
      <c r="M2674" s="8" t="s">
        <v>8768</v>
      </c>
      <c r="N2674" s="8" t="s">
        <v>42</v>
      </c>
    </row>
    <row r="2675" spans="1:14" ht="21.75" customHeight="1">
      <c r="A2675" s="8" t="s">
        <v>8769</v>
      </c>
      <c r="B2675" s="8" t="s">
        <v>8770</v>
      </c>
      <c r="C2675" s="8" t="s">
        <v>8585</v>
      </c>
      <c r="D2675" s="8" t="s">
        <v>8605</v>
      </c>
      <c r="F2675" s="8" t="s">
        <v>6141</v>
      </c>
      <c r="G2675" s="8" t="str">
        <f t="shared" ca="1" si="205"/>
        <v>13</v>
      </c>
      <c r="H2675" s="8" t="str">
        <f t="shared" ca="1" si="206"/>
        <v>20</v>
      </c>
      <c r="I2675" s="8" t="s">
        <v>6252</v>
      </c>
      <c r="J2675" s="8" t="s">
        <v>7507</v>
      </c>
      <c r="K2675" s="8" t="s">
        <v>6143</v>
      </c>
      <c r="L2675" s="8" t="s">
        <v>8771</v>
      </c>
      <c r="M2675" s="8" t="s">
        <v>6286</v>
      </c>
      <c r="N2675" s="8" t="s">
        <v>6169</v>
      </c>
    </row>
    <row r="2676" spans="1:14" ht="21.75" customHeight="1">
      <c r="A2676" s="8" t="s">
        <v>385</v>
      </c>
      <c r="B2676" s="8" t="s">
        <v>1240</v>
      </c>
      <c r="C2676" s="8" t="s">
        <v>8585</v>
      </c>
      <c r="D2676" s="8" t="s">
        <v>8586</v>
      </c>
      <c r="F2676" s="8" t="s">
        <v>6141</v>
      </c>
      <c r="G2676" s="8" t="str">
        <f t="shared" ca="1" si="205"/>
        <v>13</v>
      </c>
      <c r="H2676" s="8" t="str">
        <f t="shared" ca="1" si="206"/>
        <v>20</v>
      </c>
      <c r="I2676" s="8" t="s">
        <v>6277</v>
      </c>
      <c r="J2676" s="8" t="s">
        <v>6184</v>
      </c>
      <c r="K2676" s="8" t="s">
        <v>6143</v>
      </c>
      <c r="L2676" s="8" t="s">
        <v>8772</v>
      </c>
      <c r="M2676" s="8" t="s">
        <v>8773</v>
      </c>
      <c r="N2676" s="8" t="s">
        <v>42</v>
      </c>
    </row>
    <row r="2677" spans="1:14" ht="21.75" customHeight="1">
      <c r="A2677" s="8" t="s">
        <v>1068</v>
      </c>
      <c r="B2677" s="8" t="s">
        <v>4029</v>
      </c>
      <c r="C2677" s="8" t="s">
        <v>8585</v>
      </c>
      <c r="D2677" s="8" t="s">
        <v>8667</v>
      </c>
      <c r="F2677" s="8" t="s">
        <v>6141</v>
      </c>
      <c r="G2677" s="8" t="str">
        <f t="shared" ca="1" si="205"/>
        <v>13</v>
      </c>
      <c r="H2677" s="8" t="str">
        <f t="shared" ca="1" si="206"/>
        <v>20</v>
      </c>
      <c r="I2677" s="8" t="s">
        <v>6256</v>
      </c>
      <c r="J2677" s="8" t="s">
        <v>6527</v>
      </c>
      <c r="K2677" s="8" t="s">
        <v>6217</v>
      </c>
      <c r="L2677" s="8" t="s">
        <v>8774</v>
      </c>
      <c r="M2677" s="8" t="s">
        <v>8775</v>
      </c>
      <c r="N2677" s="8" t="s">
        <v>42</v>
      </c>
    </row>
    <row r="2678" spans="1:14" ht="21.75" customHeight="1">
      <c r="A2678" s="8" t="s">
        <v>385</v>
      </c>
      <c r="B2678" s="8" t="s">
        <v>8776</v>
      </c>
      <c r="C2678" s="8" t="s">
        <v>8585</v>
      </c>
      <c r="D2678" s="8" t="s">
        <v>8586</v>
      </c>
      <c r="F2678" s="8" t="s">
        <v>6141</v>
      </c>
      <c r="G2678" s="8" t="str">
        <f t="shared" ca="1" si="205"/>
        <v>13</v>
      </c>
      <c r="H2678" s="8" t="str">
        <f t="shared" ca="1" si="206"/>
        <v>20</v>
      </c>
      <c r="I2678" s="8" t="s">
        <v>8777</v>
      </c>
      <c r="J2678" s="8" t="s">
        <v>6413</v>
      </c>
      <c r="K2678" s="8" t="s">
        <v>6217</v>
      </c>
      <c r="L2678" s="8" t="s">
        <v>8778</v>
      </c>
      <c r="M2678" s="8" t="s">
        <v>7503</v>
      </c>
      <c r="N2678" s="8" t="s">
        <v>6224</v>
      </c>
    </row>
    <row r="2679" spans="1:14" ht="21.75" customHeight="1">
      <c r="A2679" s="8" t="s">
        <v>367</v>
      </c>
      <c r="B2679" s="8" t="s">
        <v>8779</v>
      </c>
      <c r="C2679" s="8" t="s">
        <v>8585</v>
      </c>
      <c r="D2679" s="8" t="s">
        <v>8586</v>
      </c>
      <c r="F2679" s="8" t="s">
        <v>6164</v>
      </c>
      <c r="G2679" s="8" t="str">
        <f t="shared" ca="1" si="205"/>
        <v>13</v>
      </c>
      <c r="H2679" s="8" t="str">
        <f t="shared" ca="1" si="206"/>
        <v>20</v>
      </c>
      <c r="I2679" s="8" t="s">
        <v>8780</v>
      </c>
      <c r="J2679" s="8" t="s">
        <v>6324</v>
      </c>
      <c r="K2679" s="8" t="s">
        <v>6217</v>
      </c>
      <c r="L2679" s="8" t="s">
        <v>8781</v>
      </c>
      <c r="M2679" s="8" t="s">
        <v>8782</v>
      </c>
      <c r="N2679" s="8" t="s">
        <v>6169</v>
      </c>
    </row>
    <row r="2680" spans="1:14" ht="21.75" customHeight="1">
      <c r="A2680" s="8" t="s">
        <v>8783</v>
      </c>
      <c r="B2680" s="8" t="s">
        <v>8760</v>
      </c>
      <c r="C2680" s="8" t="s">
        <v>8585</v>
      </c>
      <c r="D2680" s="8" t="s">
        <v>8605</v>
      </c>
      <c r="F2680" s="8" t="s">
        <v>6141</v>
      </c>
      <c r="G2680" s="8" t="str">
        <f t="shared" ca="1" si="205"/>
        <v>13</v>
      </c>
      <c r="H2680" s="8" t="str">
        <f t="shared" ca="1" si="206"/>
        <v>20</v>
      </c>
      <c r="I2680" s="8" t="s">
        <v>6171</v>
      </c>
      <c r="J2680" s="8" t="s">
        <v>6173</v>
      </c>
      <c r="K2680" s="8" t="s">
        <v>6217</v>
      </c>
      <c r="L2680" s="8" t="s">
        <v>8784</v>
      </c>
      <c r="M2680" s="8" t="s">
        <v>8785</v>
      </c>
      <c r="N2680" s="8" t="s">
        <v>6224</v>
      </c>
    </row>
    <row r="2681" spans="1:14" ht="21.75" customHeight="1">
      <c r="A2681" s="8" t="s">
        <v>367</v>
      </c>
      <c r="B2681" s="8" t="s">
        <v>8786</v>
      </c>
      <c r="C2681" s="8" t="s">
        <v>8585</v>
      </c>
      <c r="D2681" s="8" t="s">
        <v>8586</v>
      </c>
      <c r="F2681" s="8" t="s">
        <v>6141</v>
      </c>
      <c r="G2681" s="8" t="str">
        <f t="shared" ca="1" si="205"/>
        <v>13</v>
      </c>
      <c r="H2681" s="8" t="str">
        <f t="shared" ca="1" si="206"/>
        <v>20</v>
      </c>
      <c r="I2681" s="8" t="s">
        <v>6252</v>
      </c>
      <c r="J2681" s="8" t="s">
        <v>7388</v>
      </c>
      <c r="K2681" s="8" t="s">
        <v>6217</v>
      </c>
      <c r="L2681" s="8" t="s">
        <v>8787</v>
      </c>
      <c r="M2681" s="8" t="s">
        <v>6809</v>
      </c>
      <c r="N2681" s="8" t="s">
        <v>6224</v>
      </c>
    </row>
    <row r="2682" spans="1:14" ht="21.75" customHeight="1">
      <c r="A2682" s="8" t="s">
        <v>8788</v>
      </c>
      <c r="B2682" s="8" t="s">
        <v>8789</v>
      </c>
      <c r="C2682" s="8" t="s">
        <v>8585</v>
      </c>
      <c r="D2682" s="8" t="s">
        <v>8586</v>
      </c>
      <c r="F2682" s="8" t="s">
        <v>6141</v>
      </c>
      <c r="G2682" s="8" t="str">
        <f t="shared" ca="1" si="205"/>
        <v>13</v>
      </c>
      <c r="H2682" s="8" t="str">
        <f t="shared" ca="1" si="206"/>
        <v>20</v>
      </c>
      <c r="I2682" s="8" t="s">
        <v>6171</v>
      </c>
      <c r="J2682" s="8" t="s">
        <v>6379</v>
      </c>
      <c r="K2682" s="8" t="s">
        <v>6143</v>
      </c>
      <c r="L2682" s="8" t="s">
        <v>8790</v>
      </c>
      <c r="M2682" s="8" t="s">
        <v>8791</v>
      </c>
      <c r="N2682" s="8" t="s">
        <v>36</v>
      </c>
    </row>
    <row r="2683" spans="1:14" ht="21.75" customHeight="1">
      <c r="A2683" s="8" t="s">
        <v>385</v>
      </c>
      <c r="B2683" s="8" t="s">
        <v>7362</v>
      </c>
      <c r="C2683" s="8" t="s">
        <v>8585</v>
      </c>
      <c r="D2683" s="8" t="s">
        <v>8667</v>
      </c>
      <c r="F2683" s="8" t="s">
        <v>6141</v>
      </c>
      <c r="G2683" s="8" t="str">
        <f t="shared" ca="1" si="205"/>
        <v>13</v>
      </c>
      <c r="H2683" s="8" t="str">
        <f t="shared" ca="1" si="206"/>
        <v>20</v>
      </c>
      <c r="I2683" s="8" t="s">
        <v>6252</v>
      </c>
      <c r="J2683" s="8" t="s">
        <v>6457</v>
      </c>
      <c r="K2683" s="8" t="s">
        <v>6949</v>
      </c>
      <c r="L2683" s="8" t="s">
        <v>8792</v>
      </c>
      <c r="M2683" s="8" t="s">
        <v>1907</v>
      </c>
      <c r="N2683" s="8" t="s">
        <v>6224</v>
      </c>
    </row>
    <row r="2684" spans="1:14" ht="21.75" customHeight="1">
      <c r="A2684" s="8" t="s">
        <v>8793</v>
      </c>
      <c r="B2684" s="8" t="s">
        <v>1202</v>
      </c>
      <c r="C2684" s="8" t="s">
        <v>8585</v>
      </c>
      <c r="D2684" s="8" t="s">
        <v>8629</v>
      </c>
      <c r="F2684" s="8" t="s">
        <v>6164</v>
      </c>
      <c r="G2684" s="8" t="str">
        <f t="shared" ca="1" si="205"/>
        <v>13</v>
      </c>
      <c r="H2684" s="8" t="str">
        <f t="shared" ca="1" si="206"/>
        <v>20</v>
      </c>
      <c r="I2684" s="8" t="s">
        <v>6554</v>
      </c>
      <c r="J2684" s="8" t="s">
        <v>6278</v>
      </c>
      <c r="K2684" s="8" t="s">
        <v>6143</v>
      </c>
      <c r="L2684" s="8" t="s">
        <v>8794</v>
      </c>
      <c r="M2684" s="8" t="s">
        <v>8795</v>
      </c>
      <c r="N2684" s="8" t="s">
        <v>36</v>
      </c>
    </row>
    <row r="2685" spans="1:14" ht="21.75" customHeight="1">
      <c r="A2685" s="8" t="s">
        <v>8427</v>
      </c>
      <c r="B2685" s="8" t="s">
        <v>8796</v>
      </c>
      <c r="C2685" s="8" t="s">
        <v>8585</v>
      </c>
      <c r="D2685" s="8" t="s">
        <v>8586</v>
      </c>
      <c r="F2685" s="8" t="s">
        <v>6164</v>
      </c>
      <c r="G2685" s="8" t="str">
        <f t="shared" ca="1" si="205"/>
        <v>13</v>
      </c>
      <c r="H2685" s="8" t="str">
        <f t="shared" ca="1" si="206"/>
        <v>20</v>
      </c>
      <c r="I2685" s="8" t="s">
        <v>6189</v>
      </c>
      <c r="J2685" s="8" t="s">
        <v>6558</v>
      </c>
      <c r="K2685" s="8" t="s">
        <v>6217</v>
      </c>
      <c r="L2685" s="8" t="s">
        <v>8797</v>
      </c>
      <c r="M2685" s="8" t="s">
        <v>6379</v>
      </c>
      <c r="N2685" s="8" t="s">
        <v>36</v>
      </c>
    </row>
    <row r="2686" spans="1:14" ht="21.75" customHeight="1">
      <c r="A2686" s="8" t="s">
        <v>761</v>
      </c>
      <c r="B2686" s="8" t="s">
        <v>8798</v>
      </c>
      <c r="C2686" s="8" t="s">
        <v>8585</v>
      </c>
      <c r="D2686" s="8" t="s">
        <v>8591</v>
      </c>
      <c r="F2686" s="8" t="s">
        <v>6164</v>
      </c>
      <c r="G2686" s="8" t="str">
        <f t="shared" ca="1" si="205"/>
        <v>13</v>
      </c>
      <c r="H2686" s="8" t="str">
        <f t="shared" ca="1" si="206"/>
        <v>20</v>
      </c>
      <c r="I2686" s="8" t="s">
        <v>7769</v>
      </c>
      <c r="J2686" s="8" t="s">
        <v>6278</v>
      </c>
      <c r="K2686" s="8" t="s">
        <v>6143</v>
      </c>
      <c r="L2686" s="8" t="s">
        <v>8799</v>
      </c>
      <c r="M2686" s="8" t="s">
        <v>8800</v>
      </c>
      <c r="N2686" s="8" t="s">
        <v>36</v>
      </c>
    </row>
    <row r="2687" spans="1:14" ht="21.75" customHeight="1">
      <c r="A2687" s="8" t="s">
        <v>8801</v>
      </c>
      <c r="B2687" s="8" t="s">
        <v>1240</v>
      </c>
      <c r="C2687" s="8" t="s">
        <v>8585</v>
      </c>
      <c r="D2687" s="8" t="s">
        <v>8586</v>
      </c>
      <c r="F2687" s="8" t="s">
        <v>6150</v>
      </c>
      <c r="G2687" s="8" t="str">
        <f t="shared" ca="1" si="205"/>
        <v>13</v>
      </c>
      <c r="H2687" s="8" t="str">
        <f t="shared" ca="1" si="206"/>
        <v>20</v>
      </c>
      <c r="I2687" s="8" t="s">
        <v>8802</v>
      </c>
      <c r="J2687" s="8" t="s">
        <v>6184</v>
      </c>
      <c r="K2687" s="8" t="s">
        <v>6217</v>
      </c>
      <c r="L2687" s="8" t="s">
        <v>8803</v>
      </c>
      <c r="M2687" s="8" t="s">
        <v>1239</v>
      </c>
      <c r="N2687" s="8" t="s">
        <v>42</v>
      </c>
    </row>
    <row r="2688" spans="1:14" ht="21.75" customHeight="1">
      <c r="A2688" s="8" t="s">
        <v>5089</v>
      </c>
      <c r="B2688" s="8" t="s">
        <v>8770</v>
      </c>
      <c r="C2688" s="8" t="s">
        <v>8585</v>
      </c>
      <c r="D2688" s="8" t="s">
        <v>8605</v>
      </c>
      <c r="F2688" s="8" t="s">
        <v>6141</v>
      </c>
      <c r="G2688" s="8" t="str">
        <f t="shared" ca="1" si="205"/>
        <v>13</v>
      </c>
      <c r="H2688" s="8" t="str">
        <f t="shared" ca="1" si="206"/>
        <v>20</v>
      </c>
      <c r="I2688" s="8" t="s">
        <v>6632</v>
      </c>
      <c r="J2688" s="8" t="s">
        <v>7507</v>
      </c>
      <c r="K2688" s="8" t="s">
        <v>6166</v>
      </c>
      <c r="L2688" s="8" t="s">
        <v>8804</v>
      </c>
      <c r="M2688" s="8" t="s">
        <v>8064</v>
      </c>
      <c r="N2688" s="8" t="s">
        <v>6169</v>
      </c>
    </row>
    <row r="2689" spans="1:14" ht="21.75" customHeight="1">
      <c r="A2689" s="8" t="s">
        <v>8805</v>
      </c>
      <c r="B2689" s="8" t="s">
        <v>8760</v>
      </c>
      <c r="C2689" s="8" t="s">
        <v>8585</v>
      </c>
      <c r="D2689" s="8" t="s">
        <v>8605</v>
      </c>
      <c r="F2689" s="8" t="s">
        <v>6141</v>
      </c>
      <c r="G2689" s="8" t="str">
        <f t="shared" ca="1" si="205"/>
        <v>13</v>
      </c>
      <c r="H2689" s="8" t="str">
        <f t="shared" ca="1" si="206"/>
        <v>20</v>
      </c>
      <c r="I2689" s="8" t="s">
        <v>6200</v>
      </c>
      <c r="J2689" s="8" t="s">
        <v>6173</v>
      </c>
      <c r="K2689" s="8" t="s">
        <v>6166</v>
      </c>
      <c r="L2689" s="8" t="s">
        <v>8806</v>
      </c>
      <c r="M2689" s="8" t="s">
        <v>4847</v>
      </c>
      <c r="N2689" s="8" t="s">
        <v>6224</v>
      </c>
    </row>
    <row r="2690" spans="1:14" ht="21.75" customHeight="1">
      <c r="A2690" s="8" t="s">
        <v>4037</v>
      </c>
      <c r="B2690" s="8" t="s">
        <v>8807</v>
      </c>
      <c r="C2690" s="8" t="s">
        <v>8585</v>
      </c>
      <c r="D2690" s="8" t="s">
        <v>8586</v>
      </c>
      <c r="F2690" s="8" t="s">
        <v>6164</v>
      </c>
      <c r="G2690" s="8" t="str">
        <f t="shared" ca="1" si="205"/>
        <v>13</v>
      </c>
      <c r="H2690" s="8" t="str">
        <f t="shared" ca="1" si="206"/>
        <v>20</v>
      </c>
      <c r="I2690" s="8" t="s">
        <v>6189</v>
      </c>
      <c r="J2690" s="8" t="s">
        <v>6379</v>
      </c>
      <c r="K2690" s="8" t="s">
        <v>6217</v>
      </c>
      <c r="L2690" s="8" t="s">
        <v>8808</v>
      </c>
      <c r="M2690" s="8" t="s">
        <v>8809</v>
      </c>
      <c r="N2690" s="8" t="s">
        <v>36</v>
      </c>
    </row>
    <row r="2691" spans="1:14" ht="21.75" customHeight="1">
      <c r="A2691" s="8" t="s">
        <v>8473</v>
      </c>
      <c r="B2691" s="8" t="s">
        <v>8810</v>
      </c>
      <c r="C2691" s="8" t="s">
        <v>8585</v>
      </c>
      <c r="D2691" s="8" t="s">
        <v>8586</v>
      </c>
      <c r="F2691" s="8" t="s">
        <v>6141</v>
      </c>
      <c r="G2691" s="8" t="str">
        <f t="shared" ca="1" si="205"/>
        <v>13</v>
      </c>
      <c r="H2691" s="8" t="str">
        <f t="shared" ca="1" si="206"/>
        <v>20</v>
      </c>
      <c r="I2691" s="8" t="s">
        <v>6171</v>
      </c>
      <c r="J2691" s="8" t="s">
        <v>7667</v>
      </c>
      <c r="K2691" s="8" t="s">
        <v>6143</v>
      </c>
      <c r="L2691" s="8" t="s">
        <v>8811</v>
      </c>
      <c r="M2691" s="8" t="s">
        <v>8812</v>
      </c>
      <c r="N2691" s="8" t="s">
        <v>6224</v>
      </c>
    </row>
    <row r="2692" spans="1:14" ht="21.75" customHeight="1">
      <c r="A2692" s="8" t="s">
        <v>1588</v>
      </c>
      <c r="B2692" s="8" t="s">
        <v>8813</v>
      </c>
      <c r="C2692" s="8" t="s">
        <v>8585</v>
      </c>
      <c r="D2692" s="8" t="s">
        <v>8605</v>
      </c>
      <c r="F2692" s="8" t="s">
        <v>6141</v>
      </c>
      <c r="G2692" s="8" t="str">
        <f t="shared" ca="1" si="205"/>
        <v>13</v>
      </c>
      <c r="H2692" s="8" t="str">
        <f t="shared" ca="1" si="206"/>
        <v>20</v>
      </c>
      <c r="I2692" s="8" t="s">
        <v>6252</v>
      </c>
      <c r="J2692" s="8" t="s">
        <v>6746</v>
      </c>
      <c r="K2692" s="8" t="s">
        <v>6217</v>
      </c>
      <c r="L2692" s="8" t="s">
        <v>8814</v>
      </c>
      <c r="M2692" s="8" t="s">
        <v>6698</v>
      </c>
      <c r="N2692" s="8" t="s">
        <v>36</v>
      </c>
    </row>
    <row r="2693" spans="1:14" ht="21.75" customHeight="1">
      <c r="A2693" s="8" t="s">
        <v>385</v>
      </c>
      <c r="B2693" s="8" t="s">
        <v>8815</v>
      </c>
      <c r="C2693" s="8" t="s">
        <v>8585</v>
      </c>
      <c r="D2693" s="8" t="s">
        <v>8586</v>
      </c>
      <c r="F2693" s="8" t="s">
        <v>6141</v>
      </c>
      <c r="G2693" s="8" t="str">
        <f t="shared" ca="1" si="205"/>
        <v>13</v>
      </c>
      <c r="H2693" s="8" t="str">
        <f t="shared" ca="1" si="206"/>
        <v>20</v>
      </c>
      <c r="I2693" s="8" t="s">
        <v>6676</v>
      </c>
      <c r="J2693" s="8" t="s">
        <v>6158</v>
      </c>
      <c r="K2693" s="8" t="s">
        <v>6143</v>
      </c>
      <c r="L2693" s="8" t="s">
        <v>8816</v>
      </c>
      <c r="M2693" s="8" t="s">
        <v>6440</v>
      </c>
      <c r="N2693" s="8" t="s">
        <v>42</v>
      </c>
    </row>
    <row r="2694" spans="1:14" ht="21.75" customHeight="1">
      <c r="A2694" s="8" t="s">
        <v>6911</v>
      </c>
      <c r="B2694" s="8" t="s">
        <v>8817</v>
      </c>
      <c r="C2694" s="8" t="s">
        <v>8585</v>
      </c>
      <c r="D2694" s="8" t="s">
        <v>8586</v>
      </c>
      <c r="F2694" s="8" t="s">
        <v>6141</v>
      </c>
      <c r="G2694" s="8" t="str">
        <f t="shared" ca="1" si="205"/>
        <v>13</v>
      </c>
      <c r="H2694" s="8" t="str">
        <f t="shared" ca="1" si="206"/>
        <v>20</v>
      </c>
      <c r="I2694" s="8" t="s">
        <v>6244</v>
      </c>
      <c r="J2694" s="8" t="s">
        <v>6158</v>
      </c>
      <c r="K2694" s="8" t="s">
        <v>6166</v>
      </c>
      <c r="L2694" s="8" t="s">
        <v>8818</v>
      </c>
      <c r="M2694" s="8" t="s">
        <v>8819</v>
      </c>
      <c r="N2694" s="8" t="s">
        <v>36</v>
      </c>
    </row>
    <row r="2695" spans="1:14" ht="21.75" customHeight="1">
      <c r="A2695" s="8" t="s">
        <v>8820</v>
      </c>
      <c r="B2695" s="8" t="s">
        <v>8709</v>
      </c>
      <c r="C2695" s="8" t="s">
        <v>8585</v>
      </c>
      <c r="D2695" s="8" t="s">
        <v>8586</v>
      </c>
      <c r="F2695" s="8" t="s">
        <v>6164</v>
      </c>
      <c r="G2695" s="8" t="str">
        <f t="shared" ca="1" si="205"/>
        <v>13</v>
      </c>
      <c r="H2695" s="8" t="str">
        <f t="shared" ca="1" si="206"/>
        <v>20</v>
      </c>
      <c r="I2695" s="8" t="s">
        <v>6785</v>
      </c>
      <c r="J2695" s="8" t="s">
        <v>6158</v>
      </c>
      <c r="K2695" s="8" t="s">
        <v>6143</v>
      </c>
      <c r="L2695" s="8" t="s">
        <v>8821</v>
      </c>
      <c r="M2695" s="8" t="s">
        <v>21</v>
      </c>
      <c r="N2695" s="8" t="s">
        <v>36</v>
      </c>
    </row>
    <row r="2696" spans="1:14" ht="21.75" customHeight="1">
      <c r="A2696" s="8" t="s">
        <v>8822</v>
      </c>
      <c r="B2696" s="8" t="s">
        <v>8823</v>
      </c>
      <c r="C2696" s="8" t="s">
        <v>8585</v>
      </c>
      <c r="D2696" s="8" t="s">
        <v>8586</v>
      </c>
      <c r="F2696" s="8" t="s">
        <v>6141</v>
      </c>
      <c r="G2696" s="8" t="str">
        <f t="shared" ca="1" si="205"/>
        <v>13</v>
      </c>
      <c r="H2696" s="8" t="str">
        <f t="shared" ca="1" si="206"/>
        <v>20</v>
      </c>
      <c r="I2696" s="8" t="s">
        <v>6589</v>
      </c>
      <c r="J2696" s="8" t="s">
        <v>6152</v>
      </c>
      <c r="K2696" s="8" t="s">
        <v>6143</v>
      </c>
      <c r="L2696" s="8" t="s">
        <v>8824</v>
      </c>
      <c r="M2696" s="8" t="s">
        <v>6280</v>
      </c>
      <c r="N2696" s="8" t="s">
        <v>6169</v>
      </c>
    </row>
    <row r="2697" spans="1:14" ht="21.75" customHeight="1">
      <c r="A2697" s="8" t="s">
        <v>6876</v>
      </c>
      <c r="B2697" s="8" t="s">
        <v>8825</v>
      </c>
      <c r="C2697" s="8" t="s">
        <v>8585</v>
      </c>
      <c r="D2697" s="8" t="s">
        <v>8605</v>
      </c>
      <c r="F2697" s="8" t="s">
        <v>6141</v>
      </c>
      <c r="G2697" s="8" t="str">
        <f t="shared" ca="1" si="205"/>
        <v>13</v>
      </c>
      <c r="H2697" s="8" t="str">
        <f t="shared" ca="1" si="206"/>
        <v>20</v>
      </c>
      <c r="I2697" s="8" t="s">
        <v>6171</v>
      </c>
      <c r="J2697" s="8" t="s">
        <v>7507</v>
      </c>
      <c r="K2697" s="8" t="s">
        <v>6143</v>
      </c>
      <c r="L2697" s="8" t="s">
        <v>8826</v>
      </c>
      <c r="M2697" s="8" t="s">
        <v>8827</v>
      </c>
      <c r="N2697" s="8" t="s">
        <v>36</v>
      </c>
    </row>
    <row r="2698" spans="1:14" ht="21.75" customHeight="1">
      <c r="A2698" s="8" t="s">
        <v>1243</v>
      </c>
      <c r="B2698" s="8" t="s">
        <v>8828</v>
      </c>
      <c r="C2698" s="8" t="s">
        <v>8585</v>
      </c>
      <c r="D2698" s="8" t="s">
        <v>8591</v>
      </c>
      <c r="F2698" s="8" t="s">
        <v>6141</v>
      </c>
      <c r="G2698" s="8" t="str">
        <f t="shared" ca="1" si="205"/>
        <v>13</v>
      </c>
      <c r="H2698" s="8" t="str">
        <f t="shared" ca="1" si="206"/>
        <v>20</v>
      </c>
      <c r="I2698" s="8" t="s">
        <v>7847</v>
      </c>
      <c r="J2698" s="8" t="s">
        <v>6420</v>
      </c>
      <c r="K2698" s="8" t="s">
        <v>6217</v>
      </c>
      <c r="L2698" s="8" t="s">
        <v>8829</v>
      </c>
      <c r="M2698" s="8" t="s">
        <v>1907</v>
      </c>
      <c r="N2698" s="8" t="s">
        <v>6224</v>
      </c>
    </row>
    <row r="2699" spans="1:14" ht="21.75" customHeight="1">
      <c r="A2699" s="8" t="s">
        <v>1420</v>
      </c>
      <c r="B2699" s="8" t="s">
        <v>8830</v>
      </c>
      <c r="C2699" s="8" t="s">
        <v>8585</v>
      </c>
      <c r="D2699" s="8" t="s">
        <v>8667</v>
      </c>
      <c r="F2699" s="8" t="s">
        <v>6164</v>
      </c>
      <c r="G2699" s="8" t="str">
        <f t="shared" ca="1" si="205"/>
        <v>13</v>
      </c>
      <c r="H2699" s="8" t="str">
        <f t="shared" ca="1" si="206"/>
        <v>20</v>
      </c>
      <c r="I2699" s="8" t="s">
        <v>7739</v>
      </c>
      <c r="J2699" s="8" t="s">
        <v>6361</v>
      </c>
      <c r="K2699" s="8" t="s">
        <v>6150</v>
      </c>
      <c r="L2699" s="8" t="s">
        <v>8831</v>
      </c>
      <c r="M2699" s="8" t="s">
        <v>8832</v>
      </c>
      <c r="N2699" s="8" t="s">
        <v>6169</v>
      </c>
    </row>
    <row r="2700" spans="1:14" ht="21.75" customHeight="1">
      <c r="A2700" s="8" t="s">
        <v>51</v>
      </c>
      <c r="B2700" s="8" t="s">
        <v>8731</v>
      </c>
      <c r="C2700" s="8" t="s">
        <v>8585</v>
      </c>
      <c r="D2700" s="8" t="s">
        <v>8591</v>
      </c>
      <c r="F2700" s="8" t="s">
        <v>6164</v>
      </c>
      <c r="G2700" s="8" t="str">
        <f t="shared" ca="1" si="205"/>
        <v>13</v>
      </c>
      <c r="H2700" s="8" t="str">
        <f t="shared" ca="1" si="206"/>
        <v>20</v>
      </c>
      <c r="I2700" s="8" t="s">
        <v>7003</v>
      </c>
      <c r="J2700" s="8" t="s">
        <v>6158</v>
      </c>
      <c r="K2700" s="8" t="s">
        <v>6217</v>
      </c>
      <c r="L2700" s="8" t="s">
        <v>8833</v>
      </c>
      <c r="M2700" s="8" t="s">
        <v>8360</v>
      </c>
      <c r="N2700" s="8" t="s">
        <v>36</v>
      </c>
    </row>
    <row r="2701" spans="1:14" ht="21.75" customHeight="1">
      <c r="A2701" s="8" t="s">
        <v>1588</v>
      </c>
      <c r="B2701" s="8" t="s">
        <v>1666</v>
      </c>
      <c r="C2701" s="8" t="s">
        <v>8585</v>
      </c>
      <c r="D2701" s="8" t="s">
        <v>8586</v>
      </c>
      <c r="F2701" s="8" t="s">
        <v>6141</v>
      </c>
      <c r="G2701" s="8" t="str">
        <f t="shared" ca="1" si="205"/>
        <v>13</v>
      </c>
      <c r="H2701" s="8" t="str">
        <f t="shared" ca="1" si="206"/>
        <v>20</v>
      </c>
      <c r="I2701" s="8" t="s">
        <v>6256</v>
      </c>
      <c r="J2701" s="8" t="s">
        <v>6270</v>
      </c>
      <c r="K2701" s="8" t="s">
        <v>6166</v>
      </c>
      <c r="L2701" s="8" t="s">
        <v>8834</v>
      </c>
      <c r="M2701" s="8" t="s">
        <v>8292</v>
      </c>
      <c r="N2701" s="8" t="s">
        <v>42</v>
      </c>
    </row>
    <row r="2702" spans="1:14" ht="21.75" customHeight="1">
      <c r="A2702" s="8" t="s">
        <v>385</v>
      </c>
      <c r="B2702" s="8" t="s">
        <v>8770</v>
      </c>
      <c r="C2702" s="8" t="s">
        <v>8585</v>
      </c>
      <c r="D2702" s="8" t="s">
        <v>8605</v>
      </c>
      <c r="F2702" s="8" t="s">
        <v>6141</v>
      </c>
      <c r="G2702" s="8" t="str">
        <f t="shared" ca="1" si="205"/>
        <v>13</v>
      </c>
      <c r="H2702" s="8" t="str">
        <f t="shared" ca="1" si="206"/>
        <v>20</v>
      </c>
      <c r="I2702" s="8" t="s">
        <v>6785</v>
      </c>
      <c r="J2702" s="8" t="s">
        <v>7507</v>
      </c>
      <c r="K2702" s="8" t="s">
        <v>6143</v>
      </c>
      <c r="L2702" s="8" t="s">
        <v>8771</v>
      </c>
      <c r="M2702" s="8" t="s">
        <v>8835</v>
      </c>
      <c r="N2702" s="8" t="s">
        <v>6169</v>
      </c>
    </row>
    <row r="2703" spans="1:14" ht="21.75" customHeight="1">
      <c r="A2703" s="8" t="s">
        <v>8836</v>
      </c>
      <c r="B2703" s="8" t="s">
        <v>8823</v>
      </c>
      <c r="C2703" s="8" t="s">
        <v>8585</v>
      </c>
      <c r="D2703" s="8" t="s">
        <v>8586</v>
      </c>
      <c r="F2703" s="8" t="s">
        <v>6141</v>
      </c>
      <c r="G2703" s="8" t="str">
        <f t="shared" ca="1" si="205"/>
        <v>13</v>
      </c>
      <c r="H2703" s="8" t="str">
        <f t="shared" ca="1" si="206"/>
        <v>20</v>
      </c>
      <c r="I2703" s="8" t="s">
        <v>6256</v>
      </c>
      <c r="J2703" s="8" t="s">
        <v>6152</v>
      </c>
      <c r="K2703" s="8" t="s">
        <v>6143</v>
      </c>
      <c r="L2703" s="8" t="s">
        <v>8837</v>
      </c>
      <c r="M2703" s="8" t="s">
        <v>8838</v>
      </c>
      <c r="N2703" s="8" t="s">
        <v>6169</v>
      </c>
    </row>
    <row r="2704" spans="1:14" ht="21.75" customHeight="1">
      <c r="A2704" s="8" t="s">
        <v>8839</v>
      </c>
      <c r="B2704" s="8" t="s">
        <v>8830</v>
      </c>
      <c r="C2704" s="8" t="s">
        <v>8585</v>
      </c>
      <c r="D2704" s="8" t="s">
        <v>8667</v>
      </c>
      <c r="F2704" s="8" t="s">
        <v>6164</v>
      </c>
      <c r="G2704" s="8" t="str">
        <f t="shared" ca="1" si="205"/>
        <v>13</v>
      </c>
      <c r="H2704" s="8" t="str">
        <f t="shared" ca="1" si="206"/>
        <v>20</v>
      </c>
      <c r="I2704" s="8" t="s">
        <v>6328</v>
      </c>
      <c r="J2704" s="8" t="s">
        <v>6361</v>
      </c>
      <c r="K2704" s="8" t="s">
        <v>6150</v>
      </c>
      <c r="L2704" s="8" t="s">
        <v>8831</v>
      </c>
      <c r="M2704" s="8" t="s">
        <v>8840</v>
      </c>
      <c r="N2704" s="8" t="s">
        <v>6169</v>
      </c>
    </row>
    <row r="2705" spans="1:14" ht="21.75" customHeight="1">
      <c r="A2705" s="8" t="s">
        <v>8841</v>
      </c>
      <c r="B2705" s="8" t="s">
        <v>1666</v>
      </c>
      <c r="C2705" s="8" t="s">
        <v>8585</v>
      </c>
      <c r="D2705" s="8" t="s">
        <v>8586</v>
      </c>
      <c r="F2705" s="8" t="s">
        <v>6141</v>
      </c>
      <c r="G2705" s="8" t="str">
        <f t="shared" ca="1" si="205"/>
        <v>13</v>
      </c>
      <c r="H2705" s="8" t="str">
        <f t="shared" ca="1" si="206"/>
        <v>20</v>
      </c>
      <c r="I2705" s="8" t="s">
        <v>6785</v>
      </c>
      <c r="J2705" s="8" t="s">
        <v>6270</v>
      </c>
      <c r="K2705" s="8" t="s">
        <v>6166</v>
      </c>
      <c r="L2705" s="8" t="s">
        <v>8842</v>
      </c>
      <c r="M2705" s="8" t="s">
        <v>6616</v>
      </c>
      <c r="N2705" s="8" t="s">
        <v>42</v>
      </c>
    </row>
    <row r="2706" spans="1:14" ht="21.75" customHeight="1">
      <c r="A2706" s="8" t="s">
        <v>7683</v>
      </c>
      <c r="B2706" s="8" t="s">
        <v>6824</v>
      </c>
      <c r="C2706" s="8" t="s">
        <v>8585</v>
      </c>
      <c r="D2706" s="8" t="s">
        <v>8591</v>
      </c>
      <c r="F2706" s="8" t="s">
        <v>6141</v>
      </c>
      <c r="G2706" s="8" t="str">
        <f t="shared" ca="1" si="205"/>
        <v>13</v>
      </c>
      <c r="H2706" s="8" t="str">
        <f t="shared" ca="1" si="206"/>
        <v>20</v>
      </c>
      <c r="I2706" s="8" t="s">
        <v>8566</v>
      </c>
      <c r="J2706" s="8" t="s">
        <v>6158</v>
      </c>
      <c r="K2706" s="8" t="s">
        <v>6166</v>
      </c>
      <c r="L2706" s="8" t="s">
        <v>6826</v>
      </c>
      <c r="M2706" s="8" t="s">
        <v>8843</v>
      </c>
      <c r="N2706" s="8" t="s">
        <v>6169</v>
      </c>
    </row>
    <row r="2707" spans="1:14" ht="21.75" customHeight="1">
      <c r="A2707" s="8" t="s">
        <v>385</v>
      </c>
      <c r="B2707" s="8" t="s">
        <v>4059</v>
      </c>
      <c r="C2707" s="8" t="s">
        <v>8585</v>
      </c>
      <c r="D2707" s="8" t="s">
        <v>8591</v>
      </c>
      <c r="F2707" s="8" t="s">
        <v>6141</v>
      </c>
      <c r="G2707" s="8" t="str">
        <f t="shared" ca="1" si="205"/>
        <v>13</v>
      </c>
      <c r="H2707" s="8" t="str">
        <f t="shared" ca="1" si="206"/>
        <v>20</v>
      </c>
      <c r="I2707" s="8" t="s">
        <v>6256</v>
      </c>
      <c r="J2707" s="8" t="s">
        <v>6336</v>
      </c>
      <c r="K2707" s="8" t="s">
        <v>6217</v>
      </c>
      <c r="L2707" s="8" t="s">
        <v>8844</v>
      </c>
      <c r="M2707" s="8" t="s">
        <v>8845</v>
      </c>
      <c r="N2707" s="8" t="s">
        <v>36</v>
      </c>
    </row>
    <row r="2708" spans="1:14" ht="21.75" customHeight="1">
      <c r="A2708" s="8" t="s">
        <v>963</v>
      </c>
      <c r="B2708" s="8" t="s">
        <v>8825</v>
      </c>
      <c r="C2708" s="8" t="s">
        <v>8585</v>
      </c>
      <c r="D2708" s="8" t="s">
        <v>8605</v>
      </c>
      <c r="F2708" s="8" t="s">
        <v>6141</v>
      </c>
      <c r="G2708" s="8" t="str">
        <f t="shared" ca="1" si="205"/>
        <v>13</v>
      </c>
      <c r="H2708" s="8" t="str">
        <f t="shared" ca="1" si="206"/>
        <v>20</v>
      </c>
      <c r="I2708" s="8" t="s">
        <v>8033</v>
      </c>
      <c r="J2708" s="8" t="s">
        <v>7507</v>
      </c>
      <c r="K2708" s="8" t="s">
        <v>6143</v>
      </c>
      <c r="L2708" s="8" t="s">
        <v>8826</v>
      </c>
      <c r="M2708" s="8" t="s">
        <v>8846</v>
      </c>
      <c r="N2708" s="8" t="s">
        <v>36</v>
      </c>
    </row>
    <row r="2709" spans="1:14" ht="21.75" customHeight="1">
      <c r="A2709" s="8" t="s">
        <v>8847</v>
      </c>
      <c r="B2709" s="8" t="s">
        <v>8848</v>
      </c>
      <c r="C2709" s="8" t="s">
        <v>8585</v>
      </c>
      <c r="D2709" s="8" t="s">
        <v>8586</v>
      </c>
      <c r="F2709" s="8" t="s">
        <v>6164</v>
      </c>
      <c r="G2709" s="8" t="str">
        <f t="shared" ca="1" si="205"/>
        <v>13</v>
      </c>
      <c r="H2709" s="8" t="str">
        <f t="shared" ca="1" si="206"/>
        <v>20</v>
      </c>
      <c r="I2709" s="8" t="s">
        <v>6432</v>
      </c>
      <c r="J2709" s="8" t="s">
        <v>6336</v>
      </c>
      <c r="K2709" s="8" t="s">
        <v>6217</v>
      </c>
      <c r="L2709" s="8" t="s">
        <v>8849</v>
      </c>
      <c r="M2709" s="8" t="s">
        <v>8850</v>
      </c>
      <c r="N2709" s="8" t="s">
        <v>36</v>
      </c>
    </row>
    <row r="2710" spans="1:14" ht="21.75" customHeight="1">
      <c r="A2710" s="8" t="s">
        <v>761</v>
      </c>
      <c r="B2710" s="8" t="s">
        <v>8851</v>
      </c>
      <c r="C2710" s="8" t="s">
        <v>8585</v>
      </c>
      <c r="D2710" s="8" t="s">
        <v>8586</v>
      </c>
      <c r="F2710" s="8" t="s">
        <v>6141</v>
      </c>
      <c r="G2710" s="8" t="str">
        <f t="shared" ca="1" si="205"/>
        <v>13</v>
      </c>
      <c r="H2710" s="8" t="str">
        <f t="shared" ca="1" si="206"/>
        <v>20</v>
      </c>
      <c r="I2710" s="8" t="s">
        <v>6432</v>
      </c>
      <c r="J2710" s="8" t="s">
        <v>6144</v>
      </c>
      <c r="K2710" s="8" t="s">
        <v>6143</v>
      </c>
      <c r="L2710" s="8" t="s">
        <v>8852</v>
      </c>
      <c r="M2710" s="8" t="s">
        <v>8853</v>
      </c>
      <c r="N2710" s="8" t="s">
        <v>36</v>
      </c>
    </row>
    <row r="2711" spans="1:14" ht="21.75" customHeight="1">
      <c r="A2711" s="8" t="s">
        <v>8526</v>
      </c>
      <c r="B2711" s="8" t="s">
        <v>8854</v>
      </c>
      <c r="C2711" s="8" t="s">
        <v>8585</v>
      </c>
      <c r="D2711" s="8" t="s">
        <v>8586</v>
      </c>
      <c r="F2711" s="8" t="s">
        <v>6141</v>
      </c>
      <c r="G2711" s="8" t="str">
        <f t="shared" ca="1" si="205"/>
        <v>13</v>
      </c>
      <c r="H2711" s="8" t="str">
        <f t="shared" ca="1" si="206"/>
        <v>20</v>
      </c>
      <c r="I2711" s="8" t="s">
        <v>8855</v>
      </c>
      <c r="J2711" s="8" t="s">
        <v>7398</v>
      </c>
      <c r="K2711" s="8" t="s">
        <v>6217</v>
      </c>
      <c r="L2711" s="8" t="s">
        <v>8856</v>
      </c>
      <c r="M2711" s="8" t="s">
        <v>8857</v>
      </c>
      <c r="N2711" s="8" t="s">
        <v>42</v>
      </c>
    </row>
    <row r="2712" spans="1:14" ht="21.75" customHeight="1">
      <c r="A2712" s="8" t="s">
        <v>761</v>
      </c>
      <c r="B2712" s="8" t="s">
        <v>2597</v>
      </c>
      <c r="C2712" s="8" t="s">
        <v>8585</v>
      </c>
      <c r="D2712" s="8" t="s">
        <v>8586</v>
      </c>
      <c r="F2712" s="8" t="s">
        <v>6141</v>
      </c>
      <c r="G2712" s="8" t="str">
        <f t="shared" ca="1" si="205"/>
        <v>13</v>
      </c>
      <c r="H2712" s="8" t="str">
        <f t="shared" ca="1" si="206"/>
        <v>20</v>
      </c>
      <c r="I2712" s="8" t="s">
        <v>6189</v>
      </c>
      <c r="J2712" s="8" t="s">
        <v>6158</v>
      </c>
      <c r="K2712" s="8" t="s">
        <v>6143</v>
      </c>
      <c r="L2712" s="8" t="s">
        <v>8858</v>
      </c>
      <c r="M2712" s="8" t="s">
        <v>6809</v>
      </c>
      <c r="N2712" s="8" t="s">
        <v>36</v>
      </c>
    </row>
    <row r="2713" spans="1:14" ht="21.75" customHeight="1">
      <c r="A2713" s="8" t="s">
        <v>8859</v>
      </c>
      <c r="B2713" s="8" t="s">
        <v>2505</v>
      </c>
      <c r="C2713" s="8" t="s">
        <v>8585</v>
      </c>
      <c r="D2713" s="8" t="s">
        <v>8586</v>
      </c>
      <c r="F2713" s="8" t="s">
        <v>6164</v>
      </c>
      <c r="G2713" s="8" t="str">
        <f t="shared" ca="1" si="205"/>
        <v>13</v>
      </c>
      <c r="H2713" s="8" t="str">
        <f t="shared" ca="1" si="206"/>
        <v>20</v>
      </c>
      <c r="I2713" s="8" t="s">
        <v>6171</v>
      </c>
      <c r="J2713" s="8" t="s">
        <v>6764</v>
      </c>
      <c r="K2713" s="8" t="s">
        <v>6217</v>
      </c>
      <c r="L2713" s="8" t="s">
        <v>8860</v>
      </c>
      <c r="M2713" s="8" t="s">
        <v>8861</v>
      </c>
      <c r="N2713" s="8" t="s">
        <v>36</v>
      </c>
    </row>
    <row r="2714" spans="1:14" ht="21.75" customHeight="1">
      <c r="A2714" s="8" t="s">
        <v>108</v>
      </c>
      <c r="B2714" s="8" t="s">
        <v>8862</v>
      </c>
      <c r="C2714" s="8" t="s">
        <v>8585</v>
      </c>
      <c r="D2714" s="8" t="s">
        <v>8648</v>
      </c>
      <c r="F2714" s="8" t="s">
        <v>6141</v>
      </c>
      <c r="G2714" s="8" t="str">
        <f t="shared" ca="1" si="205"/>
        <v>13</v>
      </c>
      <c r="H2714" s="8" t="str">
        <f t="shared" ca="1" si="206"/>
        <v>20</v>
      </c>
      <c r="I2714" s="8" t="s">
        <v>6340</v>
      </c>
      <c r="J2714" s="8" t="s">
        <v>6173</v>
      </c>
      <c r="K2714" s="8" t="s">
        <v>6217</v>
      </c>
      <c r="L2714" s="8" t="s">
        <v>8863</v>
      </c>
      <c r="M2714" s="8" t="s">
        <v>6631</v>
      </c>
      <c r="N2714" s="8" t="s">
        <v>42</v>
      </c>
    </row>
    <row r="2715" spans="1:14" ht="21.75" customHeight="1">
      <c r="A2715" s="8" t="s">
        <v>8864</v>
      </c>
      <c r="B2715" s="8" t="s">
        <v>8786</v>
      </c>
      <c r="C2715" s="8" t="s">
        <v>8585</v>
      </c>
      <c r="D2715" s="8" t="s">
        <v>8586</v>
      </c>
      <c r="F2715" s="8" t="s">
        <v>6150</v>
      </c>
      <c r="G2715" s="8" t="str">
        <f t="shared" ca="1" si="205"/>
        <v>13</v>
      </c>
      <c r="H2715" s="8" t="str">
        <f t="shared" ca="1" si="206"/>
        <v>20</v>
      </c>
      <c r="I2715" s="8" t="s">
        <v>8242</v>
      </c>
      <c r="J2715" s="8" t="s">
        <v>7388</v>
      </c>
      <c r="K2715" s="8" t="s">
        <v>6172</v>
      </c>
      <c r="L2715" s="8" t="s">
        <v>8865</v>
      </c>
      <c r="M2715" s="8" t="s">
        <v>6389</v>
      </c>
      <c r="N2715" s="8" t="s">
        <v>6224</v>
      </c>
    </row>
    <row r="2716" spans="1:14" ht="21.75" customHeight="1">
      <c r="A2716" s="8" t="s">
        <v>149</v>
      </c>
      <c r="B2716" s="8" t="s">
        <v>8753</v>
      </c>
      <c r="C2716" s="8" t="s">
        <v>8585</v>
      </c>
      <c r="D2716" s="8" t="s">
        <v>8586</v>
      </c>
      <c r="F2716" s="8" t="s">
        <v>6164</v>
      </c>
      <c r="G2716" s="8" t="str">
        <f t="shared" ca="1" si="205"/>
        <v>13</v>
      </c>
      <c r="H2716" s="8" t="str">
        <f t="shared" ca="1" si="206"/>
        <v>20</v>
      </c>
      <c r="I2716" s="8" t="s">
        <v>6189</v>
      </c>
      <c r="J2716" s="8" t="s">
        <v>6379</v>
      </c>
      <c r="K2716" s="8" t="s">
        <v>6143</v>
      </c>
      <c r="L2716" s="8" t="s">
        <v>8866</v>
      </c>
      <c r="M2716" s="8" t="s">
        <v>8867</v>
      </c>
      <c r="N2716" s="8" t="s">
        <v>36</v>
      </c>
    </row>
    <row r="2717" spans="1:14" ht="21.75" customHeight="1">
      <c r="A2717" s="8" t="s">
        <v>3260</v>
      </c>
      <c r="B2717" s="8" t="s">
        <v>8770</v>
      </c>
      <c r="C2717" s="8" t="s">
        <v>8585</v>
      </c>
      <c r="D2717" s="8" t="s">
        <v>8605</v>
      </c>
      <c r="F2717" s="8" t="s">
        <v>6141</v>
      </c>
      <c r="G2717" s="8" t="str">
        <f t="shared" ca="1" si="205"/>
        <v>13</v>
      </c>
      <c r="H2717" s="8" t="str">
        <f t="shared" ca="1" si="206"/>
        <v>20</v>
      </c>
      <c r="I2717" s="8" t="s">
        <v>6269</v>
      </c>
      <c r="J2717" s="8" t="s">
        <v>7507</v>
      </c>
      <c r="K2717" s="8" t="s">
        <v>6217</v>
      </c>
      <c r="L2717" s="8" t="s">
        <v>8771</v>
      </c>
      <c r="M2717" s="8" t="s">
        <v>8868</v>
      </c>
      <c r="N2717" s="8" t="s">
        <v>6169</v>
      </c>
    </row>
    <row r="2718" spans="1:14" ht="21.75" customHeight="1">
      <c r="A2718" s="8" t="s">
        <v>8869</v>
      </c>
      <c r="B2718" s="8" t="s">
        <v>8862</v>
      </c>
      <c r="C2718" s="8" t="s">
        <v>8585</v>
      </c>
      <c r="D2718" s="8" t="s">
        <v>8648</v>
      </c>
      <c r="F2718" s="8" t="s">
        <v>6141</v>
      </c>
      <c r="G2718" s="8" t="str">
        <f t="shared" ca="1" si="205"/>
        <v>13</v>
      </c>
      <c r="H2718" s="8" t="str">
        <f t="shared" ca="1" si="206"/>
        <v>20</v>
      </c>
      <c r="I2718" s="8" t="s">
        <v>6256</v>
      </c>
      <c r="J2718" s="8" t="s">
        <v>6173</v>
      </c>
      <c r="K2718" s="8" t="s">
        <v>6217</v>
      </c>
      <c r="L2718" s="8" t="s">
        <v>8870</v>
      </c>
      <c r="M2718" s="8" t="s">
        <v>8871</v>
      </c>
      <c r="N2718" s="8" t="s">
        <v>42</v>
      </c>
    </row>
    <row r="2719" spans="1:14" ht="21.75" customHeight="1">
      <c r="A2719" s="8" t="s">
        <v>2510</v>
      </c>
      <c r="B2719" s="8" t="s">
        <v>8397</v>
      </c>
      <c r="C2719" s="8" t="s">
        <v>8585</v>
      </c>
      <c r="D2719" s="8" t="s">
        <v>8586</v>
      </c>
      <c r="F2719" s="8" t="s">
        <v>6141</v>
      </c>
      <c r="G2719" s="8" t="str">
        <f t="shared" ca="1" si="205"/>
        <v>13</v>
      </c>
      <c r="H2719" s="8" t="str">
        <f t="shared" ca="1" si="206"/>
        <v>20</v>
      </c>
      <c r="I2719" s="8" t="s">
        <v>7445</v>
      </c>
      <c r="J2719" s="8" t="s">
        <v>6420</v>
      </c>
      <c r="K2719" s="8" t="s">
        <v>6143</v>
      </c>
      <c r="L2719" s="8" t="s">
        <v>8872</v>
      </c>
      <c r="M2719" s="8" t="s">
        <v>8873</v>
      </c>
      <c r="N2719" s="8" t="s">
        <v>6169</v>
      </c>
    </row>
    <row r="2720" spans="1:14" ht="21.75" customHeight="1">
      <c r="A2720" s="8" t="s">
        <v>8874</v>
      </c>
      <c r="B2720" s="8" t="s">
        <v>8828</v>
      </c>
      <c r="C2720" s="8" t="s">
        <v>8585</v>
      </c>
      <c r="D2720" s="8" t="s">
        <v>8591</v>
      </c>
      <c r="F2720" s="8" t="s">
        <v>6141</v>
      </c>
      <c r="G2720" s="8" t="str">
        <f t="shared" ca="1" si="205"/>
        <v>13</v>
      </c>
      <c r="H2720" s="8" t="str">
        <f t="shared" ca="1" si="206"/>
        <v>20</v>
      </c>
      <c r="I2720" s="8" t="s">
        <v>8069</v>
      </c>
      <c r="J2720" s="8" t="s">
        <v>6420</v>
      </c>
      <c r="K2720" s="8" t="s">
        <v>6217</v>
      </c>
      <c r="L2720" s="8" t="s">
        <v>8829</v>
      </c>
      <c r="M2720" s="8" t="s">
        <v>1907</v>
      </c>
      <c r="N2720" s="8" t="s">
        <v>6224</v>
      </c>
    </row>
    <row r="2721" spans="1:14" ht="21.75" customHeight="1">
      <c r="A2721" s="8" t="s">
        <v>3462</v>
      </c>
      <c r="B2721" s="8" t="s">
        <v>8760</v>
      </c>
      <c r="C2721" s="8" t="s">
        <v>8585</v>
      </c>
      <c r="D2721" s="8" t="s">
        <v>8605</v>
      </c>
      <c r="F2721" s="8" t="s">
        <v>6141</v>
      </c>
      <c r="G2721" s="8" t="str">
        <f t="shared" ca="1" si="205"/>
        <v>13</v>
      </c>
      <c r="H2721" s="8" t="str">
        <f t="shared" ca="1" si="206"/>
        <v>20</v>
      </c>
      <c r="I2721" s="8" t="s">
        <v>6676</v>
      </c>
      <c r="J2721" s="8" t="s">
        <v>6173</v>
      </c>
      <c r="K2721" s="8" t="s">
        <v>6166</v>
      </c>
      <c r="L2721" s="8" t="s">
        <v>8875</v>
      </c>
      <c r="M2721" s="8" t="s">
        <v>8876</v>
      </c>
      <c r="N2721" s="8" t="s">
        <v>6224</v>
      </c>
    </row>
    <row r="2722" spans="1:14" ht="21.75" customHeight="1">
      <c r="A2722" s="8" t="s">
        <v>8877</v>
      </c>
      <c r="B2722" s="8" t="s">
        <v>8830</v>
      </c>
      <c r="C2722" s="8" t="s">
        <v>8585</v>
      </c>
      <c r="D2722" s="8" t="s">
        <v>8667</v>
      </c>
      <c r="F2722" s="8" t="s">
        <v>6164</v>
      </c>
      <c r="G2722" s="8" t="str">
        <f t="shared" ca="1" si="205"/>
        <v>13</v>
      </c>
      <c r="H2722" s="8" t="str">
        <f t="shared" ca="1" si="206"/>
        <v>20</v>
      </c>
      <c r="I2722" s="8" t="s">
        <v>7150</v>
      </c>
      <c r="J2722" s="8" t="s">
        <v>6361</v>
      </c>
      <c r="K2722" s="8" t="s">
        <v>6150</v>
      </c>
      <c r="L2722" s="8" t="s">
        <v>8878</v>
      </c>
      <c r="M2722" s="8" t="s">
        <v>7067</v>
      </c>
      <c r="N2722" s="8" t="s">
        <v>6169</v>
      </c>
    </row>
    <row r="2723" spans="1:14" ht="21.75" customHeight="1">
      <c r="A2723" s="8" t="s">
        <v>2510</v>
      </c>
      <c r="B2723" s="8" t="s">
        <v>8879</v>
      </c>
      <c r="C2723" s="8" t="s">
        <v>8585</v>
      </c>
      <c r="D2723" s="8" t="s">
        <v>8586</v>
      </c>
      <c r="F2723" s="8" t="s">
        <v>6141</v>
      </c>
      <c r="G2723" s="8" t="str">
        <f t="shared" ca="1" si="205"/>
        <v>13</v>
      </c>
      <c r="H2723" s="8" t="str">
        <f t="shared" ca="1" si="206"/>
        <v>20</v>
      </c>
      <c r="I2723" s="8" t="s">
        <v>6189</v>
      </c>
      <c r="J2723" s="8" t="s">
        <v>6595</v>
      </c>
      <c r="K2723" s="8" t="s">
        <v>6217</v>
      </c>
      <c r="L2723" s="8" t="s">
        <v>8880</v>
      </c>
      <c r="M2723" s="8" t="s">
        <v>8881</v>
      </c>
      <c r="N2723" s="8" t="s">
        <v>6224</v>
      </c>
    </row>
    <row r="2724" spans="1:14" ht="21.75" customHeight="1">
      <c r="A2724" s="8" t="s">
        <v>3462</v>
      </c>
      <c r="B2724" s="8" t="s">
        <v>8815</v>
      </c>
      <c r="C2724" s="8" t="s">
        <v>8585</v>
      </c>
      <c r="D2724" s="8" t="s">
        <v>8586</v>
      </c>
      <c r="F2724" s="8" t="s">
        <v>6141</v>
      </c>
      <c r="G2724" s="8" t="str">
        <f t="shared" ca="1" si="205"/>
        <v>13</v>
      </c>
      <c r="H2724" s="8" t="str">
        <f t="shared" ca="1" si="206"/>
        <v>20</v>
      </c>
      <c r="I2724" s="8" t="s">
        <v>6252</v>
      </c>
      <c r="J2724" s="8" t="s">
        <v>6158</v>
      </c>
      <c r="K2724" s="8" t="s">
        <v>6217</v>
      </c>
      <c r="L2724" s="8" t="s">
        <v>8882</v>
      </c>
      <c r="M2724" s="8" t="s">
        <v>6698</v>
      </c>
      <c r="N2724" s="8" t="s">
        <v>42</v>
      </c>
    </row>
    <row r="2725" spans="1:14" ht="21.75" customHeight="1">
      <c r="A2725" s="8" t="s">
        <v>3014</v>
      </c>
      <c r="B2725" s="8" t="s">
        <v>8883</v>
      </c>
      <c r="C2725" s="8" t="s">
        <v>8585</v>
      </c>
      <c r="D2725" s="8" t="s">
        <v>8586</v>
      </c>
      <c r="F2725" s="8" t="s">
        <v>6141</v>
      </c>
      <c r="G2725" s="8" t="str">
        <f t="shared" ca="1" si="205"/>
        <v>13</v>
      </c>
      <c r="H2725" s="8" t="str">
        <f t="shared" ca="1" si="206"/>
        <v>20</v>
      </c>
      <c r="I2725" s="8" t="s">
        <v>6785</v>
      </c>
      <c r="J2725" s="8" t="s">
        <v>8884</v>
      </c>
      <c r="K2725" s="8" t="s">
        <v>6217</v>
      </c>
      <c r="L2725" s="8" t="s">
        <v>8885</v>
      </c>
      <c r="M2725" s="8" t="s">
        <v>8886</v>
      </c>
      <c r="N2725" s="8" t="s">
        <v>36</v>
      </c>
    </row>
    <row r="2726" spans="1:14" ht="21.75" customHeight="1">
      <c r="A2726" s="8" t="s">
        <v>8887</v>
      </c>
      <c r="B2726" s="8" t="s">
        <v>8709</v>
      </c>
      <c r="C2726" s="8" t="s">
        <v>8585</v>
      </c>
      <c r="D2726" s="8" t="s">
        <v>8586</v>
      </c>
      <c r="F2726" s="8" t="s">
        <v>6141</v>
      </c>
      <c r="G2726" s="8" t="str">
        <f t="shared" ca="1" si="205"/>
        <v>13</v>
      </c>
      <c r="H2726" s="8" t="str">
        <f t="shared" ca="1" si="206"/>
        <v>20</v>
      </c>
      <c r="I2726" s="8" t="s">
        <v>6189</v>
      </c>
      <c r="J2726" s="8" t="s">
        <v>6158</v>
      </c>
      <c r="K2726" s="8" t="s">
        <v>6143</v>
      </c>
      <c r="L2726" s="8" t="s">
        <v>8888</v>
      </c>
      <c r="M2726" s="8" t="s">
        <v>21</v>
      </c>
      <c r="N2726" s="8" t="s">
        <v>36</v>
      </c>
    </row>
    <row r="2727" spans="1:14" ht="21.75" customHeight="1">
      <c r="A2727" s="8" t="s">
        <v>1907</v>
      </c>
      <c r="B2727" s="8" t="s">
        <v>8889</v>
      </c>
      <c r="C2727" s="8" t="s">
        <v>8585</v>
      </c>
      <c r="D2727" s="8" t="s">
        <v>8586</v>
      </c>
      <c r="F2727" s="8" t="s">
        <v>6150</v>
      </c>
      <c r="G2727" s="8" t="str">
        <f t="shared" ca="1" si="205"/>
        <v>13</v>
      </c>
      <c r="H2727" s="8" t="str">
        <f t="shared" ca="1" si="206"/>
        <v>20</v>
      </c>
      <c r="I2727" s="8" t="s">
        <v>6277</v>
      </c>
      <c r="J2727" s="8" t="s">
        <v>6336</v>
      </c>
      <c r="K2727" s="8" t="s">
        <v>6143</v>
      </c>
      <c r="L2727" s="8" t="s">
        <v>8890</v>
      </c>
      <c r="M2727" s="8" t="s">
        <v>6168</v>
      </c>
      <c r="N2727" s="8" t="s">
        <v>6147</v>
      </c>
    </row>
    <row r="2728" spans="1:14" ht="21.75" customHeight="1">
      <c r="A2728" s="8" t="s">
        <v>8891</v>
      </c>
      <c r="B2728" s="8" t="s">
        <v>8892</v>
      </c>
      <c r="C2728" s="8" t="s">
        <v>8585</v>
      </c>
      <c r="D2728" s="8" t="s">
        <v>8605</v>
      </c>
      <c r="F2728" s="8" t="s">
        <v>6141</v>
      </c>
      <c r="G2728" s="8" t="str">
        <f t="shared" ca="1" si="205"/>
        <v>13</v>
      </c>
      <c r="H2728" s="8" t="str">
        <f t="shared" ca="1" si="206"/>
        <v>20</v>
      </c>
      <c r="I2728" s="8" t="s">
        <v>8893</v>
      </c>
      <c r="J2728" s="8" t="s">
        <v>7049</v>
      </c>
      <c r="K2728" s="8" t="s">
        <v>6217</v>
      </c>
      <c r="L2728" s="8" t="s">
        <v>8894</v>
      </c>
      <c r="M2728" s="8" t="s">
        <v>8895</v>
      </c>
      <c r="N2728" s="8" t="s">
        <v>6224</v>
      </c>
    </row>
    <row r="2729" spans="1:14" ht="21.75" customHeight="1">
      <c r="A2729" s="8" t="s">
        <v>8896</v>
      </c>
      <c r="B2729" s="8" t="s">
        <v>8897</v>
      </c>
      <c r="C2729" s="8" t="s">
        <v>8585</v>
      </c>
      <c r="D2729" s="8" t="s">
        <v>8586</v>
      </c>
      <c r="F2729" s="8" t="s">
        <v>6150</v>
      </c>
      <c r="G2729" s="8" t="str">
        <f t="shared" ca="1" si="205"/>
        <v>13</v>
      </c>
      <c r="H2729" s="8" t="str">
        <f t="shared" ca="1" si="206"/>
        <v>20</v>
      </c>
      <c r="I2729" s="8" t="s">
        <v>7530</v>
      </c>
      <c r="J2729" s="8" t="s">
        <v>6379</v>
      </c>
      <c r="K2729" s="8" t="s">
        <v>6150</v>
      </c>
      <c r="L2729" s="8" t="s">
        <v>8898</v>
      </c>
      <c r="M2729" s="8" t="s">
        <v>8899</v>
      </c>
      <c r="N2729" s="8" t="s">
        <v>6147</v>
      </c>
    </row>
    <row r="2730" spans="1:14" ht="21.75" customHeight="1">
      <c r="A2730" s="8" t="s">
        <v>8900</v>
      </c>
      <c r="B2730" s="8" t="s">
        <v>8901</v>
      </c>
      <c r="C2730" s="8" t="s">
        <v>8585</v>
      </c>
      <c r="D2730" s="8" t="s">
        <v>8586</v>
      </c>
      <c r="F2730" s="8" t="s">
        <v>6164</v>
      </c>
      <c r="G2730" s="8" t="str">
        <f t="shared" ca="1" si="205"/>
        <v>13</v>
      </c>
      <c r="H2730" s="8" t="str">
        <f t="shared" ca="1" si="206"/>
        <v>20</v>
      </c>
      <c r="I2730" s="8" t="s">
        <v>6375</v>
      </c>
      <c r="J2730" s="8" t="s">
        <v>8902</v>
      </c>
      <c r="K2730" s="8" t="s">
        <v>6143</v>
      </c>
      <c r="L2730" s="8" t="s">
        <v>8903</v>
      </c>
      <c r="M2730" s="8" t="s">
        <v>6674</v>
      </c>
      <c r="N2730" s="8" t="s">
        <v>36</v>
      </c>
    </row>
    <row r="2731" spans="1:14" ht="21.75" customHeight="1">
      <c r="A2731" s="8" t="s">
        <v>8904</v>
      </c>
      <c r="B2731" s="8" t="s">
        <v>8825</v>
      </c>
      <c r="C2731" s="8" t="s">
        <v>8585</v>
      </c>
      <c r="D2731" s="8" t="s">
        <v>8605</v>
      </c>
      <c r="F2731" s="8" t="s">
        <v>6141</v>
      </c>
      <c r="G2731" s="8" t="str">
        <f t="shared" ca="1" si="205"/>
        <v>13</v>
      </c>
      <c r="H2731" s="8" t="str">
        <f t="shared" ca="1" si="206"/>
        <v>20</v>
      </c>
      <c r="I2731" s="8" t="s">
        <v>8905</v>
      </c>
      <c r="J2731" s="8" t="s">
        <v>7507</v>
      </c>
      <c r="K2731" s="8" t="s">
        <v>6217</v>
      </c>
      <c r="L2731" s="8" t="s">
        <v>8826</v>
      </c>
      <c r="M2731" s="8" t="s">
        <v>8906</v>
      </c>
      <c r="N2731" s="8" t="s">
        <v>36</v>
      </c>
    </row>
    <row r="2732" spans="1:14" ht="21.75" customHeight="1">
      <c r="A2732" s="8" t="s">
        <v>24</v>
      </c>
      <c r="B2732" s="8" t="s">
        <v>8889</v>
      </c>
      <c r="C2732" s="8" t="s">
        <v>8585</v>
      </c>
      <c r="D2732" s="8" t="s">
        <v>8586</v>
      </c>
      <c r="F2732" s="8" t="s">
        <v>6150</v>
      </c>
      <c r="G2732" s="8" t="str">
        <f t="shared" ca="1" si="205"/>
        <v>13</v>
      </c>
      <c r="H2732" s="8" t="str">
        <f t="shared" ca="1" si="206"/>
        <v>20</v>
      </c>
      <c r="I2732" s="8" t="s">
        <v>6715</v>
      </c>
      <c r="J2732" s="8" t="s">
        <v>6336</v>
      </c>
      <c r="K2732" s="8" t="s">
        <v>6150</v>
      </c>
      <c r="L2732" s="8" t="s">
        <v>8907</v>
      </c>
      <c r="M2732" s="8" t="s">
        <v>8908</v>
      </c>
      <c r="N2732" s="8" t="s">
        <v>6147</v>
      </c>
    </row>
    <row r="2733" spans="1:14" ht="21.75" customHeight="1">
      <c r="A2733" s="8" t="s">
        <v>4135</v>
      </c>
      <c r="B2733" s="8" t="s">
        <v>1042</v>
      </c>
      <c r="C2733" s="8" t="s">
        <v>8585</v>
      </c>
      <c r="D2733" s="8" t="s">
        <v>8705</v>
      </c>
      <c r="F2733" s="8" t="s">
        <v>6164</v>
      </c>
      <c r="G2733" s="8" t="str">
        <f t="shared" ca="1" si="205"/>
        <v>13</v>
      </c>
      <c r="H2733" s="8" t="str">
        <f t="shared" ca="1" si="206"/>
        <v>20</v>
      </c>
      <c r="I2733" s="8" t="s">
        <v>7669</v>
      </c>
      <c r="J2733" s="8" t="s">
        <v>6158</v>
      </c>
      <c r="K2733" s="8" t="s">
        <v>6143</v>
      </c>
      <c r="L2733" s="8" t="s">
        <v>8706</v>
      </c>
      <c r="M2733" s="8" t="s">
        <v>8909</v>
      </c>
      <c r="N2733" s="8" t="s">
        <v>6224</v>
      </c>
    </row>
    <row r="2734" spans="1:14" ht="21.75" customHeight="1">
      <c r="A2734" s="8" t="s">
        <v>51</v>
      </c>
      <c r="B2734" s="8" t="s">
        <v>8910</v>
      </c>
      <c r="C2734" s="8" t="s">
        <v>8585</v>
      </c>
      <c r="D2734" s="8" t="s">
        <v>8586</v>
      </c>
      <c r="F2734" s="8" t="s">
        <v>6141</v>
      </c>
      <c r="G2734" s="8" t="str">
        <f t="shared" ca="1" si="205"/>
        <v>13</v>
      </c>
      <c r="H2734" s="8" t="str">
        <f t="shared" ca="1" si="206"/>
        <v>20</v>
      </c>
      <c r="I2734" s="8" t="s">
        <v>6189</v>
      </c>
      <c r="J2734" s="8" t="s">
        <v>6379</v>
      </c>
      <c r="K2734" s="8" t="s">
        <v>6143</v>
      </c>
      <c r="L2734" s="8" t="s">
        <v>8911</v>
      </c>
      <c r="M2734" s="8" t="s">
        <v>21</v>
      </c>
      <c r="N2734" s="8" t="s">
        <v>42</v>
      </c>
    </row>
    <row r="2735" spans="1:14" ht="21.75" customHeight="1">
      <c r="A2735" s="8" t="s">
        <v>51</v>
      </c>
      <c r="B2735" s="8" t="s">
        <v>8912</v>
      </c>
      <c r="C2735" s="8" t="s">
        <v>8585</v>
      </c>
      <c r="D2735" s="8" t="s">
        <v>8586</v>
      </c>
      <c r="F2735" s="8" t="s">
        <v>6164</v>
      </c>
      <c r="G2735" s="8" t="str">
        <f t="shared" ca="1" si="205"/>
        <v>13</v>
      </c>
      <c r="H2735" s="8" t="str">
        <f t="shared" ca="1" si="206"/>
        <v>20</v>
      </c>
      <c r="I2735" s="8" t="s">
        <v>6171</v>
      </c>
      <c r="J2735" s="8" t="s">
        <v>6379</v>
      </c>
      <c r="K2735" s="8" t="s">
        <v>6143</v>
      </c>
      <c r="L2735" s="8" t="s">
        <v>8913</v>
      </c>
      <c r="M2735" s="8" t="s">
        <v>8914</v>
      </c>
      <c r="N2735" s="8" t="s">
        <v>42</v>
      </c>
    </row>
    <row r="2736" spans="1:14" ht="21.75" customHeight="1">
      <c r="A2736" s="8" t="s">
        <v>385</v>
      </c>
      <c r="B2736" s="8" t="s">
        <v>8915</v>
      </c>
      <c r="C2736" s="8" t="s">
        <v>8585</v>
      </c>
      <c r="D2736" s="8" t="s">
        <v>8591</v>
      </c>
      <c r="F2736" s="8" t="s">
        <v>6141</v>
      </c>
      <c r="G2736" s="8" t="str">
        <f t="shared" ca="1" si="205"/>
        <v>13</v>
      </c>
      <c r="H2736" s="8" t="str">
        <f t="shared" ca="1" si="206"/>
        <v>20</v>
      </c>
      <c r="I2736" s="8" t="s">
        <v>6171</v>
      </c>
      <c r="J2736" s="8" t="s">
        <v>6239</v>
      </c>
      <c r="K2736" s="8" t="s">
        <v>6217</v>
      </c>
      <c r="L2736" s="8" t="s">
        <v>8916</v>
      </c>
      <c r="M2736" s="8" t="s">
        <v>8917</v>
      </c>
      <c r="N2736" s="8" t="s">
        <v>42</v>
      </c>
    </row>
    <row r="2737" spans="1:14" ht="21.75" customHeight="1">
      <c r="A2737" s="8" t="s">
        <v>8484</v>
      </c>
      <c r="B2737" s="8" t="s">
        <v>8485</v>
      </c>
      <c r="C2737" s="8" t="s">
        <v>8585</v>
      </c>
      <c r="D2737" s="8" t="s">
        <v>8605</v>
      </c>
      <c r="F2737" s="8" t="s">
        <v>6141</v>
      </c>
      <c r="G2737" s="8" t="str">
        <f t="shared" ca="1" si="205"/>
        <v>13</v>
      </c>
      <c r="H2737" s="8" t="str">
        <f t="shared" ca="1" si="206"/>
        <v>20</v>
      </c>
      <c r="I2737" s="8" t="s">
        <v>8486</v>
      </c>
      <c r="J2737" s="8" t="s">
        <v>6190</v>
      </c>
      <c r="K2737" s="8" t="s">
        <v>6143</v>
      </c>
      <c r="L2737" s="8" t="s">
        <v>8918</v>
      </c>
      <c r="M2737" s="8" t="s">
        <v>8919</v>
      </c>
      <c r="N2737" s="8" t="s">
        <v>36</v>
      </c>
    </row>
    <row r="2738" spans="1:14" ht="21.75" customHeight="1">
      <c r="A2738" s="8" t="s">
        <v>8869</v>
      </c>
      <c r="B2738" s="8" t="s">
        <v>8862</v>
      </c>
      <c r="C2738" s="8" t="s">
        <v>8585</v>
      </c>
      <c r="D2738" s="8" t="s">
        <v>8648</v>
      </c>
      <c r="F2738" s="8" t="s">
        <v>6141</v>
      </c>
      <c r="G2738" s="8" t="str">
        <f t="shared" ca="1" si="205"/>
        <v>13</v>
      </c>
      <c r="H2738" s="8" t="str">
        <f t="shared" ca="1" si="206"/>
        <v>20</v>
      </c>
      <c r="I2738" s="8" t="s">
        <v>6256</v>
      </c>
      <c r="J2738" s="8" t="s">
        <v>6173</v>
      </c>
      <c r="K2738" s="8" t="s">
        <v>6217</v>
      </c>
      <c r="L2738" s="8" t="s">
        <v>8863</v>
      </c>
      <c r="M2738" s="8" t="s">
        <v>8920</v>
      </c>
      <c r="N2738" s="8" t="s">
        <v>42</v>
      </c>
    </row>
    <row r="2739" spans="1:14" ht="21.75" customHeight="1">
      <c r="A2739" s="8" t="s">
        <v>8921</v>
      </c>
      <c r="B2739" s="8" t="s">
        <v>8711</v>
      </c>
      <c r="C2739" s="8" t="s">
        <v>8585</v>
      </c>
      <c r="D2739" s="8" t="s">
        <v>8586</v>
      </c>
      <c r="F2739" s="8" t="s">
        <v>6164</v>
      </c>
      <c r="G2739" s="8" t="str">
        <f t="shared" ca="1" si="205"/>
        <v>13</v>
      </c>
      <c r="H2739" s="8" t="str">
        <f t="shared" ca="1" si="206"/>
        <v>20</v>
      </c>
      <c r="I2739" s="8" t="s">
        <v>6195</v>
      </c>
      <c r="J2739" s="8" t="s">
        <v>7049</v>
      </c>
      <c r="K2739" s="8" t="s">
        <v>6217</v>
      </c>
      <c r="L2739" s="8" t="s">
        <v>8922</v>
      </c>
      <c r="M2739" s="8" t="s">
        <v>8923</v>
      </c>
      <c r="N2739" s="8" t="s">
        <v>42</v>
      </c>
    </row>
    <row r="2740" spans="1:14" ht="21.75" customHeight="1">
      <c r="A2740" s="8" t="s">
        <v>8924</v>
      </c>
      <c r="B2740" s="8" t="s">
        <v>8925</v>
      </c>
      <c r="C2740" s="8" t="s">
        <v>8585</v>
      </c>
      <c r="D2740" s="8" t="s">
        <v>8605</v>
      </c>
      <c r="F2740" s="8" t="s">
        <v>6141</v>
      </c>
      <c r="G2740" s="8" t="str">
        <f t="shared" ca="1" si="205"/>
        <v>13</v>
      </c>
      <c r="H2740" s="8" t="str">
        <f t="shared" ca="1" si="206"/>
        <v>20</v>
      </c>
      <c r="I2740" s="8" t="s">
        <v>6277</v>
      </c>
      <c r="J2740" s="8" t="s">
        <v>6144</v>
      </c>
      <c r="K2740" s="8" t="s">
        <v>6143</v>
      </c>
      <c r="L2740" s="8" t="s">
        <v>8926</v>
      </c>
      <c r="M2740" s="8" t="s">
        <v>7334</v>
      </c>
      <c r="N2740" s="8" t="s">
        <v>36</v>
      </c>
    </row>
    <row r="2741" spans="1:14" ht="21.75" customHeight="1">
      <c r="A2741" s="8" t="s">
        <v>8927</v>
      </c>
      <c r="B2741" s="8" t="s">
        <v>4047</v>
      </c>
      <c r="C2741" s="8" t="s">
        <v>8585</v>
      </c>
      <c r="D2741" s="8" t="s">
        <v>8586</v>
      </c>
      <c r="F2741" s="8" t="s">
        <v>6164</v>
      </c>
      <c r="G2741" s="8" t="str">
        <f t="shared" ca="1" si="205"/>
        <v>13</v>
      </c>
      <c r="H2741" s="8" t="str">
        <f t="shared" ca="1" si="206"/>
        <v>20</v>
      </c>
      <c r="I2741" s="8" t="s">
        <v>6189</v>
      </c>
      <c r="J2741" s="8" t="s">
        <v>6379</v>
      </c>
      <c r="K2741" s="8" t="s">
        <v>6143</v>
      </c>
      <c r="L2741" s="8" t="s">
        <v>8928</v>
      </c>
      <c r="M2741" s="8" t="s">
        <v>8929</v>
      </c>
      <c r="N2741" s="8" t="s">
        <v>42</v>
      </c>
    </row>
    <row r="2742" spans="1:14" ht="21.75" customHeight="1">
      <c r="A2742" s="8" t="s">
        <v>6347</v>
      </c>
      <c r="B2742" s="8" t="s">
        <v>8709</v>
      </c>
      <c r="C2742" s="8" t="s">
        <v>8585</v>
      </c>
      <c r="D2742" s="8" t="s">
        <v>8586</v>
      </c>
      <c r="F2742" s="8" t="s">
        <v>6141</v>
      </c>
      <c r="G2742" s="8" t="str">
        <f t="shared" ca="1" si="205"/>
        <v>13</v>
      </c>
      <c r="H2742" s="8" t="str">
        <f t="shared" ca="1" si="206"/>
        <v>20</v>
      </c>
      <c r="I2742" s="8" t="s">
        <v>6252</v>
      </c>
      <c r="J2742" s="8" t="s">
        <v>6158</v>
      </c>
      <c r="K2742" s="8" t="s">
        <v>6217</v>
      </c>
      <c r="L2742" s="8" t="s">
        <v>8821</v>
      </c>
      <c r="M2742" s="8" t="s">
        <v>21</v>
      </c>
      <c r="N2742" s="8" t="s">
        <v>36</v>
      </c>
    </row>
    <row r="2743" spans="1:14" ht="21.75" customHeight="1">
      <c r="A2743" s="8" t="s">
        <v>8930</v>
      </c>
      <c r="B2743" s="8" t="s">
        <v>8931</v>
      </c>
      <c r="C2743" s="8" t="s">
        <v>8585</v>
      </c>
      <c r="D2743" s="8" t="s">
        <v>8629</v>
      </c>
      <c r="F2743" s="8" t="s">
        <v>6150</v>
      </c>
      <c r="G2743" s="8" t="str">
        <f t="shared" ca="1" si="205"/>
        <v>13</v>
      </c>
      <c r="H2743" s="8" t="str">
        <f t="shared" ca="1" si="206"/>
        <v>20</v>
      </c>
      <c r="I2743" s="8" t="s">
        <v>7530</v>
      </c>
      <c r="J2743" s="8" t="s">
        <v>6286</v>
      </c>
      <c r="K2743" s="8" t="s">
        <v>6150</v>
      </c>
      <c r="L2743" s="8" t="s">
        <v>8932</v>
      </c>
      <c r="M2743" s="8" t="s">
        <v>8933</v>
      </c>
      <c r="N2743" s="8" t="s">
        <v>6169</v>
      </c>
    </row>
    <row r="2744" spans="1:14" ht="21.75" customHeight="1">
      <c r="A2744" s="8" t="s">
        <v>3951</v>
      </c>
      <c r="B2744" s="8" t="s">
        <v>8934</v>
      </c>
      <c r="C2744" s="8" t="s">
        <v>8585</v>
      </c>
      <c r="D2744" s="8" t="s">
        <v>8586</v>
      </c>
      <c r="F2744" s="8" t="s">
        <v>6164</v>
      </c>
      <c r="G2744" s="8" t="str">
        <f t="shared" ca="1" si="205"/>
        <v>13</v>
      </c>
      <c r="H2744" s="8" t="str">
        <f t="shared" ca="1" si="206"/>
        <v>20</v>
      </c>
      <c r="I2744" s="8" t="s">
        <v>8935</v>
      </c>
      <c r="J2744" s="8" t="s">
        <v>6158</v>
      </c>
      <c r="K2744" s="8" t="s">
        <v>6217</v>
      </c>
      <c r="L2744" s="8" t="s">
        <v>8936</v>
      </c>
      <c r="M2744" s="8" t="s">
        <v>8937</v>
      </c>
      <c r="N2744" s="8" t="s">
        <v>36</v>
      </c>
    </row>
    <row r="2745" spans="1:14" ht="21.75" customHeight="1">
      <c r="A2745" s="8" t="s">
        <v>172</v>
      </c>
      <c r="B2745" s="8" t="s">
        <v>8825</v>
      </c>
      <c r="C2745" s="8" t="s">
        <v>8585</v>
      </c>
      <c r="D2745" s="8" t="s">
        <v>8605</v>
      </c>
      <c r="F2745" s="8" t="s">
        <v>6141</v>
      </c>
      <c r="G2745" s="8" t="str">
        <f t="shared" ca="1" si="205"/>
        <v>13</v>
      </c>
      <c r="H2745" s="8" t="str">
        <f t="shared" ca="1" si="206"/>
        <v>20</v>
      </c>
      <c r="I2745" s="8" t="s">
        <v>6554</v>
      </c>
      <c r="J2745" s="8" t="s">
        <v>7507</v>
      </c>
      <c r="K2745" s="8" t="s">
        <v>6150</v>
      </c>
      <c r="L2745" s="8" t="s">
        <v>8826</v>
      </c>
      <c r="M2745" s="8" t="s">
        <v>8938</v>
      </c>
      <c r="N2745" s="8" t="s">
        <v>36</v>
      </c>
    </row>
    <row r="2746" spans="1:14" ht="21.75" customHeight="1">
      <c r="A2746" s="8" t="s">
        <v>385</v>
      </c>
      <c r="B2746" s="8" t="s">
        <v>8939</v>
      </c>
      <c r="C2746" s="8" t="s">
        <v>8585</v>
      </c>
      <c r="D2746" s="8" t="s">
        <v>8605</v>
      </c>
      <c r="F2746" s="8" t="s">
        <v>6141</v>
      </c>
      <c r="G2746" s="8" t="str">
        <f t="shared" ca="1" si="205"/>
        <v>13</v>
      </c>
      <c r="H2746" s="8" t="str">
        <f t="shared" ca="1" si="206"/>
        <v>20</v>
      </c>
      <c r="I2746" s="8" t="s">
        <v>6277</v>
      </c>
      <c r="J2746" s="8" t="s">
        <v>6158</v>
      </c>
      <c r="K2746" s="8" t="s">
        <v>6143</v>
      </c>
      <c r="L2746" s="8" t="s">
        <v>8940</v>
      </c>
      <c r="M2746" s="8" t="s">
        <v>8941</v>
      </c>
      <c r="N2746" s="8" t="s">
        <v>42</v>
      </c>
    </row>
    <row r="2747" spans="1:14" ht="21.75" customHeight="1">
      <c r="A2747" s="8" t="s">
        <v>5382</v>
      </c>
      <c r="B2747" s="8" t="s">
        <v>8711</v>
      </c>
      <c r="C2747" s="8" t="s">
        <v>8585</v>
      </c>
      <c r="D2747" s="8" t="s">
        <v>8586</v>
      </c>
      <c r="F2747" s="8" t="s">
        <v>6164</v>
      </c>
      <c r="G2747" s="8" t="str">
        <f t="shared" ca="1" si="205"/>
        <v>13</v>
      </c>
      <c r="H2747" s="8" t="str">
        <f t="shared" ca="1" si="206"/>
        <v>20</v>
      </c>
      <c r="I2747" s="8" t="s">
        <v>7387</v>
      </c>
      <c r="J2747" s="8" t="s">
        <v>7049</v>
      </c>
      <c r="K2747" s="8" t="s">
        <v>6166</v>
      </c>
      <c r="L2747" s="8" t="s">
        <v>8713</v>
      </c>
      <c r="M2747" s="8" t="s">
        <v>7447</v>
      </c>
      <c r="N2747" s="8" t="s">
        <v>42</v>
      </c>
    </row>
    <row r="2748" spans="1:14" ht="21.75" customHeight="1">
      <c r="A2748" s="8" t="s">
        <v>5367</v>
      </c>
      <c r="B2748" s="8" t="s">
        <v>8756</v>
      </c>
      <c r="C2748" s="8" t="s">
        <v>8585</v>
      </c>
      <c r="D2748" s="8" t="s">
        <v>8586</v>
      </c>
      <c r="F2748" s="8" t="s">
        <v>6141</v>
      </c>
      <c r="G2748" s="8" t="str">
        <f t="shared" ca="1" si="205"/>
        <v>13</v>
      </c>
      <c r="H2748" s="8" t="str">
        <f t="shared" ca="1" si="206"/>
        <v>20</v>
      </c>
      <c r="I2748" s="8" t="s">
        <v>8942</v>
      </c>
      <c r="J2748" s="8" t="s">
        <v>6379</v>
      </c>
      <c r="K2748" s="8" t="s">
        <v>6166</v>
      </c>
      <c r="L2748" s="8" t="s">
        <v>8757</v>
      </c>
      <c r="M2748" s="8" t="s">
        <v>8943</v>
      </c>
      <c r="N2748" s="8" t="s">
        <v>6224</v>
      </c>
    </row>
    <row r="2749" spans="1:14" ht="21.75" customHeight="1">
      <c r="A2749" s="8" t="s">
        <v>8944</v>
      </c>
      <c r="B2749" s="8" t="s">
        <v>8892</v>
      </c>
      <c r="C2749" s="8" t="s">
        <v>8585</v>
      </c>
      <c r="D2749" s="8" t="s">
        <v>8605</v>
      </c>
      <c r="F2749" s="8" t="s">
        <v>6141</v>
      </c>
      <c r="G2749" s="8" t="str">
        <f t="shared" ca="1" si="205"/>
        <v>13</v>
      </c>
      <c r="H2749" s="8" t="str">
        <f t="shared" ca="1" si="206"/>
        <v>20</v>
      </c>
      <c r="I2749" s="8" t="s">
        <v>6189</v>
      </c>
      <c r="J2749" s="8" t="s">
        <v>7049</v>
      </c>
      <c r="K2749" s="8" t="s">
        <v>6143</v>
      </c>
      <c r="L2749" s="8" t="s">
        <v>8894</v>
      </c>
      <c r="M2749" s="8" t="s">
        <v>6250</v>
      </c>
      <c r="N2749" s="8" t="s">
        <v>6224</v>
      </c>
    </row>
    <row r="2750" spans="1:14" ht="21.75" customHeight="1">
      <c r="A2750" s="8" t="s">
        <v>3462</v>
      </c>
      <c r="B2750" s="8" t="s">
        <v>8698</v>
      </c>
      <c r="C2750" s="8" t="s">
        <v>8585</v>
      </c>
      <c r="D2750" s="8" t="s">
        <v>8617</v>
      </c>
      <c r="F2750" s="8" t="s">
        <v>6141</v>
      </c>
      <c r="G2750" s="8" t="str">
        <f t="shared" ca="1" si="205"/>
        <v>13</v>
      </c>
      <c r="H2750" s="8" t="str">
        <f t="shared" ca="1" si="206"/>
        <v>20</v>
      </c>
      <c r="I2750" s="8" t="s">
        <v>6657</v>
      </c>
      <c r="J2750" s="8" t="s">
        <v>6336</v>
      </c>
      <c r="K2750" s="8" t="s">
        <v>6217</v>
      </c>
      <c r="L2750" s="8" t="s">
        <v>8945</v>
      </c>
      <c r="M2750" s="8" t="s">
        <v>8946</v>
      </c>
      <c r="N2750" s="8" t="s">
        <v>6147</v>
      </c>
    </row>
    <row r="2751" spans="1:14" ht="21.75" customHeight="1">
      <c r="A2751" s="8" t="s">
        <v>7942</v>
      </c>
      <c r="B2751" s="8" t="s">
        <v>3893</v>
      </c>
      <c r="C2751" s="8" t="s">
        <v>8585</v>
      </c>
      <c r="D2751" s="8" t="s">
        <v>8586</v>
      </c>
      <c r="F2751" s="8" t="s">
        <v>6141</v>
      </c>
      <c r="G2751" s="8" t="str">
        <f t="shared" ca="1" si="205"/>
        <v>13</v>
      </c>
      <c r="H2751" s="8" t="str">
        <f t="shared" ca="1" si="206"/>
        <v>20</v>
      </c>
      <c r="I2751" s="8" t="s">
        <v>6171</v>
      </c>
      <c r="J2751" s="8" t="s">
        <v>6420</v>
      </c>
      <c r="K2751" s="8" t="s">
        <v>6150</v>
      </c>
      <c r="L2751" s="8" t="s">
        <v>8947</v>
      </c>
      <c r="M2751" s="8" t="s">
        <v>8948</v>
      </c>
      <c r="N2751" s="8" t="s">
        <v>6224</v>
      </c>
    </row>
    <row r="2752" spans="1:14" ht="21.75" customHeight="1">
      <c r="A2752" s="8" t="s">
        <v>4176</v>
      </c>
      <c r="B2752" s="8" t="s">
        <v>2299</v>
      </c>
      <c r="C2752" s="8" t="s">
        <v>8585</v>
      </c>
      <c r="D2752" s="8" t="s">
        <v>8617</v>
      </c>
      <c r="F2752" s="8" t="s">
        <v>6141</v>
      </c>
      <c r="G2752" s="8" t="str">
        <f t="shared" ca="1" si="205"/>
        <v>13</v>
      </c>
      <c r="H2752" s="8" t="str">
        <f t="shared" ca="1" si="206"/>
        <v>20</v>
      </c>
      <c r="I2752" s="8" t="s">
        <v>7003</v>
      </c>
      <c r="J2752" s="8" t="s">
        <v>6158</v>
      </c>
      <c r="K2752" s="8" t="s">
        <v>6217</v>
      </c>
      <c r="L2752" s="8" t="s">
        <v>8949</v>
      </c>
      <c r="M2752" s="8" t="s">
        <v>1907</v>
      </c>
      <c r="N2752" s="8" t="s">
        <v>6169</v>
      </c>
    </row>
    <row r="2753" spans="1:14" ht="21.75" customHeight="1">
      <c r="A2753" s="8" t="s">
        <v>4185</v>
      </c>
      <c r="B2753" s="8" t="s">
        <v>8950</v>
      </c>
      <c r="C2753" s="8" t="s">
        <v>8585</v>
      </c>
      <c r="D2753" s="8" t="s">
        <v>8617</v>
      </c>
      <c r="F2753" s="8" t="s">
        <v>6141</v>
      </c>
      <c r="G2753" s="8" t="str">
        <f t="shared" ca="1" si="205"/>
        <v>13</v>
      </c>
      <c r="H2753" s="8" t="str">
        <f t="shared" ca="1" si="206"/>
        <v>20</v>
      </c>
      <c r="I2753" s="8" t="s">
        <v>6252</v>
      </c>
      <c r="J2753" s="8" t="s">
        <v>6694</v>
      </c>
      <c r="K2753" s="8" t="s">
        <v>6217</v>
      </c>
      <c r="L2753" s="8" t="s">
        <v>8951</v>
      </c>
      <c r="M2753" s="8" t="s">
        <v>8952</v>
      </c>
      <c r="N2753" s="8" t="s">
        <v>6224</v>
      </c>
    </row>
    <row r="2754" spans="1:14" ht="21.75" customHeight="1">
      <c r="A2754" s="8" t="s">
        <v>7953</v>
      </c>
      <c r="B2754" s="8" t="s">
        <v>7896</v>
      </c>
      <c r="C2754" s="8" t="s">
        <v>8585</v>
      </c>
      <c r="D2754" s="8" t="s">
        <v>8605</v>
      </c>
      <c r="F2754" s="8" t="s">
        <v>6141</v>
      </c>
      <c r="G2754" s="8" t="str">
        <f t="shared" ca="1" si="205"/>
        <v>13</v>
      </c>
      <c r="H2754" s="8" t="str">
        <f t="shared" ca="1" si="206"/>
        <v>20</v>
      </c>
      <c r="I2754" s="8" t="s">
        <v>6269</v>
      </c>
      <c r="J2754" s="8" t="s">
        <v>6233</v>
      </c>
      <c r="K2754" s="8" t="s">
        <v>6217</v>
      </c>
      <c r="L2754" s="8" t="s">
        <v>8953</v>
      </c>
      <c r="M2754" s="8" t="s">
        <v>8954</v>
      </c>
      <c r="N2754" s="8" t="s">
        <v>6224</v>
      </c>
    </row>
    <row r="2755" spans="1:14" ht="21.75" customHeight="1">
      <c r="A2755" s="8" t="s">
        <v>8955</v>
      </c>
      <c r="B2755" s="8" t="s">
        <v>8956</v>
      </c>
      <c r="C2755" s="8" t="s">
        <v>8585</v>
      </c>
      <c r="D2755" s="8" t="s">
        <v>8605</v>
      </c>
      <c r="F2755" s="8" t="s">
        <v>6164</v>
      </c>
      <c r="G2755" s="8" t="str">
        <f t="shared" ca="1" si="205"/>
        <v>13</v>
      </c>
      <c r="H2755" s="8" t="str">
        <f t="shared" ca="1" si="206"/>
        <v>20</v>
      </c>
      <c r="I2755" s="8" t="s">
        <v>6256</v>
      </c>
      <c r="J2755" s="8" t="s">
        <v>6379</v>
      </c>
      <c r="K2755" s="8" t="s">
        <v>6166</v>
      </c>
      <c r="L2755" s="8" t="s">
        <v>8957</v>
      </c>
      <c r="M2755" s="8" t="s">
        <v>8958</v>
      </c>
      <c r="N2755" s="8" t="s">
        <v>36</v>
      </c>
    </row>
    <row r="2756" spans="1:14" ht="21.75" customHeight="1">
      <c r="A2756" s="8" t="s">
        <v>1205</v>
      </c>
      <c r="B2756" s="8" t="s">
        <v>8959</v>
      </c>
      <c r="C2756" s="8" t="s">
        <v>8585</v>
      </c>
      <c r="D2756" s="8" t="s">
        <v>8605</v>
      </c>
      <c r="F2756" s="8" t="s">
        <v>6164</v>
      </c>
      <c r="G2756" s="8" t="str">
        <f t="shared" ca="1" si="205"/>
        <v>13</v>
      </c>
      <c r="H2756" s="8" t="str">
        <f t="shared" ca="1" si="206"/>
        <v>20</v>
      </c>
      <c r="I2756" s="8" t="s">
        <v>6171</v>
      </c>
      <c r="J2756" s="8" t="s">
        <v>6324</v>
      </c>
      <c r="K2756" s="8" t="s">
        <v>6143</v>
      </c>
      <c r="L2756" s="8" t="s">
        <v>8960</v>
      </c>
      <c r="M2756" s="8" t="s">
        <v>6890</v>
      </c>
      <c r="N2756" s="8" t="s">
        <v>6224</v>
      </c>
    </row>
    <row r="2757" spans="1:14" ht="21.75" customHeight="1">
      <c r="A2757" s="8" t="s">
        <v>8877</v>
      </c>
      <c r="B2757" s="8" t="s">
        <v>8830</v>
      </c>
      <c r="C2757" s="8" t="s">
        <v>8585</v>
      </c>
      <c r="D2757" s="8" t="s">
        <v>8667</v>
      </c>
      <c r="F2757" s="8" t="s">
        <v>6141</v>
      </c>
      <c r="G2757" s="8" t="str">
        <f t="shared" ca="1" si="205"/>
        <v>13</v>
      </c>
      <c r="H2757" s="8" t="str">
        <f t="shared" ca="1" si="206"/>
        <v>20</v>
      </c>
      <c r="I2757" s="8" t="s">
        <v>7150</v>
      </c>
      <c r="J2757" s="8" t="s">
        <v>6361</v>
      </c>
      <c r="K2757" s="8" t="s">
        <v>6150</v>
      </c>
      <c r="L2757" s="8" t="s">
        <v>8831</v>
      </c>
      <c r="M2757" s="8" t="s">
        <v>8961</v>
      </c>
      <c r="N2757" s="8" t="s">
        <v>6169</v>
      </c>
    </row>
    <row r="2758" spans="1:14" ht="21.75" customHeight="1">
      <c r="A2758" s="8" t="s">
        <v>761</v>
      </c>
      <c r="B2758" s="8" t="s">
        <v>8962</v>
      </c>
      <c r="C2758" s="8" t="s">
        <v>8585</v>
      </c>
      <c r="D2758" s="8" t="s">
        <v>8586</v>
      </c>
      <c r="F2758" s="8" t="s">
        <v>6141</v>
      </c>
      <c r="G2758" s="8" t="str">
        <f t="shared" ca="1" si="205"/>
        <v>13</v>
      </c>
      <c r="H2758" s="8" t="str">
        <f t="shared" ca="1" si="206"/>
        <v>20</v>
      </c>
      <c r="I2758" s="8" t="s">
        <v>8935</v>
      </c>
      <c r="J2758" s="8" t="s">
        <v>6361</v>
      </c>
      <c r="K2758" s="8" t="s">
        <v>6217</v>
      </c>
      <c r="L2758" s="8" t="s">
        <v>8963</v>
      </c>
      <c r="M2758" s="8" t="s">
        <v>1907</v>
      </c>
      <c r="N2758" s="8" t="s">
        <v>6169</v>
      </c>
    </row>
    <row r="2759" spans="1:14" ht="21.75" customHeight="1">
      <c r="A2759" s="8" t="s">
        <v>8744</v>
      </c>
      <c r="B2759" s="8" t="s">
        <v>8964</v>
      </c>
      <c r="C2759" s="8" t="s">
        <v>8585</v>
      </c>
      <c r="D2759" s="8" t="s">
        <v>8591</v>
      </c>
      <c r="F2759" s="8" t="s">
        <v>6141</v>
      </c>
      <c r="G2759" s="8" t="str">
        <f t="shared" ca="1" si="205"/>
        <v>13</v>
      </c>
      <c r="H2759" s="8" t="str">
        <f t="shared" ca="1" si="206"/>
        <v>20</v>
      </c>
      <c r="I2759" s="8" t="s">
        <v>6189</v>
      </c>
      <c r="J2759" s="8" t="s">
        <v>6278</v>
      </c>
      <c r="K2759" s="8" t="s">
        <v>6143</v>
      </c>
      <c r="L2759" s="8" t="s">
        <v>8965</v>
      </c>
      <c r="M2759" s="8" t="s">
        <v>8966</v>
      </c>
      <c r="N2759" s="8" t="s">
        <v>36</v>
      </c>
    </row>
    <row r="2760" spans="1:14" ht="21.75" customHeight="1">
      <c r="A2760" s="8" t="s">
        <v>7652</v>
      </c>
      <c r="B2760" s="8" t="s">
        <v>7990</v>
      </c>
      <c r="C2760" s="8" t="s">
        <v>8585</v>
      </c>
      <c r="D2760" s="8" t="s">
        <v>8586</v>
      </c>
      <c r="F2760" s="8" t="s">
        <v>6141</v>
      </c>
      <c r="G2760" s="8" t="str">
        <f t="shared" ca="1" si="205"/>
        <v>13</v>
      </c>
      <c r="H2760" s="8" t="str">
        <f t="shared" ca="1" si="206"/>
        <v>20</v>
      </c>
      <c r="I2760" s="8" t="s">
        <v>7031</v>
      </c>
      <c r="J2760" s="8" t="s">
        <v>6190</v>
      </c>
      <c r="K2760" s="8" t="s">
        <v>6217</v>
      </c>
      <c r="L2760" s="8" t="s">
        <v>7991</v>
      </c>
      <c r="M2760" s="8" t="s">
        <v>8967</v>
      </c>
      <c r="N2760" s="8" t="s">
        <v>6169</v>
      </c>
    </row>
    <row r="2761" spans="1:14" ht="21.75" customHeight="1">
      <c r="A2761" s="8" t="s">
        <v>5539</v>
      </c>
      <c r="B2761" s="8" t="s">
        <v>8968</v>
      </c>
      <c r="C2761" s="8" t="s">
        <v>8585</v>
      </c>
      <c r="D2761" s="8" t="s">
        <v>8586</v>
      </c>
      <c r="F2761" s="8" t="s">
        <v>6141</v>
      </c>
      <c r="G2761" s="8" t="str">
        <f t="shared" ca="1" si="205"/>
        <v>13</v>
      </c>
      <c r="H2761" s="8" t="str">
        <f t="shared" ca="1" si="206"/>
        <v>20</v>
      </c>
      <c r="I2761" s="8" t="s">
        <v>6269</v>
      </c>
      <c r="J2761" s="8" t="s">
        <v>8969</v>
      </c>
      <c r="K2761" s="8" t="s">
        <v>6166</v>
      </c>
      <c r="L2761" s="8" t="s">
        <v>8970</v>
      </c>
      <c r="M2761" s="8" t="s">
        <v>8971</v>
      </c>
      <c r="N2761" s="8" t="s">
        <v>42</v>
      </c>
    </row>
    <row r="2762" spans="1:14" ht="21.75" customHeight="1">
      <c r="A2762" s="8" t="s">
        <v>8972</v>
      </c>
      <c r="B2762" s="8" t="s">
        <v>8892</v>
      </c>
      <c r="C2762" s="8" t="s">
        <v>8585</v>
      </c>
      <c r="D2762" s="8" t="s">
        <v>8605</v>
      </c>
      <c r="F2762" s="8" t="s">
        <v>6141</v>
      </c>
      <c r="G2762" s="8" t="str">
        <f t="shared" ca="1" si="205"/>
        <v>13</v>
      </c>
      <c r="H2762" s="8" t="str">
        <f t="shared" ca="1" si="206"/>
        <v>20</v>
      </c>
      <c r="I2762" s="8" t="s">
        <v>8893</v>
      </c>
      <c r="J2762" s="8" t="s">
        <v>7049</v>
      </c>
      <c r="K2762" s="8" t="s">
        <v>6217</v>
      </c>
      <c r="L2762" s="8" t="s">
        <v>8973</v>
      </c>
      <c r="M2762" s="8" t="s">
        <v>8974</v>
      </c>
      <c r="N2762" s="8" t="s">
        <v>6224</v>
      </c>
    </row>
    <row r="2763" spans="1:14" ht="21.75" customHeight="1">
      <c r="A2763" s="8" t="s">
        <v>7795</v>
      </c>
      <c r="B2763" s="8" t="s">
        <v>6531</v>
      </c>
      <c r="C2763" s="8" t="s">
        <v>8585</v>
      </c>
      <c r="D2763" s="8" t="s">
        <v>8586</v>
      </c>
      <c r="F2763" s="8" t="s">
        <v>6141</v>
      </c>
      <c r="G2763" s="8" t="str">
        <f t="shared" ca="1" si="205"/>
        <v>13</v>
      </c>
      <c r="H2763" s="8" t="str">
        <f t="shared" ca="1" si="206"/>
        <v>20</v>
      </c>
      <c r="I2763" s="8" t="s">
        <v>7445</v>
      </c>
      <c r="J2763" s="8" t="s">
        <v>6278</v>
      </c>
      <c r="K2763" s="8" t="s">
        <v>6143</v>
      </c>
      <c r="L2763" s="8" t="s">
        <v>7446</v>
      </c>
      <c r="M2763" s="8" t="s">
        <v>8975</v>
      </c>
      <c r="N2763" s="8" t="s">
        <v>42</v>
      </c>
    </row>
    <row r="2764" spans="1:14" ht="21.75" customHeight="1">
      <c r="A2764" s="8" t="s">
        <v>761</v>
      </c>
      <c r="B2764" s="8" t="s">
        <v>8707</v>
      </c>
      <c r="C2764" s="8" t="s">
        <v>8585</v>
      </c>
      <c r="D2764" s="8" t="s">
        <v>8586</v>
      </c>
      <c r="F2764" s="8" t="s">
        <v>6141</v>
      </c>
      <c r="G2764" s="8" t="str">
        <f t="shared" ca="1" si="205"/>
        <v>13</v>
      </c>
      <c r="H2764" s="8" t="str">
        <f t="shared" ca="1" si="206"/>
        <v>20</v>
      </c>
      <c r="I2764" s="8" t="s">
        <v>6375</v>
      </c>
      <c r="J2764" s="8" t="s">
        <v>7721</v>
      </c>
      <c r="K2764" s="8" t="s">
        <v>6217</v>
      </c>
      <c r="L2764" s="8" t="s">
        <v>8976</v>
      </c>
      <c r="M2764" s="8" t="s">
        <v>6568</v>
      </c>
      <c r="N2764" s="8" t="s">
        <v>36</v>
      </c>
    </row>
    <row r="2765" spans="1:14" ht="21.75" customHeight="1">
      <c r="A2765" s="8" t="s">
        <v>8977</v>
      </c>
      <c r="B2765" s="8" t="s">
        <v>2505</v>
      </c>
      <c r="C2765" s="8" t="s">
        <v>8585</v>
      </c>
      <c r="D2765" s="8" t="s">
        <v>8586</v>
      </c>
      <c r="F2765" s="8" t="s">
        <v>6164</v>
      </c>
      <c r="G2765" s="8" t="str">
        <f t="shared" ca="1" si="205"/>
        <v>13</v>
      </c>
      <c r="H2765" s="8" t="str">
        <f t="shared" ca="1" si="206"/>
        <v>20</v>
      </c>
      <c r="I2765" s="8" t="s">
        <v>6478</v>
      </c>
      <c r="J2765" s="8" t="s">
        <v>6764</v>
      </c>
      <c r="K2765" s="8" t="s">
        <v>6143</v>
      </c>
      <c r="L2765" s="8" t="s">
        <v>8978</v>
      </c>
      <c r="M2765" s="8" t="s">
        <v>8979</v>
      </c>
      <c r="N2765" s="8" t="s">
        <v>36</v>
      </c>
    </row>
    <row r="2766" spans="1:14" ht="21.75" customHeight="1">
      <c r="A2766" s="8" t="s">
        <v>385</v>
      </c>
      <c r="B2766" s="8" t="s">
        <v>8779</v>
      </c>
      <c r="C2766" s="8" t="s">
        <v>8585</v>
      </c>
      <c r="D2766" s="8" t="s">
        <v>8586</v>
      </c>
      <c r="F2766" s="8" t="s">
        <v>6164</v>
      </c>
      <c r="G2766" s="8" t="str">
        <f t="shared" ca="1" si="205"/>
        <v>13</v>
      </c>
      <c r="H2766" s="8" t="str">
        <f t="shared" ca="1" si="206"/>
        <v>20</v>
      </c>
      <c r="I2766" s="8" t="s">
        <v>8361</v>
      </c>
      <c r="J2766" s="8" t="s">
        <v>6324</v>
      </c>
      <c r="K2766" s="8" t="s">
        <v>6217</v>
      </c>
      <c r="L2766" s="8" t="s">
        <v>8980</v>
      </c>
      <c r="M2766" s="8" t="s">
        <v>6517</v>
      </c>
      <c r="N2766" s="8" t="s">
        <v>6169</v>
      </c>
    </row>
    <row r="2767" spans="1:14" ht="21.75" customHeight="1">
      <c r="A2767" s="8" t="s">
        <v>8981</v>
      </c>
      <c r="B2767" s="8" t="s">
        <v>8982</v>
      </c>
      <c r="C2767" s="8" t="s">
        <v>8585</v>
      </c>
      <c r="D2767" s="8" t="s">
        <v>8629</v>
      </c>
      <c r="F2767" s="8" t="s">
        <v>6164</v>
      </c>
      <c r="G2767" s="8" t="str">
        <f t="shared" ca="1" si="205"/>
        <v>13</v>
      </c>
      <c r="H2767" s="8" t="str">
        <f t="shared" ca="1" si="206"/>
        <v>20</v>
      </c>
      <c r="I2767" s="8" t="s">
        <v>8802</v>
      </c>
      <c r="J2767" s="8" t="s">
        <v>6307</v>
      </c>
      <c r="K2767" s="8" t="s">
        <v>6143</v>
      </c>
      <c r="L2767" s="8" t="s">
        <v>8983</v>
      </c>
      <c r="M2767" s="8" t="s">
        <v>21</v>
      </c>
      <c r="N2767" s="8" t="s">
        <v>36</v>
      </c>
    </row>
    <row r="2768" spans="1:14" ht="21.75" customHeight="1">
      <c r="A2768" s="8" t="s">
        <v>3283</v>
      </c>
      <c r="B2768" s="8" t="s">
        <v>8984</v>
      </c>
      <c r="C2768" s="8" t="s">
        <v>8585</v>
      </c>
      <c r="D2768" s="8" t="s">
        <v>8605</v>
      </c>
      <c r="F2768" s="8" t="s">
        <v>6141</v>
      </c>
      <c r="G2768" s="8" t="str">
        <f t="shared" ca="1" si="205"/>
        <v>13</v>
      </c>
      <c r="H2768" s="8" t="str">
        <f t="shared" ca="1" si="206"/>
        <v>20</v>
      </c>
      <c r="I2768" s="8" t="s">
        <v>7445</v>
      </c>
      <c r="J2768" s="8" t="s">
        <v>6324</v>
      </c>
      <c r="K2768" s="8" t="s">
        <v>6143</v>
      </c>
      <c r="L2768" s="8" t="s">
        <v>8985</v>
      </c>
      <c r="M2768" s="8" t="s">
        <v>1410</v>
      </c>
      <c r="N2768" s="8" t="s">
        <v>36</v>
      </c>
    </row>
    <row r="2769" spans="1:14" ht="21.75" customHeight="1">
      <c r="A2769" s="8" t="s">
        <v>512</v>
      </c>
      <c r="B2769" s="8" t="s">
        <v>8986</v>
      </c>
      <c r="C2769" s="8" t="s">
        <v>8585</v>
      </c>
      <c r="D2769" s="8" t="s">
        <v>8586</v>
      </c>
      <c r="F2769" s="8" t="s">
        <v>6164</v>
      </c>
      <c r="G2769" s="8" t="str">
        <f t="shared" ca="1" si="205"/>
        <v>13</v>
      </c>
      <c r="H2769" s="8" t="str">
        <f t="shared" ca="1" si="206"/>
        <v>20</v>
      </c>
      <c r="I2769" s="8" t="s">
        <v>6973</v>
      </c>
      <c r="J2769" s="8" t="s">
        <v>6158</v>
      </c>
      <c r="K2769" s="8" t="s">
        <v>6143</v>
      </c>
      <c r="L2769" s="8" t="s">
        <v>8987</v>
      </c>
      <c r="M2769" s="8" t="s">
        <v>8988</v>
      </c>
      <c r="N2769" s="8" t="s">
        <v>42</v>
      </c>
    </row>
    <row r="2770" spans="1:14" ht="21.75" customHeight="1">
      <c r="A2770" s="8" t="s">
        <v>8989</v>
      </c>
      <c r="B2770" s="8" t="s">
        <v>8830</v>
      </c>
      <c r="C2770" s="8" t="s">
        <v>8585</v>
      </c>
      <c r="D2770" s="8" t="s">
        <v>8667</v>
      </c>
      <c r="F2770" s="8" t="s">
        <v>6164</v>
      </c>
      <c r="G2770" s="8" t="str">
        <f t="shared" ca="1" si="205"/>
        <v>13</v>
      </c>
      <c r="H2770" s="8" t="str">
        <f t="shared" ca="1" si="206"/>
        <v>20</v>
      </c>
      <c r="I2770" s="8" t="s">
        <v>7150</v>
      </c>
      <c r="J2770" s="8" t="s">
        <v>6361</v>
      </c>
      <c r="K2770" s="8" t="s">
        <v>6143</v>
      </c>
      <c r="L2770" s="8" t="s">
        <v>8990</v>
      </c>
      <c r="M2770" s="8" t="s">
        <v>8991</v>
      </c>
      <c r="N2770" s="8" t="s">
        <v>6169</v>
      </c>
    </row>
    <row r="2771" spans="1:14" ht="21.75" customHeight="1">
      <c r="A2771" s="8" t="s">
        <v>2510</v>
      </c>
      <c r="B2771" s="8" t="s">
        <v>8992</v>
      </c>
      <c r="C2771" s="8" t="s">
        <v>8585</v>
      </c>
      <c r="D2771" s="8" t="s">
        <v>8586</v>
      </c>
      <c r="F2771" s="8" t="s">
        <v>6141</v>
      </c>
      <c r="G2771" s="8" t="str">
        <f t="shared" ca="1" si="205"/>
        <v>13</v>
      </c>
      <c r="H2771" s="8" t="str">
        <f t="shared" ca="1" si="206"/>
        <v>20</v>
      </c>
      <c r="I2771" s="8" t="s">
        <v>7445</v>
      </c>
      <c r="J2771" s="8" t="s">
        <v>8993</v>
      </c>
      <c r="K2771" s="8" t="s">
        <v>6143</v>
      </c>
      <c r="L2771" s="8" t="s">
        <v>8994</v>
      </c>
      <c r="M2771" s="8" t="s">
        <v>7947</v>
      </c>
      <c r="N2771" s="8" t="s">
        <v>42</v>
      </c>
    </row>
    <row r="2772" spans="1:14" ht="21.75" customHeight="1">
      <c r="A2772" s="8" t="s">
        <v>5216</v>
      </c>
      <c r="B2772" s="8" t="s">
        <v>5524</v>
      </c>
      <c r="C2772" s="8" t="s">
        <v>8585</v>
      </c>
      <c r="D2772" s="8" t="s">
        <v>8586</v>
      </c>
      <c r="F2772" s="8" t="s">
        <v>6141</v>
      </c>
      <c r="G2772" s="8" t="str">
        <f t="shared" ca="1" si="205"/>
        <v>13</v>
      </c>
      <c r="H2772" s="8" t="str">
        <f t="shared" ca="1" si="206"/>
        <v>20</v>
      </c>
      <c r="I2772" s="8" t="s">
        <v>6256</v>
      </c>
      <c r="J2772" s="8" t="s">
        <v>6379</v>
      </c>
      <c r="K2772" s="8" t="s">
        <v>6217</v>
      </c>
      <c r="L2772" s="8" t="s">
        <v>8995</v>
      </c>
      <c r="M2772" s="8" t="s">
        <v>8996</v>
      </c>
      <c r="N2772" s="8" t="s">
        <v>42</v>
      </c>
    </row>
    <row r="2773" spans="1:14" ht="21.75" customHeight="1">
      <c r="A2773" s="8" t="s">
        <v>385</v>
      </c>
      <c r="B2773" s="8" t="s">
        <v>7827</v>
      </c>
      <c r="C2773" s="8" t="s">
        <v>8585</v>
      </c>
      <c r="D2773" s="8" t="s">
        <v>8586</v>
      </c>
      <c r="F2773" s="8" t="s">
        <v>6164</v>
      </c>
      <c r="G2773" s="8" t="str">
        <f t="shared" ca="1" si="205"/>
        <v>13</v>
      </c>
      <c r="H2773" s="8" t="str">
        <f t="shared" ca="1" si="206"/>
        <v>20</v>
      </c>
      <c r="I2773" s="8" t="s">
        <v>8942</v>
      </c>
      <c r="J2773" s="8" t="s">
        <v>7828</v>
      </c>
      <c r="K2773" s="8" t="s">
        <v>6166</v>
      </c>
      <c r="L2773" s="8" t="s">
        <v>8997</v>
      </c>
      <c r="M2773" s="8" t="s">
        <v>8998</v>
      </c>
      <c r="N2773" s="8" t="s">
        <v>6224</v>
      </c>
    </row>
    <row r="2774" spans="1:14" ht="21.75" customHeight="1">
      <c r="A2774" s="8" t="s">
        <v>1588</v>
      </c>
      <c r="B2774" s="8" t="s">
        <v>8999</v>
      </c>
      <c r="C2774" s="8" t="s">
        <v>8585</v>
      </c>
      <c r="D2774" s="8" t="s">
        <v>8591</v>
      </c>
      <c r="F2774" s="8" t="s">
        <v>6141</v>
      </c>
      <c r="G2774" s="8" t="str">
        <f t="shared" ca="1" si="205"/>
        <v>13</v>
      </c>
      <c r="H2774" s="8" t="str">
        <f t="shared" ca="1" si="206"/>
        <v>20</v>
      </c>
      <c r="I2774" s="8" t="s">
        <v>6256</v>
      </c>
      <c r="J2774" s="8" t="s">
        <v>6158</v>
      </c>
      <c r="K2774" s="8" t="s">
        <v>6217</v>
      </c>
      <c r="L2774" s="8" t="s">
        <v>9000</v>
      </c>
      <c r="M2774" s="8" t="s">
        <v>9001</v>
      </c>
      <c r="N2774" s="8" t="s">
        <v>36</v>
      </c>
    </row>
    <row r="2775" spans="1:14" ht="21.75" customHeight="1">
      <c r="A2775" s="8" t="s">
        <v>51</v>
      </c>
      <c r="B2775" s="8" t="s">
        <v>9002</v>
      </c>
      <c r="C2775" s="8" t="s">
        <v>8585</v>
      </c>
      <c r="D2775" s="8" t="s">
        <v>8591</v>
      </c>
      <c r="F2775" s="8" t="s">
        <v>6164</v>
      </c>
      <c r="G2775" s="8" t="str">
        <f t="shared" ca="1" si="205"/>
        <v>13</v>
      </c>
      <c r="H2775" s="8" t="str">
        <f t="shared" ca="1" si="206"/>
        <v>20</v>
      </c>
      <c r="I2775" s="8" t="s">
        <v>7083</v>
      </c>
      <c r="J2775" s="8" t="s">
        <v>6413</v>
      </c>
      <c r="K2775" s="8" t="s">
        <v>6143</v>
      </c>
      <c r="L2775" s="8" t="s">
        <v>9003</v>
      </c>
      <c r="M2775" s="8" t="s">
        <v>9004</v>
      </c>
      <c r="N2775" s="8" t="s">
        <v>6147</v>
      </c>
    </row>
    <row r="2776" spans="1:14" ht="21.75" customHeight="1">
      <c r="A2776" s="8" t="s">
        <v>51</v>
      </c>
      <c r="B2776" s="8" t="s">
        <v>8883</v>
      </c>
      <c r="C2776" s="8" t="s">
        <v>8585</v>
      </c>
      <c r="D2776" s="8" t="s">
        <v>8586</v>
      </c>
      <c r="F2776" s="8" t="s">
        <v>6164</v>
      </c>
      <c r="G2776" s="8" t="str">
        <f t="shared" ca="1" si="205"/>
        <v>13</v>
      </c>
      <c r="H2776" s="8" t="str">
        <f t="shared" ca="1" si="206"/>
        <v>20</v>
      </c>
      <c r="I2776" s="8" t="s">
        <v>8369</v>
      </c>
      <c r="J2776" s="8" t="s">
        <v>8884</v>
      </c>
      <c r="K2776" s="8" t="s">
        <v>6217</v>
      </c>
      <c r="L2776" s="8" t="s">
        <v>9005</v>
      </c>
      <c r="M2776" s="8" t="s">
        <v>9006</v>
      </c>
      <c r="N2776" s="8" t="s">
        <v>36</v>
      </c>
    </row>
    <row r="2777" spans="1:14" ht="21.75" customHeight="1">
      <c r="A2777" s="8" t="s">
        <v>9007</v>
      </c>
      <c r="B2777" s="8" t="s">
        <v>8892</v>
      </c>
      <c r="C2777" s="8" t="s">
        <v>8585</v>
      </c>
      <c r="D2777" s="8" t="s">
        <v>8605</v>
      </c>
      <c r="F2777" s="8" t="s">
        <v>6141</v>
      </c>
      <c r="G2777" s="8" t="str">
        <f t="shared" ca="1" si="205"/>
        <v>13</v>
      </c>
      <c r="H2777" s="8" t="str">
        <f t="shared" ca="1" si="206"/>
        <v>20</v>
      </c>
      <c r="I2777" s="8" t="s">
        <v>7769</v>
      </c>
      <c r="J2777" s="8" t="s">
        <v>7049</v>
      </c>
      <c r="K2777" s="8" t="s">
        <v>6143</v>
      </c>
      <c r="L2777" s="8" t="s">
        <v>9008</v>
      </c>
      <c r="M2777" s="8" t="s">
        <v>1907</v>
      </c>
      <c r="N2777" s="8" t="s">
        <v>6224</v>
      </c>
    </row>
    <row r="2778" spans="1:14" ht="21.75" customHeight="1">
      <c r="A2778" s="8" t="s">
        <v>9009</v>
      </c>
      <c r="B2778" s="8" t="s">
        <v>8397</v>
      </c>
      <c r="C2778" s="8" t="s">
        <v>8585</v>
      </c>
      <c r="D2778" s="8" t="s">
        <v>8586</v>
      </c>
      <c r="F2778" s="8" t="s">
        <v>6164</v>
      </c>
      <c r="G2778" s="8" t="str">
        <f t="shared" ca="1" si="205"/>
        <v>13</v>
      </c>
      <c r="H2778" s="8" t="str">
        <f t="shared" ca="1" si="206"/>
        <v>20</v>
      </c>
      <c r="I2778" s="8" t="s">
        <v>7530</v>
      </c>
      <c r="J2778" s="8" t="s">
        <v>6420</v>
      </c>
      <c r="K2778" s="8" t="s">
        <v>6217</v>
      </c>
      <c r="L2778" s="8" t="s">
        <v>9010</v>
      </c>
      <c r="M2778" s="8" t="s">
        <v>9011</v>
      </c>
      <c r="N2778" s="8" t="s">
        <v>6169</v>
      </c>
    </row>
    <row r="2779" spans="1:14" ht="21.75" customHeight="1">
      <c r="A2779" s="8" t="s">
        <v>3951</v>
      </c>
      <c r="B2779" s="8" t="s">
        <v>8779</v>
      </c>
      <c r="C2779" s="8" t="s">
        <v>8585</v>
      </c>
      <c r="D2779" s="8" t="s">
        <v>8586</v>
      </c>
      <c r="F2779" s="8" t="s">
        <v>6164</v>
      </c>
      <c r="G2779" s="8" t="str">
        <f t="shared" ca="1" si="205"/>
        <v>13</v>
      </c>
      <c r="H2779" s="8" t="str">
        <f t="shared" ca="1" si="206"/>
        <v>20</v>
      </c>
      <c r="I2779" s="8" t="s">
        <v>7338</v>
      </c>
      <c r="J2779" s="8" t="s">
        <v>6324</v>
      </c>
      <c r="K2779" s="8" t="s">
        <v>6217</v>
      </c>
      <c r="L2779" s="8" t="s">
        <v>9012</v>
      </c>
      <c r="M2779" s="8" t="s">
        <v>6358</v>
      </c>
      <c r="N2779" s="8" t="s">
        <v>6169</v>
      </c>
    </row>
    <row r="2780" spans="1:14" ht="21.75" customHeight="1">
      <c r="A2780" s="8" t="s">
        <v>761</v>
      </c>
      <c r="B2780" s="8" t="s">
        <v>9013</v>
      </c>
      <c r="C2780" s="8" t="s">
        <v>8585</v>
      </c>
      <c r="D2780" s="8" t="s">
        <v>8586</v>
      </c>
      <c r="F2780" s="8" t="s">
        <v>6141</v>
      </c>
      <c r="G2780" s="8" t="str">
        <f t="shared" ca="1" si="205"/>
        <v>13</v>
      </c>
      <c r="H2780" s="8" t="str">
        <f t="shared" ca="1" si="206"/>
        <v>20</v>
      </c>
      <c r="I2780" s="8" t="s">
        <v>6171</v>
      </c>
      <c r="J2780" s="8" t="s">
        <v>6379</v>
      </c>
      <c r="K2780" s="8" t="s">
        <v>6143</v>
      </c>
      <c r="L2780" s="8" t="s">
        <v>9014</v>
      </c>
      <c r="M2780" s="8" t="s">
        <v>9015</v>
      </c>
      <c r="N2780" s="8" t="s">
        <v>6224</v>
      </c>
    </row>
    <row r="2781" spans="1:14" ht="21.75" customHeight="1">
      <c r="A2781" s="8" t="s">
        <v>385</v>
      </c>
      <c r="B2781" s="8" t="s">
        <v>92</v>
      </c>
      <c r="C2781" s="8" t="s">
        <v>8585</v>
      </c>
      <c r="D2781" s="8" t="s">
        <v>8586</v>
      </c>
      <c r="F2781" s="8" t="s">
        <v>6141</v>
      </c>
      <c r="G2781" s="8" t="str">
        <f t="shared" ca="1" si="205"/>
        <v>13</v>
      </c>
      <c r="H2781" s="8" t="str">
        <f t="shared" ca="1" si="206"/>
        <v>20</v>
      </c>
      <c r="I2781" s="8" t="s">
        <v>6189</v>
      </c>
      <c r="J2781" s="8" t="s">
        <v>6233</v>
      </c>
      <c r="K2781" s="8" t="s">
        <v>6143</v>
      </c>
      <c r="L2781" s="8" t="s">
        <v>9016</v>
      </c>
      <c r="M2781" s="8" t="s">
        <v>1907</v>
      </c>
      <c r="N2781" s="8" t="s">
        <v>6169</v>
      </c>
    </row>
    <row r="2782" spans="1:14" ht="21.75" customHeight="1">
      <c r="A2782" s="8" t="s">
        <v>385</v>
      </c>
      <c r="B2782" s="8" t="s">
        <v>8883</v>
      </c>
      <c r="C2782" s="8" t="s">
        <v>8585</v>
      </c>
      <c r="D2782" s="8" t="s">
        <v>8586</v>
      </c>
      <c r="F2782" s="8" t="s">
        <v>6164</v>
      </c>
      <c r="G2782" s="8" t="str">
        <f t="shared" ca="1" si="205"/>
        <v>13</v>
      </c>
      <c r="H2782" s="8" t="str">
        <f t="shared" ca="1" si="206"/>
        <v>20</v>
      </c>
      <c r="I2782" s="8" t="s">
        <v>8369</v>
      </c>
      <c r="J2782" s="8" t="s">
        <v>8884</v>
      </c>
      <c r="K2782" s="8" t="s">
        <v>6143</v>
      </c>
      <c r="L2782" s="8" t="s">
        <v>9005</v>
      </c>
      <c r="M2782" s="8" t="s">
        <v>9017</v>
      </c>
      <c r="N2782" s="8" t="s">
        <v>36</v>
      </c>
    </row>
    <row r="2783" spans="1:14" ht="21.75" customHeight="1">
      <c r="A2783" s="8" t="s">
        <v>9018</v>
      </c>
      <c r="B2783" s="8" t="s">
        <v>9019</v>
      </c>
      <c r="C2783" s="8" t="s">
        <v>8585</v>
      </c>
      <c r="D2783" s="8" t="s">
        <v>8586</v>
      </c>
      <c r="F2783" s="8" t="s">
        <v>6164</v>
      </c>
      <c r="G2783" s="8" t="str">
        <f t="shared" ca="1" si="205"/>
        <v>13</v>
      </c>
      <c r="H2783" s="8" t="str">
        <f t="shared" ca="1" si="206"/>
        <v>20</v>
      </c>
      <c r="I2783" s="8" t="s">
        <v>6750</v>
      </c>
      <c r="J2783" s="8" t="s">
        <v>6379</v>
      </c>
      <c r="K2783" s="8" t="s">
        <v>7229</v>
      </c>
      <c r="L2783" s="8" t="s">
        <v>9020</v>
      </c>
      <c r="M2783" s="8" t="s">
        <v>9021</v>
      </c>
      <c r="N2783" s="8" t="s">
        <v>36</v>
      </c>
    </row>
    <row r="2784" spans="1:14" ht="21.75" customHeight="1">
      <c r="A2784" s="8" t="s">
        <v>1588</v>
      </c>
      <c r="B2784" s="8" t="s">
        <v>3823</v>
      </c>
      <c r="C2784" s="8" t="s">
        <v>8585</v>
      </c>
      <c r="D2784" s="8" t="s">
        <v>8667</v>
      </c>
      <c r="F2784" s="8" t="s">
        <v>6141</v>
      </c>
      <c r="G2784" s="8" t="str">
        <f t="shared" ca="1" si="205"/>
        <v>13</v>
      </c>
      <c r="H2784" s="8" t="str">
        <f t="shared" ca="1" si="206"/>
        <v>20</v>
      </c>
      <c r="I2784" s="8" t="s">
        <v>6165</v>
      </c>
      <c r="J2784" s="8" t="s">
        <v>6144</v>
      </c>
      <c r="K2784" s="8" t="s">
        <v>6217</v>
      </c>
      <c r="L2784" s="8" t="s">
        <v>9022</v>
      </c>
      <c r="M2784" s="8" t="s">
        <v>1907</v>
      </c>
      <c r="N2784" s="8" t="s">
        <v>6147</v>
      </c>
    </row>
    <row r="2785" spans="1:14" ht="21.75" customHeight="1">
      <c r="A2785" s="8" t="s">
        <v>108</v>
      </c>
      <c r="B2785" s="8" t="s">
        <v>1107</v>
      </c>
      <c r="C2785" s="8" t="s">
        <v>8585</v>
      </c>
      <c r="D2785" s="8" t="s">
        <v>8586</v>
      </c>
      <c r="F2785" s="8" t="s">
        <v>6164</v>
      </c>
      <c r="G2785" s="8" t="str">
        <f t="shared" ca="1" si="205"/>
        <v>13</v>
      </c>
      <c r="H2785" s="8" t="str">
        <f t="shared" ca="1" si="206"/>
        <v>20</v>
      </c>
      <c r="I2785" s="8" t="s">
        <v>6554</v>
      </c>
      <c r="J2785" s="8" t="s">
        <v>6158</v>
      </c>
      <c r="K2785" s="8" t="s">
        <v>6143</v>
      </c>
      <c r="L2785" s="8" t="s">
        <v>9023</v>
      </c>
      <c r="M2785" s="8" t="s">
        <v>9024</v>
      </c>
      <c r="N2785" s="8" t="s">
        <v>42</v>
      </c>
    </row>
    <row r="2786" spans="1:14" ht="21.75" customHeight="1">
      <c r="A2786" s="8" t="s">
        <v>9025</v>
      </c>
      <c r="B2786" s="8" t="s">
        <v>9026</v>
      </c>
      <c r="C2786" s="8" t="s">
        <v>8585</v>
      </c>
      <c r="D2786" s="8" t="s">
        <v>8648</v>
      </c>
      <c r="F2786" s="8" t="s">
        <v>6141</v>
      </c>
      <c r="G2786" s="8" t="str">
        <f t="shared" ca="1" si="205"/>
        <v>13</v>
      </c>
      <c r="H2786" s="8" t="str">
        <f t="shared" ca="1" si="206"/>
        <v>20</v>
      </c>
      <c r="I2786" s="8" t="s">
        <v>8905</v>
      </c>
      <c r="J2786" s="8" t="s">
        <v>6440</v>
      </c>
      <c r="K2786" s="8" t="s">
        <v>6143</v>
      </c>
      <c r="L2786" s="8" t="s">
        <v>9027</v>
      </c>
      <c r="M2786" s="8" t="s">
        <v>9028</v>
      </c>
      <c r="N2786" s="8" t="s">
        <v>6224</v>
      </c>
    </row>
    <row r="2787" spans="1:14" ht="21.75" customHeight="1">
      <c r="A2787" s="8" t="s">
        <v>9029</v>
      </c>
      <c r="B2787" s="8" t="s">
        <v>9030</v>
      </c>
      <c r="C2787" s="8" t="s">
        <v>8585</v>
      </c>
      <c r="D2787" s="8" t="s">
        <v>8586</v>
      </c>
      <c r="F2787" s="8" t="s">
        <v>6164</v>
      </c>
      <c r="G2787" s="8" t="str">
        <f t="shared" ca="1" si="205"/>
        <v>13</v>
      </c>
      <c r="H2787" s="8" t="str">
        <f t="shared" ca="1" si="206"/>
        <v>20</v>
      </c>
      <c r="I2787" s="8" t="s">
        <v>8802</v>
      </c>
      <c r="J2787" s="8" t="s">
        <v>6457</v>
      </c>
      <c r="K2787" s="8" t="s">
        <v>6143</v>
      </c>
      <c r="L2787" s="8" t="s">
        <v>9031</v>
      </c>
      <c r="M2787" s="8" t="s">
        <v>9032</v>
      </c>
      <c r="N2787" s="8" t="s">
        <v>42</v>
      </c>
    </row>
    <row r="2788" spans="1:14" ht="21.75" customHeight="1">
      <c r="A2788" s="8" t="s">
        <v>4611</v>
      </c>
      <c r="B2788" s="8" t="s">
        <v>8862</v>
      </c>
      <c r="C2788" s="8" t="s">
        <v>8585</v>
      </c>
      <c r="D2788" s="8" t="s">
        <v>8648</v>
      </c>
      <c r="F2788" s="8" t="s">
        <v>6141</v>
      </c>
      <c r="G2788" s="8" t="str">
        <f t="shared" ca="1" si="205"/>
        <v>13</v>
      </c>
      <c r="H2788" s="8" t="str">
        <f t="shared" ca="1" si="206"/>
        <v>20</v>
      </c>
      <c r="I2788" s="8" t="s">
        <v>6340</v>
      </c>
      <c r="J2788" s="8" t="s">
        <v>6173</v>
      </c>
      <c r="K2788" s="8" t="s">
        <v>6217</v>
      </c>
      <c r="L2788" s="8" t="s">
        <v>8863</v>
      </c>
      <c r="M2788" s="8" t="s">
        <v>9033</v>
      </c>
      <c r="N2788" s="8" t="s">
        <v>42</v>
      </c>
    </row>
    <row r="2789" spans="1:14" ht="21.75" customHeight="1">
      <c r="A2789" s="8" t="s">
        <v>9034</v>
      </c>
      <c r="B2789" s="8" t="s">
        <v>9035</v>
      </c>
      <c r="C2789" s="8" t="s">
        <v>8585</v>
      </c>
      <c r="D2789" s="8" t="s">
        <v>8586</v>
      </c>
      <c r="F2789" s="8" t="s">
        <v>6141</v>
      </c>
      <c r="G2789" s="8" t="str">
        <f t="shared" ca="1" si="205"/>
        <v>13</v>
      </c>
      <c r="H2789" s="8" t="str">
        <f t="shared" ca="1" si="206"/>
        <v>20</v>
      </c>
      <c r="I2789" s="8" t="s">
        <v>7381</v>
      </c>
      <c r="J2789" s="8" t="s">
        <v>6144</v>
      </c>
      <c r="K2789" s="8" t="s">
        <v>6150</v>
      </c>
      <c r="L2789" s="8" t="s">
        <v>9036</v>
      </c>
      <c r="M2789" s="8" t="s">
        <v>9037</v>
      </c>
      <c r="N2789" s="8" t="s">
        <v>36</v>
      </c>
    </row>
    <row r="2790" spans="1:14" ht="21.75" customHeight="1">
      <c r="A2790" s="8" t="s">
        <v>385</v>
      </c>
      <c r="B2790" s="8" t="s">
        <v>9038</v>
      </c>
      <c r="C2790" s="8" t="s">
        <v>8585</v>
      </c>
      <c r="D2790" s="8" t="s">
        <v>8586</v>
      </c>
      <c r="F2790" s="8" t="s">
        <v>6164</v>
      </c>
      <c r="G2790" s="8" t="str">
        <f t="shared" ca="1" si="205"/>
        <v>13</v>
      </c>
      <c r="H2790" s="8" t="str">
        <f t="shared" ca="1" si="206"/>
        <v>20</v>
      </c>
      <c r="I2790" s="8" t="s">
        <v>7218</v>
      </c>
      <c r="J2790" s="8" t="s">
        <v>6144</v>
      </c>
      <c r="K2790" s="8" t="s">
        <v>6143</v>
      </c>
      <c r="L2790" s="8" t="s">
        <v>9039</v>
      </c>
      <c r="M2790" s="8" t="s">
        <v>9040</v>
      </c>
      <c r="N2790" s="8" t="s">
        <v>6147</v>
      </c>
    </row>
    <row r="2791" spans="1:14" ht="21.75" customHeight="1">
      <c r="A2791" s="8" t="s">
        <v>5382</v>
      </c>
      <c r="B2791" s="8" t="s">
        <v>8854</v>
      </c>
      <c r="C2791" s="8" t="s">
        <v>8585</v>
      </c>
      <c r="D2791" s="8" t="s">
        <v>8586</v>
      </c>
      <c r="F2791" s="8" t="s">
        <v>6141</v>
      </c>
      <c r="G2791" s="8" t="str">
        <f t="shared" ca="1" si="205"/>
        <v>13</v>
      </c>
      <c r="H2791" s="8" t="str">
        <f t="shared" ca="1" si="206"/>
        <v>20</v>
      </c>
      <c r="I2791" s="8" t="s">
        <v>7819</v>
      </c>
      <c r="J2791" s="8" t="s">
        <v>7398</v>
      </c>
      <c r="K2791" s="8" t="s">
        <v>6166</v>
      </c>
      <c r="L2791" s="8" t="s">
        <v>9041</v>
      </c>
      <c r="M2791" s="8" t="s">
        <v>9042</v>
      </c>
      <c r="N2791" s="8" t="s">
        <v>42</v>
      </c>
    </row>
    <row r="2792" spans="1:14" ht="21.75" customHeight="1">
      <c r="A2792" s="8" t="s">
        <v>9043</v>
      </c>
      <c r="B2792" s="8" t="s">
        <v>8397</v>
      </c>
      <c r="C2792" s="8" t="s">
        <v>8585</v>
      </c>
      <c r="D2792" s="8" t="s">
        <v>8586</v>
      </c>
      <c r="F2792" s="8" t="s">
        <v>6141</v>
      </c>
      <c r="G2792" s="8" t="str">
        <f t="shared" ca="1" si="205"/>
        <v>13</v>
      </c>
      <c r="H2792" s="8" t="str">
        <f t="shared" ca="1" si="206"/>
        <v>20</v>
      </c>
      <c r="I2792" s="8" t="s">
        <v>8802</v>
      </c>
      <c r="J2792" s="8" t="s">
        <v>6420</v>
      </c>
      <c r="K2792" s="8" t="s">
        <v>6143</v>
      </c>
      <c r="L2792" s="8" t="s">
        <v>9044</v>
      </c>
      <c r="M2792" s="8" t="s">
        <v>9045</v>
      </c>
      <c r="N2792" s="8" t="s">
        <v>6169</v>
      </c>
    </row>
    <row r="2793" spans="1:14" ht="21.75" customHeight="1">
      <c r="A2793" s="8" t="s">
        <v>1588</v>
      </c>
      <c r="B2793" s="8" t="s">
        <v>9035</v>
      </c>
      <c r="C2793" s="8" t="s">
        <v>8585</v>
      </c>
      <c r="D2793" s="8" t="s">
        <v>8586</v>
      </c>
      <c r="F2793" s="8" t="s">
        <v>6141</v>
      </c>
      <c r="G2793" s="8" t="str">
        <f t="shared" ca="1" si="205"/>
        <v>13</v>
      </c>
      <c r="H2793" s="8" t="str">
        <f t="shared" ca="1" si="206"/>
        <v>20</v>
      </c>
      <c r="I2793" s="8" t="s">
        <v>7031</v>
      </c>
      <c r="J2793" s="8" t="s">
        <v>6144</v>
      </c>
      <c r="K2793" s="8" t="s">
        <v>6143</v>
      </c>
      <c r="L2793" s="8" t="s">
        <v>9046</v>
      </c>
      <c r="M2793" s="8" t="s">
        <v>7657</v>
      </c>
      <c r="N2793" s="8" t="s">
        <v>36</v>
      </c>
    </row>
    <row r="2794" spans="1:14" ht="21.75" customHeight="1">
      <c r="A2794" s="8" t="s">
        <v>9047</v>
      </c>
      <c r="B2794" s="8" t="s">
        <v>8897</v>
      </c>
      <c r="C2794" s="8" t="s">
        <v>8585</v>
      </c>
      <c r="D2794" s="8" t="s">
        <v>8586</v>
      </c>
      <c r="F2794" s="8" t="s">
        <v>6141</v>
      </c>
      <c r="G2794" s="8" t="str">
        <f t="shared" ca="1" si="205"/>
        <v>13</v>
      </c>
      <c r="H2794" s="8" t="str">
        <f t="shared" ca="1" si="206"/>
        <v>20</v>
      </c>
      <c r="I2794" s="8" t="s">
        <v>9048</v>
      </c>
      <c r="J2794" s="8" t="s">
        <v>6379</v>
      </c>
      <c r="K2794" s="8" t="s">
        <v>6217</v>
      </c>
      <c r="L2794" s="8" t="s">
        <v>9049</v>
      </c>
      <c r="M2794" s="8" t="s">
        <v>6326</v>
      </c>
      <c r="N2794" s="8" t="s">
        <v>6147</v>
      </c>
    </row>
    <row r="2795" spans="1:14" ht="21.75" customHeight="1">
      <c r="A2795" s="8" t="s">
        <v>9050</v>
      </c>
      <c r="B2795" s="8" t="s">
        <v>9013</v>
      </c>
      <c r="C2795" s="8" t="s">
        <v>8585</v>
      </c>
      <c r="D2795" s="8" t="s">
        <v>21</v>
      </c>
      <c r="F2795" s="8" t="s">
        <v>6141</v>
      </c>
      <c r="G2795" s="8" t="str">
        <f t="shared" ca="1" si="205"/>
        <v>13</v>
      </c>
      <c r="H2795" s="8" t="str">
        <f t="shared" ca="1" si="206"/>
        <v>20</v>
      </c>
      <c r="I2795" s="8" t="s">
        <v>6252</v>
      </c>
      <c r="J2795" s="8" t="s">
        <v>6379</v>
      </c>
      <c r="K2795" s="8" t="s">
        <v>6217</v>
      </c>
      <c r="L2795" s="8" t="s">
        <v>9051</v>
      </c>
      <c r="M2795" s="8" t="s">
        <v>9052</v>
      </c>
      <c r="N2795" s="8" t="s">
        <v>6224</v>
      </c>
    </row>
    <row r="2796" spans="1:14" ht="21.75" customHeight="1">
      <c r="A2796" s="8" t="s">
        <v>1606</v>
      </c>
      <c r="B2796" s="8" t="s">
        <v>1666</v>
      </c>
      <c r="C2796" s="8" t="s">
        <v>8585</v>
      </c>
      <c r="D2796" s="8" t="s">
        <v>8586</v>
      </c>
      <c r="F2796" s="8" t="s">
        <v>6141</v>
      </c>
      <c r="G2796" s="8" t="str">
        <f t="shared" ca="1" si="205"/>
        <v>13</v>
      </c>
      <c r="H2796" s="8" t="str">
        <f t="shared" ca="1" si="206"/>
        <v>20</v>
      </c>
      <c r="I2796" s="8" t="s">
        <v>6532</v>
      </c>
      <c r="J2796" s="8" t="s">
        <v>6270</v>
      </c>
      <c r="K2796" s="8" t="s">
        <v>6143</v>
      </c>
      <c r="L2796" s="8" t="s">
        <v>9053</v>
      </c>
      <c r="M2796" s="8" t="s">
        <v>9054</v>
      </c>
      <c r="N2796" s="8" t="s">
        <v>42</v>
      </c>
    </row>
    <row r="2797" spans="1:14" ht="21.75" customHeight="1">
      <c r="A2797" s="8" t="s">
        <v>9055</v>
      </c>
      <c r="B2797" s="8" t="s">
        <v>9056</v>
      </c>
      <c r="C2797" s="8" t="s">
        <v>8585</v>
      </c>
      <c r="D2797" s="8" t="s">
        <v>8586</v>
      </c>
      <c r="F2797" s="8" t="s">
        <v>6164</v>
      </c>
      <c r="G2797" s="8" t="str">
        <f t="shared" ca="1" si="205"/>
        <v>13</v>
      </c>
      <c r="H2797" s="8" t="str">
        <f t="shared" ca="1" si="206"/>
        <v>20</v>
      </c>
      <c r="I2797" s="8" t="s">
        <v>6532</v>
      </c>
      <c r="J2797" s="8" t="s">
        <v>6379</v>
      </c>
      <c r="K2797" s="8" t="s">
        <v>6143</v>
      </c>
      <c r="L2797" s="8" t="s">
        <v>9057</v>
      </c>
      <c r="M2797" s="8" t="s">
        <v>6866</v>
      </c>
      <c r="N2797" s="8" t="s">
        <v>42</v>
      </c>
    </row>
    <row r="2798" spans="1:14" ht="21.75" customHeight="1">
      <c r="A2798" s="8" t="s">
        <v>4037</v>
      </c>
      <c r="B2798" s="8" t="s">
        <v>9058</v>
      </c>
      <c r="C2798" s="8" t="s">
        <v>8585</v>
      </c>
      <c r="D2798" s="8" t="s">
        <v>8591</v>
      </c>
      <c r="F2798" s="8" t="s">
        <v>6141</v>
      </c>
      <c r="G2798" s="8" t="str">
        <f t="shared" ca="1" si="205"/>
        <v>13</v>
      </c>
      <c r="H2798" s="8" t="str">
        <f t="shared" ca="1" si="206"/>
        <v>20</v>
      </c>
      <c r="I2798" s="8" t="s">
        <v>6171</v>
      </c>
      <c r="J2798" s="8" t="s">
        <v>9059</v>
      </c>
      <c r="K2798" s="8" t="s">
        <v>6217</v>
      </c>
      <c r="L2798" s="8" t="s">
        <v>9060</v>
      </c>
      <c r="M2798" s="8" t="s">
        <v>9061</v>
      </c>
      <c r="N2798" s="8" t="s">
        <v>6224</v>
      </c>
    </row>
    <row r="2799" spans="1:14" ht="21.75" customHeight="1">
      <c r="A2799" s="8" t="s">
        <v>3462</v>
      </c>
      <c r="B2799" s="8" t="s">
        <v>8968</v>
      </c>
      <c r="C2799" s="8" t="s">
        <v>8585</v>
      </c>
      <c r="D2799" s="8" t="s">
        <v>8586</v>
      </c>
      <c r="F2799" s="8" t="s">
        <v>6141</v>
      </c>
      <c r="G2799" s="8" t="str">
        <f t="shared" ca="1" si="205"/>
        <v>13</v>
      </c>
      <c r="H2799" s="8" t="str">
        <f t="shared" ca="1" si="206"/>
        <v>20</v>
      </c>
      <c r="I2799" s="8" t="s">
        <v>6157</v>
      </c>
      <c r="J2799" s="8" t="s">
        <v>8969</v>
      </c>
      <c r="K2799" s="8" t="s">
        <v>6166</v>
      </c>
      <c r="L2799" s="8" t="s">
        <v>8970</v>
      </c>
      <c r="M2799" s="8" t="s">
        <v>9062</v>
      </c>
      <c r="N2799" s="8" t="s">
        <v>42</v>
      </c>
    </row>
    <row r="2800" spans="1:14" ht="21.75" customHeight="1">
      <c r="A2800" s="8" t="s">
        <v>761</v>
      </c>
      <c r="B2800" s="8" t="s">
        <v>9063</v>
      </c>
      <c r="C2800" s="8" t="s">
        <v>8585</v>
      </c>
      <c r="D2800" s="8" t="s">
        <v>8605</v>
      </c>
      <c r="F2800" s="8" t="s">
        <v>6164</v>
      </c>
      <c r="G2800" s="8" t="str">
        <f t="shared" ca="1" si="205"/>
        <v>13</v>
      </c>
      <c r="H2800" s="8" t="str">
        <f t="shared" ca="1" si="206"/>
        <v>20</v>
      </c>
      <c r="I2800" s="8" t="s">
        <v>6554</v>
      </c>
      <c r="J2800" s="8" t="s">
        <v>6336</v>
      </c>
      <c r="K2800" s="8" t="s">
        <v>6143</v>
      </c>
      <c r="L2800" s="8" t="s">
        <v>9064</v>
      </c>
      <c r="M2800" s="8" t="s">
        <v>6698</v>
      </c>
      <c r="N2800" s="8" t="s">
        <v>36</v>
      </c>
    </row>
    <row r="2801" spans="1:14" ht="21.75" customHeight="1">
      <c r="A2801" s="8" t="s">
        <v>9065</v>
      </c>
      <c r="B2801" s="8" t="s">
        <v>8915</v>
      </c>
      <c r="C2801" s="8" t="s">
        <v>8585</v>
      </c>
      <c r="D2801" s="8" t="s">
        <v>8591</v>
      </c>
      <c r="F2801" s="8" t="s">
        <v>6141</v>
      </c>
      <c r="G2801" s="8" t="str">
        <f t="shared" ca="1" si="205"/>
        <v>13</v>
      </c>
      <c r="H2801" s="8" t="str">
        <f t="shared" ca="1" si="206"/>
        <v>20</v>
      </c>
      <c r="I2801" s="8" t="s">
        <v>6171</v>
      </c>
      <c r="J2801" s="8" t="s">
        <v>6239</v>
      </c>
      <c r="K2801" s="8" t="s">
        <v>6143</v>
      </c>
      <c r="L2801" s="8" t="s">
        <v>9066</v>
      </c>
      <c r="M2801" s="8" t="s">
        <v>1907</v>
      </c>
      <c r="N2801" s="8" t="s">
        <v>42</v>
      </c>
    </row>
    <row r="2802" spans="1:14" ht="21.75" customHeight="1">
      <c r="A2802" s="8" t="s">
        <v>385</v>
      </c>
      <c r="B2802" s="8" t="s">
        <v>9067</v>
      </c>
      <c r="C2802" s="8" t="s">
        <v>8585</v>
      </c>
      <c r="D2802" s="8" t="s">
        <v>8586</v>
      </c>
      <c r="F2802" s="8" t="s">
        <v>6141</v>
      </c>
      <c r="G2802" s="8" t="str">
        <f t="shared" ca="1" si="205"/>
        <v>13</v>
      </c>
      <c r="H2802" s="8" t="str">
        <f t="shared" ca="1" si="206"/>
        <v>20</v>
      </c>
      <c r="I2802" s="8" t="s">
        <v>6171</v>
      </c>
      <c r="J2802" s="8" t="s">
        <v>6595</v>
      </c>
      <c r="K2802" s="8" t="s">
        <v>6143</v>
      </c>
      <c r="L2802" s="8" t="s">
        <v>9068</v>
      </c>
      <c r="M2802" s="8" t="s">
        <v>7038</v>
      </c>
      <c r="N2802" s="8" t="s">
        <v>42</v>
      </c>
    </row>
    <row r="2803" spans="1:14" ht="21.75" customHeight="1">
      <c r="A2803" s="8" t="s">
        <v>367</v>
      </c>
      <c r="B2803" s="8" t="s">
        <v>9069</v>
      </c>
      <c r="C2803" s="8" t="s">
        <v>8585</v>
      </c>
      <c r="D2803" s="8" t="s">
        <v>8586</v>
      </c>
      <c r="F2803" s="8" t="s">
        <v>6164</v>
      </c>
      <c r="G2803" s="8" t="str">
        <f t="shared" ca="1" si="205"/>
        <v>13</v>
      </c>
      <c r="H2803" s="8" t="str">
        <f t="shared" ca="1" si="206"/>
        <v>20</v>
      </c>
      <c r="I2803" s="8" t="s">
        <v>6189</v>
      </c>
      <c r="J2803" s="8" t="s">
        <v>6158</v>
      </c>
      <c r="K2803" s="8" t="s">
        <v>6217</v>
      </c>
      <c r="L2803" s="8" t="s">
        <v>9070</v>
      </c>
      <c r="M2803" s="8" t="s">
        <v>9071</v>
      </c>
      <c r="N2803" s="8" t="s">
        <v>42</v>
      </c>
    </row>
    <row r="2804" spans="1:14" ht="21.75" customHeight="1">
      <c r="A2804" s="8" t="s">
        <v>385</v>
      </c>
      <c r="B2804" s="8" t="s">
        <v>4061</v>
      </c>
      <c r="C2804" s="8" t="s">
        <v>8585</v>
      </c>
      <c r="D2804" s="8" t="s">
        <v>8586</v>
      </c>
      <c r="F2804" s="8" t="s">
        <v>6141</v>
      </c>
      <c r="G2804" s="8" t="str">
        <f t="shared" ca="1" si="205"/>
        <v>13</v>
      </c>
      <c r="H2804" s="8" t="str">
        <f t="shared" ca="1" si="206"/>
        <v>20</v>
      </c>
      <c r="I2804" s="8" t="s">
        <v>6171</v>
      </c>
      <c r="J2804" s="8" t="s">
        <v>7862</v>
      </c>
      <c r="K2804" s="8" t="s">
        <v>6217</v>
      </c>
      <c r="L2804" s="8" t="s">
        <v>9072</v>
      </c>
      <c r="M2804" s="8" t="s">
        <v>9073</v>
      </c>
      <c r="N2804" s="8" t="s">
        <v>6224</v>
      </c>
    </row>
    <row r="2805" spans="1:14" ht="21.75" customHeight="1">
      <c r="A2805" s="8" t="s">
        <v>1588</v>
      </c>
      <c r="B2805" s="8" t="s">
        <v>8711</v>
      </c>
      <c r="C2805" s="8" t="s">
        <v>8585</v>
      </c>
      <c r="D2805" s="8" t="s">
        <v>8586</v>
      </c>
      <c r="F2805" s="8" t="s">
        <v>6164</v>
      </c>
      <c r="G2805" s="8" t="str">
        <f t="shared" ca="1" si="205"/>
        <v>13</v>
      </c>
      <c r="H2805" s="8" t="str">
        <f t="shared" ca="1" si="206"/>
        <v>20</v>
      </c>
      <c r="I2805" s="8" t="s">
        <v>8633</v>
      </c>
      <c r="J2805" s="8" t="s">
        <v>7049</v>
      </c>
      <c r="K2805" s="8" t="s">
        <v>6166</v>
      </c>
      <c r="L2805" s="8" t="s">
        <v>9074</v>
      </c>
      <c r="M2805" s="8" t="s">
        <v>1907</v>
      </c>
      <c r="N2805" s="8" t="s">
        <v>42</v>
      </c>
    </row>
    <row r="2806" spans="1:14" ht="21.75" customHeight="1">
      <c r="A2806" s="8" t="s">
        <v>7778</v>
      </c>
      <c r="B2806" s="8" t="s">
        <v>3893</v>
      </c>
      <c r="C2806" s="8" t="s">
        <v>8585</v>
      </c>
      <c r="D2806" s="8" t="s">
        <v>8586</v>
      </c>
      <c r="F2806" s="8" t="s">
        <v>6141</v>
      </c>
      <c r="G2806" s="8" t="str">
        <f t="shared" ca="1" si="205"/>
        <v>13</v>
      </c>
      <c r="H2806" s="8" t="str">
        <f t="shared" ca="1" si="206"/>
        <v>20</v>
      </c>
      <c r="I2806" s="8" t="s">
        <v>6195</v>
      </c>
      <c r="J2806" s="8" t="s">
        <v>6420</v>
      </c>
      <c r="K2806" s="8" t="s">
        <v>6217</v>
      </c>
      <c r="L2806" s="8" t="s">
        <v>9075</v>
      </c>
      <c r="M2806" s="8" t="s">
        <v>9076</v>
      </c>
      <c r="N2806" s="8" t="s">
        <v>6224</v>
      </c>
    </row>
    <row r="2807" spans="1:14" ht="21.75" customHeight="1">
      <c r="A2807" s="8" t="s">
        <v>9077</v>
      </c>
      <c r="B2807" s="8" t="s">
        <v>8397</v>
      </c>
      <c r="C2807" s="8" t="s">
        <v>8585</v>
      </c>
      <c r="D2807" s="8" t="s">
        <v>8586</v>
      </c>
      <c r="F2807" s="8" t="s">
        <v>6164</v>
      </c>
      <c r="G2807" s="8" t="str">
        <f t="shared" ca="1" si="205"/>
        <v>13</v>
      </c>
      <c r="H2807" s="8" t="str">
        <f t="shared" ca="1" si="206"/>
        <v>20</v>
      </c>
      <c r="I2807" s="8" t="s">
        <v>6189</v>
      </c>
      <c r="J2807" s="8" t="s">
        <v>6420</v>
      </c>
      <c r="K2807" s="8" t="s">
        <v>6217</v>
      </c>
      <c r="L2807" s="8" t="s">
        <v>8872</v>
      </c>
      <c r="M2807" s="8" t="s">
        <v>9078</v>
      </c>
      <c r="N2807" s="8" t="s">
        <v>6169</v>
      </c>
    </row>
    <row r="2808" spans="1:14" ht="21.75" customHeight="1">
      <c r="A2808" s="8" t="s">
        <v>9079</v>
      </c>
      <c r="B2808" s="8" t="s">
        <v>3813</v>
      </c>
      <c r="C2808" s="8" t="s">
        <v>8585</v>
      </c>
      <c r="D2808" s="8" t="s">
        <v>8591</v>
      </c>
      <c r="F2808" s="8" t="s">
        <v>6164</v>
      </c>
      <c r="G2808" s="8" t="str">
        <f t="shared" ca="1" si="205"/>
        <v>13</v>
      </c>
      <c r="H2808" s="8" t="str">
        <f t="shared" ca="1" si="206"/>
        <v>20</v>
      </c>
      <c r="I2808" s="8" t="s">
        <v>7847</v>
      </c>
      <c r="J2808" s="8" t="s">
        <v>6278</v>
      </c>
      <c r="K2808" s="8" t="s">
        <v>6166</v>
      </c>
      <c r="L2808" s="8" t="s">
        <v>9080</v>
      </c>
      <c r="M2808" s="8" t="s">
        <v>9081</v>
      </c>
      <c r="N2808" s="8" t="s">
        <v>42</v>
      </c>
    </row>
    <row r="2809" spans="1:14" ht="21.75" customHeight="1">
      <c r="A2809" s="8" t="s">
        <v>385</v>
      </c>
      <c r="B2809" s="8" t="s">
        <v>9082</v>
      </c>
      <c r="C2809" s="8" t="s">
        <v>8585</v>
      </c>
      <c r="D2809" s="8" t="s">
        <v>8605</v>
      </c>
      <c r="F2809" s="8" t="s">
        <v>6141</v>
      </c>
      <c r="G2809" s="8" t="str">
        <f t="shared" ca="1" si="205"/>
        <v>13</v>
      </c>
      <c r="H2809" s="8" t="str">
        <f t="shared" ca="1" si="206"/>
        <v>20</v>
      </c>
      <c r="I2809" s="8" t="s">
        <v>6277</v>
      </c>
      <c r="J2809" s="8" t="s">
        <v>6190</v>
      </c>
      <c r="K2809" s="8" t="s">
        <v>6217</v>
      </c>
      <c r="L2809" s="8" t="s">
        <v>9083</v>
      </c>
      <c r="M2809" s="8" t="s">
        <v>9084</v>
      </c>
      <c r="N2809" s="8" t="s">
        <v>42</v>
      </c>
    </row>
    <row r="2810" spans="1:14" ht="21.75" customHeight="1">
      <c r="A2810" s="8" t="s">
        <v>385</v>
      </c>
      <c r="B2810" s="8" t="s">
        <v>8950</v>
      </c>
      <c r="C2810" s="8" t="s">
        <v>8585</v>
      </c>
      <c r="D2810" s="8" t="s">
        <v>8617</v>
      </c>
      <c r="F2810" s="8" t="s">
        <v>6141</v>
      </c>
      <c r="G2810" s="8" t="str">
        <f t="shared" ca="1" si="205"/>
        <v>13</v>
      </c>
      <c r="H2810" s="8" t="str">
        <f t="shared" ca="1" si="206"/>
        <v>20</v>
      </c>
      <c r="I2810" s="8" t="s">
        <v>6171</v>
      </c>
      <c r="J2810" s="8" t="s">
        <v>6694</v>
      </c>
      <c r="K2810" s="8" t="s">
        <v>6217</v>
      </c>
      <c r="L2810" s="8" t="s">
        <v>9085</v>
      </c>
      <c r="M2810" s="8" t="s">
        <v>9086</v>
      </c>
      <c r="N2810" s="8" t="s">
        <v>6224</v>
      </c>
    </row>
    <row r="2811" spans="1:14" ht="21.75" customHeight="1">
      <c r="A2811" s="8" t="s">
        <v>761</v>
      </c>
      <c r="B2811" s="8" t="s">
        <v>9087</v>
      </c>
      <c r="C2811" s="8" t="s">
        <v>8585</v>
      </c>
      <c r="D2811" s="8" t="s">
        <v>8605</v>
      </c>
      <c r="F2811" s="8" t="s">
        <v>6141</v>
      </c>
      <c r="G2811" s="8" t="str">
        <f t="shared" ca="1" si="205"/>
        <v>13</v>
      </c>
      <c r="H2811" s="8" t="str">
        <f t="shared" ca="1" si="206"/>
        <v>20</v>
      </c>
      <c r="I2811" s="8" t="s">
        <v>8369</v>
      </c>
      <c r="J2811" s="8" t="s">
        <v>6964</v>
      </c>
      <c r="K2811" s="8" t="s">
        <v>6143</v>
      </c>
      <c r="L2811" s="8" t="s">
        <v>9088</v>
      </c>
      <c r="M2811" s="8" t="s">
        <v>6568</v>
      </c>
      <c r="N2811" s="8" t="s">
        <v>36</v>
      </c>
    </row>
    <row r="2812" spans="1:14" ht="21.75" customHeight="1">
      <c r="A2812" s="8" t="s">
        <v>3462</v>
      </c>
      <c r="B2812" s="8" t="s">
        <v>9089</v>
      </c>
      <c r="C2812" s="8" t="s">
        <v>8585</v>
      </c>
      <c r="D2812" s="8" t="s">
        <v>8591</v>
      </c>
      <c r="F2812" s="8" t="s">
        <v>6141</v>
      </c>
      <c r="G2812" s="8" t="str">
        <f t="shared" ca="1" si="205"/>
        <v>13</v>
      </c>
      <c r="H2812" s="8" t="str">
        <f t="shared" ca="1" si="206"/>
        <v>20</v>
      </c>
      <c r="I2812" s="8" t="s">
        <v>6252</v>
      </c>
      <c r="J2812" s="8" t="s">
        <v>7667</v>
      </c>
      <c r="K2812" s="8" t="s">
        <v>6217</v>
      </c>
      <c r="L2812" s="8" t="s">
        <v>9090</v>
      </c>
      <c r="M2812" s="8" t="s">
        <v>7709</v>
      </c>
      <c r="N2812" s="8" t="s">
        <v>42</v>
      </c>
    </row>
    <row r="2813" spans="1:14" ht="21.75" customHeight="1">
      <c r="A2813" s="8" t="s">
        <v>9091</v>
      </c>
      <c r="B2813" s="8" t="s">
        <v>8789</v>
      </c>
      <c r="C2813" s="8" t="s">
        <v>8585</v>
      </c>
      <c r="D2813" s="8" t="s">
        <v>8586</v>
      </c>
      <c r="F2813" s="8" t="s">
        <v>6141</v>
      </c>
      <c r="G2813" s="8" t="str">
        <f t="shared" ca="1" si="205"/>
        <v>13</v>
      </c>
      <c r="H2813" s="8" t="str">
        <f t="shared" ca="1" si="206"/>
        <v>20</v>
      </c>
      <c r="I2813" s="8" t="s">
        <v>6256</v>
      </c>
      <c r="J2813" s="8" t="s">
        <v>6379</v>
      </c>
      <c r="K2813" s="8" t="s">
        <v>6217</v>
      </c>
      <c r="L2813" s="8" t="s">
        <v>9092</v>
      </c>
      <c r="M2813" s="8" t="s">
        <v>9093</v>
      </c>
      <c r="N2813" s="8" t="s">
        <v>36</v>
      </c>
    </row>
    <row r="2814" spans="1:14" ht="21.75" customHeight="1">
      <c r="A2814" s="8" t="s">
        <v>9094</v>
      </c>
      <c r="B2814" s="8" t="s">
        <v>8756</v>
      </c>
      <c r="C2814" s="8" t="s">
        <v>8585</v>
      </c>
      <c r="D2814" s="8" t="s">
        <v>8586</v>
      </c>
      <c r="F2814" s="8" t="s">
        <v>6141</v>
      </c>
      <c r="G2814" s="8" t="str">
        <f t="shared" ca="1" si="205"/>
        <v>13</v>
      </c>
      <c r="H2814" s="8" t="str">
        <f t="shared" ca="1" si="206"/>
        <v>20</v>
      </c>
      <c r="I2814" s="8" t="s">
        <v>6256</v>
      </c>
      <c r="J2814" s="8" t="s">
        <v>6379</v>
      </c>
      <c r="K2814" s="8" t="s">
        <v>6217</v>
      </c>
      <c r="L2814" s="8" t="s">
        <v>9095</v>
      </c>
      <c r="M2814" s="8" t="s">
        <v>9096</v>
      </c>
      <c r="N2814" s="8" t="s">
        <v>6224</v>
      </c>
    </row>
    <row r="2815" spans="1:14" ht="21.75" customHeight="1">
      <c r="A2815" s="8" t="s">
        <v>3892</v>
      </c>
      <c r="B2815" s="8" t="s">
        <v>8810</v>
      </c>
      <c r="C2815" s="8" t="s">
        <v>8585</v>
      </c>
      <c r="D2815" s="8" t="s">
        <v>8586</v>
      </c>
      <c r="F2815" s="8" t="s">
        <v>6164</v>
      </c>
      <c r="G2815" s="8" t="str">
        <f t="shared" ca="1" si="205"/>
        <v>13</v>
      </c>
      <c r="H2815" s="8" t="str">
        <f t="shared" ca="1" si="206"/>
        <v>20</v>
      </c>
      <c r="I2815" s="8" t="s">
        <v>6171</v>
      </c>
      <c r="J2815" s="8" t="s">
        <v>7667</v>
      </c>
      <c r="K2815" s="8" t="s">
        <v>6949</v>
      </c>
      <c r="L2815" s="8" t="s">
        <v>8811</v>
      </c>
      <c r="M2815" s="8" t="s">
        <v>7310</v>
      </c>
      <c r="N2815" s="8" t="s">
        <v>6224</v>
      </c>
    </row>
    <row r="2816" spans="1:14" ht="21.75" customHeight="1">
      <c r="A2816" s="8" t="s">
        <v>9097</v>
      </c>
      <c r="B2816" s="8" t="s">
        <v>8828</v>
      </c>
      <c r="C2816" s="8" t="s">
        <v>8585</v>
      </c>
      <c r="D2816" s="8" t="s">
        <v>8591</v>
      </c>
      <c r="F2816" s="8" t="s">
        <v>6141</v>
      </c>
      <c r="G2816" s="8" t="str">
        <f t="shared" ca="1" si="205"/>
        <v>13</v>
      </c>
      <c r="H2816" s="8" t="str">
        <f t="shared" ca="1" si="206"/>
        <v>20</v>
      </c>
      <c r="I2816" s="8" t="s">
        <v>6375</v>
      </c>
      <c r="J2816" s="8" t="s">
        <v>6420</v>
      </c>
      <c r="K2816" s="8" t="s">
        <v>6217</v>
      </c>
      <c r="L2816" s="8" t="s">
        <v>8829</v>
      </c>
      <c r="M2816" s="8" t="s">
        <v>9098</v>
      </c>
      <c r="N2816" s="8" t="s">
        <v>6224</v>
      </c>
    </row>
    <row r="2817" spans="1:14" ht="21.75" customHeight="1">
      <c r="A2817" s="8" t="s">
        <v>9099</v>
      </c>
      <c r="B2817" s="8" t="s">
        <v>9100</v>
      </c>
      <c r="C2817" s="8" t="s">
        <v>8585</v>
      </c>
      <c r="D2817" s="8" t="s">
        <v>8586</v>
      </c>
      <c r="F2817" s="8" t="s">
        <v>6164</v>
      </c>
      <c r="G2817" s="8" t="str">
        <f t="shared" ca="1" si="205"/>
        <v>13</v>
      </c>
      <c r="H2817" s="8" t="str">
        <f t="shared" ca="1" si="206"/>
        <v>20</v>
      </c>
      <c r="I2817" s="8" t="s">
        <v>7445</v>
      </c>
      <c r="J2817" s="8" t="s">
        <v>6324</v>
      </c>
      <c r="K2817" s="8" t="s">
        <v>6217</v>
      </c>
      <c r="L2817" s="8" t="s">
        <v>9101</v>
      </c>
      <c r="M2817" s="8" t="s">
        <v>9102</v>
      </c>
      <c r="N2817" s="8" t="s">
        <v>36</v>
      </c>
    </row>
    <row r="2818" spans="1:14" ht="21.75" customHeight="1">
      <c r="A2818" s="8" t="s">
        <v>172</v>
      </c>
      <c r="B2818" s="8" t="s">
        <v>9103</v>
      </c>
      <c r="C2818" s="8" t="s">
        <v>8585</v>
      </c>
      <c r="D2818" s="8" t="s">
        <v>8605</v>
      </c>
      <c r="F2818" s="8" t="s">
        <v>6141</v>
      </c>
      <c r="G2818" s="8" t="str">
        <f t="shared" ca="1" si="205"/>
        <v>13</v>
      </c>
      <c r="H2818" s="8" t="str">
        <f t="shared" ca="1" si="206"/>
        <v>20</v>
      </c>
      <c r="I2818" s="8" t="s">
        <v>8033</v>
      </c>
      <c r="J2818" s="8" t="s">
        <v>7667</v>
      </c>
      <c r="K2818" s="8" t="s">
        <v>6143</v>
      </c>
      <c r="L2818" s="8" t="s">
        <v>9104</v>
      </c>
      <c r="M2818" s="8" t="s">
        <v>9105</v>
      </c>
      <c r="N2818" s="8" t="s">
        <v>6169</v>
      </c>
    </row>
    <row r="2819" spans="1:14" ht="21.75" customHeight="1">
      <c r="A2819" s="8" t="s">
        <v>1429</v>
      </c>
      <c r="B2819" s="8" t="s">
        <v>7896</v>
      </c>
      <c r="C2819" s="8" t="s">
        <v>8585</v>
      </c>
      <c r="D2819" s="8" t="s">
        <v>8605</v>
      </c>
      <c r="F2819" s="8" t="s">
        <v>6141</v>
      </c>
      <c r="G2819" s="8" t="str">
        <f t="shared" ca="1" si="205"/>
        <v>13</v>
      </c>
      <c r="H2819" s="8" t="str">
        <f t="shared" ca="1" si="206"/>
        <v>20</v>
      </c>
      <c r="I2819" s="8" t="s">
        <v>6269</v>
      </c>
      <c r="J2819" s="8" t="s">
        <v>6233</v>
      </c>
      <c r="K2819" s="8" t="s">
        <v>6217</v>
      </c>
      <c r="L2819" s="8" t="s">
        <v>7954</v>
      </c>
      <c r="M2819" s="8" t="s">
        <v>9106</v>
      </c>
      <c r="N2819" s="8" t="s">
        <v>6224</v>
      </c>
    </row>
    <row r="2820" spans="1:14" ht="21.75" customHeight="1">
      <c r="A2820" s="8" t="s">
        <v>1500</v>
      </c>
      <c r="B2820" s="8" t="s">
        <v>8879</v>
      </c>
      <c r="C2820" s="8" t="s">
        <v>8585</v>
      </c>
      <c r="D2820" s="8" t="s">
        <v>8586</v>
      </c>
      <c r="F2820" s="8" t="s">
        <v>6141</v>
      </c>
      <c r="G2820" s="8" t="str">
        <f t="shared" ca="1" si="205"/>
        <v>13</v>
      </c>
      <c r="H2820" s="8" t="str">
        <f t="shared" ca="1" si="206"/>
        <v>20</v>
      </c>
      <c r="I2820" s="8" t="s">
        <v>6277</v>
      </c>
      <c r="J2820" s="8" t="s">
        <v>6595</v>
      </c>
      <c r="K2820" s="8" t="s">
        <v>6143</v>
      </c>
      <c r="L2820" s="8" t="s">
        <v>9107</v>
      </c>
      <c r="M2820" s="8" t="s">
        <v>9108</v>
      </c>
      <c r="N2820" s="8" t="s">
        <v>6224</v>
      </c>
    </row>
    <row r="2821" spans="1:14" ht="21.75" customHeight="1">
      <c r="A2821" s="8" t="s">
        <v>6364</v>
      </c>
      <c r="B2821" s="8" t="s">
        <v>2953</v>
      </c>
      <c r="C2821" s="8" t="s">
        <v>8585</v>
      </c>
      <c r="D2821" s="8" t="s">
        <v>8667</v>
      </c>
      <c r="F2821" s="8" t="s">
        <v>6141</v>
      </c>
      <c r="G2821" s="8" t="str">
        <f t="shared" ca="1" si="205"/>
        <v>13</v>
      </c>
      <c r="H2821" s="8" t="str">
        <f t="shared" ca="1" si="206"/>
        <v>20</v>
      </c>
      <c r="I2821" s="8" t="s">
        <v>6589</v>
      </c>
      <c r="J2821" s="8" t="s">
        <v>6239</v>
      </c>
      <c r="K2821" s="8" t="s">
        <v>6143</v>
      </c>
      <c r="L2821" s="8" t="s">
        <v>9109</v>
      </c>
      <c r="M2821" s="8" t="s">
        <v>9110</v>
      </c>
      <c r="N2821" s="8" t="s">
        <v>6224</v>
      </c>
    </row>
    <row r="2822" spans="1:14" ht="21.75" customHeight="1">
      <c r="A2822" s="8" t="s">
        <v>3613</v>
      </c>
      <c r="B2822" s="8" t="s">
        <v>9111</v>
      </c>
      <c r="C2822" s="8" t="s">
        <v>8585</v>
      </c>
      <c r="D2822" s="8" t="s">
        <v>8648</v>
      </c>
      <c r="F2822" s="8" t="s">
        <v>6150</v>
      </c>
      <c r="G2822" s="8" t="str">
        <f t="shared" ca="1" si="205"/>
        <v>13</v>
      </c>
      <c r="H2822" s="8" t="str">
        <f t="shared" ca="1" si="206"/>
        <v>20</v>
      </c>
      <c r="I2822" s="8" t="s">
        <v>6554</v>
      </c>
      <c r="J2822" s="8" t="s">
        <v>6158</v>
      </c>
      <c r="K2822" s="8" t="s">
        <v>6217</v>
      </c>
      <c r="L2822" s="8" t="s">
        <v>9112</v>
      </c>
      <c r="M2822" s="8" t="s">
        <v>9113</v>
      </c>
      <c r="N2822" s="8" t="s">
        <v>42</v>
      </c>
    </row>
    <row r="2823" spans="1:14" ht="21.75" customHeight="1">
      <c r="A2823" s="8" t="s">
        <v>385</v>
      </c>
      <c r="B2823" s="8" t="s">
        <v>4031</v>
      </c>
      <c r="C2823" s="8" t="s">
        <v>8585</v>
      </c>
      <c r="D2823" s="8" t="s">
        <v>8605</v>
      </c>
      <c r="F2823" s="8" t="s">
        <v>6141</v>
      </c>
      <c r="G2823" s="8" t="str">
        <f t="shared" ca="1" si="205"/>
        <v>13</v>
      </c>
      <c r="H2823" s="8" t="str">
        <f t="shared" ca="1" si="206"/>
        <v>20</v>
      </c>
      <c r="I2823" s="8" t="s">
        <v>6375</v>
      </c>
      <c r="J2823" s="8" t="s">
        <v>6278</v>
      </c>
      <c r="K2823" s="8" t="s">
        <v>6217</v>
      </c>
      <c r="L2823" s="8" t="s">
        <v>9114</v>
      </c>
      <c r="M2823" s="8" t="s">
        <v>9115</v>
      </c>
      <c r="N2823" s="8" t="s">
        <v>42</v>
      </c>
    </row>
    <row r="2824" spans="1:14" ht="21.75" customHeight="1">
      <c r="A2824" s="8" t="s">
        <v>761</v>
      </c>
      <c r="B2824" s="8" t="s">
        <v>8604</v>
      </c>
      <c r="C2824" s="8" t="s">
        <v>8585</v>
      </c>
      <c r="D2824" s="8" t="s">
        <v>8605</v>
      </c>
      <c r="F2824" s="8" t="s">
        <v>6164</v>
      </c>
      <c r="G2824" s="8" t="str">
        <f t="shared" ca="1" si="205"/>
        <v>13</v>
      </c>
      <c r="H2824" s="8" t="str">
        <f t="shared" ca="1" si="206"/>
        <v>20</v>
      </c>
      <c r="I2824" s="8" t="s">
        <v>6554</v>
      </c>
      <c r="J2824" s="8" t="s">
        <v>6144</v>
      </c>
      <c r="K2824" s="8" t="s">
        <v>6143</v>
      </c>
      <c r="L2824" s="8" t="s">
        <v>9116</v>
      </c>
      <c r="M2824" s="8" t="s">
        <v>8305</v>
      </c>
      <c r="N2824" s="8" t="s">
        <v>36</v>
      </c>
    </row>
    <row r="2825" spans="1:14" ht="21.75" customHeight="1">
      <c r="A2825" s="8" t="s">
        <v>4979</v>
      </c>
      <c r="B2825" s="8" t="s">
        <v>7075</v>
      </c>
      <c r="C2825" s="8" t="s">
        <v>8585</v>
      </c>
      <c r="D2825" s="8" t="s">
        <v>8617</v>
      </c>
      <c r="F2825" s="8" t="s">
        <v>6141</v>
      </c>
      <c r="G2825" s="8" t="str">
        <f t="shared" ca="1" si="205"/>
        <v>13</v>
      </c>
      <c r="H2825" s="8" t="str">
        <f t="shared" ca="1" si="206"/>
        <v>20</v>
      </c>
      <c r="I2825" s="8" t="s">
        <v>6252</v>
      </c>
      <c r="J2825" s="8" t="s">
        <v>6173</v>
      </c>
      <c r="K2825" s="8" t="s">
        <v>6217</v>
      </c>
      <c r="L2825" s="8" t="s">
        <v>9117</v>
      </c>
      <c r="M2825" s="8" t="s">
        <v>4847</v>
      </c>
      <c r="N2825" s="8" t="s">
        <v>6169</v>
      </c>
    </row>
    <row r="2826" spans="1:14" ht="21.75" customHeight="1">
      <c r="A2826" s="8" t="s">
        <v>1429</v>
      </c>
      <c r="B2826" s="8" t="s">
        <v>8964</v>
      </c>
      <c r="C2826" s="8" t="s">
        <v>8585</v>
      </c>
      <c r="D2826" s="8" t="s">
        <v>8591</v>
      </c>
      <c r="F2826" s="8" t="s">
        <v>6150</v>
      </c>
      <c r="G2826" s="8" t="str">
        <f t="shared" ca="1" si="205"/>
        <v>13</v>
      </c>
      <c r="H2826" s="8" t="str">
        <f t="shared" ca="1" si="206"/>
        <v>20</v>
      </c>
      <c r="I2826" s="8" t="s">
        <v>6256</v>
      </c>
      <c r="J2826" s="8" t="s">
        <v>6278</v>
      </c>
      <c r="K2826" s="8" t="s">
        <v>6143</v>
      </c>
      <c r="L2826" s="8" t="s">
        <v>9118</v>
      </c>
      <c r="M2826" s="8" t="s">
        <v>6512</v>
      </c>
      <c r="N2826" s="8" t="s">
        <v>36</v>
      </c>
    </row>
    <row r="2827" spans="1:14" ht="21.75" customHeight="1">
      <c r="A2827" s="8" t="s">
        <v>9119</v>
      </c>
      <c r="B2827" s="8" t="s">
        <v>8879</v>
      </c>
      <c r="C2827" s="8" t="s">
        <v>8585</v>
      </c>
      <c r="D2827" s="8" t="s">
        <v>8586</v>
      </c>
      <c r="F2827" s="8" t="s">
        <v>6141</v>
      </c>
      <c r="G2827" s="8" t="str">
        <f t="shared" ca="1" si="205"/>
        <v>13</v>
      </c>
      <c r="H2827" s="8" t="str">
        <f t="shared" ca="1" si="206"/>
        <v>20</v>
      </c>
      <c r="I2827" s="8" t="s">
        <v>6532</v>
      </c>
      <c r="J2827" s="8" t="s">
        <v>6595</v>
      </c>
      <c r="K2827" s="8" t="s">
        <v>6143</v>
      </c>
      <c r="L2827" s="8" t="s">
        <v>9120</v>
      </c>
      <c r="M2827" s="8" t="s">
        <v>9121</v>
      </c>
      <c r="N2827" s="8" t="s">
        <v>6224</v>
      </c>
    </row>
    <row r="2828" spans="1:14" ht="21.75" customHeight="1">
      <c r="A2828" s="8" t="s">
        <v>75</v>
      </c>
      <c r="B2828" s="8" t="s">
        <v>9122</v>
      </c>
      <c r="C2828" s="8" t="s">
        <v>8585</v>
      </c>
      <c r="D2828" s="8" t="s">
        <v>8605</v>
      </c>
      <c r="F2828" s="8" t="s">
        <v>6141</v>
      </c>
      <c r="G2828" s="8" t="str">
        <f t="shared" ca="1" si="205"/>
        <v>13</v>
      </c>
      <c r="H2828" s="8" t="str">
        <f t="shared" ca="1" si="206"/>
        <v>20</v>
      </c>
      <c r="I2828" s="8" t="s">
        <v>9123</v>
      </c>
      <c r="J2828" s="8" t="s">
        <v>6270</v>
      </c>
      <c r="K2828" s="8" t="s">
        <v>6217</v>
      </c>
      <c r="L2828" s="8" t="s">
        <v>9124</v>
      </c>
      <c r="M2828" s="8" t="s">
        <v>9125</v>
      </c>
      <c r="N2828" s="8" t="s">
        <v>42</v>
      </c>
    </row>
    <row r="2829" spans="1:14" ht="21.75" customHeight="1">
      <c r="A2829" s="8" t="s">
        <v>761</v>
      </c>
      <c r="B2829" s="8" t="s">
        <v>8485</v>
      </c>
      <c r="C2829" s="8" t="s">
        <v>8585</v>
      </c>
      <c r="D2829" s="8" t="s">
        <v>8605</v>
      </c>
      <c r="F2829" s="8" t="s">
        <v>6141</v>
      </c>
      <c r="G2829" s="8" t="str">
        <f t="shared" ca="1" si="205"/>
        <v>13</v>
      </c>
      <c r="H2829" s="8" t="str">
        <f t="shared" ca="1" si="206"/>
        <v>20</v>
      </c>
      <c r="I2829" s="8" t="s">
        <v>8802</v>
      </c>
      <c r="J2829" s="8" t="s">
        <v>6190</v>
      </c>
      <c r="K2829" s="8" t="s">
        <v>6143</v>
      </c>
      <c r="L2829" s="8" t="s">
        <v>9126</v>
      </c>
      <c r="M2829" s="8" t="s">
        <v>9127</v>
      </c>
      <c r="N2829" s="8" t="s">
        <v>36</v>
      </c>
    </row>
    <row r="2830" spans="1:14" ht="21.75" customHeight="1">
      <c r="A2830" s="8" t="s">
        <v>9128</v>
      </c>
      <c r="B2830" s="8" t="s">
        <v>9129</v>
      </c>
      <c r="C2830" s="8" t="s">
        <v>8585</v>
      </c>
      <c r="D2830" s="8" t="s">
        <v>8586</v>
      </c>
      <c r="F2830" s="8" t="s">
        <v>6141</v>
      </c>
      <c r="G2830" s="8" t="str">
        <f t="shared" ca="1" si="205"/>
        <v>13</v>
      </c>
      <c r="H2830" s="8" t="str">
        <f t="shared" ca="1" si="206"/>
        <v>20</v>
      </c>
      <c r="I2830" s="8" t="s">
        <v>9130</v>
      </c>
      <c r="J2830" s="8" t="s">
        <v>7491</v>
      </c>
      <c r="K2830" s="8" t="s">
        <v>6143</v>
      </c>
      <c r="L2830" s="8" t="s">
        <v>9131</v>
      </c>
      <c r="M2830" s="8" t="s">
        <v>9132</v>
      </c>
      <c r="N2830" s="8" t="s">
        <v>36</v>
      </c>
    </row>
    <row r="2831" spans="1:14" ht="21.75" customHeight="1">
      <c r="A2831" s="8" t="s">
        <v>761</v>
      </c>
      <c r="B2831" s="8" t="s">
        <v>9133</v>
      </c>
      <c r="C2831" s="8" t="s">
        <v>8585</v>
      </c>
      <c r="D2831" s="8" t="s">
        <v>8586</v>
      </c>
      <c r="F2831" s="8" t="s">
        <v>6164</v>
      </c>
      <c r="G2831" s="8" t="str">
        <f t="shared" ca="1" si="205"/>
        <v>13</v>
      </c>
      <c r="H2831" s="8" t="str">
        <f t="shared" ca="1" si="206"/>
        <v>20</v>
      </c>
      <c r="I2831" s="8" t="s">
        <v>6532</v>
      </c>
      <c r="J2831" s="8" t="s">
        <v>6239</v>
      </c>
      <c r="K2831" s="8" t="s">
        <v>6143</v>
      </c>
      <c r="L2831" s="8" t="s">
        <v>9134</v>
      </c>
      <c r="M2831" s="8" t="s">
        <v>7657</v>
      </c>
      <c r="N2831" s="8" t="s">
        <v>42</v>
      </c>
    </row>
    <row r="2832" spans="1:14" ht="21.75" customHeight="1">
      <c r="A2832" s="8" t="s">
        <v>6317</v>
      </c>
      <c r="B2832" s="8" t="s">
        <v>9135</v>
      </c>
      <c r="C2832" s="8" t="s">
        <v>8585</v>
      </c>
      <c r="D2832" s="8" t="s">
        <v>8667</v>
      </c>
      <c r="F2832" s="8" t="s">
        <v>6141</v>
      </c>
      <c r="G2832" s="8" t="str">
        <f t="shared" ca="1" si="205"/>
        <v>13</v>
      </c>
      <c r="H2832" s="8" t="str">
        <f t="shared" ca="1" si="206"/>
        <v>20</v>
      </c>
      <c r="I2832" s="8" t="s">
        <v>6256</v>
      </c>
      <c r="J2832" s="8" t="s">
        <v>6158</v>
      </c>
      <c r="K2832" s="8" t="s">
        <v>6166</v>
      </c>
      <c r="L2832" s="8" t="s">
        <v>9136</v>
      </c>
      <c r="M2832" s="8" t="s">
        <v>9137</v>
      </c>
      <c r="N2832" s="8" t="s">
        <v>36</v>
      </c>
    </row>
    <row r="2833" spans="1:14" ht="21.75" customHeight="1">
      <c r="A2833" s="8" t="s">
        <v>9138</v>
      </c>
      <c r="B2833" s="8" t="s">
        <v>9139</v>
      </c>
      <c r="C2833" s="8" t="s">
        <v>8585</v>
      </c>
      <c r="D2833" s="8" t="s">
        <v>8586</v>
      </c>
      <c r="F2833" s="8" t="s">
        <v>6141</v>
      </c>
      <c r="G2833" s="8" t="str">
        <f t="shared" ca="1" si="205"/>
        <v>13</v>
      </c>
      <c r="H2833" s="8" t="str">
        <f t="shared" ca="1" si="206"/>
        <v>20</v>
      </c>
      <c r="I2833" s="8" t="s">
        <v>6657</v>
      </c>
      <c r="J2833" s="8" t="s">
        <v>6201</v>
      </c>
      <c r="K2833" s="8" t="s">
        <v>6217</v>
      </c>
      <c r="L2833" s="8" t="s">
        <v>9140</v>
      </c>
      <c r="M2833" s="8" t="s">
        <v>9141</v>
      </c>
      <c r="N2833" s="8" t="s">
        <v>42</v>
      </c>
    </row>
    <row r="2834" spans="1:14" ht="21.75" customHeight="1">
      <c r="A2834" s="8" t="s">
        <v>367</v>
      </c>
      <c r="B2834" s="8" t="s">
        <v>8796</v>
      </c>
      <c r="C2834" s="8" t="s">
        <v>8585</v>
      </c>
      <c r="D2834" s="8" t="s">
        <v>8586</v>
      </c>
      <c r="F2834" s="8" t="s">
        <v>6141</v>
      </c>
      <c r="G2834" s="8" t="str">
        <f t="shared" ca="1" si="205"/>
        <v>13</v>
      </c>
      <c r="H2834" s="8" t="str">
        <f t="shared" ca="1" si="206"/>
        <v>20</v>
      </c>
      <c r="I2834" s="8" t="s">
        <v>6352</v>
      </c>
      <c r="J2834" s="8" t="s">
        <v>6558</v>
      </c>
      <c r="K2834" s="8" t="s">
        <v>6217</v>
      </c>
      <c r="L2834" s="8" t="s">
        <v>8797</v>
      </c>
      <c r="M2834" s="8" t="s">
        <v>7304</v>
      </c>
      <c r="N2834" s="8" t="s">
        <v>36</v>
      </c>
    </row>
    <row r="2835" spans="1:14" ht="21.75" customHeight="1">
      <c r="A2835" s="8" t="s">
        <v>4395</v>
      </c>
      <c r="B2835" s="8" t="s">
        <v>9142</v>
      </c>
      <c r="C2835" s="8" t="s">
        <v>8585</v>
      </c>
      <c r="D2835" s="8" t="s">
        <v>8605</v>
      </c>
      <c r="F2835" s="8" t="s">
        <v>6141</v>
      </c>
      <c r="G2835" s="8" t="str">
        <f t="shared" ca="1" si="205"/>
        <v>13</v>
      </c>
      <c r="H2835" s="8" t="str">
        <f t="shared" ca="1" si="206"/>
        <v>20</v>
      </c>
      <c r="I2835" s="8" t="s">
        <v>6171</v>
      </c>
      <c r="J2835" s="8" t="s">
        <v>6239</v>
      </c>
      <c r="K2835" s="8" t="s">
        <v>6217</v>
      </c>
      <c r="L2835" s="8" t="s">
        <v>9143</v>
      </c>
      <c r="M2835" s="8" t="s">
        <v>9144</v>
      </c>
      <c r="N2835" s="8" t="s">
        <v>36</v>
      </c>
    </row>
    <row r="2836" spans="1:14" ht="21.75" customHeight="1">
      <c r="A2836" s="8" t="s">
        <v>9145</v>
      </c>
      <c r="B2836" s="8" t="s">
        <v>9146</v>
      </c>
      <c r="C2836" s="8" t="s">
        <v>8585</v>
      </c>
      <c r="D2836" s="8" t="s">
        <v>8591</v>
      </c>
      <c r="F2836" s="8" t="s">
        <v>6141</v>
      </c>
      <c r="G2836" s="8" t="str">
        <f t="shared" ca="1" si="205"/>
        <v>13</v>
      </c>
      <c r="H2836" s="8" t="str">
        <f t="shared" ca="1" si="206"/>
        <v>20</v>
      </c>
      <c r="I2836" s="8" t="s">
        <v>6142</v>
      </c>
      <c r="J2836" s="8" t="s">
        <v>6257</v>
      </c>
      <c r="K2836" s="8" t="s">
        <v>6143</v>
      </c>
      <c r="L2836" s="8" t="s">
        <v>9147</v>
      </c>
      <c r="M2836" s="8" t="s">
        <v>6568</v>
      </c>
      <c r="N2836" s="8" t="s">
        <v>36</v>
      </c>
    </row>
    <row r="2837" spans="1:14" ht="21.75" customHeight="1">
      <c r="A2837" s="8" t="s">
        <v>9148</v>
      </c>
      <c r="B2837" s="8" t="s">
        <v>7075</v>
      </c>
      <c r="C2837" s="8" t="s">
        <v>8585</v>
      </c>
      <c r="D2837" s="8" t="s">
        <v>8586</v>
      </c>
      <c r="F2837" s="8" t="s">
        <v>6141</v>
      </c>
      <c r="G2837" s="8" t="str">
        <f t="shared" ca="1" si="205"/>
        <v>13</v>
      </c>
      <c r="H2837" s="8" t="str">
        <f t="shared" ca="1" si="206"/>
        <v>20</v>
      </c>
      <c r="I2837" s="8" t="s">
        <v>6244</v>
      </c>
      <c r="J2837" s="8" t="s">
        <v>6173</v>
      </c>
      <c r="K2837" s="8" t="s">
        <v>6166</v>
      </c>
      <c r="L2837" s="8" t="s">
        <v>9149</v>
      </c>
      <c r="M2837" s="8" t="s">
        <v>9150</v>
      </c>
      <c r="N2837" s="8" t="s">
        <v>6169</v>
      </c>
    </row>
    <row r="2838" spans="1:14" ht="21.75" customHeight="1">
      <c r="A2838" s="8" t="s">
        <v>761</v>
      </c>
      <c r="B2838" s="8" t="s">
        <v>3893</v>
      </c>
      <c r="C2838" s="8" t="s">
        <v>8585</v>
      </c>
      <c r="D2838" s="8" t="s">
        <v>8586</v>
      </c>
      <c r="F2838" s="8" t="s">
        <v>6141</v>
      </c>
      <c r="G2838" s="8" t="str">
        <f t="shared" ca="1" si="205"/>
        <v>13</v>
      </c>
      <c r="H2838" s="8" t="str">
        <f t="shared" ca="1" si="206"/>
        <v>20</v>
      </c>
      <c r="I2838" s="8" t="s">
        <v>6375</v>
      </c>
      <c r="J2838" s="8" t="s">
        <v>6420</v>
      </c>
      <c r="K2838" s="8" t="s">
        <v>6217</v>
      </c>
      <c r="L2838" s="8" t="s">
        <v>9151</v>
      </c>
      <c r="M2838" s="8" t="s">
        <v>6692</v>
      </c>
      <c r="N2838" s="8" t="s">
        <v>6224</v>
      </c>
    </row>
    <row r="2839" spans="1:14" ht="21.75" customHeight="1">
      <c r="A2839" s="8" t="s">
        <v>9152</v>
      </c>
      <c r="B2839" s="8" t="s">
        <v>2402</v>
      </c>
      <c r="C2839" s="8" t="s">
        <v>8585</v>
      </c>
      <c r="D2839" s="8" t="s">
        <v>8605</v>
      </c>
      <c r="F2839" s="8" t="s">
        <v>6164</v>
      </c>
      <c r="G2839" s="8" t="str">
        <f t="shared" ca="1" si="205"/>
        <v>13</v>
      </c>
      <c r="H2839" s="8" t="str">
        <f t="shared" ca="1" si="206"/>
        <v>20</v>
      </c>
      <c r="I2839" s="8" t="s">
        <v>6973</v>
      </c>
      <c r="J2839" s="8" t="s">
        <v>6270</v>
      </c>
      <c r="K2839" s="8" t="s">
        <v>6949</v>
      </c>
      <c r="L2839" s="8" t="s">
        <v>9153</v>
      </c>
      <c r="M2839" s="8" t="s">
        <v>9154</v>
      </c>
      <c r="N2839" s="8" t="s">
        <v>42</v>
      </c>
    </row>
    <row r="2840" spans="1:14" ht="21.75" customHeight="1">
      <c r="A2840" s="8" t="s">
        <v>385</v>
      </c>
      <c r="B2840" s="8" t="s">
        <v>9155</v>
      </c>
      <c r="C2840" s="8" t="s">
        <v>8585</v>
      </c>
      <c r="D2840" s="8" t="s">
        <v>8648</v>
      </c>
      <c r="F2840" s="8" t="s">
        <v>6141</v>
      </c>
      <c r="G2840" s="8" t="str">
        <f t="shared" ca="1" si="205"/>
        <v>13</v>
      </c>
      <c r="H2840" s="8" t="str">
        <f t="shared" ca="1" si="206"/>
        <v>20</v>
      </c>
      <c r="I2840" s="8" t="s">
        <v>6189</v>
      </c>
      <c r="J2840" s="8" t="s">
        <v>8328</v>
      </c>
      <c r="K2840" s="8" t="s">
        <v>6217</v>
      </c>
      <c r="L2840" s="8" t="s">
        <v>9156</v>
      </c>
      <c r="M2840" s="8" t="s">
        <v>9157</v>
      </c>
      <c r="N2840" s="8" t="s">
        <v>6169</v>
      </c>
    </row>
    <row r="2841" spans="1:14" ht="21.75" customHeight="1">
      <c r="A2841" s="8" t="s">
        <v>385</v>
      </c>
      <c r="B2841" s="8" t="s">
        <v>9158</v>
      </c>
      <c r="C2841" s="8" t="s">
        <v>8585</v>
      </c>
      <c r="D2841" s="8" t="s">
        <v>8605</v>
      </c>
      <c r="F2841" s="8" t="s">
        <v>6141</v>
      </c>
      <c r="G2841" s="8" t="str">
        <f t="shared" ca="1" si="205"/>
        <v>13</v>
      </c>
      <c r="H2841" s="8" t="str">
        <f t="shared" ca="1" si="206"/>
        <v>20</v>
      </c>
      <c r="I2841" s="8" t="s">
        <v>6532</v>
      </c>
      <c r="J2841" s="8" t="s">
        <v>6158</v>
      </c>
      <c r="K2841" s="8" t="s">
        <v>6143</v>
      </c>
      <c r="L2841" s="8" t="s">
        <v>9159</v>
      </c>
      <c r="M2841" s="8" t="s">
        <v>9160</v>
      </c>
      <c r="N2841" s="8" t="s">
        <v>42</v>
      </c>
    </row>
    <row r="2842" spans="1:14" ht="21.75" customHeight="1">
      <c r="A2842" s="8" t="s">
        <v>9161</v>
      </c>
      <c r="B2842" s="8" t="s">
        <v>9162</v>
      </c>
      <c r="C2842" s="8" t="s">
        <v>8585</v>
      </c>
      <c r="D2842" s="8" t="s">
        <v>8586</v>
      </c>
      <c r="F2842" s="8" t="s">
        <v>6150</v>
      </c>
      <c r="G2842" s="8" t="str">
        <f t="shared" ca="1" si="205"/>
        <v>13</v>
      </c>
      <c r="H2842" s="8" t="str">
        <f t="shared" ca="1" si="206"/>
        <v>20</v>
      </c>
      <c r="I2842" s="8" t="s">
        <v>6252</v>
      </c>
      <c r="J2842" s="8" t="s">
        <v>6324</v>
      </c>
      <c r="K2842" s="8" t="s">
        <v>6217</v>
      </c>
      <c r="L2842" s="8" t="s">
        <v>9163</v>
      </c>
      <c r="M2842" s="8" t="s">
        <v>6326</v>
      </c>
      <c r="N2842" s="8" t="s">
        <v>6224</v>
      </c>
    </row>
    <row r="2843" spans="1:14" ht="21.75" customHeight="1">
      <c r="A2843" s="8" t="s">
        <v>179</v>
      </c>
      <c r="B2843" s="8" t="s">
        <v>9164</v>
      </c>
      <c r="C2843" s="8" t="s">
        <v>8585</v>
      </c>
      <c r="D2843" s="8" t="s">
        <v>8586</v>
      </c>
      <c r="F2843" s="8" t="s">
        <v>6164</v>
      </c>
      <c r="G2843" s="8" t="str">
        <f t="shared" ca="1" si="205"/>
        <v>13</v>
      </c>
      <c r="H2843" s="8" t="str">
        <f t="shared" ca="1" si="206"/>
        <v>20</v>
      </c>
      <c r="I2843" s="8" t="s">
        <v>8802</v>
      </c>
      <c r="J2843" s="8" t="s">
        <v>6608</v>
      </c>
      <c r="K2843" s="8" t="s">
        <v>6143</v>
      </c>
      <c r="L2843" s="8" t="s">
        <v>9165</v>
      </c>
      <c r="M2843" s="8" t="s">
        <v>6358</v>
      </c>
      <c r="N2843" s="8" t="s">
        <v>42</v>
      </c>
    </row>
    <row r="2844" spans="1:14" ht="21.75" customHeight="1">
      <c r="A2844" s="8" t="s">
        <v>3283</v>
      </c>
      <c r="B2844" s="8" t="s">
        <v>9166</v>
      </c>
      <c r="C2844" s="8" t="s">
        <v>8585</v>
      </c>
      <c r="D2844" s="8" t="s">
        <v>8605</v>
      </c>
      <c r="F2844" s="8" t="s">
        <v>6141</v>
      </c>
      <c r="G2844" s="8" t="str">
        <f t="shared" ca="1" si="205"/>
        <v>13</v>
      </c>
      <c r="H2844" s="8" t="str">
        <f t="shared" ca="1" si="206"/>
        <v>20</v>
      </c>
      <c r="I2844" s="8" t="s">
        <v>7445</v>
      </c>
      <c r="J2844" s="8" t="s">
        <v>6158</v>
      </c>
      <c r="K2844" s="8" t="s">
        <v>6143</v>
      </c>
      <c r="L2844" s="8" t="s">
        <v>9167</v>
      </c>
      <c r="M2844" s="8" t="s">
        <v>9168</v>
      </c>
      <c r="N2844" s="8" t="s">
        <v>36</v>
      </c>
    </row>
    <row r="2845" spans="1:14" ht="21.75" customHeight="1">
      <c r="A2845" s="8" t="s">
        <v>3951</v>
      </c>
      <c r="B2845" s="8" t="s">
        <v>8934</v>
      </c>
      <c r="C2845" s="8" t="s">
        <v>8585</v>
      </c>
      <c r="D2845" s="8" t="s">
        <v>8586</v>
      </c>
      <c r="F2845" s="8" t="s">
        <v>6141</v>
      </c>
      <c r="G2845" s="8" t="str">
        <f t="shared" ca="1" si="205"/>
        <v>13</v>
      </c>
      <c r="H2845" s="8" t="str">
        <f t="shared" ca="1" si="206"/>
        <v>20</v>
      </c>
      <c r="I2845" s="8" t="s">
        <v>6375</v>
      </c>
      <c r="J2845" s="8" t="s">
        <v>6158</v>
      </c>
      <c r="K2845" s="8" t="s">
        <v>6143</v>
      </c>
      <c r="L2845" s="8" t="s">
        <v>9169</v>
      </c>
      <c r="M2845" s="8" t="s">
        <v>9170</v>
      </c>
      <c r="N2845" s="8" t="s">
        <v>36</v>
      </c>
    </row>
    <row r="2846" spans="1:14" ht="21.75" customHeight="1">
      <c r="A2846" s="8" t="s">
        <v>5216</v>
      </c>
      <c r="B2846" s="8" t="s">
        <v>8830</v>
      </c>
      <c r="C2846" s="8" t="s">
        <v>8585</v>
      </c>
      <c r="D2846" s="8" t="s">
        <v>8667</v>
      </c>
      <c r="F2846" s="8" t="s">
        <v>6141</v>
      </c>
      <c r="G2846" s="8" t="str">
        <f t="shared" ca="1" si="205"/>
        <v>13</v>
      </c>
      <c r="H2846" s="8" t="str">
        <f t="shared" ca="1" si="206"/>
        <v>20</v>
      </c>
      <c r="I2846" s="8" t="s">
        <v>6189</v>
      </c>
      <c r="J2846" s="8" t="s">
        <v>6361</v>
      </c>
      <c r="K2846" s="8" t="s">
        <v>6217</v>
      </c>
      <c r="L2846" s="8" t="s">
        <v>9171</v>
      </c>
      <c r="M2846" s="8" t="s">
        <v>9172</v>
      </c>
      <c r="N2846" s="8" t="s">
        <v>6169</v>
      </c>
    </row>
    <row r="2847" spans="1:14" ht="21.75" customHeight="1">
      <c r="A2847" s="8" t="s">
        <v>1907</v>
      </c>
      <c r="B2847" s="8" t="s">
        <v>9173</v>
      </c>
      <c r="C2847" s="8" t="s">
        <v>8585</v>
      </c>
      <c r="D2847" s="8" t="s">
        <v>8586</v>
      </c>
      <c r="F2847" s="8" t="s">
        <v>6141</v>
      </c>
      <c r="G2847" s="8" t="str">
        <f t="shared" ca="1" si="205"/>
        <v>13</v>
      </c>
      <c r="H2847" s="8" t="str">
        <f t="shared" ca="1" si="206"/>
        <v>20</v>
      </c>
      <c r="I2847" s="8" t="s">
        <v>6252</v>
      </c>
      <c r="J2847" s="8" t="s">
        <v>6158</v>
      </c>
      <c r="K2847" s="8" t="s">
        <v>6217</v>
      </c>
      <c r="L2847" s="8" t="s">
        <v>9174</v>
      </c>
      <c r="M2847" s="8" t="s">
        <v>21</v>
      </c>
      <c r="N2847" s="8" t="s">
        <v>6147</v>
      </c>
    </row>
    <row r="2848" spans="1:14" ht="21.75" customHeight="1">
      <c r="A2848" s="8" t="s">
        <v>385</v>
      </c>
      <c r="B2848" s="8" t="s">
        <v>8879</v>
      </c>
      <c r="C2848" s="8" t="s">
        <v>8585</v>
      </c>
      <c r="D2848" s="8" t="s">
        <v>8586</v>
      </c>
      <c r="F2848" s="8" t="s">
        <v>6141</v>
      </c>
      <c r="G2848" s="8" t="str">
        <f t="shared" ca="1" si="205"/>
        <v>13</v>
      </c>
      <c r="H2848" s="8" t="str">
        <f t="shared" ca="1" si="206"/>
        <v>20</v>
      </c>
      <c r="I2848" s="8" t="s">
        <v>7526</v>
      </c>
      <c r="J2848" s="8" t="s">
        <v>6595</v>
      </c>
      <c r="K2848" s="8" t="s">
        <v>6143</v>
      </c>
      <c r="L2848" s="8" t="s">
        <v>8880</v>
      </c>
      <c r="M2848" s="8" t="s">
        <v>9175</v>
      </c>
      <c r="N2848" s="8" t="s">
        <v>6224</v>
      </c>
    </row>
    <row r="2849" spans="1:14" ht="21.75" customHeight="1">
      <c r="A2849" s="8" t="s">
        <v>3972</v>
      </c>
      <c r="B2849" s="8" t="s">
        <v>9146</v>
      </c>
      <c r="C2849" s="8" t="s">
        <v>8585</v>
      </c>
      <c r="D2849" s="8" t="s">
        <v>8591</v>
      </c>
      <c r="F2849" s="8" t="s">
        <v>6141</v>
      </c>
      <c r="G2849" s="8" t="str">
        <f t="shared" ca="1" si="205"/>
        <v>13</v>
      </c>
      <c r="H2849" s="8" t="str">
        <f t="shared" ca="1" si="206"/>
        <v>20</v>
      </c>
      <c r="I2849" s="8" t="s">
        <v>6165</v>
      </c>
      <c r="J2849" s="8" t="s">
        <v>6257</v>
      </c>
      <c r="K2849" s="8" t="s">
        <v>6143</v>
      </c>
      <c r="L2849" s="8" t="s">
        <v>9176</v>
      </c>
      <c r="M2849" s="8" t="s">
        <v>9177</v>
      </c>
      <c r="N2849" s="8" t="s">
        <v>36</v>
      </c>
    </row>
    <row r="2850" spans="1:14" ht="21.75" customHeight="1">
      <c r="A2850" s="8" t="s">
        <v>9178</v>
      </c>
      <c r="B2850" s="8" t="s">
        <v>7990</v>
      </c>
      <c r="C2850" s="8" t="s">
        <v>8585</v>
      </c>
      <c r="D2850" s="8" t="s">
        <v>8586</v>
      </c>
      <c r="F2850" s="8" t="s">
        <v>6141</v>
      </c>
      <c r="G2850" s="8" t="str">
        <f t="shared" ca="1" si="205"/>
        <v>13</v>
      </c>
      <c r="H2850" s="8" t="str">
        <f t="shared" ca="1" si="206"/>
        <v>20</v>
      </c>
      <c r="I2850" s="8" t="s">
        <v>8606</v>
      </c>
      <c r="J2850" s="8" t="s">
        <v>6190</v>
      </c>
      <c r="K2850" s="8" t="s">
        <v>6143</v>
      </c>
      <c r="L2850" s="8" t="s">
        <v>9179</v>
      </c>
      <c r="M2850" s="8" t="s">
        <v>9180</v>
      </c>
      <c r="N2850" s="8" t="s">
        <v>6169</v>
      </c>
    </row>
    <row r="2851" spans="1:14" ht="21.75" customHeight="1">
      <c r="A2851" s="8" t="s">
        <v>385</v>
      </c>
      <c r="B2851" s="8" t="s">
        <v>2391</v>
      </c>
      <c r="C2851" s="8" t="s">
        <v>8585</v>
      </c>
      <c r="D2851" s="8" t="s">
        <v>8586</v>
      </c>
      <c r="F2851" s="8" t="s">
        <v>6164</v>
      </c>
      <c r="G2851" s="8" t="str">
        <f t="shared" ca="1" si="205"/>
        <v>13</v>
      </c>
      <c r="H2851" s="8" t="str">
        <f t="shared" ca="1" si="206"/>
        <v>20</v>
      </c>
      <c r="I2851" s="8" t="s">
        <v>7445</v>
      </c>
      <c r="J2851" s="8" t="s">
        <v>6233</v>
      </c>
      <c r="K2851" s="8" t="s">
        <v>6217</v>
      </c>
      <c r="L2851" s="8" t="s">
        <v>9181</v>
      </c>
      <c r="M2851" s="8" t="s">
        <v>9182</v>
      </c>
      <c r="N2851" s="8" t="s">
        <v>36</v>
      </c>
    </row>
    <row r="2852" spans="1:14" ht="21.75" customHeight="1">
      <c r="A2852" s="8" t="s">
        <v>9183</v>
      </c>
      <c r="B2852" s="8" t="s">
        <v>7075</v>
      </c>
      <c r="C2852" s="8" t="s">
        <v>8585</v>
      </c>
      <c r="D2852" s="8" t="s">
        <v>8586</v>
      </c>
      <c r="F2852" s="8" t="s">
        <v>6150</v>
      </c>
      <c r="G2852" s="8" t="str">
        <f t="shared" ca="1" si="205"/>
        <v>13</v>
      </c>
      <c r="H2852" s="8" t="str">
        <f t="shared" ca="1" si="206"/>
        <v>20</v>
      </c>
      <c r="I2852" s="8" t="s">
        <v>6294</v>
      </c>
      <c r="J2852" s="8" t="s">
        <v>6173</v>
      </c>
      <c r="K2852" s="8" t="s">
        <v>6166</v>
      </c>
      <c r="L2852" s="8" t="s">
        <v>9117</v>
      </c>
      <c r="M2852" s="8" t="s">
        <v>8305</v>
      </c>
      <c r="N2852" s="8" t="s">
        <v>6169</v>
      </c>
    </row>
    <row r="2853" spans="1:14" ht="21.75" customHeight="1">
      <c r="A2853" s="8" t="s">
        <v>1588</v>
      </c>
      <c r="B2853" s="8" t="s">
        <v>9155</v>
      </c>
      <c r="C2853" s="8" t="s">
        <v>8585</v>
      </c>
      <c r="D2853" s="8" t="s">
        <v>8648</v>
      </c>
      <c r="F2853" s="8" t="s">
        <v>6164</v>
      </c>
      <c r="G2853" s="8" t="str">
        <f t="shared" ca="1" si="205"/>
        <v>13</v>
      </c>
      <c r="H2853" s="8" t="str">
        <f t="shared" ca="1" si="206"/>
        <v>20</v>
      </c>
      <c r="I2853" s="8" t="s">
        <v>7083</v>
      </c>
      <c r="J2853" s="8" t="s">
        <v>8328</v>
      </c>
      <c r="K2853" s="8" t="s">
        <v>6217</v>
      </c>
      <c r="L2853" s="8" t="s">
        <v>9184</v>
      </c>
      <c r="M2853" s="8" t="s">
        <v>9185</v>
      </c>
      <c r="N2853" s="8" t="s">
        <v>6169</v>
      </c>
    </row>
    <row r="2854" spans="1:14" ht="21.75" customHeight="1">
      <c r="A2854" s="8" t="s">
        <v>9186</v>
      </c>
      <c r="B2854" s="8" t="s">
        <v>9187</v>
      </c>
      <c r="C2854" s="8" t="s">
        <v>8585</v>
      </c>
      <c r="D2854" s="8" t="s">
        <v>8591</v>
      </c>
      <c r="F2854" s="8" t="s">
        <v>6141</v>
      </c>
      <c r="G2854" s="8" t="str">
        <f t="shared" ca="1" si="205"/>
        <v>13</v>
      </c>
      <c r="H2854" s="8" t="str">
        <f t="shared" ca="1" si="206"/>
        <v>20</v>
      </c>
      <c r="I2854" s="8" t="s">
        <v>6171</v>
      </c>
      <c r="J2854" s="8" t="s">
        <v>6158</v>
      </c>
      <c r="K2854" s="8" t="s">
        <v>6217</v>
      </c>
      <c r="L2854" s="8" t="s">
        <v>9188</v>
      </c>
      <c r="M2854" s="8" t="s">
        <v>9189</v>
      </c>
      <c r="N2854" s="8" t="s">
        <v>36</v>
      </c>
    </row>
    <row r="2855" spans="1:14" ht="21.75" customHeight="1">
      <c r="A2855" s="8" t="s">
        <v>172</v>
      </c>
      <c r="B2855" s="8" t="s">
        <v>8779</v>
      </c>
      <c r="C2855" s="8" t="s">
        <v>8585</v>
      </c>
      <c r="D2855" s="8" t="s">
        <v>8586</v>
      </c>
      <c r="F2855" s="8" t="s">
        <v>6141</v>
      </c>
      <c r="G2855" s="8" t="str">
        <f t="shared" ca="1" si="205"/>
        <v>13</v>
      </c>
      <c r="H2855" s="8" t="str">
        <f t="shared" ca="1" si="206"/>
        <v>20</v>
      </c>
      <c r="I2855" s="8" t="s">
        <v>9190</v>
      </c>
      <c r="J2855" s="8" t="s">
        <v>6324</v>
      </c>
      <c r="K2855" s="8" t="s">
        <v>6217</v>
      </c>
      <c r="L2855" s="8" t="s">
        <v>9191</v>
      </c>
      <c r="M2855" s="8" t="s">
        <v>9192</v>
      </c>
      <c r="N2855" s="8" t="s">
        <v>6169</v>
      </c>
    </row>
    <row r="2856" spans="1:14" ht="21.75" customHeight="1">
      <c r="A2856" s="8" t="s">
        <v>9193</v>
      </c>
      <c r="B2856" s="8" t="s">
        <v>4741</v>
      </c>
      <c r="C2856" s="8" t="s">
        <v>8585</v>
      </c>
      <c r="D2856" s="8" t="s">
        <v>8586</v>
      </c>
      <c r="F2856" s="8" t="s">
        <v>6164</v>
      </c>
      <c r="G2856" s="8" t="str">
        <f t="shared" ca="1" si="205"/>
        <v>13</v>
      </c>
      <c r="H2856" s="8" t="str">
        <f t="shared" ca="1" si="206"/>
        <v>20</v>
      </c>
      <c r="I2856" s="8" t="s">
        <v>6942</v>
      </c>
      <c r="J2856" s="8" t="s">
        <v>6158</v>
      </c>
      <c r="K2856" s="8" t="s">
        <v>6166</v>
      </c>
      <c r="L2856" s="8" t="s">
        <v>9194</v>
      </c>
      <c r="M2856" s="8" t="s">
        <v>9195</v>
      </c>
      <c r="N2856" s="8" t="s">
        <v>42</v>
      </c>
    </row>
    <row r="2857" spans="1:14" ht="21.75" customHeight="1">
      <c r="A2857" s="8" t="s">
        <v>172</v>
      </c>
      <c r="B2857" s="8" t="s">
        <v>8986</v>
      </c>
      <c r="C2857" s="8" t="s">
        <v>8585</v>
      </c>
      <c r="D2857" s="8" t="s">
        <v>8586</v>
      </c>
      <c r="F2857" s="8" t="s">
        <v>6164</v>
      </c>
      <c r="G2857" s="8" t="str">
        <f t="shared" ca="1" si="205"/>
        <v>13</v>
      </c>
      <c r="H2857" s="8" t="str">
        <f t="shared" ca="1" si="206"/>
        <v>20</v>
      </c>
      <c r="I2857" s="8" t="s">
        <v>7769</v>
      </c>
      <c r="J2857" s="8" t="s">
        <v>6158</v>
      </c>
      <c r="K2857" s="8" t="s">
        <v>6143</v>
      </c>
      <c r="L2857" s="8" t="s">
        <v>8987</v>
      </c>
      <c r="M2857" s="8" t="s">
        <v>9196</v>
      </c>
      <c r="N2857" s="8" t="s">
        <v>42</v>
      </c>
    </row>
    <row r="2858" spans="1:14" ht="21.75" customHeight="1">
      <c r="A2858" s="8" t="s">
        <v>898</v>
      </c>
      <c r="B2858" s="8" t="s">
        <v>8681</v>
      </c>
      <c r="C2858" s="8" t="s">
        <v>8585</v>
      </c>
      <c r="D2858" s="8" t="s">
        <v>8586</v>
      </c>
      <c r="F2858" s="8" t="s">
        <v>6150</v>
      </c>
      <c r="G2858" s="8" t="str">
        <f t="shared" ca="1" si="205"/>
        <v>13</v>
      </c>
      <c r="H2858" s="8" t="str">
        <f t="shared" ca="1" si="206"/>
        <v>20</v>
      </c>
      <c r="I2858" s="8" t="s">
        <v>6277</v>
      </c>
      <c r="J2858" s="8" t="s">
        <v>6270</v>
      </c>
      <c r="K2858" s="8" t="s">
        <v>6143</v>
      </c>
      <c r="L2858" s="8" t="s">
        <v>9197</v>
      </c>
      <c r="M2858" s="8" t="s">
        <v>9180</v>
      </c>
      <c r="N2858" s="8" t="s">
        <v>42</v>
      </c>
    </row>
    <row r="2859" spans="1:14" ht="21.75" customHeight="1">
      <c r="A2859" s="8" t="s">
        <v>172</v>
      </c>
      <c r="B2859" s="8" t="s">
        <v>9198</v>
      </c>
      <c r="C2859" s="8" t="s">
        <v>8585</v>
      </c>
      <c r="D2859" s="8" t="s">
        <v>8617</v>
      </c>
      <c r="F2859" s="8" t="s">
        <v>6141</v>
      </c>
      <c r="G2859" s="8" t="str">
        <f t="shared" ca="1" si="205"/>
        <v>13</v>
      </c>
      <c r="H2859" s="8" t="str">
        <f t="shared" ca="1" si="206"/>
        <v>20</v>
      </c>
      <c r="I2859" s="8" t="s">
        <v>6171</v>
      </c>
      <c r="J2859" s="8" t="s">
        <v>6366</v>
      </c>
      <c r="K2859" s="8" t="s">
        <v>6217</v>
      </c>
      <c r="L2859" s="8" t="s">
        <v>9199</v>
      </c>
      <c r="M2859" s="8" t="s">
        <v>9200</v>
      </c>
      <c r="N2859" s="8" t="s">
        <v>6147</v>
      </c>
    </row>
    <row r="2860" spans="1:14" ht="21.75" customHeight="1">
      <c r="A2860" s="8" t="s">
        <v>1588</v>
      </c>
      <c r="B2860" s="8" t="s">
        <v>9201</v>
      </c>
      <c r="C2860" s="8" t="s">
        <v>8585</v>
      </c>
      <c r="D2860" s="8" t="s">
        <v>8605</v>
      </c>
      <c r="F2860" s="8" t="s">
        <v>6164</v>
      </c>
      <c r="G2860" s="8" t="str">
        <f t="shared" ca="1" si="205"/>
        <v>13</v>
      </c>
      <c r="H2860" s="8" t="str">
        <f t="shared" ca="1" si="206"/>
        <v>20</v>
      </c>
      <c r="I2860" s="8" t="s">
        <v>6142</v>
      </c>
      <c r="J2860" s="8" t="s">
        <v>6286</v>
      </c>
      <c r="K2860" s="8" t="s">
        <v>6217</v>
      </c>
      <c r="L2860" s="8" t="s">
        <v>9202</v>
      </c>
      <c r="M2860" s="8" t="s">
        <v>9203</v>
      </c>
      <c r="N2860" s="8" t="s">
        <v>36</v>
      </c>
    </row>
    <row r="2861" spans="1:14" ht="21.75" customHeight="1">
      <c r="A2861" s="8" t="s">
        <v>6997</v>
      </c>
      <c r="B2861" s="8" t="s">
        <v>3813</v>
      </c>
      <c r="C2861" s="8" t="s">
        <v>8585</v>
      </c>
      <c r="D2861" s="8" t="s">
        <v>8591</v>
      </c>
      <c r="F2861" s="8" t="s">
        <v>6141</v>
      </c>
      <c r="G2861" s="8" t="str">
        <f t="shared" ca="1" si="205"/>
        <v>13</v>
      </c>
      <c r="H2861" s="8" t="str">
        <f t="shared" ca="1" si="206"/>
        <v>20</v>
      </c>
      <c r="I2861" s="8" t="s">
        <v>6244</v>
      </c>
      <c r="J2861" s="8" t="s">
        <v>6278</v>
      </c>
      <c r="K2861" s="8" t="s">
        <v>6166</v>
      </c>
      <c r="L2861" s="8" t="s">
        <v>9204</v>
      </c>
      <c r="M2861" s="8" t="s">
        <v>9205</v>
      </c>
      <c r="N2861" s="8" t="s">
        <v>42</v>
      </c>
    </row>
    <row r="2862" spans="1:14" ht="21.75" customHeight="1">
      <c r="A2862" s="8" t="s">
        <v>9206</v>
      </c>
      <c r="B2862" s="8" t="s">
        <v>9082</v>
      </c>
      <c r="C2862" s="8" t="s">
        <v>8585</v>
      </c>
      <c r="D2862" s="8" t="s">
        <v>8605</v>
      </c>
      <c r="F2862" s="8" t="s">
        <v>6141</v>
      </c>
      <c r="G2862" s="8" t="str">
        <f t="shared" ca="1" si="205"/>
        <v>13</v>
      </c>
      <c r="H2862" s="8" t="str">
        <f t="shared" ca="1" si="206"/>
        <v>20</v>
      </c>
      <c r="I2862" s="8" t="s">
        <v>6953</v>
      </c>
      <c r="J2862" s="8" t="s">
        <v>6190</v>
      </c>
      <c r="K2862" s="8" t="s">
        <v>6143</v>
      </c>
      <c r="L2862" s="8" t="s">
        <v>9207</v>
      </c>
      <c r="M2862" s="8" t="s">
        <v>9208</v>
      </c>
      <c r="N2862" s="8" t="s">
        <v>42</v>
      </c>
    </row>
    <row r="2863" spans="1:14" ht="21.75" customHeight="1">
      <c r="A2863" s="8" t="s">
        <v>9209</v>
      </c>
      <c r="B2863" s="8" t="s">
        <v>6738</v>
      </c>
      <c r="C2863" s="8" t="s">
        <v>8585</v>
      </c>
      <c r="D2863" s="8" t="s">
        <v>8605</v>
      </c>
      <c r="F2863" s="8" t="s">
        <v>6141</v>
      </c>
      <c r="G2863" s="8" t="str">
        <f t="shared" ca="1" si="205"/>
        <v>13</v>
      </c>
      <c r="H2863" s="8" t="str">
        <f t="shared" ca="1" si="206"/>
        <v>20</v>
      </c>
      <c r="I2863" s="8" t="s">
        <v>7530</v>
      </c>
      <c r="J2863" s="8" t="s">
        <v>6184</v>
      </c>
      <c r="K2863" s="8" t="s">
        <v>6172</v>
      </c>
      <c r="L2863" s="8" t="s">
        <v>9210</v>
      </c>
      <c r="M2863" s="8" t="s">
        <v>4176</v>
      </c>
      <c r="N2863" s="8" t="s">
        <v>6169</v>
      </c>
    </row>
    <row r="2864" spans="1:14" ht="21.75" customHeight="1">
      <c r="A2864" s="8" t="s">
        <v>976</v>
      </c>
      <c r="B2864" s="8" t="s">
        <v>9135</v>
      </c>
      <c r="C2864" s="8" t="s">
        <v>8585</v>
      </c>
      <c r="D2864" s="8" t="s">
        <v>8667</v>
      </c>
      <c r="F2864" s="8" t="s">
        <v>6141</v>
      </c>
      <c r="G2864" s="8" t="str">
        <f t="shared" ca="1" si="205"/>
        <v>13</v>
      </c>
      <c r="H2864" s="8" t="str">
        <f t="shared" ca="1" si="206"/>
        <v>20</v>
      </c>
      <c r="I2864" s="8" t="s">
        <v>6171</v>
      </c>
      <c r="J2864" s="8" t="s">
        <v>6158</v>
      </c>
      <c r="K2864" s="8" t="s">
        <v>6217</v>
      </c>
      <c r="L2864" s="8" t="s">
        <v>9211</v>
      </c>
      <c r="M2864" s="8" t="s">
        <v>9212</v>
      </c>
      <c r="N2864" s="8" t="s">
        <v>36</v>
      </c>
    </row>
    <row r="2865" spans="1:14" ht="21.75" customHeight="1">
      <c r="A2865" s="8" t="s">
        <v>1110</v>
      </c>
      <c r="B2865" s="8" t="s">
        <v>9213</v>
      </c>
      <c r="C2865" s="8" t="s">
        <v>8585</v>
      </c>
      <c r="D2865" s="8" t="s">
        <v>8591</v>
      </c>
      <c r="F2865" s="8" t="s">
        <v>6164</v>
      </c>
      <c r="G2865" s="8" t="str">
        <f t="shared" ca="1" si="205"/>
        <v>13</v>
      </c>
      <c r="H2865" s="8" t="str">
        <f t="shared" ca="1" si="206"/>
        <v>20</v>
      </c>
      <c r="I2865" s="8" t="s">
        <v>9214</v>
      </c>
      <c r="J2865" s="8" t="s">
        <v>6278</v>
      </c>
      <c r="K2865" s="8" t="s">
        <v>6143</v>
      </c>
      <c r="L2865" s="8" t="s">
        <v>9215</v>
      </c>
      <c r="M2865" s="8" t="s">
        <v>9216</v>
      </c>
      <c r="N2865" s="8" t="s">
        <v>42</v>
      </c>
    </row>
    <row r="2866" spans="1:14" ht="21.75" customHeight="1">
      <c r="A2866" s="8" t="s">
        <v>9217</v>
      </c>
      <c r="B2866" s="8" t="s">
        <v>8830</v>
      </c>
      <c r="C2866" s="8" t="s">
        <v>8585</v>
      </c>
      <c r="D2866" s="8" t="s">
        <v>8667</v>
      </c>
      <c r="F2866" s="8" t="s">
        <v>6164</v>
      </c>
      <c r="G2866" s="8" t="str">
        <f t="shared" ca="1" si="205"/>
        <v>13</v>
      </c>
      <c r="H2866" s="8" t="str">
        <f t="shared" ca="1" si="206"/>
        <v>20</v>
      </c>
      <c r="I2866" s="8" t="s">
        <v>6171</v>
      </c>
      <c r="J2866" s="8" t="s">
        <v>6361</v>
      </c>
      <c r="K2866" s="8" t="s">
        <v>6217</v>
      </c>
      <c r="L2866" s="8" t="s">
        <v>9218</v>
      </c>
      <c r="M2866" s="8" t="s">
        <v>9219</v>
      </c>
      <c r="N2866" s="8" t="s">
        <v>6169</v>
      </c>
    </row>
    <row r="2867" spans="1:14" ht="21.75" customHeight="1">
      <c r="A2867" s="8" t="s">
        <v>385</v>
      </c>
      <c r="B2867" s="8" t="s">
        <v>8779</v>
      </c>
      <c r="C2867" s="8" t="s">
        <v>8585</v>
      </c>
      <c r="D2867" s="8" t="s">
        <v>8586</v>
      </c>
      <c r="F2867" s="8" t="s">
        <v>6141</v>
      </c>
      <c r="G2867" s="8" t="str">
        <f t="shared" ca="1" si="205"/>
        <v>13</v>
      </c>
      <c r="H2867" s="8" t="str">
        <f t="shared" ca="1" si="206"/>
        <v>20</v>
      </c>
      <c r="I2867" s="8" t="s">
        <v>7945</v>
      </c>
      <c r="J2867" s="8" t="s">
        <v>6324</v>
      </c>
      <c r="K2867" s="8" t="s">
        <v>6217</v>
      </c>
      <c r="L2867" s="8" t="s">
        <v>9220</v>
      </c>
      <c r="M2867" s="8" t="s">
        <v>9221</v>
      </c>
      <c r="N2867" s="8" t="s">
        <v>6169</v>
      </c>
    </row>
    <row r="2868" spans="1:14" ht="21.75" customHeight="1">
      <c r="A2868" s="8" t="s">
        <v>9222</v>
      </c>
      <c r="B2868" s="8" t="s">
        <v>7075</v>
      </c>
      <c r="C2868" s="8" t="s">
        <v>8585</v>
      </c>
      <c r="D2868" s="8" t="s">
        <v>8586</v>
      </c>
      <c r="F2868" s="8" t="s">
        <v>6150</v>
      </c>
      <c r="G2868" s="8" t="str">
        <f t="shared" ca="1" si="205"/>
        <v>13</v>
      </c>
      <c r="H2868" s="8" t="str">
        <f t="shared" ca="1" si="206"/>
        <v>20</v>
      </c>
      <c r="I2868" s="8" t="s">
        <v>6183</v>
      </c>
      <c r="J2868" s="8" t="s">
        <v>6173</v>
      </c>
      <c r="K2868" s="8" t="s">
        <v>6166</v>
      </c>
      <c r="L2868" s="8" t="s">
        <v>9223</v>
      </c>
      <c r="M2868" s="8" t="s">
        <v>4611</v>
      </c>
      <c r="N2868" s="8" t="s">
        <v>6169</v>
      </c>
    </row>
    <row r="2869" spans="1:14" ht="21.75" customHeight="1">
      <c r="A2869" s="8" t="s">
        <v>9224</v>
      </c>
      <c r="B2869" s="8" t="s">
        <v>64</v>
      </c>
      <c r="C2869" s="8" t="s">
        <v>8585</v>
      </c>
      <c r="D2869" s="8" t="s">
        <v>8586</v>
      </c>
      <c r="F2869" s="8" t="s">
        <v>6141</v>
      </c>
      <c r="G2869" s="8" t="str">
        <f t="shared" ca="1" si="205"/>
        <v>13</v>
      </c>
      <c r="H2869" s="8" t="str">
        <f t="shared" ca="1" si="206"/>
        <v>20</v>
      </c>
      <c r="I2869" s="8" t="s">
        <v>6532</v>
      </c>
      <c r="J2869" s="8" t="s">
        <v>6233</v>
      </c>
      <c r="K2869" s="8" t="s">
        <v>6143</v>
      </c>
      <c r="L2869" s="8" t="s">
        <v>9225</v>
      </c>
      <c r="M2869" s="8" t="s">
        <v>1907</v>
      </c>
      <c r="N2869" s="8" t="s">
        <v>6147</v>
      </c>
    </row>
    <row r="2870" spans="1:14" ht="21.75" customHeight="1">
      <c r="A2870" s="8" t="s">
        <v>1068</v>
      </c>
      <c r="B2870" s="8" t="s">
        <v>9226</v>
      </c>
      <c r="C2870" s="8" t="s">
        <v>8585</v>
      </c>
      <c r="D2870" s="8" t="s">
        <v>8586</v>
      </c>
      <c r="F2870" s="8" t="s">
        <v>6150</v>
      </c>
      <c r="G2870" s="8" t="str">
        <f t="shared" ca="1" si="205"/>
        <v>13</v>
      </c>
      <c r="H2870" s="8" t="str">
        <f t="shared" ca="1" si="206"/>
        <v>20</v>
      </c>
      <c r="I2870" s="8" t="s">
        <v>7381</v>
      </c>
      <c r="J2870" s="8" t="s">
        <v>9227</v>
      </c>
      <c r="K2870" s="8" t="s">
        <v>6143</v>
      </c>
      <c r="L2870" s="8" t="s">
        <v>9228</v>
      </c>
      <c r="M2870" s="8" t="s">
        <v>9229</v>
      </c>
      <c r="N2870" s="8" t="s">
        <v>36</v>
      </c>
    </row>
    <row r="2871" spans="1:14" ht="21.75" customHeight="1">
      <c r="A2871" s="8" t="s">
        <v>3283</v>
      </c>
      <c r="B2871" s="8" t="s">
        <v>9230</v>
      </c>
      <c r="C2871" s="8" t="s">
        <v>8585</v>
      </c>
      <c r="D2871" s="8" t="s">
        <v>8586</v>
      </c>
      <c r="F2871" s="8" t="s">
        <v>6141</v>
      </c>
      <c r="G2871" s="8" t="str">
        <f t="shared" ca="1" si="205"/>
        <v>13</v>
      </c>
      <c r="H2871" s="8" t="str">
        <f t="shared" ca="1" si="206"/>
        <v>20</v>
      </c>
      <c r="I2871" s="8" t="s">
        <v>7083</v>
      </c>
      <c r="J2871" s="8" t="s">
        <v>6864</v>
      </c>
      <c r="K2871" s="8" t="s">
        <v>6217</v>
      </c>
      <c r="L2871" s="8" t="s">
        <v>9231</v>
      </c>
      <c r="M2871" s="8" t="s">
        <v>9232</v>
      </c>
      <c r="N2871" s="8" t="s">
        <v>42</v>
      </c>
    </row>
    <row r="2872" spans="1:14" ht="21.75" customHeight="1">
      <c r="A2872" s="8" t="s">
        <v>9233</v>
      </c>
      <c r="B2872" s="8" t="s">
        <v>9234</v>
      </c>
      <c r="C2872" s="8" t="s">
        <v>8585</v>
      </c>
      <c r="D2872" s="8" t="s">
        <v>8586</v>
      </c>
      <c r="F2872" s="8" t="s">
        <v>6141</v>
      </c>
      <c r="G2872" s="8" t="str">
        <f t="shared" ca="1" si="205"/>
        <v>13</v>
      </c>
      <c r="H2872" s="8" t="str">
        <f t="shared" ca="1" si="206"/>
        <v>20</v>
      </c>
      <c r="I2872" s="8" t="s">
        <v>6319</v>
      </c>
      <c r="J2872" s="8" t="s">
        <v>6361</v>
      </c>
      <c r="K2872" s="8" t="s">
        <v>6217</v>
      </c>
      <c r="L2872" s="8" t="s">
        <v>9235</v>
      </c>
      <c r="M2872" s="8" t="s">
        <v>6559</v>
      </c>
      <c r="N2872" s="8" t="s">
        <v>6169</v>
      </c>
    </row>
    <row r="2873" spans="1:14" ht="21.75" customHeight="1">
      <c r="A2873" s="8" t="s">
        <v>9236</v>
      </c>
      <c r="B2873" s="8" t="s">
        <v>9237</v>
      </c>
      <c r="C2873" s="8" t="s">
        <v>8585</v>
      </c>
      <c r="D2873" s="8" t="s">
        <v>8605</v>
      </c>
      <c r="F2873" s="8" t="s">
        <v>6141</v>
      </c>
      <c r="G2873" s="8" t="str">
        <f t="shared" ca="1" si="205"/>
        <v>13</v>
      </c>
      <c r="H2873" s="8" t="str">
        <f t="shared" ca="1" si="206"/>
        <v>20</v>
      </c>
      <c r="I2873" s="8" t="s">
        <v>6973</v>
      </c>
      <c r="J2873" s="8" t="s">
        <v>6336</v>
      </c>
      <c r="K2873" s="8" t="s">
        <v>6143</v>
      </c>
      <c r="L2873" s="8" t="s">
        <v>9238</v>
      </c>
      <c r="M2873" s="8" t="s">
        <v>9054</v>
      </c>
      <c r="N2873" s="8" t="s">
        <v>36</v>
      </c>
    </row>
    <row r="2874" spans="1:14" ht="21.75" customHeight="1">
      <c r="A2874" s="8" t="s">
        <v>51</v>
      </c>
      <c r="B2874" s="8" t="s">
        <v>5540</v>
      </c>
      <c r="C2874" s="8" t="s">
        <v>8585</v>
      </c>
      <c r="D2874" s="8" t="s">
        <v>8586</v>
      </c>
      <c r="F2874" s="8" t="s">
        <v>6141</v>
      </c>
      <c r="G2874" s="8" t="str">
        <f t="shared" ca="1" si="205"/>
        <v>13</v>
      </c>
      <c r="H2874" s="8" t="str">
        <f t="shared" ca="1" si="206"/>
        <v>20</v>
      </c>
      <c r="I2874" s="8" t="s">
        <v>6171</v>
      </c>
      <c r="J2874" s="8" t="s">
        <v>6786</v>
      </c>
      <c r="K2874" s="8" t="s">
        <v>6143</v>
      </c>
      <c r="L2874" s="8" t="s">
        <v>9239</v>
      </c>
      <c r="M2874" s="8" t="s">
        <v>1410</v>
      </c>
      <c r="N2874" s="8" t="s">
        <v>6224</v>
      </c>
    </row>
    <row r="2875" spans="1:14" ht="21.75" customHeight="1">
      <c r="A2875" s="8" t="s">
        <v>9240</v>
      </c>
      <c r="B2875" s="8" t="s">
        <v>7254</v>
      </c>
      <c r="C2875" s="8" t="s">
        <v>8585</v>
      </c>
      <c r="D2875" s="8" t="s">
        <v>8586</v>
      </c>
      <c r="F2875" s="8" t="s">
        <v>6164</v>
      </c>
      <c r="G2875" s="8" t="str">
        <f t="shared" ca="1" si="205"/>
        <v>13</v>
      </c>
      <c r="H2875" s="8" t="str">
        <f t="shared" ca="1" si="206"/>
        <v>20</v>
      </c>
      <c r="I2875" s="8" t="s">
        <v>8566</v>
      </c>
      <c r="J2875" s="8" t="s">
        <v>6158</v>
      </c>
      <c r="K2875" s="8" t="s">
        <v>6217</v>
      </c>
      <c r="L2875" s="8" t="s">
        <v>9241</v>
      </c>
      <c r="M2875" s="8" t="s">
        <v>9242</v>
      </c>
      <c r="N2875" s="8" t="s">
        <v>6169</v>
      </c>
    </row>
    <row r="2876" spans="1:14" ht="21.75" customHeight="1">
      <c r="A2876" s="8" t="s">
        <v>591</v>
      </c>
      <c r="B2876" s="8" t="s">
        <v>9129</v>
      </c>
      <c r="C2876" s="8" t="s">
        <v>8585</v>
      </c>
      <c r="D2876" s="8" t="s">
        <v>8586</v>
      </c>
      <c r="F2876" s="8" t="s">
        <v>6141</v>
      </c>
      <c r="G2876" s="8" t="str">
        <f t="shared" ca="1" si="205"/>
        <v>13</v>
      </c>
      <c r="H2876" s="8" t="str">
        <f t="shared" ca="1" si="206"/>
        <v>20</v>
      </c>
      <c r="I2876" s="8" t="s">
        <v>7530</v>
      </c>
      <c r="J2876" s="8" t="s">
        <v>7491</v>
      </c>
      <c r="K2876" s="8" t="s">
        <v>6217</v>
      </c>
      <c r="L2876" s="8" t="s">
        <v>9131</v>
      </c>
      <c r="M2876" s="8" t="s">
        <v>4847</v>
      </c>
      <c r="N2876" s="8" t="s">
        <v>36</v>
      </c>
    </row>
    <row r="2877" spans="1:14" ht="21.75" customHeight="1">
      <c r="A2877" s="8" t="s">
        <v>9209</v>
      </c>
      <c r="B2877" s="8" t="s">
        <v>6738</v>
      </c>
      <c r="C2877" s="8" t="s">
        <v>8585</v>
      </c>
      <c r="D2877" s="8" t="s">
        <v>8586</v>
      </c>
      <c r="F2877" s="8" t="s">
        <v>6141</v>
      </c>
      <c r="G2877" s="8" t="str">
        <f t="shared" ca="1" si="205"/>
        <v>13</v>
      </c>
      <c r="H2877" s="8" t="str">
        <f t="shared" ca="1" si="206"/>
        <v>20</v>
      </c>
      <c r="I2877" s="8" t="s">
        <v>7530</v>
      </c>
      <c r="J2877" s="8" t="s">
        <v>6184</v>
      </c>
      <c r="K2877" s="8" t="s">
        <v>6172</v>
      </c>
      <c r="L2877" s="8" t="s">
        <v>9210</v>
      </c>
      <c r="M2877" s="8" t="s">
        <v>4176</v>
      </c>
      <c r="N2877" s="8" t="s">
        <v>6169</v>
      </c>
    </row>
    <row r="2878" spans="1:14" ht="21.75" customHeight="1">
      <c r="A2878" s="8" t="s">
        <v>385</v>
      </c>
      <c r="B2878" s="8" t="s">
        <v>9135</v>
      </c>
      <c r="C2878" s="8" t="s">
        <v>8585</v>
      </c>
      <c r="D2878" s="8" t="s">
        <v>8667</v>
      </c>
      <c r="F2878" s="8" t="s">
        <v>6141</v>
      </c>
      <c r="G2878" s="8" t="str">
        <f t="shared" ca="1" si="205"/>
        <v>13</v>
      </c>
      <c r="H2878" s="8" t="str">
        <f t="shared" ca="1" si="206"/>
        <v>20</v>
      </c>
      <c r="I2878" s="8" t="s">
        <v>7526</v>
      </c>
      <c r="J2878" s="8" t="s">
        <v>6158</v>
      </c>
      <c r="K2878" s="8" t="s">
        <v>6217</v>
      </c>
      <c r="L2878" s="8" t="s">
        <v>9243</v>
      </c>
      <c r="M2878" s="8" t="s">
        <v>9244</v>
      </c>
      <c r="N2878" s="8" t="s">
        <v>36</v>
      </c>
    </row>
    <row r="2879" spans="1:14" ht="21.75" customHeight="1">
      <c r="A2879" s="8" t="s">
        <v>9245</v>
      </c>
      <c r="B2879" s="8" t="s">
        <v>8931</v>
      </c>
      <c r="C2879" s="8" t="s">
        <v>8585</v>
      </c>
      <c r="D2879" s="8" t="s">
        <v>8629</v>
      </c>
      <c r="F2879" s="8" t="s">
        <v>6164</v>
      </c>
      <c r="G2879" s="8" t="str">
        <f t="shared" ca="1" si="205"/>
        <v>13</v>
      </c>
      <c r="H2879" s="8" t="str">
        <f t="shared" ca="1" si="206"/>
        <v>20</v>
      </c>
      <c r="I2879" s="8" t="s">
        <v>6432</v>
      </c>
      <c r="J2879" s="8" t="s">
        <v>6286</v>
      </c>
      <c r="K2879" s="8" t="s">
        <v>6166</v>
      </c>
      <c r="L2879" s="8" t="s">
        <v>9246</v>
      </c>
      <c r="M2879" s="8" t="s">
        <v>9247</v>
      </c>
      <c r="N2879" s="8" t="s">
        <v>6169</v>
      </c>
    </row>
    <row r="2880" spans="1:14" ht="21.75" customHeight="1">
      <c r="A2880" s="8" t="s">
        <v>385</v>
      </c>
      <c r="B2880" s="8" t="s">
        <v>6824</v>
      </c>
      <c r="C2880" s="8" t="s">
        <v>8585</v>
      </c>
      <c r="D2880" s="8" t="s">
        <v>8586</v>
      </c>
      <c r="F2880" s="8" t="s">
        <v>6141</v>
      </c>
      <c r="G2880" s="8" t="str">
        <f t="shared" ca="1" si="205"/>
        <v>13</v>
      </c>
      <c r="H2880" s="8" t="str">
        <f t="shared" ca="1" si="206"/>
        <v>20</v>
      </c>
      <c r="I2880" s="8" t="s">
        <v>7819</v>
      </c>
      <c r="J2880" s="8" t="s">
        <v>6158</v>
      </c>
      <c r="K2880" s="8" t="s">
        <v>6166</v>
      </c>
      <c r="L2880" s="8" t="s">
        <v>9248</v>
      </c>
      <c r="M2880" s="8" t="s">
        <v>9249</v>
      </c>
      <c r="N2880" s="8" t="s">
        <v>6169</v>
      </c>
    </row>
    <row r="2881" spans="1:14" ht="21.75" customHeight="1">
      <c r="A2881" s="8" t="s">
        <v>5367</v>
      </c>
      <c r="B2881" s="8" t="s">
        <v>9035</v>
      </c>
      <c r="C2881" s="8" t="s">
        <v>8585</v>
      </c>
      <c r="D2881" s="8" t="s">
        <v>8586</v>
      </c>
      <c r="F2881" s="8" t="s">
        <v>6141</v>
      </c>
      <c r="G2881" s="8" t="str">
        <f t="shared" ca="1" si="205"/>
        <v>13</v>
      </c>
      <c r="H2881" s="8" t="str">
        <f t="shared" ca="1" si="206"/>
        <v>20</v>
      </c>
      <c r="I2881" s="8" t="s">
        <v>6189</v>
      </c>
      <c r="J2881" s="8" t="s">
        <v>6144</v>
      </c>
      <c r="K2881" s="8" t="s">
        <v>6217</v>
      </c>
      <c r="L2881" s="8" t="s">
        <v>9046</v>
      </c>
      <c r="M2881" s="8" t="s">
        <v>9250</v>
      </c>
      <c r="N2881" s="8" t="s">
        <v>36</v>
      </c>
    </row>
    <row r="2882" spans="1:14" ht="21.75" customHeight="1">
      <c r="A2882" s="8" t="s">
        <v>385</v>
      </c>
      <c r="B2882" s="8" t="s">
        <v>4947</v>
      </c>
      <c r="C2882" s="8" t="s">
        <v>8585</v>
      </c>
      <c r="D2882" s="8" t="s">
        <v>8648</v>
      </c>
      <c r="F2882" s="8" t="s">
        <v>6141</v>
      </c>
      <c r="G2882" s="8" t="str">
        <f t="shared" ca="1" si="205"/>
        <v>13</v>
      </c>
      <c r="H2882" s="8" t="str">
        <f t="shared" ca="1" si="206"/>
        <v>20</v>
      </c>
      <c r="I2882" s="8" t="s">
        <v>6637</v>
      </c>
      <c r="J2882" s="8" t="s">
        <v>6278</v>
      </c>
      <c r="K2882" s="8" t="s">
        <v>6217</v>
      </c>
      <c r="L2882" s="8" t="s">
        <v>9251</v>
      </c>
      <c r="M2882" s="8" t="s">
        <v>9252</v>
      </c>
      <c r="N2882" s="8" t="s">
        <v>6224</v>
      </c>
    </row>
    <row r="2883" spans="1:14" ht="21.75" customHeight="1">
      <c r="A2883" s="8" t="s">
        <v>75</v>
      </c>
      <c r="B2883" s="8" t="s">
        <v>9122</v>
      </c>
      <c r="C2883" s="8" t="s">
        <v>8585</v>
      </c>
      <c r="D2883" s="8" t="s">
        <v>8605</v>
      </c>
      <c r="F2883" s="8" t="s">
        <v>6141</v>
      </c>
      <c r="G2883" s="8" t="str">
        <f t="shared" ca="1" si="205"/>
        <v>13</v>
      </c>
      <c r="H2883" s="8" t="str">
        <f t="shared" ca="1" si="206"/>
        <v>20</v>
      </c>
      <c r="I2883" s="8" t="s">
        <v>9123</v>
      </c>
      <c r="J2883" s="8" t="s">
        <v>6270</v>
      </c>
      <c r="K2883" s="8" t="s">
        <v>6217</v>
      </c>
      <c r="L2883" s="8" t="s">
        <v>9124</v>
      </c>
      <c r="M2883" s="8" t="s">
        <v>9253</v>
      </c>
      <c r="N2883" s="8" t="s">
        <v>42</v>
      </c>
    </row>
    <row r="2884" spans="1:14" ht="21.75" customHeight="1">
      <c r="A2884" s="8" t="s">
        <v>9254</v>
      </c>
      <c r="B2884" s="8" t="s">
        <v>9255</v>
      </c>
      <c r="C2884" s="8" t="s">
        <v>8585</v>
      </c>
      <c r="D2884" s="8" t="s">
        <v>8648</v>
      </c>
      <c r="F2884" s="8" t="s">
        <v>6164</v>
      </c>
      <c r="G2884" s="8" t="str">
        <f t="shared" ca="1" si="205"/>
        <v>13</v>
      </c>
      <c r="H2884" s="8" t="str">
        <f t="shared" ca="1" si="206"/>
        <v>20</v>
      </c>
      <c r="I2884" s="8" t="s">
        <v>7381</v>
      </c>
      <c r="J2884" s="8" t="s">
        <v>6286</v>
      </c>
      <c r="K2884" s="8" t="s">
        <v>6217</v>
      </c>
      <c r="L2884" s="8" t="s">
        <v>9256</v>
      </c>
      <c r="M2884" s="8" t="s">
        <v>9257</v>
      </c>
      <c r="N2884" s="8" t="s">
        <v>42</v>
      </c>
    </row>
    <row r="2885" spans="1:14" ht="21.75" customHeight="1">
      <c r="A2885" s="8" t="s">
        <v>7673</v>
      </c>
      <c r="B2885" s="8" t="s">
        <v>9258</v>
      </c>
      <c r="C2885" s="8" t="s">
        <v>8585</v>
      </c>
      <c r="D2885" s="8" t="s">
        <v>8605</v>
      </c>
      <c r="F2885" s="8" t="s">
        <v>6141</v>
      </c>
      <c r="G2885" s="8" t="str">
        <f t="shared" ca="1" si="205"/>
        <v>13</v>
      </c>
      <c r="H2885" s="8" t="str">
        <f t="shared" ca="1" si="206"/>
        <v>20</v>
      </c>
      <c r="I2885" s="8" t="s">
        <v>8802</v>
      </c>
      <c r="J2885" s="8" t="s">
        <v>6595</v>
      </c>
      <c r="K2885" s="8" t="s">
        <v>6217</v>
      </c>
      <c r="L2885" s="8" t="s">
        <v>9259</v>
      </c>
      <c r="M2885" s="8" t="s">
        <v>9260</v>
      </c>
      <c r="N2885" s="8" t="s">
        <v>42</v>
      </c>
    </row>
    <row r="2886" spans="1:14" ht="21.75" customHeight="1">
      <c r="A2886" s="8" t="s">
        <v>6317</v>
      </c>
      <c r="B2886" s="8" t="s">
        <v>7291</v>
      </c>
      <c r="C2886" s="8" t="s">
        <v>8585</v>
      </c>
      <c r="D2886" s="8" t="s">
        <v>8648</v>
      </c>
      <c r="F2886" s="8" t="s">
        <v>6141</v>
      </c>
      <c r="G2886" s="8" t="str">
        <f t="shared" ca="1" si="205"/>
        <v>13</v>
      </c>
      <c r="H2886" s="8" t="str">
        <f t="shared" ca="1" si="206"/>
        <v>20</v>
      </c>
      <c r="I2886" s="8" t="s">
        <v>9261</v>
      </c>
      <c r="J2886" s="8" t="s">
        <v>6190</v>
      </c>
      <c r="K2886" s="8" t="s">
        <v>6166</v>
      </c>
      <c r="L2886" s="8" t="s">
        <v>9262</v>
      </c>
      <c r="M2886" s="8" t="s">
        <v>9263</v>
      </c>
      <c r="N2886" s="8" t="s">
        <v>42</v>
      </c>
    </row>
    <row r="2887" spans="1:14" ht="21.75" customHeight="1">
      <c r="A2887" s="8" t="s">
        <v>8473</v>
      </c>
      <c r="B2887" s="8" t="s">
        <v>9264</v>
      </c>
      <c r="C2887" s="8" t="s">
        <v>8585</v>
      </c>
      <c r="D2887" s="8" t="s">
        <v>8591</v>
      </c>
      <c r="F2887" s="8" t="s">
        <v>6164</v>
      </c>
      <c r="G2887" s="8" t="str">
        <f t="shared" ca="1" si="205"/>
        <v>13</v>
      </c>
      <c r="H2887" s="8" t="str">
        <f t="shared" ca="1" si="206"/>
        <v>20</v>
      </c>
      <c r="I2887" s="8" t="s">
        <v>9265</v>
      </c>
      <c r="J2887" s="8" t="s">
        <v>9266</v>
      </c>
      <c r="K2887" s="8" t="s">
        <v>6143</v>
      </c>
      <c r="L2887" s="8" t="s">
        <v>9267</v>
      </c>
      <c r="M2887" s="8" t="s">
        <v>7558</v>
      </c>
      <c r="N2887" s="8" t="s">
        <v>42</v>
      </c>
    </row>
    <row r="2888" spans="1:14" ht="21.75" customHeight="1">
      <c r="A2888" s="8" t="s">
        <v>9268</v>
      </c>
      <c r="B2888" s="8" t="s">
        <v>8813</v>
      </c>
      <c r="C2888" s="8" t="s">
        <v>8585</v>
      </c>
      <c r="D2888" s="8" t="s">
        <v>8605</v>
      </c>
      <c r="F2888" s="8" t="s">
        <v>6164</v>
      </c>
      <c r="G2888" s="8" t="str">
        <f t="shared" ca="1" si="205"/>
        <v>13</v>
      </c>
      <c r="H2888" s="8" t="str">
        <f t="shared" ca="1" si="206"/>
        <v>20</v>
      </c>
      <c r="I2888" s="8" t="s">
        <v>6256</v>
      </c>
      <c r="J2888" s="8" t="s">
        <v>6746</v>
      </c>
      <c r="K2888" s="8" t="s">
        <v>6217</v>
      </c>
      <c r="L2888" s="8" t="s">
        <v>9269</v>
      </c>
      <c r="M2888" s="8" t="s">
        <v>9270</v>
      </c>
      <c r="N2888" s="8" t="s">
        <v>36</v>
      </c>
    </row>
    <row r="2889" spans="1:14" ht="21.75" customHeight="1">
      <c r="A2889" s="8" t="s">
        <v>2510</v>
      </c>
      <c r="B2889" s="8" t="s">
        <v>9271</v>
      </c>
      <c r="C2889" s="8" t="s">
        <v>8585</v>
      </c>
      <c r="D2889" s="8" t="s">
        <v>8617</v>
      </c>
      <c r="F2889" s="8" t="s">
        <v>6141</v>
      </c>
      <c r="G2889" s="8" t="str">
        <f t="shared" ca="1" si="205"/>
        <v>13</v>
      </c>
      <c r="H2889" s="8" t="str">
        <f t="shared" ca="1" si="206"/>
        <v>20</v>
      </c>
      <c r="I2889" s="8" t="s">
        <v>6532</v>
      </c>
      <c r="J2889" s="8" t="s">
        <v>6158</v>
      </c>
      <c r="K2889" s="8" t="s">
        <v>6217</v>
      </c>
      <c r="L2889" s="8" t="s">
        <v>9272</v>
      </c>
      <c r="M2889" s="8" t="s">
        <v>7858</v>
      </c>
      <c r="N2889" s="8" t="s">
        <v>42</v>
      </c>
    </row>
    <row r="2890" spans="1:14" ht="21.75" customHeight="1">
      <c r="A2890" s="8" t="s">
        <v>7755</v>
      </c>
      <c r="B2890" s="8" t="s">
        <v>9162</v>
      </c>
      <c r="C2890" s="8" t="s">
        <v>8585</v>
      </c>
      <c r="D2890" s="8" t="s">
        <v>8586</v>
      </c>
      <c r="F2890" s="8" t="s">
        <v>6141</v>
      </c>
      <c r="G2890" s="8" t="str">
        <f t="shared" ca="1" si="205"/>
        <v>13</v>
      </c>
      <c r="H2890" s="8" t="str">
        <f t="shared" ca="1" si="206"/>
        <v>20</v>
      </c>
      <c r="I2890" s="8" t="s">
        <v>6432</v>
      </c>
      <c r="J2890" s="8" t="s">
        <v>6324</v>
      </c>
      <c r="K2890" s="8" t="s">
        <v>6143</v>
      </c>
      <c r="L2890" s="8" t="s">
        <v>9273</v>
      </c>
      <c r="M2890" s="8" t="s">
        <v>9274</v>
      </c>
      <c r="N2890" s="8" t="s">
        <v>6224</v>
      </c>
    </row>
    <row r="2891" spans="1:14" ht="21.75" customHeight="1">
      <c r="A2891" s="8" t="s">
        <v>3951</v>
      </c>
      <c r="B2891" s="8" t="s">
        <v>1042</v>
      </c>
      <c r="C2891" s="8" t="s">
        <v>8585</v>
      </c>
      <c r="D2891" s="8" t="s">
        <v>8705</v>
      </c>
      <c r="F2891" s="8" t="s">
        <v>6164</v>
      </c>
      <c r="G2891" s="8" t="str">
        <f t="shared" ca="1" si="205"/>
        <v>13</v>
      </c>
      <c r="H2891" s="8" t="str">
        <f t="shared" ca="1" si="206"/>
        <v>20</v>
      </c>
      <c r="I2891" s="8" t="s">
        <v>8033</v>
      </c>
      <c r="J2891" s="8" t="s">
        <v>6158</v>
      </c>
      <c r="K2891" s="8" t="s">
        <v>6150</v>
      </c>
      <c r="L2891" s="8" t="s">
        <v>9275</v>
      </c>
      <c r="M2891" s="8" t="s">
        <v>6358</v>
      </c>
      <c r="N2891" s="8" t="s">
        <v>6224</v>
      </c>
    </row>
    <row r="2892" spans="1:14" ht="21.75" customHeight="1">
      <c r="A2892" s="8" t="s">
        <v>9276</v>
      </c>
      <c r="B2892" s="8" t="s">
        <v>8707</v>
      </c>
      <c r="C2892" s="8" t="s">
        <v>8585</v>
      </c>
      <c r="D2892" s="8" t="s">
        <v>8586</v>
      </c>
      <c r="F2892" s="8" t="s">
        <v>6141</v>
      </c>
      <c r="G2892" s="8" t="str">
        <f t="shared" ca="1" si="205"/>
        <v>13</v>
      </c>
      <c r="H2892" s="8" t="str">
        <f t="shared" ca="1" si="206"/>
        <v>20</v>
      </c>
      <c r="I2892" s="8" t="s">
        <v>7445</v>
      </c>
      <c r="J2892" s="8" t="s">
        <v>7721</v>
      </c>
      <c r="K2892" s="8" t="s">
        <v>6143</v>
      </c>
      <c r="L2892" s="8" t="s">
        <v>9277</v>
      </c>
      <c r="M2892" s="8" t="s">
        <v>6286</v>
      </c>
      <c r="N2892" s="8" t="s">
        <v>36</v>
      </c>
    </row>
    <row r="2893" spans="1:14" ht="21.75" customHeight="1">
      <c r="A2893" s="8" t="s">
        <v>9278</v>
      </c>
      <c r="B2893" s="8" t="s">
        <v>9279</v>
      </c>
      <c r="C2893" s="8" t="s">
        <v>8585</v>
      </c>
      <c r="D2893" s="8" t="s">
        <v>8586</v>
      </c>
      <c r="F2893" s="8" t="s">
        <v>6141</v>
      </c>
      <c r="G2893" s="8" t="str">
        <f t="shared" ca="1" si="205"/>
        <v>13</v>
      </c>
      <c r="H2893" s="8" t="str">
        <f t="shared" ca="1" si="206"/>
        <v>20</v>
      </c>
      <c r="I2893" s="8" t="s">
        <v>9123</v>
      </c>
      <c r="J2893" s="8" t="s">
        <v>7398</v>
      </c>
      <c r="K2893" s="8" t="s">
        <v>6217</v>
      </c>
      <c r="L2893" s="8" t="s">
        <v>9280</v>
      </c>
      <c r="M2893" s="8" t="s">
        <v>9281</v>
      </c>
      <c r="N2893" s="8" t="s">
        <v>6169</v>
      </c>
    </row>
    <row r="2894" spans="1:14" ht="21.75" customHeight="1">
      <c r="A2894" s="8" t="s">
        <v>172</v>
      </c>
      <c r="B2894" s="8" t="s">
        <v>9282</v>
      </c>
      <c r="C2894" s="8" t="s">
        <v>8585</v>
      </c>
      <c r="D2894" s="8" t="s">
        <v>8586</v>
      </c>
      <c r="F2894" s="8" t="s">
        <v>6141</v>
      </c>
      <c r="G2894" s="8" t="str">
        <f t="shared" ca="1" si="205"/>
        <v>13</v>
      </c>
      <c r="H2894" s="8" t="str">
        <f t="shared" ca="1" si="206"/>
        <v>20</v>
      </c>
      <c r="I2894" s="8" t="s">
        <v>6165</v>
      </c>
      <c r="J2894" s="8" t="s">
        <v>6278</v>
      </c>
      <c r="K2894" s="8" t="s">
        <v>6217</v>
      </c>
      <c r="L2894" s="8" t="s">
        <v>9283</v>
      </c>
      <c r="M2894" s="8" t="s">
        <v>9284</v>
      </c>
      <c r="N2894" s="8" t="s">
        <v>42</v>
      </c>
    </row>
    <row r="2895" spans="1:14" ht="21.75" customHeight="1">
      <c r="A2895" s="8" t="s">
        <v>9285</v>
      </c>
      <c r="B2895" s="8" t="s">
        <v>6276</v>
      </c>
      <c r="C2895" s="8" t="s">
        <v>8585</v>
      </c>
      <c r="D2895" s="8" t="s">
        <v>8591</v>
      </c>
      <c r="F2895" s="8" t="s">
        <v>6141</v>
      </c>
      <c r="G2895" s="8" t="str">
        <f t="shared" ca="1" si="205"/>
        <v>13</v>
      </c>
      <c r="H2895" s="8" t="str">
        <f t="shared" ca="1" si="206"/>
        <v>20</v>
      </c>
      <c r="I2895" s="8" t="s">
        <v>7445</v>
      </c>
      <c r="J2895" s="8" t="s">
        <v>6278</v>
      </c>
      <c r="K2895" s="8" t="s">
        <v>6217</v>
      </c>
      <c r="L2895" s="8" t="s">
        <v>9286</v>
      </c>
      <c r="M2895" s="8" t="s">
        <v>9287</v>
      </c>
      <c r="N2895" s="8" t="s">
        <v>6169</v>
      </c>
    </row>
    <row r="2896" spans="1:14" ht="21.75" customHeight="1">
      <c r="A2896" s="8" t="s">
        <v>385</v>
      </c>
      <c r="B2896" s="8" t="s">
        <v>9288</v>
      </c>
      <c r="C2896" s="8" t="s">
        <v>8585</v>
      </c>
      <c r="D2896" s="8" t="s">
        <v>8605</v>
      </c>
      <c r="F2896" s="8" t="s">
        <v>6141</v>
      </c>
      <c r="G2896" s="8" t="str">
        <f t="shared" ca="1" si="205"/>
        <v>13</v>
      </c>
      <c r="H2896" s="8" t="str">
        <f t="shared" ca="1" si="206"/>
        <v>20</v>
      </c>
      <c r="I2896" s="8" t="s">
        <v>6532</v>
      </c>
      <c r="J2896" s="8" t="s">
        <v>6413</v>
      </c>
      <c r="K2896" s="8" t="s">
        <v>6217</v>
      </c>
      <c r="L2896" s="8" t="s">
        <v>9289</v>
      </c>
      <c r="M2896" s="8" t="s">
        <v>9290</v>
      </c>
      <c r="N2896" s="8" t="s">
        <v>36</v>
      </c>
    </row>
    <row r="2897" spans="1:14" ht="21.75" customHeight="1">
      <c r="A2897" s="8" t="s">
        <v>3951</v>
      </c>
      <c r="B2897" s="8" t="s">
        <v>8779</v>
      </c>
      <c r="C2897" s="8" t="s">
        <v>8585</v>
      </c>
      <c r="D2897" s="8" t="s">
        <v>8586</v>
      </c>
      <c r="F2897" s="8" t="s">
        <v>6150</v>
      </c>
      <c r="G2897" s="8" t="str">
        <f t="shared" ca="1" si="205"/>
        <v>13</v>
      </c>
      <c r="H2897" s="8" t="str">
        <f t="shared" ca="1" si="206"/>
        <v>20</v>
      </c>
      <c r="I2897" s="8" t="s">
        <v>7338</v>
      </c>
      <c r="J2897" s="8" t="s">
        <v>6324</v>
      </c>
      <c r="K2897" s="8" t="s">
        <v>6217</v>
      </c>
      <c r="L2897" s="8" t="s">
        <v>8781</v>
      </c>
      <c r="M2897" s="8" t="s">
        <v>9291</v>
      </c>
      <c r="N2897" s="8" t="s">
        <v>6169</v>
      </c>
    </row>
    <row r="2898" spans="1:14" ht="21.75" customHeight="1">
      <c r="A2898" s="8" t="s">
        <v>8200</v>
      </c>
      <c r="B2898" s="8" t="s">
        <v>9292</v>
      </c>
      <c r="C2898" s="8" t="s">
        <v>8585</v>
      </c>
      <c r="D2898" s="8" t="s">
        <v>8586</v>
      </c>
      <c r="F2898" s="8" t="s">
        <v>6164</v>
      </c>
      <c r="G2898" s="8" t="str">
        <f t="shared" ca="1" si="205"/>
        <v>13</v>
      </c>
      <c r="H2898" s="8" t="str">
        <f t="shared" ca="1" si="206"/>
        <v>20</v>
      </c>
      <c r="I2898" s="8" t="s">
        <v>9293</v>
      </c>
      <c r="J2898" s="8" t="s">
        <v>9294</v>
      </c>
      <c r="K2898" s="8" t="s">
        <v>6166</v>
      </c>
      <c r="L2898" s="8" t="s">
        <v>9295</v>
      </c>
      <c r="M2898" s="8" t="s">
        <v>9296</v>
      </c>
      <c r="N2898" s="8" t="s">
        <v>42</v>
      </c>
    </row>
    <row r="2899" spans="1:14" ht="21.75" customHeight="1">
      <c r="A2899" s="8" t="s">
        <v>385</v>
      </c>
      <c r="B2899" s="8" t="s">
        <v>9297</v>
      </c>
      <c r="C2899" s="8" t="s">
        <v>8585</v>
      </c>
      <c r="D2899" s="8" t="s">
        <v>8586</v>
      </c>
      <c r="F2899" s="8" t="s">
        <v>6141</v>
      </c>
      <c r="G2899" s="8" t="str">
        <f t="shared" ca="1" si="205"/>
        <v>13</v>
      </c>
      <c r="H2899" s="8" t="str">
        <f t="shared" ca="1" si="206"/>
        <v>20</v>
      </c>
      <c r="I2899" s="8" t="s">
        <v>6277</v>
      </c>
      <c r="J2899" s="8" t="s">
        <v>6786</v>
      </c>
      <c r="K2899" s="8" t="s">
        <v>6143</v>
      </c>
      <c r="L2899" s="8" t="s">
        <v>9298</v>
      </c>
      <c r="M2899" s="8" t="s">
        <v>6761</v>
      </c>
      <c r="N2899" s="8" t="s">
        <v>6224</v>
      </c>
    </row>
    <row r="2900" spans="1:14" ht="21.75" customHeight="1">
      <c r="A2900" s="8" t="s">
        <v>9299</v>
      </c>
      <c r="B2900" s="8" t="s">
        <v>8620</v>
      </c>
      <c r="C2900" s="8" t="s">
        <v>8585</v>
      </c>
      <c r="D2900" s="8" t="s">
        <v>8586</v>
      </c>
      <c r="F2900" s="8" t="s">
        <v>6164</v>
      </c>
      <c r="G2900" s="8" t="str">
        <f t="shared" ca="1" si="205"/>
        <v>13</v>
      </c>
      <c r="H2900" s="8" t="str">
        <f t="shared" ca="1" si="206"/>
        <v>20</v>
      </c>
      <c r="I2900" s="8" t="s">
        <v>7083</v>
      </c>
      <c r="J2900" s="8" t="s">
        <v>6964</v>
      </c>
      <c r="K2900" s="8" t="s">
        <v>6143</v>
      </c>
      <c r="L2900" s="8" t="s">
        <v>9300</v>
      </c>
      <c r="M2900" s="8" t="s">
        <v>1907</v>
      </c>
      <c r="N2900" s="8" t="s">
        <v>6147</v>
      </c>
    </row>
    <row r="2901" spans="1:14" ht="21.75" customHeight="1">
      <c r="A2901" s="8" t="s">
        <v>3892</v>
      </c>
      <c r="B2901" s="8" t="s">
        <v>9301</v>
      </c>
      <c r="C2901" s="8" t="s">
        <v>8585</v>
      </c>
      <c r="D2901" s="8" t="s">
        <v>8586</v>
      </c>
      <c r="F2901" s="8" t="s">
        <v>6141</v>
      </c>
      <c r="G2901" s="8" t="str">
        <f t="shared" ca="1" si="205"/>
        <v>13</v>
      </c>
      <c r="H2901" s="8" t="str">
        <f t="shared" ca="1" si="206"/>
        <v>20</v>
      </c>
      <c r="I2901" s="8" t="s">
        <v>6171</v>
      </c>
      <c r="J2901" s="8" t="s">
        <v>6278</v>
      </c>
      <c r="K2901" s="8" t="s">
        <v>6143</v>
      </c>
      <c r="L2901" s="8" t="s">
        <v>9302</v>
      </c>
      <c r="M2901" s="8" t="s">
        <v>9303</v>
      </c>
      <c r="N2901" s="8" t="s">
        <v>42</v>
      </c>
    </row>
    <row r="2902" spans="1:14" ht="21.75" customHeight="1">
      <c r="A2902" s="8" t="s">
        <v>3892</v>
      </c>
      <c r="B2902" s="8" t="s">
        <v>5514</v>
      </c>
      <c r="C2902" s="8" t="s">
        <v>8585</v>
      </c>
      <c r="D2902" s="8" t="s">
        <v>8586</v>
      </c>
      <c r="F2902" s="8" t="s">
        <v>6164</v>
      </c>
      <c r="G2902" s="8" t="str">
        <f t="shared" ca="1" si="205"/>
        <v>13</v>
      </c>
      <c r="H2902" s="8" t="str">
        <f t="shared" ca="1" si="206"/>
        <v>20</v>
      </c>
      <c r="I2902" s="8" t="s">
        <v>8633</v>
      </c>
      <c r="J2902" s="8" t="s">
        <v>8084</v>
      </c>
      <c r="K2902" s="8" t="s">
        <v>6217</v>
      </c>
      <c r="L2902" s="8" t="s">
        <v>8634</v>
      </c>
      <c r="M2902" s="8" t="s">
        <v>9304</v>
      </c>
      <c r="N2902" s="8" t="s">
        <v>42</v>
      </c>
    </row>
    <row r="2903" spans="1:14" ht="21.75" customHeight="1">
      <c r="A2903" s="8" t="s">
        <v>2510</v>
      </c>
      <c r="B2903" s="8" t="s">
        <v>9069</v>
      </c>
      <c r="C2903" s="8" t="s">
        <v>8585</v>
      </c>
      <c r="D2903" s="8" t="s">
        <v>8586</v>
      </c>
      <c r="F2903" s="8" t="s">
        <v>6164</v>
      </c>
      <c r="G2903" s="8" t="str">
        <f t="shared" ca="1" si="205"/>
        <v>13</v>
      </c>
      <c r="H2903" s="8" t="str">
        <f t="shared" ca="1" si="206"/>
        <v>20</v>
      </c>
      <c r="I2903" s="8" t="s">
        <v>6189</v>
      </c>
      <c r="J2903" s="8" t="s">
        <v>6158</v>
      </c>
      <c r="K2903" s="8" t="s">
        <v>6143</v>
      </c>
      <c r="L2903" s="8" t="s">
        <v>9305</v>
      </c>
      <c r="M2903" s="8" t="s">
        <v>9306</v>
      </c>
      <c r="N2903" s="8" t="s">
        <v>42</v>
      </c>
    </row>
    <row r="2904" spans="1:14" ht="21.75" customHeight="1">
      <c r="A2904" s="8" t="s">
        <v>385</v>
      </c>
      <c r="B2904" s="8" t="s">
        <v>9146</v>
      </c>
      <c r="C2904" s="8" t="s">
        <v>8585</v>
      </c>
      <c r="D2904" s="8" t="s">
        <v>8591</v>
      </c>
      <c r="F2904" s="8" t="s">
        <v>6141</v>
      </c>
      <c r="G2904" s="8" t="str">
        <f t="shared" ca="1" si="205"/>
        <v>13</v>
      </c>
      <c r="H2904" s="8" t="str">
        <f t="shared" ca="1" si="206"/>
        <v>20</v>
      </c>
      <c r="I2904" s="8" t="s">
        <v>6189</v>
      </c>
      <c r="J2904" s="8" t="s">
        <v>6257</v>
      </c>
      <c r="K2904" s="8" t="s">
        <v>6143</v>
      </c>
      <c r="L2904" s="8" t="s">
        <v>9307</v>
      </c>
      <c r="M2904" s="8" t="s">
        <v>1907</v>
      </c>
      <c r="N2904" s="8" t="s">
        <v>36</v>
      </c>
    </row>
    <row r="2905" spans="1:14" ht="21.75" customHeight="1">
      <c r="A2905" s="8" t="s">
        <v>9308</v>
      </c>
      <c r="B2905" s="8" t="s">
        <v>2906</v>
      </c>
      <c r="C2905" s="8" t="s">
        <v>8585</v>
      </c>
      <c r="D2905" s="8" t="s">
        <v>8586</v>
      </c>
      <c r="F2905" s="8" t="s">
        <v>6141</v>
      </c>
      <c r="G2905" s="8" t="str">
        <f t="shared" ca="1" si="205"/>
        <v>13</v>
      </c>
      <c r="H2905" s="8" t="str">
        <f t="shared" ca="1" si="206"/>
        <v>20</v>
      </c>
      <c r="I2905" s="8" t="s">
        <v>7808</v>
      </c>
      <c r="J2905" s="8" t="s">
        <v>6144</v>
      </c>
      <c r="K2905" s="8" t="s">
        <v>6217</v>
      </c>
      <c r="L2905" s="8" t="s">
        <v>8416</v>
      </c>
      <c r="M2905" s="8" t="s">
        <v>6612</v>
      </c>
      <c r="N2905" s="8" t="s">
        <v>36</v>
      </c>
    </row>
    <row r="2906" spans="1:14" ht="21.75" customHeight="1">
      <c r="A2906" s="8" t="s">
        <v>761</v>
      </c>
      <c r="B2906" s="8" t="s">
        <v>9309</v>
      </c>
      <c r="C2906" s="8" t="s">
        <v>8585</v>
      </c>
      <c r="D2906" s="8" t="s">
        <v>8648</v>
      </c>
      <c r="F2906" s="8" t="s">
        <v>6164</v>
      </c>
      <c r="G2906" s="8" t="str">
        <f t="shared" ca="1" si="205"/>
        <v>13</v>
      </c>
      <c r="H2906" s="8" t="str">
        <f t="shared" ca="1" si="206"/>
        <v>20</v>
      </c>
      <c r="I2906" s="8" t="s">
        <v>6277</v>
      </c>
      <c r="J2906" s="8" t="s">
        <v>6158</v>
      </c>
      <c r="K2906" s="8" t="s">
        <v>6143</v>
      </c>
      <c r="L2906" s="8" t="s">
        <v>9310</v>
      </c>
      <c r="M2906" s="8" t="s">
        <v>6168</v>
      </c>
      <c r="N2906" s="8" t="s">
        <v>6147</v>
      </c>
    </row>
    <row r="2907" spans="1:14" ht="21.75" customHeight="1">
      <c r="A2907" s="8" t="s">
        <v>385</v>
      </c>
      <c r="B2907" s="8" t="s">
        <v>9311</v>
      </c>
      <c r="C2907" s="8" t="s">
        <v>8585</v>
      </c>
      <c r="D2907" s="8" t="s">
        <v>8648</v>
      </c>
      <c r="F2907" s="8" t="s">
        <v>6164</v>
      </c>
      <c r="G2907" s="8" t="str">
        <f t="shared" ca="1" si="205"/>
        <v>13</v>
      </c>
      <c r="H2907" s="8" t="str">
        <f t="shared" ca="1" si="206"/>
        <v>20</v>
      </c>
      <c r="I2907" s="8" t="s">
        <v>6189</v>
      </c>
      <c r="J2907" s="8" t="s">
        <v>6278</v>
      </c>
      <c r="K2907" s="8" t="s">
        <v>6143</v>
      </c>
      <c r="L2907" s="8" t="s">
        <v>9312</v>
      </c>
      <c r="M2907" s="8" t="s">
        <v>9313</v>
      </c>
      <c r="N2907" s="8" t="s">
        <v>6169</v>
      </c>
    </row>
    <row r="2908" spans="1:14" ht="21.75" customHeight="1">
      <c r="A2908" s="8" t="s">
        <v>9314</v>
      </c>
      <c r="B2908" s="8" t="s">
        <v>9315</v>
      </c>
      <c r="C2908" s="8" t="s">
        <v>8585</v>
      </c>
      <c r="D2908" s="8" t="s">
        <v>8586</v>
      </c>
      <c r="F2908" s="8" t="s">
        <v>6141</v>
      </c>
      <c r="G2908" s="8" t="str">
        <f t="shared" ca="1" si="205"/>
        <v>13</v>
      </c>
      <c r="H2908" s="8" t="str">
        <f t="shared" ca="1" si="206"/>
        <v>20</v>
      </c>
      <c r="I2908" s="8" t="s">
        <v>8802</v>
      </c>
      <c r="J2908" s="8" t="s">
        <v>9316</v>
      </c>
      <c r="K2908" s="8" t="s">
        <v>6143</v>
      </c>
      <c r="L2908" s="8" t="s">
        <v>9317</v>
      </c>
      <c r="M2908" s="8" t="s">
        <v>9318</v>
      </c>
      <c r="N2908" s="8" t="s">
        <v>6224</v>
      </c>
    </row>
    <row r="2909" spans="1:14" ht="21.75" customHeight="1">
      <c r="A2909" s="8" t="s">
        <v>3462</v>
      </c>
      <c r="B2909" s="8" t="s">
        <v>4679</v>
      </c>
      <c r="C2909" s="8" t="s">
        <v>8585</v>
      </c>
      <c r="D2909" s="8" t="s">
        <v>8586</v>
      </c>
      <c r="F2909" s="8" t="s">
        <v>6141</v>
      </c>
      <c r="G2909" s="8" t="str">
        <f t="shared" ca="1" si="205"/>
        <v>13</v>
      </c>
      <c r="H2909" s="8" t="str">
        <f t="shared" ca="1" si="206"/>
        <v>20</v>
      </c>
      <c r="I2909" s="8" t="s">
        <v>7083</v>
      </c>
      <c r="J2909" s="8" t="s">
        <v>6158</v>
      </c>
      <c r="K2909" s="8" t="s">
        <v>6217</v>
      </c>
      <c r="L2909" s="8" t="s">
        <v>9319</v>
      </c>
      <c r="M2909" s="8" t="s">
        <v>6212</v>
      </c>
      <c r="N2909" s="8" t="s">
        <v>6147</v>
      </c>
    </row>
    <row r="2910" spans="1:14" ht="21.75" customHeight="1">
      <c r="A2910" s="8" t="s">
        <v>1588</v>
      </c>
      <c r="B2910" s="8" t="s">
        <v>5540</v>
      </c>
      <c r="C2910" s="8" t="s">
        <v>8585</v>
      </c>
      <c r="D2910" s="8" t="s">
        <v>8586</v>
      </c>
      <c r="F2910" s="8" t="s">
        <v>6141</v>
      </c>
      <c r="G2910" s="8" t="str">
        <f t="shared" ca="1" si="205"/>
        <v>13</v>
      </c>
      <c r="H2910" s="8" t="str">
        <f t="shared" ca="1" si="206"/>
        <v>20</v>
      </c>
      <c r="I2910" s="8" t="s">
        <v>6252</v>
      </c>
      <c r="J2910" s="8" t="s">
        <v>6786</v>
      </c>
      <c r="K2910" s="8" t="s">
        <v>6217</v>
      </c>
      <c r="L2910" s="8" t="s">
        <v>9320</v>
      </c>
      <c r="M2910" s="8" t="s">
        <v>4847</v>
      </c>
      <c r="N2910" s="8" t="s">
        <v>6224</v>
      </c>
    </row>
    <row r="2911" spans="1:14" ht="21.75" customHeight="1">
      <c r="A2911" s="8" t="s">
        <v>9321</v>
      </c>
      <c r="B2911" s="8" t="s">
        <v>5559</v>
      </c>
      <c r="C2911" s="8" t="s">
        <v>8585</v>
      </c>
      <c r="D2911" s="8" t="s">
        <v>8605</v>
      </c>
      <c r="F2911" s="8" t="s">
        <v>6141</v>
      </c>
      <c r="G2911" s="8" t="str">
        <f t="shared" ca="1" si="205"/>
        <v>13</v>
      </c>
      <c r="H2911" s="8" t="str">
        <f t="shared" ca="1" si="206"/>
        <v>20</v>
      </c>
      <c r="I2911" s="8" t="s">
        <v>6256</v>
      </c>
      <c r="J2911" s="8" t="s">
        <v>6158</v>
      </c>
      <c r="K2911" s="8" t="s">
        <v>6166</v>
      </c>
      <c r="L2911" s="8" t="s">
        <v>9322</v>
      </c>
      <c r="M2911" s="8" t="s">
        <v>9323</v>
      </c>
      <c r="N2911" s="8" t="s">
        <v>42</v>
      </c>
    </row>
    <row r="2912" spans="1:14" ht="21.75" customHeight="1">
      <c r="A2912" s="8" t="s">
        <v>9324</v>
      </c>
      <c r="B2912" s="8" t="s">
        <v>5559</v>
      </c>
      <c r="C2912" s="8" t="s">
        <v>8585</v>
      </c>
      <c r="D2912" s="8" t="s">
        <v>8605</v>
      </c>
      <c r="F2912" s="8" t="s">
        <v>6141</v>
      </c>
      <c r="G2912" s="8" t="str">
        <f t="shared" ca="1" si="205"/>
        <v>13</v>
      </c>
      <c r="H2912" s="8" t="str">
        <f t="shared" ca="1" si="206"/>
        <v>20</v>
      </c>
      <c r="I2912" s="8" t="s">
        <v>7945</v>
      </c>
      <c r="J2912" s="8" t="s">
        <v>6158</v>
      </c>
      <c r="K2912" s="8" t="s">
        <v>6217</v>
      </c>
      <c r="L2912" s="8" t="s">
        <v>9325</v>
      </c>
      <c r="M2912" s="8" t="s">
        <v>6568</v>
      </c>
      <c r="N2912" s="8" t="s">
        <v>42</v>
      </c>
    </row>
    <row r="2913" spans="1:14" ht="21.75" customHeight="1">
      <c r="A2913" s="8" t="s">
        <v>1588</v>
      </c>
      <c r="B2913" s="8" t="s">
        <v>9139</v>
      </c>
      <c r="C2913" s="8" t="s">
        <v>8585</v>
      </c>
      <c r="D2913" s="8" t="s">
        <v>8586</v>
      </c>
      <c r="F2913" s="8" t="s">
        <v>6141</v>
      </c>
      <c r="G2913" s="8" t="str">
        <f t="shared" ca="1" si="205"/>
        <v>13</v>
      </c>
      <c r="H2913" s="8" t="str">
        <f t="shared" ca="1" si="206"/>
        <v>20</v>
      </c>
      <c r="I2913" s="8" t="s">
        <v>6256</v>
      </c>
      <c r="J2913" s="8" t="s">
        <v>6201</v>
      </c>
      <c r="K2913" s="8" t="s">
        <v>6166</v>
      </c>
      <c r="L2913" s="8" t="s">
        <v>9326</v>
      </c>
      <c r="M2913" s="8" t="s">
        <v>1907</v>
      </c>
      <c r="N2913" s="8" t="s">
        <v>42</v>
      </c>
    </row>
    <row r="2914" spans="1:14" ht="21.75" customHeight="1">
      <c r="A2914" s="8" t="s">
        <v>3718</v>
      </c>
      <c r="B2914" s="8" t="s">
        <v>8879</v>
      </c>
      <c r="C2914" s="8" t="s">
        <v>8585</v>
      </c>
      <c r="D2914" s="8" t="s">
        <v>8586</v>
      </c>
      <c r="F2914" s="8" t="s">
        <v>6164</v>
      </c>
      <c r="G2914" s="8" t="str">
        <f t="shared" ca="1" si="205"/>
        <v>13</v>
      </c>
      <c r="H2914" s="8" t="str">
        <f t="shared" ca="1" si="206"/>
        <v>20</v>
      </c>
      <c r="I2914" s="8" t="s">
        <v>6171</v>
      </c>
      <c r="J2914" s="8" t="s">
        <v>6595</v>
      </c>
      <c r="K2914" s="8" t="s">
        <v>6217</v>
      </c>
      <c r="L2914" s="8" t="s">
        <v>9327</v>
      </c>
      <c r="M2914" s="8" t="s">
        <v>6667</v>
      </c>
      <c r="N2914" s="8" t="s">
        <v>6224</v>
      </c>
    </row>
    <row r="2915" spans="1:14" ht="21.75" customHeight="1">
      <c r="A2915" s="8" t="s">
        <v>9328</v>
      </c>
      <c r="B2915" s="8" t="s">
        <v>1652</v>
      </c>
      <c r="C2915" s="8" t="s">
        <v>8585</v>
      </c>
      <c r="D2915" s="8" t="s">
        <v>8605</v>
      </c>
      <c r="F2915" s="8" t="s">
        <v>6141</v>
      </c>
      <c r="G2915" s="8" t="str">
        <f t="shared" ca="1" si="205"/>
        <v>13</v>
      </c>
      <c r="H2915" s="8" t="str">
        <f t="shared" ca="1" si="206"/>
        <v>20</v>
      </c>
      <c r="I2915" s="8" t="s">
        <v>6785</v>
      </c>
      <c r="J2915" s="8" t="s">
        <v>6595</v>
      </c>
      <c r="K2915" s="8" t="s">
        <v>6217</v>
      </c>
      <c r="L2915" s="8" t="s">
        <v>9329</v>
      </c>
      <c r="M2915" s="8" t="s">
        <v>6591</v>
      </c>
      <c r="N2915" s="8" t="s">
        <v>42</v>
      </c>
    </row>
    <row r="2916" spans="1:14" ht="21.75" customHeight="1">
      <c r="A2916" s="8" t="s">
        <v>6876</v>
      </c>
      <c r="B2916" s="8" t="s">
        <v>8825</v>
      </c>
      <c r="C2916" s="8" t="s">
        <v>8585</v>
      </c>
      <c r="D2916" s="8" t="s">
        <v>8605</v>
      </c>
      <c r="F2916" s="8" t="s">
        <v>6150</v>
      </c>
      <c r="G2916" s="8" t="str">
        <f t="shared" ca="1" si="205"/>
        <v>13</v>
      </c>
      <c r="H2916" s="8" t="str">
        <f t="shared" ca="1" si="206"/>
        <v>20</v>
      </c>
      <c r="I2916" s="8" t="s">
        <v>6171</v>
      </c>
      <c r="J2916" s="8" t="s">
        <v>7507</v>
      </c>
      <c r="K2916" s="8" t="s">
        <v>6143</v>
      </c>
      <c r="L2916" s="8" t="s">
        <v>9330</v>
      </c>
      <c r="M2916" s="8" t="s">
        <v>9331</v>
      </c>
      <c r="N2916" s="8" t="s">
        <v>36</v>
      </c>
    </row>
    <row r="2917" spans="1:14" ht="21.75" customHeight="1">
      <c r="A2917" s="8" t="s">
        <v>9332</v>
      </c>
      <c r="B2917" s="8" t="s">
        <v>9333</v>
      </c>
      <c r="C2917" s="8" t="s">
        <v>8585</v>
      </c>
      <c r="D2917" s="8" t="s">
        <v>8586</v>
      </c>
      <c r="F2917" s="8" t="s">
        <v>6164</v>
      </c>
      <c r="G2917" s="8" t="str">
        <f t="shared" ca="1" si="205"/>
        <v>13</v>
      </c>
      <c r="H2917" s="8" t="str">
        <f t="shared" ca="1" si="206"/>
        <v>20</v>
      </c>
      <c r="I2917" s="8" t="s">
        <v>6589</v>
      </c>
      <c r="J2917" s="8" t="s">
        <v>7838</v>
      </c>
      <c r="K2917" s="8" t="s">
        <v>6166</v>
      </c>
      <c r="L2917" s="8" t="s">
        <v>9334</v>
      </c>
      <c r="M2917" s="8" t="s">
        <v>9335</v>
      </c>
      <c r="N2917" s="8" t="s">
        <v>6224</v>
      </c>
    </row>
    <row r="2918" spans="1:14" ht="21.75" customHeight="1">
      <c r="A2918" s="8" t="s">
        <v>3014</v>
      </c>
      <c r="B2918" s="8" t="s">
        <v>9309</v>
      </c>
      <c r="C2918" s="8" t="s">
        <v>8585</v>
      </c>
      <c r="D2918" s="8" t="s">
        <v>8648</v>
      </c>
      <c r="F2918" s="8" t="s">
        <v>6164</v>
      </c>
      <c r="G2918" s="8" t="str">
        <f t="shared" ca="1" si="205"/>
        <v>13</v>
      </c>
      <c r="H2918" s="8" t="str">
        <f t="shared" ca="1" si="206"/>
        <v>20</v>
      </c>
      <c r="I2918" s="8" t="s">
        <v>6589</v>
      </c>
      <c r="J2918" s="8" t="s">
        <v>6158</v>
      </c>
      <c r="K2918" s="8" t="s">
        <v>6166</v>
      </c>
      <c r="L2918" s="8" t="s">
        <v>9336</v>
      </c>
      <c r="M2918" s="8" t="s">
        <v>9337</v>
      </c>
      <c r="N2918" s="8" t="s">
        <v>6147</v>
      </c>
    </row>
    <row r="2919" spans="1:14" ht="21.75" customHeight="1">
      <c r="A2919" s="8" t="s">
        <v>172</v>
      </c>
      <c r="B2919" s="8" t="s">
        <v>9292</v>
      </c>
      <c r="C2919" s="8" t="s">
        <v>8585</v>
      </c>
      <c r="D2919" s="8" t="s">
        <v>8586</v>
      </c>
      <c r="F2919" s="8" t="s">
        <v>6141</v>
      </c>
      <c r="G2919" s="8" t="str">
        <f t="shared" ca="1" si="205"/>
        <v>13</v>
      </c>
      <c r="H2919" s="8" t="str">
        <f t="shared" ca="1" si="206"/>
        <v>20</v>
      </c>
      <c r="I2919" s="8" t="s">
        <v>7003</v>
      </c>
      <c r="J2919" s="8" t="s">
        <v>9294</v>
      </c>
      <c r="K2919" s="8" t="s">
        <v>6217</v>
      </c>
      <c r="L2919" s="8" t="s">
        <v>7467</v>
      </c>
      <c r="M2919" s="8" t="s">
        <v>9338</v>
      </c>
      <c r="N2919" s="8" t="s">
        <v>42</v>
      </c>
    </row>
    <row r="2920" spans="1:14" ht="21.75" customHeight="1">
      <c r="A2920" s="8" t="s">
        <v>1588</v>
      </c>
      <c r="B2920" s="8" t="s">
        <v>9237</v>
      </c>
      <c r="C2920" s="8" t="s">
        <v>8585</v>
      </c>
      <c r="D2920" s="8" t="s">
        <v>8605</v>
      </c>
      <c r="F2920" s="8" t="s">
        <v>6164</v>
      </c>
      <c r="G2920" s="8" t="str">
        <f t="shared" ca="1" si="205"/>
        <v>13</v>
      </c>
      <c r="H2920" s="8" t="str">
        <f t="shared" ca="1" si="206"/>
        <v>20</v>
      </c>
      <c r="I2920" s="8" t="s">
        <v>6637</v>
      </c>
      <c r="J2920" s="8" t="s">
        <v>6336</v>
      </c>
      <c r="K2920" s="8" t="s">
        <v>6217</v>
      </c>
      <c r="L2920" s="8" t="s">
        <v>9339</v>
      </c>
      <c r="M2920" s="8" t="s">
        <v>9340</v>
      </c>
      <c r="N2920" s="8" t="s">
        <v>36</v>
      </c>
    </row>
    <row r="2921" spans="1:14" ht="21.75" customHeight="1">
      <c r="A2921" s="8" t="s">
        <v>385</v>
      </c>
      <c r="B2921" s="8" t="s">
        <v>8779</v>
      </c>
      <c r="C2921" s="8" t="s">
        <v>8585</v>
      </c>
      <c r="D2921" s="8" t="s">
        <v>8586</v>
      </c>
      <c r="F2921" s="8" t="s">
        <v>6164</v>
      </c>
      <c r="G2921" s="8" t="str">
        <f t="shared" ca="1" si="205"/>
        <v>13</v>
      </c>
      <c r="H2921" s="8" t="str">
        <f t="shared" ca="1" si="206"/>
        <v>20</v>
      </c>
      <c r="I2921" s="8" t="s">
        <v>8935</v>
      </c>
      <c r="J2921" s="8" t="s">
        <v>6324</v>
      </c>
      <c r="K2921" s="8" t="s">
        <v>6217</v>
      </c>
      <c r="L2921" s="8" t="s">
        <v>9341</v>
      </c>
      <c r="M2921" s="8" t="s">
        <v>1907</v>
      </c>
      <c r="N2921" s="8" t="s">
        <v>6169</v>
      </c>
    </row>
    <row r="2922" spans="1:14" ht="21.75" customHeight="1">
      <c r="A2922" s="8" t="s">
        <v>385</v>
      </c>
      <c r="B2922" s="8" t="s">
        <v>4031</v>
      </c>
      <c r="C2922" s="8" t="s">
        <v>8585</v>
      </c>
      <c r="D2922" s="8" t="s">
        <v>8605</v>
      </c>
      <c r="F2922" s="8" t="s">
        <v>6141</v>
      </c>
      <c r="G2922" s="8" t="str">
        <f t="shared" ca="1" si="205"/>
        <v>13</v>
      </c>
      <c r="H2922" s="8" t="str">
        <f t="shared" ca="1" si="206"/>
        <v>20</v>
      </c>
      <c r="I2922" s="8" t="s">
        <v>6375</v>
      </c>
      <c r="J2922" s="8" t="s">
        <v>6278</v>
      </c>
      <c r="K2922" s="8" t="s">
        <v>6217</v>
      </c>
      <c r="L2922" s="8" t="s">
        <v>9342</v>
      </c>
      <c r="M2922" s="8" t="s">
        <v>9343</v>
      </c>
      <c r="N2922" s="8" t="s">
        <v>42</v>
      </c>
    </row>
    <row r="2923" spans="1:14" ht="21.75" customHeight="1">
      <c r="A2923" s="8" t="s">
        <v>9344</v>
      </c>
      <c r="B2923" s="8" t="s">
        <v>9345</v>
      </c>
      <c r="C2923" s="8" t="s">
        <v>8585</v>
      </c>
      <c r="D2923" s="8" t="s">
        <v>8667</v>
      </c>
      <c r="F2923" s="8" t="s">
        <v>6141</v>
      </c>
      <c r="G2923" s="8" t="str">
        <f t="shared" ca="1" si="205"/>
        <v>13</v>
      </c>
      <c r="H2923" s="8" t="str">
        <f t="shared" ca="1" si="206"/>
        <v>20</v>
      </c>
      <c r="I2923" s="8" t="s">
        <v>6195</v>
      </c>
      <c r="J2923" s="8" t="s">
        <v>6438</v>
      </c>
      <c r="K2923" s="8" t="s">
        <v>6143</v>
      </c>
      <c r="L2923" s="8" t="s">
        <v>9346</v>
      </c>
      <c r="M2923" s="8" t="s">
        <v>1907</v>
      </c>
      <c r="N2923" s="8" t="s">
        <v>6169</v>
      </c>
    </row>
    <row r="2924" spans="1:14" ht="21.75" customHeight="1">
      <c r="A2924" s="8" t="s">
        <v>3526</v>
      </c>
      <c r="B2924" s="8" t="s">
        <v>9226</v>
      </c>
      <c r="C2924" s="8" t="s">
        <v>8585</v>
      </c>
      <c r="D2924" s="8" t="s">
        <v>8586</v>
      </c>
      <c r="F2924" s="8" t="s">
        <v>6150</v>
      </c>
      <c r="G2924" s="8" t="str">
        <f t="shared" ca="1" si="205"/>
        <v>13</v>
      </c>
      <c r="H2924" s="8" t="str">
        <f t="shared" ca="1" si="206"/>
        <v>20</v>
      </c>
      <c r="I2924" s="8" t="s">
        <v>8606</v>
      </c>
      <c r="J2924" s="8" t="s">
        <v>9227</v>
      </c>
      <c r="K2924" s="8" t="s">
        <v>6143</v>
      </c>
      <c r="L2924" s="8" t="s">
        <v>9347</v>
      </c>
      <c r="M2924" s="8" t="s">
        <v>8164</v>
      </c>
      <c r="N2924" s="8" t="s">
        <v>36</v>
      </c>
    </row>
    <row r="2925" spans="1:14" ht="21.75" customHeight="1">
      <c r="A2925" s="8" t="s">
        <v>9348</v>
      </c>
      <c r="B2925" s="8" t="s">
        <v>9349</v>
      </c>
      <c r="C2925" s="8" t="s">
        <v>8585</v>
      </c>
      <c r="D2925" s="8" t="s">
        <v>8586</v>
      </c>
      <c r="F2925" s="8" t="s">
        <v>6164</v>
      </c>
      <c r="G2925" s="8" t="str">
        <f t="shared" ca="1" si="205"/>
        <v>13</v>
      </c>
      <c r="H2925" s="8" t="str">
        <f t="shared" ca="1" si="206"/>
        <v>20</v>
      </c>
      <c r="I2925" s="8" t="s">
        <v>6171</v>
      </c>
      <c r="J2925" s="8" t="s">
        <v>6158</v>
      </c>
      <c r="K2925" s="8" t="s">
        <v>6143</v>
      </c>
      <c r="L2925" s="8" t="s">
        <v>9350</v>
      </c>
      <c r="M2925" s="8" t="s">
        <v>9351</v>
      </c>
      <c r="N2925" s="8" t="s">
        <v>6224</v>
      </c>
    </row>
    <row r="2926" spans="1:14" ht="21.75" customHeight="1">
      <c r="A2926" s="8" t="s">
        <v>7755</v>
      </c>
      <c r="B2926" s="8" t="s">
        <v>9352</v>
      </c>
      <c r="C2926" s="8" t="s">
        <v>8585</v>
      </c>
      <c r="D2926" s="8" t="s">
        <v>8586</v>
      </c>
      <c r="F2926" s="8" t="s">
        <v>6164</v>
      </c>
      <c r="G2926" s="8" t="str">
        <f t="shared" ca="1" si="205"/>
        <v>13</v>
      </c>
      <c r="H2926" s="8" t="str">
        <f t="shared" ca="1" si="206"/>
        <v>20</v>
      </c>
      <c r="I2926" s="8" t="s">
        <v>6195</v>
      </c>
      <c r="J2926" s="8" t="s">
        <v>6379</v>
      </c>
      <c r="K2926" s="8" t="s">
        <v>6217</v>
      </c>
      <c r="L2926" s="8" t="s">
        <v>9353</v>
      </c>
      <c r="M2926" s="8" t="s">
        <v>9354</v>
      </c>
      <c r="N2926" s="8" t="s">
        <v>36</v>
      </c>
    </row>
    <row r="2927" spans="1:14" ht="21.75" customHeight="1">
      <c r="A2927" s="8" t="s">
        <v>6236</v>
      </c>
      <c r="B2927" s="8" t="s">
        <v>9139</v>
      </c>
      <c r="C2927" s="8" t="s">
        <v>8585</v>
      </c>
      <c r="D2927" s="8" t="s">
        <v>8586</v>
      </c>
      <c r="F2927" s="8" t="s">
        <v>6141</v>
      </c>
      <c r="G2927" s="8" t="str">
        <f t="shared" ca="1" si="205"/>
        <v>13</v>
      </c>
      <c r="H2927" s="8" t="str">
        <f t="shared" ca="1" si="206"/>
        <v>20</v>
      </c>
      <c r="I2927" s="8" t="s">
        <v>6256</v>
      </c>
      <c r="J2927" s="8" t="s">
        <v>6201</v>
      </c>
      <c r="K2927" s="8" t="s">
        <v>6166</v>
      </c>
      <c r="L2927" s="8" t="s">
        <v>9355</v>
      </c>
      <c r="M2927" s="8" t="s">
        <v>9356</v>
      </c>
      <c r="N2927" s="8" t="s">
        <v>42</v>
      </c>
    </row>
    <row r="2928" spans="1:14" ht="21.75" customHeight="1">
      <c r="A2928" s="8" t="s">
        <v>976</v>
      </c>
      <c r="B2928" s="8" t="s">
        <v>4741</v>
      </c>
      <c r="C2928" s="8" t="s">
        <v>8585</v>
      </c>
      <c r="D2928" s="8" t="s">
        <v>8586</v>
      </c>
      <c r="F2928" s="8" t="s">
        <v>6164</v>
      </c>
      <c r="G2928" s="8" t="str">
        <f t="shared" ca="1" si="205"/>
        <v>13</v>
      </c>
      <c r="H2928" s="8" t="str">
        <f t="shared" ca="1" si="206"/>
        <v>20</v>
      </c>
      <c r="I2928" s="8" t="s">
        <v>6589</v>
      </c>
      <c r="J2928" s="8" t="s">
        <v>6158</v>
      </c>
      <c r="K2928" s="8" t="s">
        <v>6217</v>
      </c>
      <c r="L2928" s="8" t="s">
        <v>9357</v>
      </c>
      <c r="M2928" s="8" t="s">
        <v>9358</v>
      </c>
      <c r="N2928" s="8" t="s">
        <v>42</v>
      </c>
    </row>
    <row r="2929" spans="1:14" ht="21.75" customHeight="1">
      <c r="A2929" s="8" t="s">
        <v>9359</v>
      </c>
      <c r="B2929" s="8" t="s">
        <v>9133</v>
      </c>
      <c r="C2929" s="8" t="s">
        <v>8585</v>
      </c>
      <c r="D2929" s="8" t="s">
        <v>8586</v>
      </c>
      <c r="F2929" s="8" t="s">
        <v>6141</v>
      </c>
      <c r="G2929" s="8" t="str">
        <f t="shared" ca="1" si="205"/>
        <v>13</v>
      </c>
      <c r="H2929" s="8" t="str">
        <f t="shared" ca="1" si="206"/>
        <v>20</v>
      </c>
      <c r="I2929" s="8" t="s">
        <v>6532</v>
      </c>
      <c r="J2929" s="8" t="s">
        <v>6239</v>
      </c>
      <c r="K2929" s="8" t="s">
        <v>6217</v>
      </c>
      <c r="L2929" s="8" t="s">
        <v>9360</v>
      </c>
      <c r="M2929" s="8" t="s">
        <v>9361</v>
      </c>
      <c r="N2929" s="8" t="s">
        <v>42</v>
      </c>
    </row>
    <row r="2930" spans="1:14" ht="21.75" customHeight="1">
      <c r="A2930" s="8" t="s">
        <v>5772</v>
      </c>
      <c r="B2930" s="8" t="s">
        <v>5828</v>
      </c>
      <c r="C2930" s="8" t="s">
        <v>8585</v>
      </c>
      <c r="D2930" s="8" t="s">
        <v>8605</v>
      </c>
      <c r="F2930" s="8" t="s">
        <v>6164</v>
      </c>
      <c r="G2930" s="8" t="str">
        <f t="shared" ca="1" si="205"/>
        <v>13</v>
      </c>
      <c r="H2930" s="8" t="str">
        <f t="shared" ca="1" si="206"/>
        <v>20</v>
      </c>
      <c r="I2930" s="8" t="s">
        <v>8633</v>
      </c>
      <c r="J2930" s="8" t="s">
        <v>6158</v>
      </c>
      <c r="K2930" s="8" t="s">
        <v>6166</v>
      </c>
      <c r="L2930" s="8" t="s">
        <v>9362</v>
      </c>
      <c r="M2930" s="8" t="s">
        <v>9363</v>
      </c>
      <c r="N2930" s="8" t="s">
        <v>36</v>
      </c>
    </row>
    <row r="2931" spans="1:14" ht="21.75" customHeight="1">
      <c r="A2931" s="8" t="s">
        <v>385</v>
      </c>
      <c r="B2931" s="8" t="s">
        <v>9364</v>
      </c>
      <c r="C2931" s="8" t="s">
        <v>8585</v>
      </c>
      <c r="D2931" s="8" t="s">
        <v>8667</v>
      </c>
      <c r="F2931" s="8" t="s">
        <v>6141</v>
      </c>
      <c r="G2931" s="8" t="str">
        <f t="shared" ca="1" si="205"/>
        <v>13</v>
      </c>
      <c r="H2931" s="8" t="str">
        <f t="shared" ca="1" si="206"/>
        <v>20</v>
      </c>
      <c r="I2931" s="8" t="s">
        <v>9265</v>
      </c>
      <c r="J2931" s="8" t="s">
        <v>6239</v>
      </c>
      <c r="K2931" s="8" t="s">
        <v>6217</v>
      </c>
      <c r="L2931" s="8" t="s">
        <v>9365</v>
      </c>
      <c r="M2931" s="8" t="s">
        <v>9366</v>
      </c>
      <c r="N2931" s="8" t="s">
        <v>42</v>
      </c>
    </row>
    <row r="2932" spans="1:14" ht="21.75" customHeight="1">
      <c r="A2932" s="8" t="s">
        <v>385</v>
      </c>
      <c r="B2932" s="8" t="s">
        <v>5524</v>
      </c>
      <c r="C2932" s="8" t="s">
        <v>8585</v>
      </c>
      <c r="D2932" s="8" t="s">
        <v>8586</v>
      </c>
      <c r="F2932" s="8" t="s">
        <v>6141</v>
      </c>
      <c r="G2932" s="8" t="str">
        <f t="shared" ca="1" si="205"/>
        <v>13</v>
      </c>
      <c r="H2932" s="8" t="str">
        <f t="shared" ca="1" si="206"/>
        <v>20</v>
      </c>
      <c r="I2932" s="8" t="s">
        <v>6195</v>
      </c>
      <c r="J2932" s="8" t="s">
        <v>6379</v>
      </c>
      <c r="K2932" s="8" t="s">
        <v>6217</v>
      </c>
      <c r="L2932" s="8" t="s">
        <v>9367</v>
      </c>
      <c r="M2932" s="8" t="s">
        <v>1907</v>
      </c>
      <c r="N2932" s="8" t="s">
        <v>42</v>
      </c>
    </row>
    <row r="2933" spans="1:14" ht="21.75" customHeight="1">
      <c r="A2933" s="8" t="s">
        <v>9368</v>
      </c>
      <c r="B2933" s="8" t="s">
        <v>9369</v>
      </c>
      <c r="C2933" s="8" t="s">
        <v>8585</v>
      </c>
      <c r="D2933" s="8" t="s">
        <v>8586</v>
      </c>
      <c r="F2933" s="8" t="s">
        <v>6164</v>
      </c>
      <c r="G2933" s="8" t="str">
        <f t="shared" ca="1" si="205"/>
        <v>13</v>
      </c>
      <c r="H2933" s="8" t="str">
        <f t="shared" ca="1" si="206"/>
        <v>20</v>
      </c>
      <c r="I2933" s="8" t="s">
        <v>6785</v>
      </c>
      <c r="J2933" s="8" t="s">
        <v>6379</v>
      </c>
      <c r="K2933" s="8" t="s">
        <v>6217</v>
      </c>
      <c r="L2933" s="8" t="s">
        <v>9370</v>
      </c>
      <c r="M2933" s="8" t="s">
        <v>6890</v>
      </c>
      <c r="N2933" s="8" t="s">
        <v>42</v>
      </c>
    </row>
    <row r="2934" spans="1:14" ht="21.75" customHeight="1">
      <c r="A2934" s="8" t="s">
        <v>9371</v>
      </c>
      <c r="B2934" s="8" t="s">
        <v>7827</v>
      </c>
      <c r="C2934" s="8" t="s">
        <v>8585</v>
      </c>
      <c r="D2934" s="8" t="s">
        <v>8586</v>
      </c>
      <c r="F2934" s="8" t="s">
        <v>6141</v>
      </c>
      <c r="G2934" s="8" t="str">
        <f t="shared" ca="1" si="205"/>
        <v>13</v>
      </c>
      <c r="H2934" s="8" t="str">
        <f t="shared" ca="1" si="206"/>
        <v>20</v>
      </c>
      <c r="I2934" s="8" t="s">
        <v>6604</v>
      </c>
      <c r="J2934" s="8" t="s">
        <v>7828</v>
      </c>
      <c r="K2934" s="8" t="s">
        <v>6150</v>
      </c>
      <c r="L2934" s="8" t="s">
        <v>9372</v>
      </c>
      <c r="M2934" s="8" t="s">
        <v>9373</v>
      </c>
      <c r="N2934" s="8" t="s">
        <v>6224</v>
      </c>
    </row>
    <row r="2935" spans="1:14" ht="21.75" customHeight="1">
      <c r="A2935" s="8" t="s">
        <v>9374</v>
      </c>
      <c r="B2935" s="8" t="s">
        <v>5559</v>
      </c>
      <c r="C2935" s="8" t="s">
        <v>8585</v>
      </c>
      <c r="D2935" s="8" t="s">
        <v>8605</v>
      </c>
      <c r="F2935" s="8" t="s">
        <v>6164</v>
      </c>
      <c r="G2935" s="8" t="str">
        <f t="shared" ca="1" si="205"/>
        <v>13</v>
      </c>
      <c r="H2935" s="8" t="str">
        <f t="shared" ca="1" si="206"/>
        <v>20</v>
      </c>
      <c r="I2935" s="8" t="s">
        <v>7168</v>
      </c>
      <c r="J2935" s="8" t="s">
        <v>6158</v>
      </c>
      <c r="K2935" s="8" t="s">
        <v>6166</v>
      </c>
      <c r="L2935" s="8" t="s">
        <v>9322</v>
      </c>
      <c r="M2935" s="8" t="s">
        <v>9375</v>
      </c>
      <c r="N2935" s="8" t="s">
        <v>42</v>
      </c>
    </row>
    <row r="2936" spans="1:14" ht="21.75" customHeight="1">
      <c r="A2936" s="8" t="s">
        <v>9376</v>
      </c>
      <c r="B2936" s="8" t="s">
        <v>9089</v>
      </c>
      <c r="C2936" s="8" t="s">
        <v>8585</v>
      </c>
      <c r="D2936" s="8" t="s">
        <v>8591</v>
      </c>
      <c r="F2936" s="8" t="s">
        <v>6141</v>
      </c>
      <c r="G2936" s="8" t="str">
        <f t="shared" ca="1" si="205"/>
        <v>13</v>
      </c>
      <c r="H2936" s="8" t="str">
        <f t="shared" ca="1" si="206"/>
        <v>20</v>
      </c>
      <c r="I2936" s="8" t="s">
        <v>6157</v>
      </c>
      <c r="J2936" s="8" t="s">
        <v>7667</v>
      </c>
      <c r="K2936" s="8" t="s">
        <v>6166</v>
      </c>
      <c r="L2936" s="8" t="s">
        <v>9377</v>
      </c>
      <c r="M2936" s="8" t="s">
        <v>9378</v>
      </c>
      <c r="N2936" s="8" t="s">
        <v>42</v>
      </c>
    </row>
    <row r="2937" spans="1:14" ht="21.75" customHeight="1">
      <c r="A2937" s="8" t="s">
        <v>9379</v>
      </c>
      <c r="B2937" s="8" t="s">
        <v>8810</v>
      </c>
      <c r="C2937" s="8" t="s">
        <v>8585</v>
      </c>
      <c r="D2937" s="8" t="s">
        <v>8586</v>
      </c>
      <c r="F2937" s="8" t="s">
        <v>6164</v>
      </c>
      <c r="G2937" s="8" t="str">
        <f t="shared" ca="1" si="205"/>
        <v>13</v>
      </c>
      <c r="H2937" s="8" t="str">
        <f t="shared" ca="1" si="206"/>
        <v>20</v>
      </c>
      <c r="I2937" s="8" t="s">
        <v>6244</v>
      </c>
      <c r="J2937" s="8" t="s">
        <v>7667</v>
      </c>
      <c r="K2937" s="8" t="s">
        <v>6166</v>
      </c>
      <c r="L2937" s="8" t="s">
        <v>9380</v>
      </c>
      <c r="M2937" s="8" t="s">
        <v>9381</v>
      </c>
      <c r="N2937" s="8" t="s">
        <v>6224</v>
      </c>
    </row>
    <row r="2938" spans="1:14" ht="21.75" customHeight="1">
      <c r="A2938" s="8" t="s">
        <v>6382</v>
      </c>
      <c r="B2938" s="8" t="s">
        <v>9035</v>
      </c>
      <c r="C2938" s="8" t="s">
        <v>8585</v>
      </c>
      <c r="D2938" s="8" t="s">
        <v>8586</v>
      </c>
      <c r="F2938" s="8" t="s">
        <v>6164</v>
      </c>
      <c r="G2938" s="8" t="str">
        <f t="shared" ca="1" si="205"/>
        <v>13</v>
      </c>
      <c r="H2938" s="8" t="str">
        <f t="shared" ca="1" si="206"/>
        <v>20</v>
      </c>
      <c r="I2938" s="8" t="s">
        <v>6189</v>
      </c>
      <c r="J2938" s="8" t="s">
        <v>6144</v>
      </c>
      <c r="K2938" s="8" t="s">
        <v>6217</v>
      </c>
      <c r="L2938" s="8" t="s">
        <v>9046</v>
      </c>
      <c r="M2938" s="8" t="s">
        <v>9382</v>
      </c>
      <c r="N2938" s="8" t="s">
        <v>36</v>
      </c>
    </row>
    <row r="2939" spans="1:14" ht="21.75" customHeight="1">
      <c r="A2939" s="8" t="s">
        <v>9383</v>
      </c>
      <c r="B2939" s="8" t="s">
        <v>8879</v>
      </c>
      <c r="C2939" s="8" t="s">
        <v>8585</v>
      </c>
      <c r="D2939" s="8" t="s">
        <v>9384</v>
      </c>
      <c r="F2939" s="8" t="s">
        <v>6141</v>
      </c>
      <c r="G2939" s="8" t="str">
        <f t="shared" ca="1" si="205"/>
        <v>13</v>
      </c>
      <c r="H2939" s="8" t="str">
        <f t="shared" ca="1" si="206"/>
        <v>20</v>
      </c>
      <c r="I2939" s="8" t="s">
        <v>6277</v>
      </c>
      <c r="J2939" s="8" t="s">
        <v>6595</v>
      </c>
      <c r="K2939" s="8" t="s">
        <v>6217</v>
      </c>
      <c r="L2939" s="8" t="s">
        <v>9385</v>
      </c>
      <c r="M2939" s="8" t="s">
        <v>9386</v>
      </c>
      <c r="N2939" s="8" t="s">
        <v>6224</v>
      </c>
    </row>
    <row r="2940" spans="1:14" ht="21.75" customHeight="1">
      <c r="A2940" s="8" t="s">
        <v>367</v>
      </c>
      <c r="B2940" s="8" t="s">
        <v>9387</v>
      </c>
      <c r="C2940" s="8" t="s">
        <v>8585</v>
      </c>
      <c r="D2940" s="8" t="s">
        <v>8586</v>
      </c>
      <c r="F2940" s="8" t="s">
        <v>6164</v>
      </c>
      <c r="G2940" s="8" t="str">
        <f t="shared" ca="1" si="205"/>
        <v>13</v>
      </c>
      <c r="H2940" s="8" t="str">
        <f t="shared" ca="1" si="206"/>
        <v>20</v>
      </c>
      <c r="I2940" s="8" t="s">
        <v>7083</v>
      </c>
      <c r="J2940" s="8" t="s">
        <v>6158</v>
      </c>
      <c r="K2940" s="8" t="s">
        <v>6166</v>
      </c>
      <c r="L2940" s="8" t="s">
        <v>9388</v>
      </c>
      <c r="M2940" s="8" t="s">
        <v>9389</v>
      </c>
      <c r="N2940" s="8" t="s">
        <v>36</v>
      </c>
    </row>
    <row r="2941" spans="1:14" ht="21.75" customHeight="1">
      <c r="A2941" s="8" t="s">
        <v>1907</v>
      </c>
      <c r="B2941" s="8" t="s">
        <v>9390</v>
      </c>
      <c r="C2941" s="8" t="s">
        <v>8585</v>
      </c>
      <c r="D2941" s="8" t="s">
        <v>8586</v>
      </c>
      <c r="F2941" s="8" t="s">
        <v>6141</v>
      </c>
      <c r="G2941" s="8" t="str">
        <f t="shared" ca="1" si="205"/>
        <v>13</v>
      </c>
      <c r="H2941" s="8" t="str">
        <f t="shared" ca="1" si="206"/>
        <v>20</v>
      </c>
      <c r="I2941" s="8" t="s">
        <v>7769</v>
      </c>
      <c r="J2941" s="8" t="s">
        <v>6595</v>
      </c>
      <c r="K2941" s="8" t="s">
        <v>6143</v>
      </c>
      <c r="L2941" s="8" t="s">
        <v>9391</v>
      </c>
      <c r="M2941" s="8" t="s">
        <v>6932</v>
      </c>
      <c r="N2941" s="8" t="s">
        <v>6147</v>
      </c>
    </row>
    <row r="2942" spans="1:14" ht="21.75" customHeight="1">
      <c r="A2942" s="8" t="s">
        <v>9392</v>
      </c>
      <c r="B2942" s="8" t="s">
        <v>7827</v>
      </c>
      <c r="C2942" s="8" t="s">
        <v>8585</v>
      </c>
      <c r="D2942" s="8" t="s">
        <v>8586</v>
      </c>
      <c r="F2942" s="8" t="s">
        <v>6164</v>
      </c>
      <c r="G2942" s="8" t="str">
        <f t="shared" ca="1" si="205"/>
        <v>13</v>
      </c>
      <c r="H2942" s="8" t="str">
        <f t="shared" ca="1" si="206"/>
        <v>20</v>
      </c>
      <c r="I2942" s="8" t="s">
        <v>6157</v>
      </c>
      <c r="J2942" s="8" t="s">
        <v>7828</v>
      </c>
      <c r="K2942" s="8" t="s">
        <v>6166</v>
      </c>
      <c r="L2942" s="8" t="s">
        <v>9393</v>
      </c>
      <c r="M2942" s="8" t="s">
        <v>9394</v>
      </c>
      <c r="N2942" s="8" t="s">
        <v>6224</v>
      </c>
    </row>
    <row r="2943" spans="1:14" ht="21.75" customHeight="1">
      <c r="A2943" s="8" t="s">
        <v>2567</v>
      </c>
      <c r="B2943" s="8" t="s">
        <v>9395</v>
      </c>
      <c r="C2943" s="8" t="s">
        <v>8585</v>
      </c>
      <c r="D2943" s="8" t="s">
        <v>8605</v>
      </c>
      <c r="F2943" s="8" t="s">
        <v>6164</v>
      </c>
      <c r="G2943" s="8" t="str">
        <f t="shared" ca="1" si="205"/>
        <v>13</v>
      </c>
      <c r="H2943" s="8" t="str">
        <f t="shared" ca="1" si="206"/>
        <v>20</v>
      </c>
      <c r="I2943" s="8" t="s">
        <v>6171</v>
      </c>
      <c r="J2943" s="8" t="s">
        <v>6964</v>
      </c>
      <c r="K2943" s="8" t="s">
        <v>6217</v>
      </c>
      <c r="L2943" s="8" t="s">
        <v>9396</v>
      </c>
      <c r="M2943" s="8" t="s">
        <v>9397</v>
      </c>
      <c r="N2943" s="8" t="s">
        <v>42</v>
      </c>
    </row>
    <row r="2944" spans="1:14" ht="21.75" customHeight="1">
      <c r="A2944" s="8" t="s">
        <v>385</v>
      </c>
      <c r="B2944" s="8" t="s">
        <v>9398</v>
      </c>
      <c r="C2944" s="8" t="s">
        <v>8585</v>
      </c>
      <c r="D2944" s="8" t="s">
        <v>8605</v>
      </c>
      <c r="F2944" s="8" t="s">
        <v>6164</v>
      </c>
      <c r="G2944" s="8" t="str">
        <f t="shared" ca="1" si="205"/>
        <v>13</v>
      </c>
      <c r="H2944" s="8" t="str">
        <f t="shared" ca="1" si="206"/>
        <v>20</v>
      </c>
      <c r="I2944" s="8" t="s">
        <v>6554</v>
      </c>
      <c r="J2944" s="8" t="s">
        <v>6158</v>
      </c>
      <c r="K2944" s="8" t="s">
        <v>6143</v>
      </c>
      <c r="L2944" s="8" t="s">
        <v>9399</v>
      </c>
      <c r="M2944" s="8" t="s">
        <v>6160</v>
      </c>
      <c r="N2944" s="8" t="s">
        <v>42</v>
      </c>
    </row>
    <row r="2945" spans="1:14" ht="21.75" customHeight="1">
      <c r="A2945" s="8" t="s">
        <v>9400</v>
      </c>
      <c r="B2945" s="8" t="s">
        <v>1240</v>
      </c>
      <c r="C2945" s="8" t="s">
        <v>8585</v>
      </c>
      <c r="D2945" s="8" t="s">
        <v>8586</v>
      </c>
      <c r="F2945" s="8" t="s">
        <v>6141</v>
      </c>
      <c r="G2945" s="8" t="str">
        <f t="shared" ca="1" si="205"/>
        <v>13</v>
      </c>
      <c r="H2945" s="8" t="str">
        <f t="shared" ca="1" si="206"/>
        <v>20</v>
      </c>
      <c r="I2945" s="8" t="s">
        <v>6171</v>
      </c>
      <c r="J2945" s="8" t="s">
        <v>6184</v>
      </c>
      <c r="K2945" s="8" t="s">
        <v>6143</v>
      </c>
      <c r="L2945" s="8" t="s">
        <v>9401</v>
      </c>
      <c r="M2945" s="8" t="s">
        <v>1907</v>
      </c>
      <c r="N2945" s="8" t="s">
        <v>42</v>
      </c>
    </row>
    <row r="2946" spans="1:14" ht="21.75" customHeight="1">
      <c r="A2946" s="8" t="s">
        <v>9402</v>
      </c>
      <c r="B2946" s="8" t="s">
        <v>7362</v>
      </c>
      <c r="C2946" s="8" t="s">
        <v>8585</v>
      </c>
      <c r="D2946" s="8" t="s">
        <v>8667</v>
      </c>
      <c r="F2946" s="8" t="s">
        <v>6141</v>
      </c>
      <c r="G2946" s="8" t="str">
        <f t="shared" ca="1" si="205"/>
        <v>13</v>
      </c>
      <c r="H2946" s="8" t="str">
        <f t="shared" ca="1" si="206"/>
        <v>20</v>
      </c>
      <c r="I2946" s="8" t="s">
        <v>6171</v>
      </c>
      <c r="J2946" s="8" t="s">
        <v>6457</v>
      </c>
      <c r="K2946" s="8" t="s">
        <v>6143</v>
      </c>
      <c r="L2946" s="8" t="s">
        <v>9403</v>
      </c>
      <c r="M2946" s="8" t="s">
        <v>9404</v>
      </c>
      <c r="N2946" s="8" t="s">
        <v>6224</v>
      </c>
    </row>
    <row r="2947" spans="1:14" ht="21.75" customHeight="1">
      <c r="A2947" s="8" t="s">
        <v>7778</v>
      </c>
      <c r="B2947" s="8" t="s">
        <v>1042</v>
      </c>
      <c r="C2947" s="8" t="s">
        <v>8585</v>
      </c>
      <c r="D2947" s="8" t="s">
        <v>8705</v>
      </c>
      <c r="F2947" s="8" t="s">
        <v>6141</v>
      </c>
      <c r="G2947" s="8" t="str">
        <f t="shared" ca="1" si="205"/>
        <v>13</v>
      </c>
      <c r="H2947" s="8" t="str">
        <f t="shared" ca="1" si="206"/>
        <v>20</v>
      </c>
      <c r="I2947" s="8" t="s">
        <v>6432</v>
      </c>
      <c r="J2947" s="8" t="s">
        <v>6158</v>
      </c>
      <c r="K2947" s="8" t="s">
        <v>6143</v>
      </c>
      <c r="L2947" s="8" t="s">
        <v>8706</v>
      </c>
      <c r="M2947" s="8" t="s">
        <v>9405</v>
      </c>
      <c r="N2947" s="8" t="s">
        <v>6224</v>
      </c>
    </row>
    <row r="2948" spans="1:14" ht="21.75" customHeight="1">
      <c r="A2948" s="8" t="s">
        <v>761</v>
      </c>
      <c r="B2948" s="8" t="s">
        <v>8707</v>
      </c>
      <c r="C2948" s="8" t="s">
        <v>8585</v>
      </c>
      <c r="D2948" s="8" t="s">
        <v>8586</v>
      </c>
      <c r="F2948" s="8" t="s">
        <v>6141</v>
      </c>
      <c r="G2948" s="8" t="str">
        <f t="shared" ca="1" si="205"/>
        <v>13</v>
      </c>
      <c r="H2948" s="8" t="str">
        <f t="shared" ca="1" si="206"/>
        <v>20</v>
      </c>
      <c r="I2948" s="8" t="s">
        <v>7526</v>
      </c>
      <c r="J2948" s="8" t="s">
        <v>7721</v>
      </c>
      <c r="K2948" s="8" t="s">
        <v>6217</v>
      </c>
      <c r="L2948" s="8" t="s">
        <v>8976</v>
      </c>
      <c r="M2948" s="8" t="s">
        <v>4847</v>
      </c>
      <c r="N2948" s="8" t="s">
        <v>36</v>
      </c>
    </row>
    <row r="2949" spans="1:14" ht="21.75" customHeight="1">
      <c r="A2949" s="8" t="s">
        <v>3462</v>
      </c>
      <c r="B2949" s="8" t="s">
        <v>9406</v>
      </c>
      <c r="C2949" s="8" t="s">
        <v>8585</v>
      </c>
      <c r="D2949" s="8" t="s">
        <v>8586</v>
      </c>
      <c r="F2949" s="8" t="s">
        <v>6141</v>
      </c>
      <c r="G2949" s="8" t="str">
        <f t="shared" ca="1" si="205"/>
        <v>13</v>
      </c>
      <c r="H2949" s="8" t="str">
        <f t="shared" ca="1" si="206"/>
        <v>20</v>
      </c>
      <c r="I2949" s="8" t="s">
        <v>6244</v>
      </c>
      <c r="J2949" s="8" t="s">
        <v>6413</v>
      </c>
      <c r="K2949" s="8" t="s">
        <v>6217</v>
      </c>
      <c r="L2949" s="8" t="s">
        <v>9407</v>
      </c>
      <c r="M2949" s="8" t="s">
        <v>9408</v>
      </c>
      <c r="N2949" s="8" t="s">
        <v>36</v>
      </c>
    </row>
    <row r="2950" spans="1:14" ht="21.75" customHeight="1">
      <c r="A2950" s="8" t="s">
        <v>4276</v>
      </c>
      <c r="B2950" s="8" t="s">
        <v>9409</v>
      </c>
      <c r="C2950" s="8" t="s">
        <v>8585</v>
      </c>
      <c r="D2950" s="8" t="s">
        <v>8586</v>
      </c>
      <c r="F2950" s="8" t="s">
        <v>6141</v>
      </c>
      <c r="G2950" s="8" t="str">
        <f t="shared" ca="1" si="205"/>
        <v>13</v>
      </c>
      <c r="H2950" s="8" t="str">
        <f t="shared" ca="1" si="206"/>
        <v>20</v>
      </c>
      <c r="I2950" s="8" t="s">
        <v>6256</v>
      </c>
      <c r="J2950" s="8" t="s">
        <v>8902</v>
      </c>
      <c r="K2950" s="8" t="s">
        <v>6166</v>
      </c>
      <c r="L2950" s="8" t="s">
        <v>9410</v>
      </c>
      <c r="M2950" s="8" t="s">
        <v>9411</v>
      </c>
      <c r="N2950" s="8" t="s">
        <v>42</v>
      </c>
    </row>
    <row r="2951" spans="1:14" ht="21.75" customHeight="1">
      <c r="A2951" s="8" t="s">
        <v>9412</v>
      </c>
      <c r="B2951" s="8" t="s">
        <v>8679</v>
      </c>
      <c r="C2951" s="8" t="s">
        <v>8585</v>
      </c>
      <c r="D2951" s="8" t="s">
        <v>8667</v>
      </c>
      <c r="F2951" s="8" t="s">
        <v>6141</v>
      </c>
      <c r="G2951" s="8" t="str">
        <f t="shared" ca="1" si="205"/>
        <v>13</v>
      </c>
      <c r="H2951" s="8" t="str">
        <f t="shared" ca="1" si="206"/>
        <v>20</v>
      </c>
      <c r="I2951" s="8" t="s">
        <v>7819</v>
      </c>
      <c r="J2951" s="8" t="s">
        <v>6184</v>
      </c>
      <c r="K2951" s="8" t="s">
        <v>6217</v>
      </c>
      <c r="L2951" s="8" t="s">
        <v>9413</v>
      </c>
      <c r="M2951" s="8" t="s">
        <v>9414</v>
      </c>
      <c r="N2951" s="8" t="s">
        <v>6169</v>
      </c>
    </row>
    <row r="2952" spans="1:14" ht="21.75" customHeight="1">
      <c r="A2952" s="8" t="s">
        <v>385</v>
      </c>
      <c r="B2952" s="8" t="s">
        <v>9415</v>
      </c>
      <c r="C2952" s="8" t="s">
        <v>8585</v>
      </c>
      <c r="D2952" s="8" t="s">
        <v>8586</v>
      </c>
      <c r="F2952" s="8" t="s">
        <v>6141</v>
      </c>
      <c r="G2952" s="8" t="str">
        <f t="shared" ca="1" si="205"/>
        <v>13</v>
      </c>
      <c r="H2952" s="8" t="str">
        <f t="shared" ca="1" si="206"/>
        <v>20</v>
      </c>
      <c r="I2952" s="8" t="s">
        <v>9416</v>
      </c>
      <c r="J2952" s="8" t="s">
        <v>6201</v>
      </c>
      <c r="K2952" s="8" t="s">
        <v>6143</v>
      </c>
      <c r="L2952" s="8" t="s">
        <v>9417</v>
      </c>
      <c r="M2952" s="8" t="s">
        <v>9418</v>
      </c>
      <c r="N2952" s="8" t="s">
        <v>36</v>
      </c>
    </row>
    <row r="2953" spans="1:14" ht="21.75" customHeight="1">
      <c r="A2953" s="8" t="s">
        <v>108</v>
      </c>
      <c r="B2953" s="8" t="s">
        <v>9419</v>
      </c>
      <c r="C2953" s="8" t="s">
        <v>8585</v>
      </c>
      <c r="D2953" s="8" t="s">
        <v>8605</v>
      </c>
      <c r="F2953" s="8" t="s">
        <v>6141</v>
      </c>
      <c r="G2953" s="8" t="str">
        <f t="shared" ca="1" si="205"/>
        <v>13</v>
      </c>
      <c r="H2953" s="8" t="str">
        <f t="shared" ca="1" si="206"/>
        <v>20</v>
      </c>
      <c r="I2953" s="8" t="s">
        <v>7003</v>
      </c>
      <c r="J2953" s="8" t="s">
        <v>6190</v>
      </c>
      <c r="K2953" s="8" t="s">
        <v>6217</v>
      </c>
      <c r="L2953" s="8" t="s">
        <v>9420</v>
      </c>
      <c r="M2953" s="8" t="s">
        <v>6809</v>
      </c>
      <c r="N2953" s="8" t="s">
        <v>6224</v>
      </c>
    </row>
    <row r="2954" spans="1:14" ht="21.75" customHeight="1">
      <c r="A2954" s="8" t="s">
        <v>1588</v>
      </c>
      <c r="B2954" s="8" t="s">
        <v>9315</v>
      </c>
      <c r="C2954" s="8" t="s">
        <v>8585</v>
      </c>
      <c r="D2954" s="8" t="s">
        <v>8586</v>
      </c>
      <c r="F2954" s="8" t="s">
        <v>6164</v>
      </c>
      <c r="G2954" s="8" t="str">
        <f t="shared" ca="1" si="205"/>
        <v>13</v>
      </c>
      <c r="H2954" s="8" t="str">
        <f t="shared" ca="1" si="206"/>
        <v>20</v>
      </c>
      <c r="I2954" s="8" t="s">
        <v>6589</v>
      </c>
      <c r="J2954" s="8" t="s">
        <v>9316</v>
      </c>
      <c r="K2954" s="8" t="s">
        <v>6217</v>
      </c>
      <c r="L2954" s="8" t="s">
        <v>9421</v>
      </c>
      <c r="M2954" s="8" t="s">
        <v>9422</v>
      </c>
      <c r="N2954" s="8" t="s">
        <v>6224</v>
      </c>
    </row>
    <row r="2955" spans="1:14" ht="21.75" customHeight="1">
      <c r="A2955" s="8" t="s">
        <v>385</v>
      </c>
      <c r="B2955" s="8" t="s">
        <v>1111</v>
      </c>
      <c r="C2955" s="8" t="s">
        <v>8585</v>
      </c>
      <c r="D2955" s="8" t="s">
        <v>8667</v>
      </c>
      <c r="F2955" s="8" t="s">
        <v>6141</v>
      </c>
      <c r="G2955" s="8" t="str">
        <f t="shared" ca="1" si="205"/>
        <v>13</v>
      </c>
      <c r="H2955" s="8" t="str">
        <f t="shared" ca="1" si="206"/>
        <v>20</v>
      </c>
      <c r="I2955" s="8" t="s">
        <v>6277</v>
      </c>
      <c r="J2955" s="8" t="s">
        <v>6158</v>
      </c>
      <c r="K2955" s="8" t="s">
        <v>6143</v>
      </c>
      <c r="L2955" s="8" t="s">
        <v>9423</v>
      </c>
      <c r="M2955" s="8" t="s">
        <v>8270</v>
      </c>
      <c r="N2955" s="8" t="s">
        <v>6147</v>
      </c>
    </row>
    <row r="2956" spans="1:14" ht="21.75" customHeight="1">
      <c r="A2956" s="8" t="s">
        <v>761</v>
      </c>
      <c r="B2956" s="8" t="s">
        <v>9424</v>
      </c>
      <c r="C2956" s="8" t="s">
        <v>8585</v>
      </c>
      <c r="D2956" s="8" t="s">
        <v>8667</v>
      </c>
      <c r="F2956" s="8" t="s">
        <v>6164</v>
      </c>
      <c r="G2956" s="8" t="str">
        <f t="shared" ca="1" si="205"/>
        <v>13</v>
      </c>
      <c r="H2956" s="8" t="str">
        <f t="shared" ca="1" si="206"/>
        <v>20</v>
      </c>
      <c r="I2956" s="8" t="s">
        <v>6532</v>
      </c>
      <c r="J2956" s="8" t="s">
        <v>6964</v>
      </c>
      <c r="K2956" s="8" t="s">
        <v>6217</v>
      </c>
      <c r="L2956" s="8" t="s">
        <v>9425</v>
      </c>
      <c r="M2956" s="8" t="s">
        <v>9426</v>
      </c>
      <c r="N2956" s="8" t="s">
        <v>36</v>
      </c>
    </row>
    <row r="2957" spans="1:14" ht="21.75" customHeight="1">
      <c r="A2957" s="8" t="s">
        <v>761</v>
      </c>
      <c r="B2957" s="8" t="s">
        <v>7372</v>
      </c>
      <c r="C2957" s="8" t="s">
        <v>8585</v>
      </c>
      <c r="D2957" s="8" t="s">
        <v>8605</v>
      </c>
      <c r="F2957" s="8" t="s">
        <v>6141</v>
      </c>
      <c r="G2957" s="8" t="str">
        <f t="shared" ca="1" si="205"/>
        <v>13</v>
      </c>
      <c r="H2957" s="8" t="str">
        <f t="shared" ca="1" si="206"/>
        <v>20</v>
      </c>
      <c r="I2957" s="8" t="s">
        <v>8122</v>
      </c>
      <c r="J2957" s="8" t="s">
        <v>7373</v>
      </c>
      <c r="K2957" s="8" t="s">
        <v>6217</v>
      </c>
      <c r="L2957" s="8" t="s">
        <v>263</v>
      </c>
      <c r="M2957" s="8" t="s">
        <v>6922</v>
      </c>
      <c r="N2957" s="8" t="s">
        <v>6169</v>
      </c>
    </row>
    <row r="2958" spans="1:14" ht="21.75" customHeight="1">
      <c r="A2958" s="8" t="s">
        <v>9427</v>
      </c>
      <c r="B2958" s="8" t="s">
        <v>2398</v>
      </c>
      <c r="C2958" s="8" t="s">
        <v>8585</v>
      </c>
      <c r="D2958" s="8" t="s">
        <v>8586</v>
      </c>
      <c r="F2958" s="8" t="s">
        <v>6141</v>
      </c>
      <c r="G2958" s="8" t="str">
        <f t="shared" ca="1" si="205"/>
        <v>13</v>
      </c>
      <c r="H2958" s="8" t="str">
        <f t="shared" ca="1" si="206"/>
        <v>20</v>
      </c>
      <c r="I2958" s="8" t="s">
        <v>7445</v>
      </c>
      <c r="J2958" s="8" t="s">
        <v>6413</v>
      </c>
      <c r="K2958" s="8" t="s">
        <v>6143</v>
      </c>
      <c r="L2958" s="8" t="s">
        <v>7422</v>
      </c>
      <c r="M2958" s="8" t="s">
        <v>9428</v>
      </c>
      <c r="N2958" s="8" t="s">
        <v>6224</v>
      </c>
    </row>
    <row r="2959" spans="1:14" ht="21.75" customHeight="1">
      <c r="A2959" s="8" t="s">
        <v>9429</v>
      </c>
      <c r="B2959" s="8" t="s">
        <v>9430</v>
      </c>
      <c r="C2959" s="8" t="s">
        <v>8585</v>
      </c>
      <c r="D2959" s="8" t="s">
        <v>8591</v>
      </c>
      <c r="F2959" s="8" t="s">
        <v>6141</v>
      </c>
      <c r="G2959" s="8" t="str">
        <f t="shared" ca="1" si="205"/>
        <v>13</v>
      </c>
      <c r="H2959" s="8" t="str">
        <f t="shared" ca="1" si="206"/>
        <v>20</v>
      </c>
      <c r="I2959" s="8" t="s">
        <v>6973</v>
      </c>
      <c r="J2959" s="8" t="s">
        <v>6324</v>
      </c>
      <c r="K2959" s="8" t="s">
        <v>6143</v>
      </c>
      <c r="L2959" s="8" t="s">
        <v>9431</v>
      </c>
      <c r="M2959" s="8" t="s">
        <v>9432</v>
      </c>
      <c r="N2959" s="8" t="s">
        <v>6224</v>
      </c>
    </row>
    <row r="2960" spans="1:14" ht="21.75" customHeight="1">
      <c r="A2960" s="8" t="s">
        <v>108</v>
      </c>
      <c r="B2960" s="8" t="s">
        <v>9433</v>
      </c>
      <c r="C2960" s="8" t="s">
        <v>8585</v>
      </c>
      <c r="D2960" s="8" t="s">
        <v>8586</v>
      </c>
      <c r="F2960" s="8" t="s">
        <v>6141</v>
      </c>
      <c r="G2960" s="8" t="str">
        <f t="shared" ca="1" si="205"/>
        <v>13</v>
      </c>
      <c r="H2960" s="8" t="str">
        <f t="shared" ca="1" si="206"/>
        <v>20</v>
      </c>
      <c r="I2960" s="8" t="s">
        <v>6256</v>
      </c>
      <c r="J2960" s="8" t="s">
        <v>6457</v>
      </c>
      <c r="K2960" s="8" t="s">
        <v>6143</v>
      </c>
      <c r="L2960" s="8" t="s">
        <v>9434</v>
      </c>
      <c r="M2960" s="8" t="s">
        <v>6698</v>
      </c>
      <c r="N2960" s="8" t="s">
        <v>6147</v>
      </c>
    </row>
    <row r="2961" spans="1:14" ht="21.75" customHeight="1">
      <c r="A2961" s="8" t="s">
        <v>761</v>
      </c>
      <c r="B2961" s="8" t="s">
        <v>9435</v>
      </c>
      <c r="C2961" s="8" t="s">
        <v>8585</v>
      </c>
      <c r="D2961" s="8" t="s">
        <v>8586</v>
      </c>
      <c r="F2961" s="8" t="s">
        <v>6164</v>
      </c>
      <c r="G2961" s="8" t="str">
        <f t="shared" ca="1" si="205"/>
        <v>13</v>
      </c>
      <c r="H2961" s="8" t="str">
        <f t="shared" ca="1" si="206"/>
        <v>20</v>
      </c>
      <c r="I2961" s="8" t="s">
        <v>6532</v>
      </c>
      <c r="J2961" s="8" t="s">
        <v>6158</v>
      </c>
      <c r="K2961" s="8" t="s">
        <v>6143</v>
      </c>
      <c r="L2961" s="8" t="s">
        <v>9436</v>
      </c>
      <c r="M2961" s="8" t="s">
        <v>9437</v>
      </c>
      <c r="N2961" s="8" t="s">
        <v>36</v>
      </c>
    </row>
    <row r="2962" spans="1:14" ht="21.75" customHeight="1">
      <c r="A2962" s="8" t="s">
        <v>9438</v>
      </c>
      <c r="B2962" s="8" t="s">
        <v>9439</v>
      </c>
      <c r="C2962" s="8" t="s">
        <v>8585</v>
      </c>
      <c r="D2962" s="8" t="s">
        <v>8586</v>
      </c>
      <c r="F2962" s="8" t="s">
        <v>6141</v>
      </c>
      <c r="G2962" s="8" t="str">
        <f t="shared" ca="1" si="205"/>
        <v>13</v>
      </c>
      <c r="H2962" s="8" t="str">
        <f t="shared" ca="1" si="206"/>
        <v>20</v>
      </c>
      <c r="I2962" s="8" t="s">
        <v>6269</v>
      </c>
      <c r="J2962" s="8" t="s">
        <v>6270</v>
      </c>
      <c r="K2962" s="8" t="s">
        <v>6166</v>
      </c>
      <c r="L2962" s="8" t="s">
        <v>9440</v>
      </c>
      <c r="M2962" s="8" t="s">
        <v>9441</v>
      </c>
      <c r="N2962" s="8" t="s">
        <v>42</v>
      </c>
    </row>
    <row r="2963" spans="1:14" ht="21.75" customHeight="1">
      <c r="A2963" s="8" t="s">
        <v>5840</v>
      </c>
      <c r="B2963" s="8" t="s">
        <v>9442</v>
      </c>
      <c r="C2963" s="8" t="s">
        <v>8585</v>
      </c>
      <c r="D2963" s="8" t="s">
        <v>8586</v>
      </c>
      <c r="F2963" s="8" t="s">
        <v>6150</v>
      </c>
      <c r="G2963" s="8" t="str">
        <f t="shared" ca="1" si="205"/>
        <v>13</v>
      </c>
      <c r="H2963" s="8" t="str">
        <f t="shared" ca="1" si="206"/>
        <v>20</v>
      </c>
      <c r="I2963" s="8" t="s">
        <v>6340</v>
      </c>
      <c r="J2963" s="8" t="s">
        <v>6158</v>
      </c>
      <c r="K2963" s="8" t="s">
        <v>6150</v>
      </c>
      <c r="L2963" s="8" t="s">
        <v>9443</v>
      </c>
      <c r="M2963" s="8" t="s">
        <v>1907</v>
      </c>
      <c r="N2963" s="8" t="s">
        <v>42</v>
      </c>
    </row>
    <row r="2964" spans="1:14" ht="21.75" customHeight="1">
      <c r="A2964" s="8" t="s">
        <v>761</v>
      </c>
      <c r="B2964" s="8" t="s">
        <v>3813</v>
      </c>
      <c r="C2964" s="8" t="s">
        <v>8585</v>
      </c>
      <c r="D2964" s="8" t="s">
        <v>8591</v>
      </c>
      <c r="F2964" s="8" t="s">
        <v>6164</v>
      </c>
      <c r="G2964" s="8" t="str">
        <f t="shared" ca="1" si="205"/>
        <v>13</v>
      </c>
      <c r="H2964" s="8" t="str">
        <f t="shared" ca="1" si="206"/>
        <v>20</v>
      </c>
      <c r="I2964" s="8" t="s">
        <v>6554</v>
      </c>
      <c r="J2964" s="8" t="s">
        <v>6278</v>
      </c>
      <c r="K2964" s="8" t="s">
        <v>6217</v>
      </c>
      <c r="L2964" s="8" t="s">
        <v>9444</v>
      </c>
      <c r="M2964" s="8" t="s">
        <v>9445</v>
      </c>
      <c r="N2964" s="8" t="s">
        <v>42</v>
      </c>
    </row>
    <row r="2965" spans="1:14" ht="21.75" customHeight="1">
      <c r="A2965" s="8" t="s">
        <v>778</v>
      </c>
      <c r="B2965" s="8" t="s">
        <v>4741</v>
      </c>
      <c r="C2965" s="8" t="s">
        <v>8585</v>
      </c>
      <c r="D2965" s="8" t="s">
        <v>8586</v>
      </c>
      <c r="F2965" s="8" t="s">
        <v>6164</v>
      </c>
      <c r="G2965" s="8" t="str">
        <f t="shared" ca="1" si="205"/>
        <v>13</v>
      </c>
      <c r="H2965" s="8" t="str">
        <f t="shared" ca="1" si="206"/>
        <v>20</v>
      </c>
      <c r="I2965" s="8" t="s">
        <v>7769</v>
      </c>
      <c r="J2965" s="8" t="s">
        <v>6158</v>
      </c>
      <c r="K2965" s="8" t="s">
        <v>6217</v>
      </c>
      <c r="L2965" s="8" t="s">
        <v>9446</v>
      </c>
      <c r="M2965" s="8" t="s">
        <v>9447</v>
      </c>
      <c r="N2965" s="8" t="s">
        <v>42</v>
      </c>
    </row>
    <row r="2966" spans="1:14" ht="21.75" customHeight="1">
      <c r="A2966" s="8" t="s">
        <v>9448</v>
      </c>
      <c r="B2966" s="8" t="s">
        <v>9162</v>
      </c>
      <c r="C2966" s="8" t="s">
        <v>8585</v>
      </c>
      <c r="D2966" s="8" t="s">
        <v>8586</v>
      </c>
      <c r="F2966" s="8" t="s">
        <v>6150</v>
      </c>
      <c r="G2966" s="8" t="str">
        <f t="shared" ca="1" si="205"/>
        <v>13</v>
      </c>
      <c r="H2966" s="8" t="str">
        <f t="shared" ca="1" si="206"/>
        <v>20</v>
      </c>
      <c r="I2966" s="8" t="s">
        <v>6277</v>
      </c>
      <c r="J2966" s="8" t="s">
        <v>6324</v>
      </c>
      <c r="K2966" s="8" t="s">
        <v>6143</v>
      </c>
      <c r="L2966" s="8" t="s">
        <v>9449</v>
      </c>
      <c r="M2966" s="8" t="s">
        <v>6326</v>
      </c>
      <c r="N2966" s="8" t="s">
        <v>6224</v>
      </c>
    </row>
    <row r="2967" spans="1:14" ht="21.75" customHeight="1">
      <c r="A2967" s="8" t="s">
        <v>1606</v>
      </c>
      <c r="B2967" s="8" t="s">
        <v>5559</v>
      </c>
      <c r="C2967" s="8" t="s">
        <v>8585</v>
      </c>
      <c r="D2967" s="8" t="s">
        <v>8605</v>
      </c>
      <c r="F2967" s="8" t="s">
        <v>6164</v>
      </c>
      <c r="G2967" s="8" t="str">
        <f t="shared" ca="1" si="205"/>
        <v>13</v>
      </c>
      <c r="H2967" s="8" t="str">
        <f t="shared" ca="1" si="206"/>
        <v>20</v>
      </c>
      <c r="I2967" s="8" t="s">
        <v>6256</v>
      </c>
      <c r="J2967" s="8" t="s">
        <v>6158</v>
      </c>
      <c r="K2967" s="8" t="s">
        <v>6166</v>
      </c>
      <c r="L2967" s="8" t="s">
        <v>9322</v>
      </c>
      <c r="M2967" s="8" t="s">
        <v>7064</v>
      </c>
      <c r="N2967" s="8" t="s">
        <v>42</v>
      </c>
    </row>
    <row r="2968" spans="1:14" ht="21.75" customHeight="1">
      <c r="A2968" s="8" t="s">
        <v>9450</v>
      </c>
      <c r="B2968" s="8" t="s">
        <v>9139</v>
      </c>
      <c r="C2968" s="8" t="s">
        <v>8585</v>
      </c>
      <c r="D2968" s="8" t="s">
        <v>8586</v>
      </c>
      <c r="F2968" s="8" t="s">
        <v>6141</v>
      </c>
      <c r="G2968" s="8" t="str">
        <f t="shared" ca="1" si="205"/>
        <v>13</v>
      </c>
      <c r="H2968" s="8" t="str">
        <f t="shared" ca="1" si="206"/>
        <v>20</v>
      </c>
      <c r="I2968" s="8" t="s">
        <v>6589</v>
      </c>
      <c r="J2968" s="8" t="s">
        <v>6201</v>
      </c>
      <c r="K2968" s="8" t="s">
        <v>6217</v>
      </c>
      <c r="L2968" s="8" t="s">
        <v>9451</v>
      </c>
      <c r="M2968" s="8" t="s">
        <v>9452</v>
      </c>
      <c r="N2968" s="8" t="s">
        <v>42</v>
      </c>
    </row>
    <row r="2969" spans="1:14" ht="21.75" customHeight="1">
      <c r="A2969" s="8" t="s">
        <v>385</v>
      </c>
      <c r="B2969" s="8" t="s">
        <v>9279</v>
      </c>
      <c r="C2969" s="8" t="s">
        <v>8585</v>
      </c>
      <c r="D2969" s="8" t="s">
        <v>8586</v>
      </c>
      <c r="F2969" s="8" t="s">
        <v>6141</v>
      </c>
      <c r="G2969" s="8" t="str">
        <f t="shared" ca="1" si="205"/>
        <v>13</v>
      </c>
      <c r="H2969" s="8" t="str">
        <f t="shared" ca="1" si="206"/>
        <v>20</v>
      </c>
      <c r="I2969" s="8" t="s">
        <v>9123</v>
      </c>
      <c r="J2969" s="8" t="s">
        <v>7398</v>
      </c>
      <c r="K2969" s="8" t="s">
        <v>6217</v>
      </c>
      <c r="L2969" s="8" t="s">
        <v>9280</v>
      </c>
      <c r="M2969" s="8" t="s">
        <v>9453</v>
      </c>
      <c r="N2969" s="8" t="s">
        <v>6169</v>
      </c>
    </row>
    <row r="2970" spans="1:14" ht="21.75" customHeight="1">
      <c r="A2970" s="8" t="s">
        <v>1588</v>
      </c>
      <c r="B2970" s="8" t="s">
        <v>9454</v>
      </c>
      <c r="C2970" s="8" t="s">
        <v>8585</v>
      </c>
      <c r="D2970" s="8" t="s">
        <v>8586</v>
      </c>
      <c r="F2970" s="8" t="s">
        <v>6141</v>
      </c>
      <c r="G2970" s="8" t="str">
        <f t="shared" ca="1" si="205"/>
        <v>13</v>
      </c>
      <c r="H2970" s="8" t="str">
        <f t="shared" ca="1" si="206"/>
        <v>20</v>
      </c>
      <c r="I2970" s="8" t="s">
        <v>6942</v>
      </c>
      <c r="J2970" s="8" t="s">
        <v>6764</v>
      </c>
      <c r="K2970" s="8" t="s">
        <v>6217</v>
      </c>
      <c r="L2970" s="8" t="s">
        <v>9455</v>
      </c>
      <c r="M2970" s="8" t="s">
        <v>9456</v>
      </c>
      <c r="N2970" s="8" t="s">
        <v>42</v>
      </c>
    </row>
    <row r="2971" spans="1:14" ht="21.75" customHeight="1">
      <c r="A2971" s="8" t="s">
        <v>4185</v>
      </c>
      <c r="B2971" s="8" t="s">
        <v>9164</v>
      </c>
      <c r="C2971" s="8" t="s">
        <v>8585</v>
      </c>
      <c r="D2971" s="8" t="s">
        <v>8586</v>
      </c>
      <c r="F2971" s="8" t="s">
        <v>6164</v>
      </c>
      <c r="G2971" s="8" t="str">
        <f t="shared" ca="1" si="205"/>
        <v>13</v>
      </c>
      <c r="H2971" s="8" t="str">
        <f t="shared" ca="1" si="206"/>
        <v>20</v>
      </c>
      <c r="I2971" s="8" t="s">
        <v>6277</v>
      </c>
      <c r="J2971" s="8" t="s">
        <v>6608</v>
      </c>
      <c r="K2971" s="8" t="s">
        <v>6217</v>
      </c>
      <c r="L2971" s="8" t="s">
        <v>9457</v>
      </c>
      <c r="M2971" s="8" t="s">
        <v>6698</v>
      </c>
      <c r="N2971" s="8" t="s">
        <v>42</v>
      </c>
    </row>
    <row r="2972" spans="1:14" ht="21.75" customHeight="1">
      <c r="A2972" s="8" t="s">
        <v>778</v>
      </c>
      <c r="B2972" s="8" t="s">
        <v>1652</v>
      </c>
      <c r="C2972" s="8" t="s">
        <v>8585</v>
      </c>
      <c r="D2972" s="8" t="s">
        <v>8605</v>
      </c>
      <c r="F2972" s="8" t="s">
        <v>6141</v>
      </c>
      <c r="G2972" s="8" t="str">
        <f t="shared" ca="1" si="205"/>
        <v>13</v>
      </c>
      <c r="H2972" s="8" t="str">
        <f t="shared" ca="1" si="206"/>
        <v>20</v>
      </c>
      <c r="I2972" s="8" t="s">
        <v>6432</v>
      </c>
      <c r="J2972" s="8" t="s">
        <v>6595</v>
      </c>
      <c r="K2972" s="8" t="s">
        <v>6143</v>
      </c>
      <c r="L2972" s="8" t="s">
        <v>9329</v>
      </c>
      <c r="M2972" s="8" t="s">
        <v>9458</v>
      </c>
      <c r="N2972" s="8" t="s">
        <v>42</v>
      </c>
    </row>
    <row r="2973" spans="1:14" ht="21.75" customHeight="1">
      <c r="A2973" s="8" t="s">
        <v>172</v>
      </c>
      <c r="B2973" s="8" t="s">
        <v>9459</v>
      </c>
      <c r="C2973" s="8" t="s">
        <v>8585</v>
      </c>
      <c r="D2973" s="8" t="s">
        <v>8586</v>
      </c>
      <c r="F2973" s="8" t="s">
        <v>6141</v>
      </c>
      <c r="G2973" s="8" t="str">
        <f t="shared" ca="1" si="205"/>
        <v>13</v>
      </c>
      <c r="H2973" s="8" t="str">
        <f t="shared" ca="1" si="206"/>
        <v>20</v>
      </c>
      <c r="I2973" s="8" t="s">
        <v>6532</v>
      </c>
      <c r="J2973" s="8" t="s">
        <v>6158</v>
      </c>
      <c r="K2973" s="8" t="s">
        <v>6143</v>
      </c>
      <c r="L2973" s="8" t="s">
        <v>9460</v>
      </c>
      <c r="M2973" s="8" t="s">
        <v>1907</v>
      </c>
      <c r="N2973" s="8" t="s">
        <v>6224</v>
      </c>
    </row>
    <row r="2974" spans="1:14" ht="21.75" customHeight="1">
      <c r="A2974" s="8" t="s">
        <v>385</v>
      </c>
      <c r="B2974" s="8" t="s">
        <v>9230</v>
      </c>
      <c r="C2974" s="8" t="s">
        <v>8585</v>
      </c>
      <c r="D2974" s="8" t="s">
        <v>8586</v>
      </c>
      <c r="F2974" s="8" t="s">
        <v>6164</v>
      </c>
      <c r="G2974" s="8" t="str">
        <f t="shared" ca="1" si="205"/>
        <v>13</v>
      </c>
      <c r="H2974" s="8" t="str">
        <f t="shared" ca="1" si="206"/>
        <v>20</v>
      </c>
      <c r="I2974" s="8" t="s">
        <v>6189</v>
      </c>
      <c r="J2974" s="8" t="s">
        <v>6864</v>
      </c>
      <c r="K2974" s="8" t="s">
        <v>6217</v>
      </c>
      <c r="L2974" s="8" t="s">
        <v>9231</v>
      </c>
      <c r="M2974" s="8" t="s">
        <v>9461</v>
      </c>
      <c r="N2974" s="8" t="s">
        <v>42</v>
      </c>
    </row>
    <row r="2975" spans="1:14" ht="21.75" customHeight="1">
      <c r="A2975" s="8" t="s">
        <v>9462</v>
      </c>
      <c r="B2975" s="8" t="s">
        <v>9463</v>
      </c>
      <c r="C2975" s="8" t="s">
        <v>8585</v>
      </c>
      <c r="D2975" s="8" t="s">
        <v>8605</v>
      </c>
      <c r="F2975" s="8" t="s">
        <v>6141</v>
      </c>
      <c r="G2975" s="8" t="str">
        <f t="shared" ca="1" si="205"/>
        <v>13</v>
      </c>
      <c r="H2975" s="8" t="str">
        <f t="shared" ca="1" si="206"/>
        <v>20</v>
      </c>
      <c r="I2975" s="8" t="s">
        <v>6256</v>
      </c>
      <c r="J2975" s="8" t="s">
        <v>6379</v>
      </c>
      <c r="K2975" s="8" t="s">
        <v>6217</v>
      </c>
      <c r="L2975" s="8" t="s">
        <v>9464</v>
      </c>
      <c r="M2975" s="8" t="s">
        <v>6379</v>
      </c>
      <c r="N2975" s="8" t="s">
        <v>42</v>
      </c>
    </row>
    <row r="2976" spans="1:14" ht="21.75" customHeight="1">
      <c r="A2976" s="8" t="s">
        <v>51</v>
      </c>
      <c r="B2976" s="8" t="s">
        <v>9271</v>
      </c>
      <c r="C2976" s="8" t="s">
        <v>8585</v>
      </c>
      <c r="D2976" s="8" t="s">
        <v>8617</v>
      </c>
      <c r="F2976" s="8" t="s">
        <v>6141</v>
      </c>
      <c r="G2976" s="8" t="str">
        <f t="shared" ca="1" si="205"/>
        <v>13</v>
      </c>
      <c r="H2976" s="8" t="str">
        <f t="shared" ca="1" si="206"/>
        <v>20</v>
      </c>
      <c r="I2976" s="8" t="s">
        <v>9465</v>
      </c>
      <c r="J2976" s="8" t="s">
        <v>6158</v>
      </c>
      <c r="K2976" s="8" t="s">
        <v>6217</v>
      </c>
      <c r="L2976" s="8" t="s">
        <v>9466</v>
      </c>
      <c r="M2976" s="8" t="s">
        <v>9467</v>
      </c>
      <c r="N2976" s="8" t="s">
        <v>42</v>
      </c>
    </row>
    <row r="2977" spans="1:14" ht="21.75" customHeight="1">
      <c r="A2977" s="8" t="s">
        <v>9468</v>
      </c>
      <c r="B2977" s="8" t="s">
        <v>9469</v>
      </c>
      <c r="C2977" s="8" t="s">
        <v>8585</v>
      </c>
      <c r="D2977" s="8" t="s">
        <v>8586</v>
      </c>
      <c r="F2977" s="8" t="s">
        <v>6141</v>
      </c>
      <c r="G2977" s="8" t="str">
        <f t="shared" ca="1" si="205"/>
        <v>13</v>
      </c>
      <c r="H2977" s="8" t="str">
        <f t="shared" ca="1" si="206"/>
        <v>20</v>
      </c>
      <c r="I2977" s="8" t="s">
        <v>6375</v>
      </c>
      <c r="J2977" s="8" t="s">
        <v>6158</v>
      </c>
      <c r="K2977" s="8" t="s">
        <v>6217</v>
      </c>
      <c r="L2977" s="8" t="s">
        <v>9470</v>
      </c>
      <c r="M2977" s="8" t="s">
        <v>9471</v>
      </c>
      <c r="N2977" s="8" t="s">
        <v>36</v>
      </c>
    </row>
    <row r="2978" spans="1:14" ht="21.75" customHeight="1">
      <c r="A2978" s="8" t="s">
        <v>7778</v>
      </c>
      <c r="B2978" s="8" t="s">
        <v>1042</v>
      </c>
      <c r="C2978" s="8" t="s">
        <v>8585</v>
      </c>
      <c r="D2978" s="8" t="s">
        <v>8705</v>
      </c>
      <c r="F2978" s="8" t="s">
        <v>6150</v>
      </c>
      <c r="G2978" s="8" t="str">
        <f t="shared" ca="1" si="205"/>
        <v>13</v>
      </c>
      <c r="H2978" s="8" t="str">
        <f t="shared" ca="1" si="206"/>
        <v>20</v>
      </c>
      <c r="I2978" s="8" t="s">
        <v>7769</v>
      </c>
      <c r="J2978" s="8" t="s">
        <v>6158</v>
      </c>
      <c r="K2978" s="8" t="s">
        <v>6143</v>
      </c>
      <c r="L2978" s="8" t="s">
        <v>9275</v>
      </c>
      <c r="M2978" s="8" t="s">
        <v>7310</v>
      </c>
      <c r="N2978" s="8" t="s">
        <v>6224</v>
      </c>
    </row>
    <row r="2979" spans="1:14" ht="21.75" customHeight="1">
      <c r="A2979" s="8" t="s">
        <v>1588</v>
      </c>
      <c r="B2979" s="8" t="s">
        <v>9213</v>
      </c>
      <c r="C2979" s="8" t="s">
        <v>8585</v>
      </c>
      <c r="D2979" s="8" t="s">
        <v>8591</v>
      </c>
      <c r="F2979" s="8" t="s">
        <v>6164</v>
      </c>
      <c r="G2979" s="8" t="str">
        <f t="shared" ca="1" si="205"/>
        <v>13</v>
      </c>
      <c r="H2979" s="8" t="str">
        <f t="shared" ca="1" si="206"/>
        <v>20</v>
      </c>
      <c r="I2979" s="8" t="s">
        <v>6157</v>
      </c>
      <c r="J2979" s="8" t="s">
        <v>6278</v>
      </c>
      <c r="K2979" s="8" t="s">
        <v>6217</v>
      </c>
      <c r="L2979" s="8" t="s">
        <v>9472</v>
      </c>
      <c r="M2979" s="8" t="s">
        <v>9473</v>
      </c>
      <c r="N2979" s="8" t="s">
        <v>42</v>
      </c>
    </row>
    <row r="2980" spans="1:14" ht="21.75" customHeight="1">
      <c r="A2980" s="8" t="s">
        <v>3951</v>
      </c>
      <c r="B2980" s="8" t="s">
        <v>9139</v>
      </c>
      <c r="C2980" s="8" t="s">
        <v>8585</v>
      </c>
      <c r="D2980" s="8" t="s">
        <v>8586</v>
      </c>
      <c r="F2980" s="8" t="s">
        <v>6141</v>
      </c>
      <c r="G2980" s="8" t="str">
        <f t="shared" ca="1" si="205"/>
        <v>13</v>
      </c>
      <c r="H2980" s="8" t="str">
        <f t="shared" ca="1" si="206"/>
        <v>20</v>
      </c>
      <c r="I2980" s="8" t="s">
        <v>6785</v>
      </c>
      <c r="J2980" s="8" t="s">
        <v>6201</v>
      </c>
      <c r="K2980" s="8" t="s">
        <v>6217</v>
      </c>
      <c r="L2980" s="8" t="s">
        <v>9140</v>
      </c>
      <c r="M2980" s="8" t="s">
        <v>6358</v>
      </c>
      <c r="N2980" s="8" t="s">
        <v>42</v>
      </c>
    </row>
    <row r="2981" spans="1:14" ht="21.75" customHeight="1">
      <c r="A2981" s="8" t="s">
        <v>9474</v>
      </c>
      <c r="B2981" s="8" t="s">
        <v>9442</v>
      </c>
      <c r="C2981" s="8" t="s">
        <v>8585</v>
      </c>
      <c r="D2981" s="8" t="s">
        <v>8586</v>
      </c>
      <c r="F2981" s="8" t="s">
        <v>6164</v>
      </c>
      <c r="G2981" s="8" t="str">
        <f t="shared" ca="1" si="205"/>
        <v>13</v>
      </c>
      <c r="H2981" s="8" t="str">
        <f t="shared" ca="1" si="206"/>
        <v>20</v>
      </c>
      <c r="I2981" s="8" t="s">
        <v>6785</v>
      </c>
      <c r="J2981" s="8" t="s">
        <v>6158</v>
      </c>
      <c r="K2981" s="8" t="s">
        <v>6166</v>
      </c>
      <c r="L2981" s="8" t="s">
        <v>9475</v>
      </c>
      <c r="M2981" s="8" t="s">
        <v>9476</v>
      </c>
      <c r="N2981" s="8" t="s">
        <v>42</v>
      </c>
    </row>
    <row r="2982" spans="1:14" ht="21.75" customHeight="1">
      <c r="A2982" s="8" t="s">
        <v>4185</v>
      </c>
      <c r="B2982" s="8" t="s">
        <v>9164</v>
      </c>
      <c r="C2982" s="8" t="s">
        <v>8585</v>
      </c>
      <c r="D2982" s="8" t="s">
        <v>8586</v>
      </c>
      <c r="F2982" s="8" t="s">
        <v>6164</v>
      </c>
      <c r="G2982" s="8" t="str">
        <f t="shared" ca="1" si="205"/>
        <v>13</v>
      </c>
      <c r="H2982" s="8" t="str">
        <f t="shared" ca="1" si="206"/>
        <v>20</v>
      </c>
      <c r="I2982" s="8" t="s">
        <v>6277</v>
      </c>
      <c r="J2982" s="8" t="s">
        <v>6608</v>
      </c>
      <c r="K2982" s="8" t="s">
        <v>6217</v>
      </c>
      <c r="L2982" s="8" t="s">
        <v>9477</v>
      </c>
      <c r="M2982" s="8" t="s">
        <v>6698</v>
      </c>
      <c r="N2982" s="8" t="s">
        <v>42</v>
      </c>
    </row>
    <row r="2983" spans="1:14" ht="21.75" customHeight="1">
      <c r="A2983" s="8" t="s">
        <v>385</v>
      </c>
      <c r="B2983" s="8" t="s">
        <v>9478</v>
      </c>
      <c r="C2983" s="8" t="s">
        <v>8585</v>
      </c>
      <c r="D2983" s="8" t="s">
        <v>8586</v>
      </c>
      <c r="F2983" s="8" t="s">
        <v>6141</v>
      </c>
      <c r="G2983" s="8" t="str">
        <f t="shared" ca="1" si="205"/>
        <v>13</v>
      </c>
      <c r="H2983" s="8" t="str">
        <f t="shared" ca="1" si="206"/>
        <v>20</v>
      </c>
      <c r="I2983" s="8" t="s">
        <v>6256</v>
      </c>
      <c r="J2983" s="8" t="s">
        <v>6158</v>
      </c>
      <c r="K2983" s="8" t="s">
        <v>6143</v>
      </c>
      <c r="L2983" s="8" t="s">
        <v>9479</v>
      </c>
      <c r="M2983" s="8" t="s">
        <v>1907</v>
      </c>
      <c r="N2983" s="8" t="s">
        <v>36</v>
      </c>
    </row>
    <row r="2984" spans="1:14" ht="21.75" customHeight="1">
      <c r="A2984" s="8" t="s">
        <v>385</v>
      </c>
      <c r="B2984" s="8" t="s">
        <v>9315</v>
      </c>
      <c r="C2984" s="8" t="s">
        <v>8585</v>
      </c>
      <c r="D2984" s="8" t="s">
        <v>8586</v>
      </c>
      <c r="F2984" s="8" t="s">
        <v>6164</v>
      </c>
      <c r="G2984" s="8" t="str">
        <f t="shared" ca="1" si="205"/>
        <v>13</v>
      </c>
      <c r="H2984" s="8" t="str">
        <f t="shared" ca="1" si="206"/>
        <v>20</v>
      </c>
      <c r="I2984" s="8" t="s">
        <v>6277</v>
      </c>
      <c r="J2984" s="8" t="s">
        <v>9316</v>
      </c>
      <c r="K2984" s="8" t="s">
        <v>6217</v>
      </c>
      <c r="L2984" s="8" t="s">
        <v>9421</v>
      </c>
      <c r="M2984" s="8" t="s">
        <v>1907</v>
      </c>
      <c r="N2984" s="8" t="s">
        <v>6224</v>
      </c>
    </row>
    <row r="2985" spans="1:14" ht="21.75" customHeight="1">
      <c r="A2985" s="8" t="s">
        <v>2567</v>
      </c>
      <c r="B2985" s="8" t="s">
        <v>9480</v>
      </c>
      <c r="C2985" s="8" t="s">
        <v>8585</v>
      </c>
      <c r="D2985" s="8" t="s">
        <v>8586</v>
      </c>
      <c r="F2985" s="8" t="s">
        <v>6141</v>
      </c>
      <c r="G2985" s="8" t="str">
        <f t="shared" ca="1" si="205"/>
        <v>13</v>
      </c>
      <c r="H2985" s="8" t="str">
        <f t="shared" ca="1" si="206"/>
        <v>20</v>
      </c>
      <c r="I2985" s="8" t="s">
        <v>6277</v>
      </c>
      <c r="J2985" s="8" t="s">
        <v>6158</v>
      </c>
      <c r="K2985" s="8" t="s">
        <v>6143</v>
      </c>
      <c r="L2985" s="8" t="s">
        <v>9481</v>
      </c>
      <c r="M2985" s="8" t="s">
        <v>9482</v>
      </c>
      <c r="N2985" s="8" t="s">
        <v>42</v>
      </c>
    </row>
    <row r="2986" spans="1:14" ht="21.75" customHeight="1">
      <c r="A2986" s="8" t="s">
        <v>9483</v>
      </c>
      <c r="B2986" s="8" t="s">
        <v>9484</v>
      </c>
      <c r="C2986" s="8" t="s">
        <v>8585</v>
      </c>
      <c r="D2986" s="8" t="s">
        <v>8586</v>
      </c>
      <c r="F2986" s="8" t="s">
        <v>6141</v>
      </c>
      <c r="G2986" s="8" t="str">
        <f t="shared" ca="1" si="205"/>
        <v>13</v>
      </c>
      <c r="H2986" s="8" t="str">
        <f t="shared" ca="1" si="206"/>
        <v>20</v>
      </c>
      <c r="I2986" s="8" t="s">
        <v>6532</v>
      </c>
      <c r="J2986" s="8" t="s">
        <v>6233</v>
      </c>
      <c r="K2986" s="8" t="s">
        <v>6143</v>
      </c>
      <c r="L2986" s="8" t="s">
        <v>9485</v>
      </c>
      <c r="M2986" s="8" t="s">
        <v>7996</v>
      </c>
      <c r="N2986" s="8" t="s">
        <v>6224</v>
      </c>
    </row>
    <row r="2987" spans="1:14" ht="21.75" customHeight="1">
      <c r="A2987" s="8" t="s">
        <v>761</v>
      </c>
      <c r="B2987" s="8" t="s">
        <v>9486</v>
      </c>
      <c r="C2987" s="8" t="s">
        <v>8585</v>
      </c>
      <c r="D2987" s="8" t="s">
        <v>8605</v>
      </c>
      <c r="F2987" s="8" t="s">
        <v>6164</v>
      </c>
      <c r="G2987" s="8" t="str">
        <f t="shared" ca="1" si="205"/>
        <v>13</v>
      </c>
      <c r="H2987" s="8" t="str">
        <f t="shared" ca="1" si="206"/>
        <v>20</v>
      </c>
      <c r="I2987" s="8" t="s">
        <v>7739</v>
      </c>
      <c r="J2987" s="8" t="s">
        <v>9487</v>
      </c>
      <c r="K2987" s="8" t="s">
        <v>6143</v>
      </c>
      <c r="L2987" s="8" t="s">
        <v>9488</v>
      </c>
      <c r="M2987" s="8" t="s">
        <v>9489</v>
      </c>
      <c r="N2987" s="8" t="s">
        <v>36</v>
      </c>
    </row>
    <row r="2988" spans="1:14" ht="21.75" customHeight="1">
      <c r="A2988" s="8" t="s">
        <v>385</v>
      </c>
      <c r="B2988" s="8" t="s">
        <v>9490</v>
      </c>
      <c r="C2988" s="8" t="s">
        <v>8585</v>
      </c>
      <c r="D2988" s="8" t="s">
        <v>8629</v>
      </c>
      <c r="F2988" s="8" t="s">
        <v>6141</v>
      </c>
      <c r="G2988" s="8" t="str">
        <f t="shared" ca="1" si="205"/>
        <v>13</v>
      </c>
      <c r="H2988" s="8" t="str">
        <f t="shared" ca="1" si="206"/>
        <v>20</v>
      </c>
      <c r="I2988" s="8" t="s">
        <v>7847</v>
      </c>
      <c r="J2988" s="8" t="s">
        <v>6201</v>
      </c>
      <c r="K2988" s="8" t="s">
        <v>6217</v>
      </c>
      <c r="L2988" s="8" t="s">
        <v>9491</v>
      </c>
      <c r="M2988" s="8" t="s">
        <v>9492</v>
      </c>
      <c r="N2988" s="8" t="s">
        <v>6224</v>
      </c>
    </row>
    <row r="2989" spans="1:14" ht="21.75" customHeight="1">
      <c r="A2989" s="8" t="s">
        <v>4176</v>
      </c>
      <c r="B2989" s="8" t="s">
        <v>1042</v>
      </c>
      <c r="C2989" s="8" t="s">
        <v>8585</v>
      </c>
      <c r="D2989" s="8" t="s">
        <v>8705</v>
      </c>
      <c r="F2989" s="8" t="s">
        <v>6141</v>
      </c>
      <c r="G2989" s="8" t="str">
        <f t="shared" ca="1" si="205"/>
        <v>13</v>
      </c>
      <c r="H2989" s="8" t="str">
        <f t="shared" ca="1" si="206"/>
        <v>20</v>
      </c>
      <c r="I2989" s="8" t="s">
        <v>6554</v>
      </c>
      <c r="J2989" s="8" t="s">
        <v>6158</v>
      </c>
      <c r="K2989" s="8" t="s">
        <v>6143</v>
      </c>
      <c r="L2989" s="8" t="s">
        <v>9275</v>
      </c>
      <c r="M2989" s="8" t="s">
        <v>1907</v>
      </c>
      <c r="N2989" s="8" t="s">
        <v>6224</v>
      </c>
    </row>
    <row r="2990" spans="1:14" ht="21.75" customHeight="1">
      <c r="A2990" s="8" t="s">
        <v>761</v>
      </c>
      <c r="B2990" s="8" t="s">
        <v>9493</v>
      </c>
      <c r="C2990" s="8" t="s">
        <v>8585</v>
      </c>
      <c r="D2990" s="8" t="s">
        <v>8586</v>
      </c>
      <c r="F2990" s="8" t="s">
        <v>6141</v>
      </c>
      <c r="G2990" s="8" t="str">
        <f t="shared" ca="1" si="205"/>
        <v>13</v>
      </c>
      <c r="H2990" s="8" t="str">
        <f t="shared" ca="1" si="206"/>
        <v>20</v>
      </c>
      <c r="I2990" s="8" t="s">
        <v>6171</v>
      </c>
      <c r="J2990" s="8" t="s">
        <v>6233</v>
      </c>
      <c r="K2990" s="8" t="s">
        <v>6217</v>
      </c>
      <c r="L2990" s="8" t="s">
        <v>9494</v>
      </c>
      <c r="M2990" s="8" t="s">
        <v>9495</v>
      </c>
      <c r="N2990" s="8" t="s">
        <v>42</v>
      </c>
    </row>
    <row r="2991" spans="1:14" ht="21.75" customHeight="1">
      <c r="A2991" s="8" t="s">
        <v>7652</v>
      </c>
      <c r="B2991" s="8" t="s">
        <v>9496</v>
      </c>
      <c r="C2991" s="8" t="s">
        <v>8585</v>
      </c>
      <c r="D2991" s="8" t="s">
        <v>8586</v>
      </c>
      <c r="F2991" s="8" t="s">
        <v>6141</v>
      </c>
      <c r="G2991" s="8" t="str">
        <f t="shared" ca="1" si="205"/>
        <v>13</v>
      </c>
      <c r="H2991" s="8" t="str">
        <f t="shared" ca="1" si="206"/>
        <v>20</v>
      </c>
      <c r="I2991" s="8" t="s">
        <v>6657</v>
      </c>
      <c r="J2991" s="8" t="s">
        <v>6184</v>
      </c>
      <c r="K2991" s="8" t="s">
        <v>6143</v>
      </c>
      <c r="L2991" s="8" t="s">
        <v>1127</v>
      </c>
      <c r="M2991" s="8" t="s">
        <v>9497</v>
      </c>
      <c r="N2991" s="8" t="s">
        <v>6147</v>
      </c>
    </row>
    <row r="2992" spans="1:14" ht="21.75" customHeight="1">
      <c r="A2992" s="8" t="s">
        <v>9498</v>
      </c>
      <c r="B2992" s="8" t="s">
        <v>9282</v>
      </c>
      <c r="C2992" s="8" t="s">
        <v>8585</v>
      </c>
      <c r="D2992" s="8" t="s">
        <v>8586</v>
      </c>
      <c r="F2992" s="8" t="s">
        <v>6141</v>
      </c>
      <c r="G2992" s="8" t="str">
        <f t="shared" ca="1" si="205"/>
        <v>13</v>
      </c>
      <c r="H2992" s="8" t="str">
        <f t="shared" ca="1" si="206"/>
        <v>20</v>
      </c>
      <c r="I2992" s="8" t="s">
        <v>7769</v>
      </c>
      <c r="J2992" s="8" t="s">
        <v>6278</v>
      </c>
      <c r="K2992" s="8" t="s">
        <v>6143</v>
      </c>
      <c r="L2992" s="8" t="s">
        <v>9283</v>
      </c>
      <c r="M2992" s="8" t="s">
        <v>9499</v>
      </c>
      <c r="N2992" s="8" t="s">
        <v>42</v>
      </c>
    </row>
    <row r="2993" spans="1:14" ht="21.75" customHeight="1">
      <c r="A2993" s="8" t="s">
        <v>9500</v>
      </c>
      <c r="B2993" s="8" t="s">
        <v>9501</v>
      </c>
      <c r="C2993" s="8" t="s">
        <v>8585</v>
      </c>
      <c r="D2993" s="8" t="s">
        <v>8586</v>
      </c>
      <c r="F2993" s="8" t="s">
        <v>6164</v>
      </c>
      <c r="G2993" s="8" t="str">
        <f t="shared" ca="1" si="205"/>
        <v>13</v>
      </c>
      <c r="H2993" s="8" t="str">
        <f t="shared" ca="1" si="206"/>
        <v>20</v>
      </c>
      <c r="I2993" s="8" t="s">
        <v>6785</v>
      </c>
      <c r="J2993" s="8" t="s">
        <v>6152</v>
      </c>
      <c r="K2993" s="8" t="s">
        <v>6166</v>
      </c>
      <c r="L2993" s="8" t="s">
        <v>9502</v>
      </c>
      <c r="M2993" s="8" t="s">
        <v>6152</v>
      </c>
      <c r="N2993" s="8" t="s">
        <v>42</v>
      </c>
    </row>
    <row r="2994" spans="1:14" ht="21.75" customHeight="1">
      <c r="A2994" s="8" t="s">
        <v>963</v>
      </c>
      <c r="B2994" s="8" t="s">
        <v>8825</v>
      </c>
      <c r="C2994" s="8" t="s">
        <v>8585</v>
      </c>
      <c r="D2994" s="8" t="s">
        <v>8605</v>
      </c>
      <c r="F2994" s="8" t="s">
        <v>6141</v>
      </c>
      <c r="G2994" s="8" t="str">
        <f t="shared" ca="1" si="205"/>
        <v>13</v>
      </c>
      <c r="H2994" s="8" t="str">
        <f t="shared" ca="1" si="206"/>
        <v>20</v>
      </c>
      <c r="I2994" s="8" t="s">
        <v>8033</v>
      </c>
      <c r="J2994" s="8" t="s">
        <v>7507</v>
      </c>
      <c r="K2994" s="8" t="s">
        <v>6143</v>
      </c>
      <c r="L2994" s="8" t="s">
        <v>9330</v>
      </c>
      <c r="M2994" s="8" t="s">
        <v>9503</v>
      </c>
      <c r="N2994" s="8" t="s">
        <v>36</v>
      </c>
    </row>
    <row r="2995" spans="1:14" ht="21.75" customHeight="1">
      <c r="A2995" s="8" t="s">
        <v>385</v>
      </c>
      <c r="B2995" s="8" t="s">
        <v>9504</v>
      </c>
      <c r="C2995" s="8" t="s">
        <v>8585</v>
      </c>
      <c r="D2995" s="8" t="s">
        <v>8586</v>
      </c>
      <c r="F2995" s="8" t="s">
        <v>6141</v>
      </c>
      <c r="G2995" s="8" t="str">
        <f t="shared" ca="1" si="205"/>
        <v>13</v>
      </c>
      <c r="H2995" s="8" t="str">
        <f t="shared" ca="1" si="206"/>
        <v>20</v>
      </c>
      <c r="I2995" s="8" t="s">
        <v>6277</v>
      </c>
      <c r="J2995" s="8" t="s">
        <v>6158</v>
      </c>
      <c r="K2995" s="8" t="s">
        <v>6217</v>
      </c>
      <c r="L2995" s="8" t="s">
        <v>9505</v>
      </c>
      <c r="M2995" s="8" t="s">
        <v>4847</v>
      </c>
      <c r="N2995" s="8" t="s">
        <v>42</v>
      </c>
    </row>
    <row r="2996" spans="1:14" ht="21.75" customHeight="1">
      <c r="A2996" s="8" t="s">
        <v>3014</v>
      </c>
      <c r="B2996" s="8" t="s">
        <v>4679</v>
      </c>
      <c r="C2996" s="8" t="s">
        <v>8585</v>
      </c>
      <c r="D2996" s="8" t="s">
        <v>8586</v>
      </c>
      <c r="F2996" s="8" t="s">
        <v>6141</v>
      </c>
      <c r="G2996" s="8" t="str">
        <f t="shared" ca="1" si="205"/>
        <v>13</v>
      </c>
      <c r="H2996" s="8" t="str">
        <f t="shared" ca="1" si="206"/>
        <v>20</v>
      </c>
      <c r="I2996" s="8" t="s">
        <v>6825</v>
      </c>
      <c r="J2996" s="8" t="s">
        <v>6158</v>
      </c>
      <c r="K2996" s="8" t="s">
        <v>6217</v>
      </c>
      <c r="L2996" s="8" t="s">
        <v>9506</v>
      </c>
      <c r="M2996" s="8" t="s">
        <v>9507</v>
      </c>
      <c r="N2996" s="8" t="s">
        <v>6147</v>
      </c>
    </row>
    <row r="2997" spans="1:14" ht="21.75" customHeight="1">
      <c r="A2997" s="8" t="s">
        <v>9508</v>
      </c>
      <c r="B2997" s="8" t="s">
        <v>9509</v>
      </c>
      <c r="C2997" s="8" t="s">
        <v>8585</v>
      </c>
      <c r="D2997" s="8" t="s">
        <v>8605</v>
      </c>
      <c r="F2997" s="8" t="s">
        <v>6141</v>
      </c>
      <c r="G2997" s="8" t="str">
        <f t="shared" ca="1" si="205"/>
        <v>13</v>
      </c>
      <c r="H2997" s="8" t="str">
        <f t="shared" ca="1" si="206"/>
        <v>20</v>
      </c>
      <c r="I2997" s="8" t="s">
        <v>6189</v>
      </c>
      <c r="J2997" s="8" t="s">
        <v>6144</v>
      </c>
      <c r="K2997" s="8" t="s">
        <v>6143</v>
      </c>
      <c r="L2997" s="8" t="s">
        <v>9510</v>
      </c>
      <c r="M2997" s="8" t="s">
        <v>6322</v>
      </c>
      <c r="N2997" s="8" t="s">
        <v>6169</v>
      </c>
    </row>
    <row r="2998" spans="1:14" ht="21.75" customHeight="1">
      <c r="A2998" s="8" t="s">
        <v>4176</v>
      </c>
      <c r="B2998" s="8" t="s">
        <v>9173</v>
      </c>
      <c r="C2998" s="8" t="s">
        <v>8585</v>
      </c>
      <c r="D2998" s="8" t="s">
        <v>8586</v>
      </c>
      <c r="F2998" s="8" t="s">
        <v>6141</v>
      </c>
      <c r="G2998" s="8" t="str">
        <f t="shared" ca="1" si="205"/>
        <v>13</v>
      </c>
      <c r="H2998" s="8" t="str">
        <f t="shared" ca="1" si="206"/>
        <v>20</v>
      </c>
      <c r="I2998" s="8" t="s">
        <v>9511</v>
      </c>
      <c r="J2998" s="8" t="s">
        <v>6158</v>
      </c>
      <c r="K2998" s="8" t="s">
        <v>6217</v>
      </c>
      <c r="L2998" s="8" t="s">
        <v>9512</v>
      </c>
      <c r="M2998" s="8" t="s">
        <v>9513</v>
      </c>
      <c r="N2998" s="8" t="s">
        <v>6147</v>
      </c>
    </row>
    <row r="2999" spans="1:14" ht="21.75" customHeight="1">
      <c r="A2999" s="8" t="s">
        <v>9514</v>
      </c>
      <c r="B2999" s="8" t="s">
        <v>8620</v>
      </c>
      <c r="C2999" s="8" t="s">
        <v>8585</v>
      </c>
      <c r="D2999" s="8" t="s">
        <v>8586</v>
      </c>
      <c r="F2999" s="8" t="s">
        <v>6150</v>
      </c>
      <c r="G2999" s="8" t="str">
        <f t="shared" ca="1" si="205"/>
        <v>13</v>
      </c>
      <c r="H2999" s="8" t="str">
        <f t="shared" ca="1" si="206"/>
        <v>20</v>
      </c>
      <c r="I2999" s="8" t="s">
        <v>6785</v>
      </c>
      <c r="J2999" s="8" t="s">
        <v>6964</v>
      </c>
      <c r="K2999" s="8" t="s">
        <v>6217</v>
      </c>
      <c r="L2999" s="8" t="s">
        <v>9300</v>
      </c>
      <c r="M2999" s="8" t="s">
        <v>1907</v>
      </c>
      <c r="N2999" s="8" t="s">
        <v>6147</v>
      </c>
    </row>
    <row r="3000" spans="1:14" ht="21.75" customHeight="1">
      <c r="A3000" s="8" t="s">
        <v>817</v>
      </c>
      <c r="B3000" s="8" t="s">
        <v>5514</v>
      </c>
      <c r="C3000" s="8" t="s">
        <v>8585</v>
      </c>
      <c r="D3000" s="8" t="s">
        <v>8586</v>
      </c>
      <c r="F3000" s="8" t="s">
        <v>6164</v>
      </c>
      <c r="G3000" s="8" t="str">
        <f t="shared" ca="1" si="205"/>
        <v>13</v>
      </c>
      <c r="H3000" s="8" t="str">
        <f t="shared" ca="1" si="206"/>
        <v>20</v>
      </c>
      <c r="I3000" s="8" t="s">
        <v>8633</v>
      </c>
      <c r="J3000" s="8" t="s">
        <v>8084</v>
      </c>
      <c r="K3000" s="8" t="s">
        <v>6217</v>
      </c>
      <c r="L3000" s="8" t="s">
        <v>9515</v>
      </c>
      <c r="M3000" s="8" t="s">
        <v>7616</v>
      </c>
      <c r="N3000" s="8" t="s">
        <v>42</v>
      </c>
    </row>
    <row r="3001" spans="1:14" ht="21.75" customHeight="1">
      <c r="A3001" s="8" t="s">
        <v>385</v>
      </c>
      <c r="B3001" s="8" t="s">
        <v>9454</v>
      </c>
      <c r="C3001" s="8" t="s">
        <v>8585</v>
      </c>
      <c r="D3001" s="8" t="s">
        <v>8586</v>
      </c>
      <c r="F3001" s="8" t="s">
        <v>6141</v>
      </c>
      <c r="G3001" s="8" t="str">
        <f t="shared" ca="1" si="205"/>
        <v>13</v>
      </c>
      <c r="H3001" s="8" t="str">
        <f t="shared" ca="1" si="206"/>
        <v>20</v>
      </c>
      <c r="I3001" s="8" t="s">
        <v>6195</v>
      </c>
      <c r="J3001" s="8" t="s">
        <v>6764</v>
      </c>
      <c r="K3001" s="8" t="s">
        <v>6143</v>
      </c>
      <c r="L3001" s="8" t="s">
        <v>9455</v>
      </c>
      <c r="M3001" s="8" t="s">
        <v>9516</v>
      </c>
      <c r="N3001" s="8" t="s">
        <v>42</v>
      </c>
    </row>
    <row r="3002" spans="1:14" ht="21.75" customHeight="1">
      <c r="A3002" s="8" t="s">
        <v>7921</v>
      </c>
      <c r="B3002" s="8" t="s">
        <v>5514</v>
      </c>
      <c r="C3002" s="8" t="s">
        <v>8585</v>
      </c>
      <c r="D3002" s="8" t="s">
        <v>8586</v>
      </c>
      <c r="F3002" s="8" t="s">
        <v>6164</v>
      </c>
      <c r="G3002" s="8" t="str">
        <f t="shared" ca="1" si="205"/>
        <v>13</v>
      </c>
      <c r="H3002" s="8" t="str">
        <f t="shared" ca="1" si="206"/>
        <v>20</v>
      </c>
      <c r="I3002" s="8" t="s">
        <v>8633</v>
      </c>
      <c r="J3002" s="8" t="s">
        <v>8084</v>
      </c>
      <c r="K3002" s="8" t="s">
        <v>6217</v>
      </c>
      <c r="L3002" s="8" t="s">
        <v>8634</v>
      </c>
      <c r="M3002" s="8" t="s">
        <v>9517</v>
      </c>
      <c r="N3002" s="8" t="s">
        <v>42</v>
      </c>
    </row>
    <row r="3003" spans="1:14" ht="21.75" customHeight="1">
      <c r="A3003" s="8" t="s">
        <v>7921</v>
      </c>
      <c r="B3003" s="8" t="s">
        <v>9415</v>
      </c>
      <c r="C3003" s="8" t="s">
        <v>8585</v>
      </c>
      <c r="D3003" s="8" t="s">
        <v>8586</v>
      </c>
      <c r="F3003" s="8" t="s">
        <v>6141</v>
      </c>
      <c r="G3003" s="8" t="str">
        <f t="shared" ca="1" si="205"/>
        <v>13</v>
      </c>
      <c r="H3003" s="8" t="str">
        <f t="shared" ca="1" si="206"/>
        <v>20</v>
      </c>
      <c r="I3003" s="8" t="s">
        <v>6589</v>
      </c>
      <c r="J3003" s="8" t="s">
        <v>6201</v>
      </c>
      <c r="K3003" s="8" t="s">
        <v>6166</v>
      </c>
      <c r="L3003" s="8" t="s">
        <v>9518</v>
      </c>
      <c r="M3003" s="8" t="s">
        <v>9519</v>
      </c>
      <c r="N3003" s="8" t="s">
        <v>36</v>
      </c>
    </row>
    <row r="3004" spans="1:14" ht="21.75" customHeight="1">
      <c r="A3004" s="8" t="s">
        <v>9520</v>
      </c>
      <c r="B3004" s="8" t="s">
        <v>9309</v>
      </c>
      <c r="C3004" s="8" t="s">
        <v>8585</v>
      </c>
      <c r="D3004" s="8" t="s">
        <v>8648</v>
      </c>
      <c r="F3004" s="8" t="s">
        <v>6164</v>
      </c>
      <c r="G3004" s="8" t="str">
        <f t="shared" ca="1" si="205"/>
        <v>13</v>
      </c>
      <c r="H3004" s="8" t="str">
        <f t="shared" ca="1" si="206"/>
        <v>20</v>
      </c>
      <c r="I3004" s="8" t="s">
        <v>6589</v>
      </c>
      <c r="J3004" s="8" t="s">
        <v>6158</v>
      </c>
      <c r="K3004" s="8" t="s">
        <v>6217</v>
      </c>
      <c r="L3004" s="8" t="s">
        <v>9521</v>
      </c>
      <c r="M3004" s="8" t="s">
        <v>9522</v>
      </c>
      <c r="N3004" s="8" t="s">
        <v>6147</v>
      </c>
    </row>
    <row r="3005" spans="1:14" ht="21.75" customHeight="1">
      <c r="A3005" s="8" t="s">
        <v>9523</v>
      </c>
      <c r="B3005" s="8" t="s">
        <v>2402</v>
      </c>
      <c r="C3005" s="8" t="s">
        <v>8585</v>
      </c>
      <c r="D3005" s="8" t="s">
        <v>8605</v>
      </c>
      <c r="F3005" s="8" t="s">
        <v>6164</v>
      </c>
      <c r="G3005" s="8" t="str">
        <f t="shared" ca="1" si="205"/>
        <v>13</v>
      </c>
      <c r="H3005" s="8" t="str">
        <f t="shared" ca="1" si="206"/>
        <v>20</v>
      </c>
      <c r="I3005" s="8" t="s">
        <v>6973</v>
      </c>
      <c r="J3005" s="8" t="s">
        <v>6270</v>
      </c>
      <c r="K3005" s="8" t="s">
        <v>6949</v>
      </c>
      <c r="L3005" s="8" t="s">
        <v>9524</v>
      </c>
      <c r="M3005" s="8" t="s">
        <v>1907</v>
      </c>
      <c r="N3005" s="8" t="s">
        <v>42</v>
      </c>
    </row>
    <row r="3006" spans="1:14" ht="21.75" customHeight="1">
      <c r="A3006" s="8" t="s">
        <v>385</v>
      </c>
      <c r="B3006" s="8" t="s">
        <v>9435</v>
      </c>
      <c r="C3006" s="8" t="s">
        <v>8585</v>
      </c>
      <c r="D3006" s="8" t="s">
        <v>8586</v>
      </c>
      <c r="F3006" s="8" t="s">
        <v>6164</v>
      </c>
      <c r="G3006" s="8" t="str">
        <f t="shared" ca="1" si="205"/>
        <v>13</v>
      </c>
      <c r="H3006" s="8" t="str">
        <f t="shared" ca="1" si="206"/>
        <v>20</v>
      </c>
      <c r="I3006" s="8" t="s">
        <v>6478</v>
      </c>
      <c r="J3006" s="8" t="s">
        <v>6158</v>
      </c>
      <c r="K3006" s="8" t="s">
        <v>6143</v>
      </c>
      <c r="L3006" s="8" t="s">
        <v>9525</v>
      </c>
      <c r="M3006" s="8" t="s">
        <v>9526</v>
      </c>
      <c r="N3006" s="8" t="s">
        <v>36</v>
      </c>
    </row>
    <row r="3007" spans="1:14" ht="21.75" customHeight="1">
      <c r="A3007" s="8" t="s">
        <v>1068</v>
      </c>
      <c r="B3007" s="8" t="s">
        <v>9527</v>
      </c>
      <c r="C3007" s="8" t="s">
        <v>8585</v>
      </c>
      <c r="D3007" s="8" t="s">
        <v>8586</v>
      </c>
      <c r="F3007" s="8" t="s">
        <v>6150</v>
      </c>
      <c r="G3007" s="8" t="str">
        <f t="shared" ca="1" si="205"/>
        <v>13</v>
      </c>
      <c r="H3007" s="8" t="str">
        <f t="shared" ca="1" si="206"/>
        <v>20</v>
      </c>
      <c r="I3007" s="8" t="s">
        <v>7526</v>
      </c>
      <c r="J3007" s="8" t="s">
        <v>8902</v>
      </c>
      <c r="K3007" s="8" t="s">
        <v>6150</v>
      </c>
      <c r="L3007" s="8" t="s">
        <v>9528</v>
      </c>
      <c r="M3007" s="8" t="s">
        <v>6379</v>
      </c>
      <c r="N3007" s="8" t="s">
        <v>36</v>
      </c>
    </row>
    <row r="3008" spans="1:14" ht="21.75" customHeight="1">
      <c r="A3008" s="8" t="s">
        <v>9529</v>
      </c>
      <c r="B3008" s="8" t="s">
        <v>9530</v>
      </c>
      <c r="C3008" s="8" t="s">
        <v>8585</v>
      </c>
      <c r="D3008" s="8" t="s">
        <v>8667</v>
      </c>
      <c r="F3008" s="8" t="s">
        <v>6141</v>
      </c>
      <c r="G3008" s="8" t="str">
        <f t="shared" ca="1" si="205"/>
        <v>13</v>
      </c>
      <c r="H3008" s="8" t="str">
        <f t="shared" ca="1" si="206"/>
        <v>20</v>
      </c>
      <c r="I3008" s="8" t="s">
        <v>6157</v>
      </c>
      <c r="J3008" s="8" t="s">
        <v>7507</v>
      </c>
      <c r="K3008" s="8" t="s">
        <v>6166</v>
      </c>
      <c r="L3008" s="8" t="s">
        <v>9531</v>
      </c>
      <c r="M3008" s="8" t="s">
        <v>7574</v>
      </c>
      <c r="N3008" s="8" t="s">
        <v>6169</v>
      </c>
    </row>
    <row r="3009" spans="1:14" ht="21.75" customHeight="1">
      <c r="A3009" s="8" t="s">
        <v>385</v>
      </c>
      <c r="B3009" s="8" t="s">
        <v>9532</v>
      </c>
      <c r="C3009" s="8" t="s">
        <v>8585</v>
      </c>
      <c r="D3009" s="8" t="s">
        <v>8586</v>
      </c>
      <c r="F3009" s="8" t="s">
        <v>6141</v>
      </c>
      <c r="G3009" s="8" t="str">
        <f t="shared" ca="1" si="205"/>
        <v>13</v>
      </c>
      <c r="H3009" s="8" t="str">
        <f t="shared" ca="1" si="206"/>
        <v>20</v>
      </c>
      <c r="I3009" s="8" t="s">
        <v>6375</v>
      </c>
      <c r="J3009" s="8" t="s">
        <v>6595</v>
      </c>
      <c r="K3009" s="8" t="s">
        <v>6143</v>
      </c>
      <c r="L3009" s="8" t="s">
        <v>9533</v>
      </c>
      <c r="M3009" s="8" t="s">
        <v>9534</v>
      </c>
      <c r="N3009" s="8" t="s">
        <v>36</v>
      </c>
    </row>
    <row r="3010" spans="1:14" ht="21.75" customHeight="1">
      <c r="A3010" s="8" t="s">
        <v>9535</v>
      </c>
      <c r="B3010" s="8" t="s">
        <v>9536</v>
      </c>
      <c r="C3010" s="8" t="s">
        <v>8585</v>
      </c>
      <c r="D3010" s="8" t="s">
        <v>9384</v>
      </c>
      <c r="F3010" s="8" t="s">
        <v>6141</v>
      </c>
      <c r="G3010" s="8" t="str">
        <f t="shared" ca="1" si="205"/>
        <v>13</v>
      </c>
      <c r="H3010" s="8" t="str">
        <f t="shared" ca="1" si="206"/>
        <v>20</v>
      </c>
      <c r="I3010" s="8" t="s">
        <v>7819</v>
      </c>
      <c r="J3010" s="8" t="s">
        <v>9537</v>
      </c>
      <c r="K3010" s="8" t="s">
        <v>6166</v>
      </c>
      <c r="L3010" s="8" t="s">
        <v>9538</v>
      </c>
      <c r="M3010" s="8" t="s">
        <v>6752</v>
      </c>
      <c r="N3010" s="8" t="s">
        <v>6224</v>
      </c>
    </row>
    <row r="3011" spans="1:14" ht="21.75" customHeight="1">
      <c r="A3011" s="8" t="s">
        <v>2510</v>
      </c>
      <c r="B3011" s="8" t="s">
        <v>9139</v>
      </c>
      <c r="C3011" s="8" t="s">
        <v>8585</v>
      </c>
      <c r="D3011" s="8" t="s">
        <v>8586</v>
      </c>
      <c r="F3011" s="8" t="s">
        <v>6141</v>
      </c>
      <c r="G3011" s="8" t="str">
        <f t="shared" ca="1" si="205"/>
        <v>13</v>
      </c>
      <c r="H3011" s="8" t="str">
        <f t="shared" ca="1" si="206"/>
        <v>20</v>
      </c>
      <c r="I3011" s="8" t="s">
        <v>6195</v>
      </c>
      <c r="J3011" s="8" t="s">
        <v>6201</v>
      </c>
      <c r="K3011" s="8" t="s">
        <v>6217</v>
      </c>
      <c r="L3011" s="8" t="s">
        <v>9539</v>
      </c>
      <c r="M3011" s="8" t="s">
        <v>7947</v>
      </c>
      <c r="N3011" s="8" t="s">
        <v>42</v>
      </c>
    </row>
    <row r="3012" spans="1:14" ht="21.75" customHeight="1">
      <c r="A3012" s="8" t="s">
        <v>9540</v>
      </c>
      <c r="B3012" s="8" t="s">
        <v>9038</v>
      </c>
      <c r="C3012" s="8" t="s">
        <v>8585</v>
      </c>
      <c r="D3012" s="8" t="s">
        <v>8586</v>
      </c>
      <c r="F3012" s="8" t="s">
        <v>6164</v>
      </c>
      <c r="G3012" s="8" t="str">
        <f t="shared" ca="1" si="205"/>
        <v>13</v>
      </c>
      <c r="H3012" s="8" t="str">
        <f t="shared" ca="1" si="206"/>
        <v>20</v>
      </c>
      <c r="I3012" s="8" t="s">
        <v>9541</v>
      </c>
      <c r="J3012" s="8" t="s">
        <v>6144</v>
      </c>
      <c r="K3012" s="8" t="s">
        <v>6172</v>
      </c>
      <c r="L3012" s="8" t="s">
        <v>9542</v>
      </c>
      <c r="M3012" s="8" t="s">
        <v>9543</v>
      </c>
      <c r="N3012" s="8" t="s">
        <v>6147</v>
      </c>
    </row>
    <row r="3013" spans="1:14" ht="21.75" customHeight="1">
      <c r="A3013" s="8" t="s">
        <v>9544</v>
      </c>
      <c r="B3013" s="8" t="s">
        <v>9545</v>
      </c>
      <c r="C3013" s="8" t="s">
        <v>8585</v>
      </c>
      <c r="D3013" s="8" t="s">
        <v>8591</v>
      </c>
      <c r="F3013" s="8" t="s">
        <v>6141</v>
      </c>
      <c r="G3013" s="8" t="str">
        <f t="shared" ca="1" si="205"/>
        <v>13</v>
      </c>
      <c r="H3013" s="8" t="str">
        <f t="shared" ca="1" si="206"/>
        <v>20</v>
      </c>
      <c r="I3013" s="8" t="s">
        <v>6165</v>
      </c>
      <c r="J3013" s="8" t="s">
        <v>6413</v>
      </c>
      <c r="K3013" s="8" t="s">
        <v>6217</v>
      </c>
      <c r="L3013" s="8" t="s">
        <v>9546</v>
      </c>
      <c r="M3013" s="8" t="s">
        <v>9547</v>
      </c>
      <c r="N3013" s="8" t="s">
        <v>42</v>
      </c>
    </row>
    <row r="3014" spans="1:14" ht="21.75" customHeight="1">
      <c r="A3014" s="8" t="s">
        <v>385</v>
      </c>
      <c r="B3014" s="8" t="s">
        <v>9548</v>
      </c>
      <c r="C3014" s="8" t="s">
        <v>8585</v>
      </c>
      <c r="D3014" s="8" t="s">
        <v>8667</v>
      </c>
      <c r="F3014" s="8" t="s">
        <v>6141</v>
      </c>
      <c r="G3014" s="8" t="str">
        <f t="shared" ca="1" si="205"/>
        <v>13</v>
      </c>
      <c r="H3014" s="8" t="str">
        <f t="shared" ca="1" si="206"/>
        <v>20</v>
      </c>
      <c r="I3014" s="8" t="s">
        <v>6189</v>
      </c>
      <c r="J3014" s="8" t="s">
        <v>7667</v>
      </c>
      <c r="K3014" s="8" t="s">
        <v>6143</v>
      </c>
      <c r="L3014" s="8" t="s">
        <v>9549</v>
      </c>
      <c r="M3014" s="8" t="s">
        <v>9550</v>
      </c>
      <c r="N3014" s="8" t="s">
        <v>6147</v>
      </c>
    </row>
    <row r="3015" spans="1:14" ht="21.75" customHeight="1">
      <c r="A3015" s="8" t="s">
        <v>172</v>
      </c>
      <c r="B3015" s="8" t="s">
        <v>9469</v>
      </c>
      <c r="C3015" s="8" t="s">
        <v>8585</v>
      </c>
      <c r="D3015" s="8" t="s">
        <v>8586</v>
      </c>
      <c r="F3015" s="8" t="s">
        <v>6164</v>
      </c>
      <c r="G3015" s="8" t="str">
        <f t="shared" ca="1" si="205"/>
        <v>13</v>
      </c>
      <c r="H3015" s="8" t="str">
        <f t="shared" ca="1" si="206"/>
        <v>20</v>
      </c>
      <c r="I3015" s="8" t="s">
        <v>7769</v>
      </c>
      <c r="J3015" s="8" t="s">
        <v>6158</v>
      </c>
      <c r="K3015" s="8" t="s">
        <v>6143</v>
      </c>
      <c r="L3015" s="8" t="s">
        <v>9551</v>
      </c>
      <c r="M3015" s="8" t="s">
        <v>9552</v>
      </c>
      <c r="N3015" s="8" t="s">
        <v>36</v>
      </c>
    </row>
    <row r="3016" spans="1:14" ht="21.75" customHeight="1">
      <c r="A3016" s="8" t="s">
        <v>9553</v>
      </c>
      <c r="B3016" s="8" t="s">
        <v>7372</v>
      </c>
      <c r="C3016" s="8" t="s">
        <v>8585</v>
      </c>
      <c r="D3016" s="8" t="s">
        <v>8591</v>
      </c>
      <c r="F3016" s="8" t="s">
        <v>6141</v>
      </c>
      <c r="G3016" s="8" t="str">
        <f t="shared" ca="1" si="205"/>
        <v>13</v>
      </c>
      <c r="H3016" s="8" t="str">
        <f t="shared" ca="1" si="206"/>
        <v>20</v>
      </c>
      <c r="I3016" s="8" t="s">
        <v>6277</v>
      </c>
      <c r="J3016" s="8" t="s">
        <v>7373</v>
      </c>
      <c r="K3016" s="8" t="s">
        <v>6143</v>
      </c>
      <c r="L3016" s="8" t="s">
        <v>9554</v>
      </c>
      <c r="M3016" s="8" t="s">
        <v>9180</v>
      </c>
      <c r="N3016" s="8" t="s">
        <v>6169</v>
      </c>
    </row>
    <row r="3017" spans="1:14" ht="21.75" customHeight="1">
      <c r="A3017" s="8" t="s">
        <v>9555</v>
      </c>
      <c r="B3017" s="8" t="s">
        <v>9530</v>
      </c>
      <c r="C3017" s="8" t="s">
        <v>8585</v>
      </c>
      <c r="D3017" s="8" t="s">
        <v>8667</v>
      </c>
      <c r="F3017" s="8" t="s">
        <v>6141</v>
      </c>
      <c r="G3017" s="8" t="str">
        <f t="shared" ca="1" si="205"/>
        <v>13</v>
      </c>
      <c r="H3017" s="8" t="str">
        <f t="shared" ca="1" si="206"/>
        <v>20</v>
      </c>
      <c r="I3017" s="8" t="s">
        <v>6604</v>
      </c>
      <c r="J3017" s="8" t="s">
        <v>7507</v>
      </c>
      <c r="K3017" s="8" t="s">
        <v>6150</v>
      </c>
      <c r="L3017" s="8" t="s">
        <v>9556</v>
      </c>
      <c r="M3017" s="8" t="s">
        <v>9557</v>
      </c>
      <c r="N3017" s="8" t="s">
        <v>6169</v>
      </c>
    </row>
    <row r="3018" spans="1:14" ht="21.75" customHeight="1">
      <c r="A3018" s="8" t="s">
        <v>75</v>
      </c>
      <c r="B3018" s="8" t="s">
        <v>2402</v>
      </c>
      <c r="C3018" s="8" t="s">
        <v>8585</v>
      </c>
      <c r="D3018" s="8" t="s">
        <v>8605</v>
      </c>
      <c r="F3018" s="8" t="s">
        <v>6164</v>
      </c>
      <c r="G3018" s="8" t="str">
        <f t="shared" ca="1" si="205"/>
        <v>13</v>
      </c>
      <c r="H3018" s="8" t="str">
        <f t="shared" ca="1" si="206"/>
        <v>20</v>
      </c>
      <c r="I3018" s="8" t="s">
        <v>7031</v>
      </c>
      <c r="J3018" s="8" t="s">
        <v>6270</v>
      </c>
      <c r="K3018" s="8" t="s">
        <v>6150</v>
      </c>
      <c r="L3018" s="8" t="s">
        <v>9558</v>
      </c>
      <c r="M3018" s="8" t="s">
        <v>9559</v>
      </c>
      <c r="N3018" s="8" t="s">
        <v>42</v>
      </c>
    </row>
    <row r="3019" spans="1:14" ht="21.75" customHeight="1">
      <c r="A3019" s="8" t="s">
        <v>1588</v>
      </c>
      <c r="B3019" s="8" t="s">
        <v>9560</v>
      </c>
      <c r="C3019" s="8" t="s">
        <v>8585</v>
      </c>
      <c r="D3019" s="8" t="s">
        <v>8605</v>
      </c>
      <c r="F3019" s="8" t="s">
        <v>6141</v>
      </c>
      <c r="G3019" s="8" t="str">
        <f t="shared" ca="1" si="205"/>
        <v>13</v>
      </c>
      <c r="H3019" s="8" t="str">
        <f t="shared" ca="1" si="206"/>
        <v>20</v>
      </c>
      <c r="I3019" s="8" t="s">
        <v>6157</v>
      </c>
      <c r="J3019" s="8" t="s">
        <v>6233</v>
      </c>
      <c r="K3019" s="8" t="s">
        <v>6217</v>
      </c>
      <c r="L3019" s="8" t="s">
        <v>9561</v>
      </c>
      <c r="M3019" s="8" t="s">
        <v>9562</v>
      </c>
      <c r="N3019" s="8" t="s">
        <v>36</v>
      </c>
    </row>
    <row r="3020" spans="1:14" ht="21.75" customHeight="1">
      <c r="A3020" s="8" t="s">
        <v>6382</v>
      </c>
      <c r="B3020" s="8" t="s">
        <v>6824</v>
      </c>
      <c r="C3020" s="8" t="s">
        <v>8585</v>
      </c>
      <c r="D3020" s="8" t="s">
        <v>8591</v>
      </c>
      <c r="F3020" s="8" t="s">
        <v>6141</v>
      </c>
      <c r="G3020" s="8" t="str">
        <f t="shared" ca="1" si="205"/>
        <v>13</v>
      </c>
      <c r="H3020" s="8" t="str">
        <f t="shared" ca="1" si="206"/>
        <v>20</v>
      </c>
      <c r="I3020" s="8" t="s">
        <v>6785</v>
      </c>
      <c r="J3020" s="8" t="s">
        <v>6158</v>
      </c>
      <c r="K3020" s="8" t="s">
        <v>6166</v>
      </c>
      <c r="L3020" s="8" t="s">
        <v>9563</v>
      </c>
      <c r="M3020" s="8" t="s">
        <v>9564</v>
      </c>
      <c r="N3020" s="8" t="s">
        <v>6169</v>
      </c>
    </row>
    <row r="3021" spans="1:14" ht="21.75" customHeight="1">
      <c r="A3021" s="8" t="s">
        <v>385</v>
      </c>
      <c r="B3021" s="8" t="s">
        <v>9415</v>
      </c>
      <c r="C3021" s="8" t="s">
        <v>8585</v>
      </c>
      <c r="D3021" s="8" t="s">
        <v>8586</v>
      </c>
      <c r="F3021" s="8" t="s">
        <v>6141</v>
      </c>
      <c r="G3021" s="8" t="str">
        <f t="shared" ca="1" si="205"/>
        <v>13</v>
      </c>
      <c r="H3021" s="8" t="str">
        <f t="shared" ca="1" si="206"/>
        <v>20</v>
      </c>
      <c r="I3021" s="8" t="s">
        <v>6189</v>
      </c>
      <c r="J3021" s="8" t="s">
        <v>6201</v>
      </c>
      <c r="K3021" s="8" t="s">
        <v>6217</v>
      </c>
      <c r="L3021" s="8" t="s">
        <v>9518</v>
      </c>
      <c r="M3021" s="8" t="s">
        <v>6568</v>
      </c>
      <c r="N3021" s="8" t="s">
        <v>36</v>
      </c>
    </row>
    <row r="3022" spans="1:14" ht="21.75" customHeight="1">
      <c r="A3022" s="8" t="s">
        <v>7795</v>
      </c>
      <c r="B3022" s="8" t="s">
        <v>9527</v>
      </c>
      <c r="C3022" s="8" t="s">
        <v>8585</v>
      </c>
      <c r="D3022" s="8" t="s">
        <v>8586</v>
      </c>
      <c r="F3022" s="8" t="s">
        <v>6150</v>
      </c>
      <c r="G3022" s="8" t="str">
        <f t="shared" ca="1" si="205"/>
        <v>13</v>
      </c>
      <c r="H3022" s="8" t="str">
        <f t="shared" ca="1" si="206"/>
        <v>20</v>
      </c>
      <c r="I3022" s="8" t="s">
        <v>7530</v>
      </c>
      <c r="J3022" s="8" t="s">
        <v>8902</v>
      </c>
      <c r="K3022" s="8" t="s">
        <v>6217</v>
      </c>
      <c r="L3022" s="8" t="s">
        <v>9565</v>
      </c>
      <c r="M3022" s="8" t="s">
        <v>9566</v>
      </c>
      <c r="N3022" s="8" t="s">
        <v>36</v>
      </c>
    </row>
    <row r="3023" spans="1:14" ht="21.75" customHeight="1">
      <c r="A3023" s="8" t="s">
        <v>51</v>
      </c>
      <c r="B3023" s="8" t="s">
        <v>9315</v>
      </c>
      <c r="C3023" s="8" t="s">
        <v>8585</v>
      </c>
      <c r="D3023" s="8" t="s">
        <v>8586</v>
      </c>
      <c r="F3023" s="8" t="s">
        <v>6141</v>
      </c>
      <c r="G3023" s="8" t="str">
        <f t="shared" ca="1" si="205"/>
        <v>13</v>
      </c>
      <c r="H3023" s="8" t="str">
        <f t="shared" ca="1" si="206"/>
        <v>20</v>
      </c>
      <c r="I3023" s="8" t="s">
        <v>8439</v>
      </c>
      <c r="J3023" s="8" t="s">
        <v>9316</v>
      </c>
      <c r="K3023" s="8" t="s">
        <v>6143</v>
      </c>
      <c r="L3023" s="8" t="s">
        <v>9317</v>
      </c>
      <c r="M3023" s="8" t="s">
        <v>21</v>
      </c>
      <c r="N3023" s="8" t="s">
        <v>6224</v>
      </c>
    </row>
    <row r="3024" spans="1:14" ht="21.75" customHeight="1">
      <c r="A3024" s="8" t="s">
        <v>1588</v>
      </c>
      <c r="B3024" s="8" t="s">
        <v>8810</v>
      </c>
      <c r="C3024" s="8" t="s">
        <v>8585</v>
      </c>
      <c r="D3024" s="8" t="s">
        <v>8586</v>
      </c>
      <c r="F3024" s="8" t="s">
        <v>6141</v>
      </c>
      <c r="G3024" s="8" t="str">
        <f t="shared" ca="1" si="205"/>
        <v>13</v>
      </c>
      <c r="H3024" s="8" t="str">
        <f t="shared" ca="1" si="206"/>
        <v>20</v>
      </c>
      <c r="I3024" s="8" t="s">
        <v>6252</v>
      </c>
      <c r="J3024" s="8" t="s">
        <v>7667</v>
      </c>
      <c r="K3024" s="8" t="s">
        <v>6217</v>
      </c>
      <c r="L3024" s="8" t="s">
        <v>9567</v>
      </c>
      <c r="M3024" s="8" t="s">
        <v>9568</v>
      </c>
      <c r="N3024" s="8" t="s">
        <v>6224</v>
      </c>
    </row>
    <row r="3025" spans="1:14" ht="21.75" customHeight="1">
      <c r="A3025" s="8" t="s">
        <v>1588</v>
      </c>
      <c r="B3025" s="8" t="s">
        <v>9569</v>
      </c>
      <c r="C3025" s="8" t="s">
        <v>8585</v>
      </c>
      <c r="D3025" s="8" t="s">
        <v>8648</v>
      </c>
      <c r="F3025" s="8" t="s">
        <v>6141</v>
      </c>
      <c r="G3025" s="8" t="str">
        <f t="shared" ca="1" si="205"/>
        <v>13</v>
      </c>
      <c r="H3025" s="8" t="str">
        <f t="shared" ca="1" si="206"/>
        <v>20</v>
      </c>
      <c r="I3025" s="8" t="s">
        <v>6785</v>
      </c>
      <c r="J3025" s="8" t="s">
        <v>7373</v>
      </c>
      <c r="K3025" s="8" t="s">
        <v>6217</v>
      </c>
      <c r="L3025" s="8" t="s">
        <v>9570</v>
      </c>
      <c r="M3025" s="8" t="s">
        <v>6698</v>
      </c>
      <c r="N3025" s="8" t="s">
        <v>42</v>
      </c>
    </row>
    <row r="3026" spans="1:14" ht="21.75" customHeight="1">
      <c r="A3026" s="8" t="s">
        <v>9571</v>
      </c>
      <c r="B3026" s="8" t="s">
        <v>9139</v>
      </c>
      <c r="C3026" s="8" t="s">
        <v>8585</v>
      </c>
      <c r="D3026" s="8" t="s">
        <v>8586</v>
      </c>
      <c r="F3026" s="8" t="s">
        <v>6141</v>
      </c>
      <c r="G3026" s="8" t="str">
        <f t="shared" ca="1" si="205"/>
        <v>13</v>
      </c>
      <c r="H3026" s="8" t="str">
        <f t="shared" ca="1" si="206"/>
        <v>20</v>
      </c>
      <c r="I3026" s="8" t="s">
        <v>6785</v>
      </c>
      <c r="J3026" s="8" t="s">
        <v>6201</v>
      </c>
      <c r="K3026" s="8" t="s">
        <v>6166</v>
      </c>
      <c r="L3026" s="8" t="s">
        <v>9572</v>
      </c>
      <c r="M3026" s="8" t="s">
        <v>9573</v>
      </c>
      <c r="N3026" s="8" t="s">
        <v>42</v>
      </c>
    </row>
    <row r="3027" spans="1:14" ht="21.75" customHeight="1">
      <c r="A3027" s="8" t="s">
        <v>3283</v>
      </c>
      <c r="B3027" s="8" t="s">
        <v>9574</v>
      </c>
      <c r="C3027" s="8" t="s">
        <v>8585</v>
      </c>
      <c r="D3027" s="8" t="s">
        <v>8586</v>
      </c>
      <c r="F3027" s="8" t="s">
        <v>6164</v>
      </c>
      <c r="G3027" s="8" t="str">
        <f t="shared" ca="1" si="205"/>
        <v>13</v>
      </c>
      <c r="H3027" s="8" t="str">
        <f t="shared" ca="1" si="206"/>
        <v>20</v>
      </c>
      <c r="I3027" s="8" t="s">
        <v>7847</v>
      </c>
      <c r="J3027" s="8" t="s">
        <v>8902</v>
      </c>
      <c r="K3027" s="8" t="s">
        <v>6143</v>
      </c>
      <c r="L3027" s="8" t="s">
        <v>9575</v>
      </c>
      <c r="M3027" s="8" t="s">
        <v>9576</v>
      </c>
      <c r="N3027" s="8" t="s">
        <v>36</v>
      </c>
    </row>
    <row r="3028" spans="1:14" ht="21.75" customHeight="1">
      <c r="A3028" s="8" t="s">
        <v>172</v>
      </c>
      <c r="B3028" s="8" t="s">
        <v>9469</v>
      </c>
      <c r="C3028" s="8" t="s">
        <v>8585</v>
      </c>
      <c r="D3028" s="8" t="s">
        <v>8586</v>
      </c>
      <c r="F3028" s="8" t="s">
        <v>6141</v>
      </c>
      <c r="G3028" s="8" t="str">
        <f t="shared" ca="1" si="205"/>
        <v>13</v>
      </c>
      <c r="H3028" s="8" t="str">
        <f t="shared" ca="1" si="206"/>
        <v>20</v>
      </c>
      <c r="I3028" s="8" t="s">
        <v>6432</v>
      </c>
      <c r="J3028" s="8" t="s">
        <v>6158</v>
      </c>
      <c r="K3028" s="8" t="s">
        <v>6143</v>
      </c>
      <c r="L3028" s="8" t="s">
        <v>7440</v>
      </c>
      <c r="M3028" s="8" t="s">
        <v>8305</v>
      </c>
      <c r="N3028" s="8" t="s">
        <v>36</v>
      </c>
    </row>
    <row r="3029" spans="1:14" ht="21.75" customHeight="1">
      <c r="A3029" s="8" t="s">
        <v>75</v>
      </c>
      <c r="B3029" s="8" t="s">
        <v>1652</v>
      </c>
      <c r="C3029" s="8" t="s">
        <v>8585</v>
      </c>
      <c r="D3029" s="8" t="s">
        <v>8605</v>
      </c>
      <c r="F3029" s="8" t="s">
        <v>6141</v>
      </c>
      <c r="G3029" s="8" t="str">
        <f t="shared" ca="1" si="205"/>
        <v>13</v>
      </c>
      <c r="H3029" s="8" t="str">
        <f t="shared" ca="1" si="206"/>
        <v>20</v>
      </c>
      <c r="I3029" s="8" t="s">
        <v>6165</v>
      </c>
      <c r="J3029" s="8" t="s">
        <v>6595</v>
      </c>
      <c r="K3029" s="8" t="s">
        <v>6217</v>
      </c>
      <c r="L3029" s="8" t="s">
        <v>9329</v>
      </c>
      <c r="M3029" s="8" t="s">
        <v>9577</v>
      </c>
      <c r="N3029" s="8" t="s">
        <v>42</v>
      </c>
    </row>
    <row r="3030" spans="1:14" ht="21.75" customHeight="1">
      <c r="A3030" s="8" t="s">
        <v>3283</v>
      </c>
      <c r="B3030" s="8" t="s">
        <v>9345</v>
      </c>
      <c r="C3030" s="8" t="s">
        <v>8585</v>
      </c>
      <c r="D3030" s="8" t="s">
        <v>8667</v>
      </c>
      <c r="F3030" s="8" t="s">
        <v>6141</v>
      </c>
      <c r="G3030" s="8" t="str">
        <f t="shared" ca="1" si="205"/>
        <v>13</v>
      </c>
      <c r="H3030" s="8" t="str">
        <f t="shared" ca="1" si="206"/>
        <v>20</v>
      </c>
      <c r="I3030" s="8" t="s">
        <v>7526</v>
      </c>
      <c r="J3030" s="8" t="s">
        <v>6438</v>
      </c>
      <c r="K3030" s="8" t="s">
        <v>6143</v>
      </c>
      <c r="L3030" s="8" t="s">
        <v>9346</v>
      </c>
      <c r="M3030" s="8" t="s">
        <v>1410</v>
      </c>
      <c r="N3030" s="8" t="s">
        <v>6169</v>
      </c>
    </row>
    <row r="3031" spans="1:14" ht="21.75" customHeight="1">
      <c r="A3031" s="8" t="s">
        <v>7673</v>
      </c>
      <c r="B3031" s="8" t="s">
        <v>9349</v>
      </c>
      <c r="C3031" s="8" t="s">
        <v>8585</v>
      </c>
      <c r="D3031" s="8" t="s">
        <v>8586</v>
      </c>
      <c r="F3031" s="8" t="s">
        <v>6164</v>
      </c>
      <c r="G3031" s="8" t="str">
        <f t="shared" ca="1" si="205"/>
        <v>13</v>
      </c>
      <c r="H3031" s="8" t="str">
        <f t="shared" ca="1" si="206"/>
        <v>20</v>
      </c>
      <c r="I3031" s="8" t="s">
        <v>6973</v>
      </c>
      <c r="J3031" s="8" t="s">
        <v>6158</v>
      </c>
      <c r="K3031" s="8" t="s">
        <v>6143</v>
      </c>
      <c r="L3031" s="8" t="s">
        <v>9578</v>
      </c>
      <c r="M3031" s="8" t="s">
        <v>9579</v>
      </c>
      <c r="N3031" s="8" t="s">
        <v>6224</v>
      </c>
    </row>
    <row r="3032" spans="1:14" ht="21.75" customHeight="1">
      <c r="A3032" s="8" t="s">
        <v>4556</v>
      </c>
      <c r="B3032" s="8" t="s">
        <v>9139</v>
      </c>
      <c r="C3032" s="8" t="s">
        <v>8585</v>
      </c>
      <c r="D3032" s="8" t="s">
        <v>8586</v>
      </c>
      <c r="F3032" s="8" t="s">
        <v>6141</v>
      </c>
      <c r="G3032" s="8" t="str">
        <f t="shared" ca="1" si="205"/>
        <v>13</v>
      </c>
      <c r="H3032" s="8" t="str">
        <f t="shared" ca="1" si="206"/>
        <v>20</v>
      </c>
      <c r="I3032" s="8" t="s">
        <v>6942</v>
      </c>
      <c r="J3032" s="8" t="s">
        <v>6201</v>
      </c>
      <c r="K3032" s="8" t="s">
        <v>6166</v>
      </c>
      <c r="L3032" s="8" t="s">
        <v>9580</v>
      </c>
      <c r="M3032" s="8" t="s">
        <v>9581</v>
      </c>
      <c r="N3032" s="8" t="s">
        <v>42</v>
      </c>
    </row>
    <row r="3033" spans="1:14" ht="21.75" customHeight="1">
      <c r="A3033" s="8" t="s">
        <v>1588</v>
      </c>
      <c r="B3033" s="8" t="s">
        <v>9582</v>
      </c>
      <c r="C3033" s="8" t="s">
        <v>8585</v>
      </c>
      <c r="D3033" s="8" t="s">
        <v>8667</v>
      </c>
      <c r="F3033" s="8" t="s">
        <v>6164</v>
      </c>
      <c r="G3033" s="8" t="str">
        <f t="shared" ca="1" si="205"/>
        <v>13</v>
      </c>
      <c r="H3033" s="8" t="str">
        <f t="shared" ca="1" si="206"/>
        <v>20</v>
      </c>
      <c r="I3033" s="8" t="s">
        <v>9583</v>
      </c>
      <c r="J3033" s="8" t="s">
        <v>6158</v>
      </c>
      <c r="K3033" s="8" t="s">
        <v>6166</v>
      </c>
      <c r="L3033" s="8" t="s">
        <v>9584</v>
      </c>
      <c r="M3033" s="8" t="s">
        <v>9585</v>
      </c>
      <c r="N3033" s="8" t="s">
        <v>42</v>
      </c>
    </row>
    <row r="3034" spans="1:14" ht="21.75" customHeight="1">
      <c r="A3034" s="8" t="s">
        <v>5382</v>
      </c>
      <c r="B3034" s="8" t="s">
        <v>9469</v>
      </c>
      <c r="C3034" s="8" t="s">
        <v>8585</v>
      </c>
      <c r="D3034" s="8" t="s">
        <v>8586</v>
      </c>
      <c r="F3034" s="8" t="s">
        <v>6164</v>
      </c>
      <c r="G3034" s="8" t="str">
        <f t="shared" ca="1" si="205"/>
        <v>13</v>
      </c>
      <c r="H3034" s="8" t="str">
        <f t="shared" ca="1" si="206"/>
        <v>20</v>
      </c>
      <c r="I3034" s="8" t="s">
        <v>7711</v>
      </c>
      <c r="J3034" s="8" t="s">
        <v>6158</v>
      </c>
      <c r="K3034" s="8" t="s">
        <v>6217</v>
      </c>
      <c r="L3034" s="8" t="s">
        <v>9586</v>
      </c>
      <c r="M3034" s="8" t="s">
        <v>9587</v>
      </c>
      <c r="N3034" s="8" t="s">
        <v>36</v>
      </c>
    </row>
    <row r="3035" spans="1:14" ht="21.75" customHeight="1">
      <c r="A3035" s="8" t="s">
        <v>9588</v>
      </c>
      <c r="B3035" s="8" t="s">
        <v>9589</v>
      </c>
      <c r="C3035" s="8" t="s">
        <v>8585</v>
      </c>
      <c r="D3035" s="8" t="s">
        <v>8586</v>
      </c>
      <c r="F3035" s="8" t="s">
        <v>6141</v>
      </c>
      <c r="G3035" s="8" t="str">
        <f t="shared" ca="1" si="205"/>
        <v>13</v>
      </c>
      <c r="H3035" s="8" t="str">
        <f t="shared" ca="1" si="206"/>
        <v>20</v>
      </c>
      <c r="I3035" s="8" t="s">
        <v>6676</v>
      </c>
      <c r="J3035" s="8" t="s">
        <v>6278</v>
      </c>
      <c r="K3035" s="8" t="s">
        <v>6217</v>
      </c>
      <c r="L3035" s="8" t="s">
        <v>9590</v>
      </c>
      <c r="M3035" s="8" t="s">
        <v>9591</v>
      </c>
      <c r="N3035" s="8" t="s">
        <v>36</v>
      </c>
    </row>
    <row r="3036" spans="1:14" ht="21.75" customHeight="1">
      <c r="A3036" s="8" t="s">
        <v>9592</v>
      </c>
      <c r="B3036" s="8" t="s">
        <v>9593</v>
      </c>
      <c r="C3036" s="8" t="s">
        <v>8585</v>
      </c>
      <c r="D3036" s="8" t="s">
        <v>8591</v>
      </c>
      <c r="F3036" s="8" t="s">
        <v>6141</v>
      </c>
      <c r="G3036" s="8" t="str">
        <f t="shared" ca="1" si="205"/>
        <v>13</v>
      </c>
      <c r="H3036" s="8" t="str">
        <f t="shared" ca="1" si="206"/>
        <v>20</v>
      </c>
      <c r="I3036" s="8" t="s">
        <v>9594</v>
      </c>
      <c r="J3036" s="8" t="s">
        <v>6144</v>
      </c>
      <c r="K3036" s="8" t="s">
        <v>6217</v>
      </c>
      <c r="L3036" s="8" t="s">
        <v>9595</v>
      </c>
      <c r="M3036" s="8" t="s">
        <v>9596</v>
      </c>
      <c r="N3036" s="8" t="s">
        <v>36</v>
      </c>
    </row>
    <row r="3037" spans="1:14" ht="21.75" customHeight="1">
      <c r="A3037" s="8" t="s">
        <v>3826</v>
      </c>
      <c r="B3037" s="8" t="s">
        <v>9486</v>
      </c>
      <c r="C3037" s="8" t="s">
        <v>8585</v>
      </c>
      <c r="D3037" s="8" t="s">
        <v>8605</v>
      </c>
      <c r="F3037" s="8" t="s">
        <v>6164</v>
      </c>
      <c r="G3037" s="8" t="str">
        <f t="shared" ca="1" si="205"/>
        <v>13</v>
      </c>
      <c r="H3037" s="8" t="str">
        <f t="shared" ca="1" si="206"/>
        <v>20</v>
      </c>
      <c r="I3037" s="8" t="s">
        <v>8802</v>
      </c>
      <c r="J3037" s="8" t="s">
        <v>9487</v>
      </c>
      <c r="K3037" s="8" t="s">
        <v>6217</v>
      </c>
      <c r="L3037" s="8" t="s">
        <v>9488</v>
      </c>
      <c r="M3037" s="8" t="s">
        <v>9597</v>
      </c>
      <c r="N3037" s="8" t="s">
        <v>36</v>
      </c>
    </row>
    <row r="3038" spans="1:14" ht="21.75" customHeight="1">
      <c r="A3038" s="8" t="s">
        <v>172</v>
      </c>
      <c r="B3038" s="8" t="s">
        <v>9598</v>
      </c>
      <c r="C3038" s="8" t="s">
        <v>8585</v>
      </c>
      <c r="D3038" s="8" t="s">
        <v>9599</v>
      </c>
      <c r="F3038" s="8" t="s">
        <v>6141</v>
      </c>
      <c r="G3038" s="8" t="str">
        <f t="shared" ca="1" si="205"/>
        <v>13</v>
      </c>
      <c r="H3038" s="8" t="str">
        <f t="shared" ca="1" si="206"/>
        <v>20</v>
      </c>
      <c r="I3038" s="8" t="s">
        <v>6256</v>
      </c>
      <c r="J3038" s="8" t="s">
        <v>6158</v>
      </c>
      <c r="K3038" s="8" t="s">
        <v>6143</v>
      </c>
      <c r="L3038" s="8" t="s">
        <v>9600</v>
      </c>
      <c r="M3038" s="8" t="s">
        <v>9601</v>
      </c>
      <c r="N3038" s="8" t="s">
        <v>36</v>
      </c>
    </row>
    <row r="3039" spans="1:14" ht="21.75" customHeight="1">
      <c r="A3039" s="8" t="s">
        <v>385</v>
      </c>
      <c r="B3039" s="8" t="s">
        <v>9463</v>
      </c>
      <c r="C3039" s="8" t="s">
        <v>8585</v>
      </c>
      <c r="D3039" s="8" t="s">
        <v>8605</v>
      </c>
      <c r="F3039" s="8" t="s">
        <v>6141</v>
      </c>
      <c r="G3039" s="8" t="str">
        <f t="shared" ca="1" si="205"/>
        <v>13</v>
      </c>
      <c r="H3039" s="8" t="str">
        <f t="shared" ca="1" si="206"/>
        <v>20</v>
      </c>
      <c r="I3039" s="8" t="s">
        <v>6277</v>
      </c>
      <c r="J3039" s="8" t="s">
        <v>6379</v>
      </c>
      <c r="K3039" s="8" t="s">
        <v>6143</v>
      </c>
      <c r="L3039" s="8" t="s">
        <v>9602</v>
      </c>
      <c r="M3039" s="8" t="s">
        <v>9603</v>
      </c>
      <c r="N3039" s="8" t="s">
        <v>42</v>
      </c>
    </row>
    <row r="3040" spans="1:14" ht="21.75" customHeight="1">
      <c r="A3040" s="8" t="s">
        <v>385</v>
      </c>
      <c r="B3040" s="8" t="s">
        <v>9345</v>
      </c>
      <c r="C3040" s="8" t="s">
        <v>8585</v>
      </c>
      <c r="D3040" s="8" t="s">
        <v>8667</v>
      </c>
      <c r="F3040" s="8" t="s">
        <v>6141</v>
      </c>
      <c r="G3040" s="8" t="str">
        <f t="shared" ca="1" si="205"/>
        <v>13</v>
      </c>
      <c r="H3040" s="8" t="str">
        <f t="shared" ca="1" si="206"/>
        <v>20</v>
      </c>
      <c r="I3040" s="8" t="s">
        <v>6142</v>
      </c>
      <c r="J3040" s="8" t="s">
        <v>6438</v>
      </c>
      <c r="K3040" s="8" t="s">
        <v>6217</v>
      </c>
      <c r="L3040" s="8" t="s">
        <v>9346</v>
      </c>
      <c r="M3040" s="8" t="s">
        <v>1907</v>
      </c>
      <c r="N3040" s="8" t="s">
        <v>6169</v>
      </c>
    </row>
    <row r="3041" spans="1:14" ht="21.75" customHeight="1">
      <c r="A3041" s="8" t="s">
        <v>385</v>
      </c>
      <c r="B3041" s="8" t="s">
        <v>9509</v>
      </c>
      <c r="C3041" s="8" t="s">
        <v>8585</v>
      </c>
      <c r="D3041" s="8" t="s">
        <v>8605</v>
      </c>
      <c r="F3041" s="8" t="s">
        <v>6141</v>
      </c>
      <c r="G3041" s="8" t="str">
        <f t="shared" ca="1" si="205"/>
        <v>13</v>
      </c>
      <c r="H3041" s="8" t="str">
        <f t="shared" ca="1" si="206"/>
        <v>20</v>
      </c>
      <c r="I3041" s="8" t="s">
        <v>6165</v>
      </c>
      <c r="J3041" s="8" t="s">
        <v>6144</v>
      </c>
      <c r="K3041" s="8" t="s">
        <v>6217</v>
      </c>
      <c r="L3041" s="8" t="s">
        <v>9604</v>
      </c>
      <c r="M3041" s="8" t="s">
        <v>1907</v>
      </c>
      <c r="N3041" s="8" t="s">
        <v>6169</v>
      </c>
    </row>
    <row r="3042" spans="1:14" ht="21.75" customHeight="1">
      <c r="A3042" s="8" t="s">
        <v>2952</v>
      </c>
      <c r="B3042" s="8" t="s">
        <v>9605</v>
      </c>
      <c r="C3042" s="8" t="s">
        <v>8585</v>
      </c>
      <c r="D3042" s="8" t="s">
        <v>8586</v>
      </c>
      <c r="F3042" s="8" t="s">
        <v>6141</v>
      </c>
      <c r="G3042" s="8" t="str">
        <f t="shared" ca="1" si="205"/>
        <v>13</v>
      </c>
      <c r="H3042" s="8" t="str">
        <f t="shared" ca="1" si="206"/>
        <v>20</v>
      </c>
      <c r="I3042" s="8" t="s">
        <v>8033</v>
      </c>
      <c r="J3042" s="8" t="s">
        <v>6324</v>
      </c>
      <c r="K3042" s="8" t="s">
        <v>6150</v>
      </c>
      <c r="L3042" s="8" t="s">
        <v>9606</v>
      </c>
      <c r="M3042" s="8" t="s">
        <v>9607</v>
      </c>
      <c r="N3042" s="8" t="s">
        <v>36</v>
      </c>
    </row>
    <row r="3043" spans="1:14" ht="21.75" customHeight="1">
      <c r="A3043" s="8" t="s">
        <v>9608</v>
      </c>
      <c r="B3043" s="8" t="s">
        <v>9609</v>
      </c>
      <c r="C3043" s="8" t="s">
        <v>8585</v>
      </c>
      <c r="D3043" s="8" t="s">
        <v>8586</v>
      </c>
      <c r="F3043" s="8" t="s">
        <v>6164</v>
      </c>
      <c r="G3043" s="8" t="str">
        <f t="shared" ca="1" si="205"/>
        <v>13</v>
      </c>
      <c r="H3043" s="8" t="str">
        <f t="shared" ca="1" si="206"/>
        <v>20</v>
      </c>
      <c r="I3043" s="8" t="s">
        <v>6432</v>
      </c>
      <c r="J3043" s="8" t="s">
        <v>9610</v>
      </c>
      <c r="K3043" s="8" t="s">
        <v>6217</v>
      </c>
      <c r="L3043" s="8" t="s">
        <v>9611</v>
      </c>
      <c r="M3043" s="8" t="s">
        <v>9612</v>
      </c>
      <c r="N3043" s="8" t="s">
        <v>6147</v>
      </c>
    </row>
    <row r="3044" spans="1:14" ht="21.75" customHeight="1">
      <c r="A3044" s="8" t="s">
        <v>3283</v>
      </c>
      <c r="B3044" s="8" t="s">
        <v>9230</v>
      </c>
      <c r="C3044" s="8" t="s">
        <v>8585</v>
      </c>
      <c r="D3044" s="8" t="s">
        <v>8586</v>
      </c>
      <c r="F3044" s="8" t="s">
        <v>6150</v>
      </c>
      <c r="G3044" s="8" t="str">
        <f t="shared" ca="1" si="205"/>
        <v>13</v>
      </c>
      <c r="H3044" s="8" t="str">
        <f t="shared" ca="1" si="206"/>
        <v>20</v>
      </c>
      <c r="I3044" s="8" t="s">
        <v>6340</v>
      </c>
      <c r="J3044" s="8" t="s">
        <v>6864</v>
      </c>
      <c r="K3044" s="8" t="s">
        <v>6217</v>
      </c>
      <c r="L3044" s="8" t="s">
        <v>9613</v>
      </c>
      <c r="M3044" s="8" t="s">
        <v>9614</v>
      </c>
      <c r="N3044" s="8" t="s">
        <v>42</v>
      </c>
    </row>
    <row r="3045" spans="1:14" ht="21.75" customHeight="1">
      <c r="A3045" s="8" t="s">
        <v>9615</v>
      </c>
      <c r="B3045" s="8" t="s">
        <v>9616</v>
      </c>
      <c r="C3045" s="8" t="s">
        <v>8585</v>
      </c>
      <c r="D3045" s="8" t="s">
        <v>8586</v>
      </c>
      <c r="F3045" s="8" t="s">
        <v>6141</v>
      </c>
      <c r="G3045" s="8" t="str">
        <f t="shared" ca="1" si="205"/>
        <v>13</v>
      </c>
      <c r="H3045" s="8" t="str">
        <f t="shared" ca="1" si="206"/>
        <v>20</v>
      </c>
      <c r="I3045" s="8" t="s">
        <v>7769</v>
      </c>
      <c r="J3045" s="8" t="s">
        <v>6527</v>
      </c>
      <c r="K3045" s="8" t="s">
        <v>6143</v>
      </c>
      <c r="L3045" s="8" t="s">
        <v>9617</v>
      </c>
      <c r="M3045" s="8" t="s">
        <v>9618</v>
      </c>
      <c r="N3045" s="8" t="s">
        <v>6147</v>
      </c>
    </row>
    <row r="3046" spans="1:14" ht="21.75" customHeight="1">
      <c r="A3046" s="8" t="s">
        <v>385</v>
      </c>
      <c r="B3046" s="8" t="s">
        <v>9619</v>
      </c>
      <c r="C3046" s="8" t="s">
        <v>8585</v>
      </c>
      <c r="D3046" s="8" t="s">
        <v>8605</v>
      </c>
      <c r="F3046" s="8" t="s">
        <v>6141</v>
      </c>
      <c r="G3046" s="8" t="str">
        <f t="shared" ca="1" si="205"/>
        <v>13</v>
      </c>
      <c r="H3046" s="8" t="str">
        <f t="shared" ca="1" si="206"/>
        <v>20</v>
      </c>
      <c r="I3046" s="8" t="s">
        <v>6195</v>
      </c>
      <c r="J3046" s="8" t="s">
        <v>6158</v>
      </c>
      <c r="K3046" s="8" t="s">
        <v>6150</v>
      </c>
      <c r="L3046" s="8" t="s">
        <v>9620</v>
      </c>
      <c r="M3046" s="8" t="s">
        <v>9621</v>
      </c>
      <c r="N3046" s="8" t="s">
        <v>42</v>
      </c>
    </row>
    <row r="3047" spans="1:14" ht="21.75" customHeight="1">
      <c r="A3047" s="8" t="s">
        <v>9622</v>
      </c>
      <c r="B3047" s="8" t="s">
        <v>9593</v>
      </c>
      <c r="C3047" s="8" t="s">
        <v>8585</v>
      </c>
      <c r="D3047" s="8" t="s">
        <v>8586</v>
      </c>
      <c r="F3047" s="8" t="s">
        <v>6141</v>
      </c>
      <c r="G3047" s="8" t="str">
        <f t="shared" ca="1" si="205"/>
        <v>13</v>
      </c>
      <c r="H3047" s="8" t="str">
        <f t="shared" ca="1" si="206"/>
        <v>20</v>
      </c>
      <c r="I3047" s="8" t="s">
        <v>8935</v>
      </c>
      <c r="J3047" s="8" t="s">
        <v>6144</v>
      </c>
      <c r="K3047" s="8" t="s">
        <v>6217</v>
      </c>
      <c r="L3047" s="8" t="s">
        <v>9595</v>
      </c>
      <c r="M3047" s="8" t="s">
        <v>9623</v>
      </c>
      <c r="N3047" s="8" t="s">
        <v>36</v>
      </c>
    </row>
    <row r="3048" spans="1:14" ht="21.75" customHeight="1">
      <c r="A3048" s="8" t="s">
        <v>385</v>
      </c>
      <c r="B3048" s="8" t="s">
        <v>9624</v>
      </c>
      <c r="C3048" s="8" t="s">
        <v>8585</v>
      </c>
      <c r="D3048" s="8" t="s">
        <v>9599</v>
      </c>
      <c r="F3048" s="8" t="s">
        <v>6141</v>
      </c>
      <c r="G3048" s="8" t="str">
        <f t="shared" ca="1" si="205"/>
        <v>13</v>
      </c>
      <c r="H3048" s="8" t="str">
        <f t="shared" ca="1" si="206"/>
        <v>20</v>
      </c>
      <c r="I3048" s="8" t="s">
        <v>6252</v>
      </c>
      <c r="J3048" s="8" t="s">
        <v>6173</v>
      </c>
      <c r="K3048" s="8" t="s">
        <v>6217</v>
      </c>
      <c r="L3048" s="8" t="s">
        <v>9625</v>
      </c>
      <c r="M3048" s="8" t="s">
        <v>9626</v>
      </c>
      <c r="N3048" s="8" t="s">
        <v>42</v>
      </c>
    </row>
    <row r="3049" spans="1:14" ht="21.75" customHeight="1">
      <c r="A3049" s="8" t="s">
        <v>6355</v>
      </c>
      <c r="B3049" s="8" t="s">
        <v>9609</v>
      </c>
      <c r="C3049" s="8" t="s">
        <v>8585</v>
      </c>
      <c r="D3049" s="8" t="s">
        <v>8586</v>
      </c>
      <c r="F3049" s="8" t="s">
        <v>6164</v>
      </c>
      <c r="G3049" s="8" t="str">
        <f t="shared" ca="1" si="205"/>
        <v>13</v>
      </c>
      <c r="H3049" s="8" t="str">
        <f t="shared" ca="1" si="206"/>
        <v>20</v>
      </c>
      <c r="I3049" s="8" t="s">
        <v>6189</v>
      </c>
      <c r="J3049" s="8" t="s">
        <v>9610</v>
      </c>
      <c r="K3049" s="8" t="s">
        <v>6166</v>
      </c>
      <c r="L3049" s="8" t="s">
        <v>9611</v>
      </c>
      <c r="M3049" s="8" t="s">
        <v>9627</v>
      </c>
      <c r="N3049" s="8" t="s">
        <v>6147</v>
      </c>
    </row>
    <row r="3050" spans="1:14" ht="21.75" customHeight="1">
      <c r="A3050" s="8" t="s">
        <v>9628</v>
      </c>
      <c r="B3050" s="8" t="s">
        <v>9493</v>
      </c>
      <c r="C3050" s="8" t="s">
        <v>8585</v>
      </c>
      <c r="D3050" s="8" t="s">
        <v>8586</v>
      </c>
      <c r="F3050" s="8" t="s">
        <v>6141</v>
      </c>
      <c r="G3050" s="8" t="str">
        <f t="shared" ca="1" si="205"/>
        <v>13</v>
      </c>
      <c r="H3050" s="8" t="str">
        <f t="shared" ca="1" si="206"/>
        <v>20</v>
      </c>
      <c r="I3050" s="8" t="s">
        <v>6171</v>
      </c>
      <c r="J3050" s="8" t="s">
        <v>6233</v>
      </c>
      <c r="K3050" s="8" t="s">
        <v>6217</v>
      </c>
      <c r="L3050" s="8" t="s">
        <v>9629</v>
      </c>
      <c r="M3050" s="8" t="s">
        <v>9630</v>
      </c>
      <c r="N3050" s="8" t="s">
        <v>42</v>
      </c>
    </row>
    <row r="3051" spans="1:14" ht="21.75" customHeight="1">
      <c r="A3051" s="8" t="s">
        <v>9631</v>
      </c>
      <c r="B3051" s="8" t="s">
        <v>5514</v>
      </c>
      <c r="C3051" s="8" t="s">
        <v>8585</v>
      </c>
      <c r="D3051" s="8" t="s">
        <v>8586</v>
      </c>
      <c r="F3051" s="8" t="s">
        <v>6141</v>
      </c>
      <c r="G3051" s="8" t="str">
        <f t="shared" ca="1" si="205"/>
        <v>13</v>
      </c>
      <c r="H3051" s="8" t="str">
        <f t="shared" ca="1" si="206"/>
        <v>20</v>
      </c>
      <c r="I3051" s="8" t="s">
        <v>8633</v>
      </c>
      <c r="J3051" s="8" t="s">
        <v>8084</v>
      </c>
      <c r="K3051" s="8" t="s">
        <v>6217</v>
      </c>
      <c r="L3051" s="8" t="s">
        <v>9632</v>
      </c>
      <c r="M3051" s="8" t="s">
        <v>9633</v>
      </c>
      <c r="N3051" s="8" t="s">
        <v>42</v>
      </c>
    </row>
    <row r="3052" spans="1:14" ht="21.75" customHeight="1">
      <c r="A3052" s="8" t="s">
        <v>9634</v>
      </c>
      <c r="B3052" s="8" t="s">
        <v>9459</v>
      </c>
      <c r="C3052" s="8" t="s">
        <v>8585</v>
      </c>
      <c r="D3052" s="8" t="s">
        <v>8586</v>
      </c>
      <c r="F3052" s="8" t="s">
        <v>6164</v>
      </c>
      <c r="G3052" s="8" t="str">
        <f t="shared" ca="1" si="205"/>
        <v>13</v>
      </c>
      <c r="H3052" s="8" t="str">
        <f t="shared" ca="1" si="206"/>
        <v>20</v>
      </c>
      <c r="I3052" s="8" t="s">
        <v>7769</v>
      </c>
      <c r="J3052" s="8" t="s">
        <v>6158</v>
      </c>
      <c r="K3052" s="8" t="s">
        <v>6143</v>
      </c>
      <c r="L3052" s="8" t="s">
        <v>9635</v>
      </c>
      <c r="M3052" s="8" t="s">
        <v>9636</v>
      </c>
      <c r="N3052" s="8" t="s">
        <v>6224</v>
      </c>
    </row>
    <row r="3053" spans="1:14" ht="21.75" customHeight="1">
      <c r="A3053" s="8" t="s">
        <v>9637</v>
      </c>
      <c r="B3053" s="8" t="s">
        <v>8397</v>
      </c>
      <c r="C3053" s="8" t="s">
        <v>8585</v>
      </c>
      <c r="D3053" s="8" t="s">
        <v>8586</v>
      </c>
      <c r="F3053" s="8" t="s">
        <v>6141</v>
      </c>
      <c r="G3053" s="8" t="str">
        <f t="shared" ca="1" si="205"/>
        <v>13</v>
      </c>
      <c r="H3053" s="8" t="str">
        <f t="shared" ca="1" si="206"/>
        <v>20</v>
      </c>
      <c r="I3053" s="8" t="s">
        <v>6189</v>
      </c>
      <c r="J3053" s="8" t="s">
        <v>6420</v>
      </c>
      <c r="K3053" s="8" t="s">
        <v>6150</v>
      </c>
      <c r="L3053" s="8" t="s">
        <v>9638</v>
      </c>
      <c r="M3053" s="8" t="s">
        <v>9639</v>
      </c>
      <c r="N3053" s="8" t="s">
        <v>6169</v>
      </c>
    </row>
    <row r="3054" spans="1:14" ht="21.75" customHeight="1">
      <c r="A3054" s="8" t="s">
        <v>9640</v>
      </c>
      <c r="B3054" s="8" t="s">
        <v>9486</v>
      </c>
      <c r="C3054" s="8" t="s">
        <v>8585</v>
      </c>
      <c r="D3054" s="8" t="s">
        <v>8605</v>
      </c>
      <c r="F3054" s="8" t="s">
        <v>6164</v>
      </c>
      <c r="G3054" s="8" t="str">
        <f t="shared" ca="1" si="205"/>
        <v>13</v>
      </c>
      <c r="H3054" s="8" t="str">
        <f t="shared" ca="1" si="206"/>
        <v>20</v>
      </c>
      <c r="I3054" s="8" t="s">
        <v>6715</v>
      </c>
      <c r="J3054" s="8" t="s">
        <v>9487</v>
      </c>
      <c r="K3054" s="8" t="s">
        <v>6150</v>
      </c>
      <c r="L3054" s="8" t="s">
        <v>9641</v>
      </c>
      <c r="M3054" s="8" t="s">
        <v>9642</v>
      </c>
      <c r="N3054" s="8" t="s">
        <v>36</v>
      </c>
    </row>
    <row r="3055" spans="1:14" ht="21.75" customHeight="1">
      <c r="A3055" s="8" t="s">
        <v>385</v>
      </c>
      <c r="B3055" s="8" t="s">
        <v>9643</v>
      </c>
      <c r="C3055" s="8" t="s">
        <v>8585</v>
      </c>
      <c r="D3055" s="8" t="s">
        <v>8586</v>
      </c>
      <c r="F3055" s="8" t="s">
        <v>6141</v>
      </c>
      <c r="G3055" s="8" t="str">
        <f t="shared" ca="1" si="205"/>
        <v>13</v>
      </c>
      <c r="H3055" s="8" t="str">
        <f t="shared" ca="1" si="206"/>
        <v>20</v>
      </c>
      <c r="I3055" s="8" t="s">
        <v>6785</v>
      </c>
      <c r="J3055" s="8" t="s">
        <v>6551</v>
      </c>
      <c r="K3055" s="8" t="s">
        <v>6217</v>
      </c>
      <c r="L3055" s="8" t="s">
        <v>9644</v>
      </c>
      <c r="M3055" s="8" t="s">
        <v>6316</v>
      </c>
      <c r="N3055" s="8" t="s">
        <v>42</v>
      </c>
    </row>
    <row r="3056" spans="1:14" ht="21.75" customHeight="1">
      <c r="A3056" s="8" t="s">
        <v>3849</v>
      </c>
      <c r="B3056" s="8" t="s">
        <v>9469</v>
      </c>
      <c r="C3056" s="8" t="s">
        <v>8585</v>
      </c>
      <c r="D3056" s="8" t="s">
        <v>8629</v>
      </c>
      <c r="F3056" s="8" t="s">
        <v>6164</v>
      </c>
      <c r="G3056" s="8" t="str">
        <f t="shared" ca="1" si="205"/>
        <v>13</v>
      </c>
      <c r="H3056" s="8" t="str">
        <f t="shared" ca="1" si="206"/>
        <v>20</v>
      </c>
      <c r="I3056" s="8" t="s">
        <v>8033</v>
      </c>
      <c r="J3056" s="8" t="s">
        <v>6158</v>
      </c>
      <c r="K3056" s="8" t="s">
        <v>6143</v>
      </c>
      <c r="L3056" s="8" t="s">
        <v>9645</v>
      </c>
      <c r="M3056" s="8" t="s">
        <v>4611</v>
      </c>
      <c r="N3056" s="8" t="s">
        <v>36</v>
      </c>
    </row>
    <row r="3057" spans="1:14" ht="21.75" customHeight="1">
      <c r="A3057" s="8" t="s">
        <v>4135</v>
      </c>
      <c r="B3057" s="8" t="s">
        <v>2887</v>
      </c>
      <c r="C3057" s="8" t="s">
        <v>8585</v>
      </c>
      <c r="D3057" s="8" t="s">
        <v>8617</v>
      </c>
      <c r="F3057" s="8" t="s">
        <v>6164</v>
      </c>
      <c r="G3057" s="8" t="str">
        <f t="shared" ca="1" si="205"/>
        <v>13</v>
      </c>
      <c r="H3057" s="8" t="str">
        <f t="shared" ca="1" si="206"/>
        <v>20</v>
      </c>
      <c r="I3057" s="8" t="s">
        <v>6195</v>
      </c>
      <c r="J3057" s="8" t="s">
        <v>7223</v>
      </c>
      <c r="K3057" s="8" t="s">
        <v>6166</v>
      </c>
      <c r="L3057" s="8" t="s">
        <v>9646</v>
      </c>
      <c r="M3057" s="8" t="s">
        <v>9647</v>
      </c>
      <c r="N3057" s="8" t="s">
        <v>6224</v>
      </c>
    </row>
    <row r="3058" spans="1:14" ht="21.75" customHeight="1">
      <c r="A3058" s="8" t="s">
        <v>761</v>
      </c>
      <c r="B3058" s="8" t="s">
        <v>9648</v>
      </c>
      <c r="C3058" s="8" t="s">
        <v>8585</v>
      </c>
      <c r="D3058" s="8" t="s">
        <v>8586</v>
      </c>
      <c r="F3058" s="8" t="s">
        <v>6141</v>
      </c>
      <c r="G3058" s="8" t="str">
        <f t="shared" ca="1" si="205"/>
        <v>13</v>
      </c>
      <c r="H3058" s="8" t="str">
        <f t="shared" ca="1" si="206"/>
        <v>20</v>
      </c>
      <c r="I3058" s="8" t="s">
        <v>7889</v>
      </c>
      <c r="J3058" s="8" t="s">
        <v>6245</v>
      </c>
      <c r="K3058" s="8" t="s">
        <v>6217</v>
      </c>
      <c r="L3058" s="8" t="s">
        <v>9649</v>
      </c>
      <c r="M3058" s="8" t="s">
        <v>9650</v>
      </c>
      <c r="N3058" s="8" t="s">
        <v>6169</v>
      </c>
    </row>
    <row r="3059" spans="1:14" ht="21.75" customHeight="1">
      <c r="A3059" s="8" t="s">
        <v>9651</v>
      </c>
      <c r="B3059" s="8" t="s">
        <v>8679</v>
      </c>
      <c r="C3059" s="8" t="s">
        <v>8585</v>
      </c>
      <c r="D3059" s="8" t="s">
        <v>8667</v>
      </c>
      <c r="F3059" s="8" t="s">
        <v>6141</v>
      </c>
      <c r="G3059" s="8" t="str">
        <f t="shared" ca="1" si="205"/>
        <v>13</v>
      </c>
      <c r="H3059" s="8" t="str">
        <f t="shared" ca="1" si="206"/>
        <v>20</v>
      </c>
      <c r="I3059" s="8" t="s">
        <v>6157</v>
      </c>
      <c r="J3059" s="8" t="s">
        <v>6184</v>
      </c>
      <c r="K3059" s="8" t="s">
        <v>6217</v>
      </c>
      <c r="L3059" s="8" t="s">
        <v>9652</v>
      </c>
      <c r="M3059" s="8" t="s">
        <v>8305</v>
      </c>
      <c r="N3059" s="8" t="s">
        <v>6169</v>
      </c>
    </row>
    <row r="3060" spans="1:14" ht="21.75" customHeight="1">
      <c r="A3060" s="8" t="s">
        <v>9653</v>
      </c>
      <c r="B3060" s="8" t="s">
        <v>8813</v>
      </c>
      <c r="C3060" s="8" t="s">
        <v>8585</v>
      </c>
      <c r="D3060" s="8" t="s">
        <v>8605</v>
      </c>
      <c r="F3060" s="8" t="s">
        <v>6141</v>
      </c>
      <c r="G3060" s="8" t="str">
        <f t="shared" ca="1" si="205"/>
        <v>13</v>
      </c>
      <c r="H3060" s="8" t="str">
        <f t="shared" ca="1" si="206"/>
        <v>20</v>
      </c>
      <c r="I3060" s="8" t="s">
        <v>6256</v>
      </c>
      <c r="J3060" s="8" t="s">
        <v>6746</v>
      </c>
      <c r="K3060" s="8" t="s">
        <v>6143</v>
      </c>
      <c r="L3060" s="8" t="s">
        <v>9654</v>
      </c>
      <c r="M3060" s="8" t="s">
        <v>9655</v>
      </c>
      <c r="N3060" s="8" t="s">
        <v>36</v>
      </c>
    </row>
    <row r="3061" spans="1:14" ht="21.75" customHeight="1">
      <c r="A3061" s="8" t="s">
        <v>5250</v>
      </c>
      <c r="B3061" s="8" t="s">
        <v>9656</v>
      </c>
      <c r="C3061" s="8" t="s">
        <v>8585</v>
      </c>
      <c r="D3061" s="8" t="s">
        <v>8586</v>
      </c>
      <c r="F3061" s="8" t="s">
        <v>6141</v>
      </c>
      <c r="G3061" s="8" t="str">
        <f t="shared" ca="1" si="205"/>
        <v>13</v>
      </c>
      <c r="H3061" s="8" t="str">
        <f t="shared" ca="1" si="206"/>
        <v>20</v>
      </c>
      <c r="I3061" s="8" t="s">
        <v>9657</v>
      </c>
      <c r="J3061" s="8" t="s">
        <v>6336</v>
      </c>
      <c r="K3061" s="8" t="s">
        <v>6217</v>
      </c>
      <c r="L3061" s="8" t="s">
        <v>9658</v>
      </c>
      <c r="M3061" s="8" t="s">
        <v>6696</v>
      </c>
      <c r="N3061" s="8" t="s">
        <v>6224</v>
      </c>
    </row>
    <row r="3062" spans="1:14" ht="21.75" customHeight="1">
      <c r="A3062" s="8" t="s">
        <v>9659</v>
      </c>
      <c r="B3062" s="8" t="s">
        <v>9660</v>
      </c>
      <c r="C3062" s="8" t="s">
        <v>9661</v>
      </c>
      <c r="D3062" s="8" t="s">
        <v>9662</v>
      </c>
      <c r="F3062" s="8" t="s">
        <v>6164</v>
      </c>
      <c r="G3062" s="8" t="str">
        <f t="shared" ca="1" si="205"/>
        <v>13</v>
      </c>
      <c r="H3062" s="8" t="str">
        <f t="shared" ca="1" si="206"/>
        <v>20</v>
      </c>
      <c r="I3062" s="8" t="s">
        <v>6277</v>
      </c>
      <c r="J3062" s="8" t="s">
        <v>6144</v>
      </c>
      <c r="K3062" s="8" t="s">
        <v>6143</v>
      </c>
      <c r="L3062" s="8" t="s">
        <v>9663</v>
      </c>
      <c r="M3062" s="8" t="s">
        <v>21</v>
      </c>
      <c r="N3062" s="8" t="s">
        <v>42</v>
      </c>
    </row>
    <row r="3063" spans="1:14" ht="21.75" customHeight="1">
      <c r="A3063" s="8" t="s">
        <v>6326</v>
      </c>
      <c r="B3063" s="8" t="s">
        <v>4778</v>
      </c>
      <c r="C3063" s="8" t="s">
        <v>9661</v>
      </c>
      <c r="D3063" s="8" t="s">
        <v>9664</v>
      </c>
      <c r="F3063" s="8" t="s">
        <v>6164</v>
      </c>
      <c r="G3063" s="8" t="str">
        <f t="shared" ca="1" si="205"/>
        <v>13</v>
      </c>
      <c r="H3063" s="8" t="str">
        <f t="shared" ca="1" si="206"/>
        <v>20</v>
      </c>
      <c r="I3063" s="8" t="s">
        <v>6589</v>
      </c>
      <c r="J3063" s="8" t="s">
        <v>6158</v>
      </c>
      <c r="K3063" s="8" t="s">
        <v>6166</v>
      </c>
      <c r="L3063" s="8" t="s">
        <v>9665</v>
      </c>
      <c r="M3063" s="8" t="s">
        <v>9666</v>
      </c>
      <c r="N3063" s="8" t="s">
        <v>6169</v>
      </c>
    </row>
    <row r="3064" spans="1:14" ht="21.75" customHeight="1">
      <c r="A3064" s="8" t="s">
        <v>9667</v>
      </c>
      <c r="B3064" s="8" t="s">
        <v>9668</v>
      </c>
      <c r="C3064" s="8" t="s">
        <v>9661</v>
      </c>
      <c r="D3064" s="8" t="s">
        <v>9664</v>
      </c>
      <c r="F3064" s="8" t="s">
        <v>6164</v>
      </c>
      <c r="G3064" s="8" t="str">
        <f t="shared" ca="1" si="205"/>
        <v>13</v>
      </c>
      <c r="H3064" s="8" t="str">
        <f t="shared" ca="1" si="206"/>
        <v>20</v>
      </c>
      <c r="I3064" s="8" t="s">
        <v>6256</v>
      </c>
      <c r="J3064" s="8" t="s">
        <v>6379</v>
      </c>
      <c r="K3064" s="8" t="s">
        <v>6217</v>
      </c>
      <c r="L3064" s="8" t="s">
        <v>9669</v>
      </c>
      <c r="M3064" s="8" t="s">
        <v>9670</v>
      </c>
      <c r="N3064" s="8" t="s">
        <v>36</v>
      </c>
    </row>
    <row r="3065" spans="1:14" ht="21.75" customHeight="1">
      <c r="A3065" s="8" t="s">
        <v>9671</v>
      </c>
      <c r="B3065" s="8" t="s">
        <v>7386</v>
      </c>
      <c r="C3065" s="8" t="s">
        <v>9661</v>
      </c>
      <c r="D3065" s="8" t="s">
        <v>9664</v>
      </c>
      <c r="F3065" s="8" t="s">
        <v>6141</v>
      </c>
      <c r="G3065" s="8" t="str">
        <f t="shared" ca="1" si="205"/>
        <v>13</v>
      </c>
      <c r="H3065" s="8" t="str">
        <f t="shared" ca="1" si="206"/>
        <v>20</v>
      </c>
      <c r="I3065" s="8" t="s">
        <v>6301</v>
      </c>
      <c r="J3065" s="8" t="s">
        <v>7388</v>
      </c>
      <c r="K3065" s="8" t="s">
        <v>6217</v>
      </c>
      <c r="L3065" s="8" t="s">
        <v>9672</v>
      </c>
      <c r="M3065" s="8" t="s">
        <v>9673</v>
      </c>
      <c r="N3065" s="8" t="s">
        <v>6169</v>
      </c>
    </row>
    <row r="3066" spans="1:14" ht="21.75" customHeight="1">
      <c r="A3066" s="8" t="s">
        <v>9674</v>
      </c>
      <c r="B3066" s="8" t="s">
        <v>4399</v>
      </c>
      <c r="C3066" s="8" t="s">
        <v>9661</v>
      </c>
      <c r="D3066" s="8" t="s">
        <v>9664</v>
      </c>
      <c r="F3066" s="8" t="s">
        <v>6141</v>
      </c>
      <c r="G3066" s="8" t="str">
        <f t="shared" ca="1" si="205"/>
        <v>13</v>
      </c>
      <c r="H3066" s="8" t="str">
        <f t="shared" ca="1" si="206"/>
        <v>20</v>
      </c>
      <c r="I3066" s="8" t="s">
        <v>8606</v>
      </c>
      <c r="J3066" s="8" t="s">
        <v>6361</v>
      </c>
      <c r="K3066" s="8" t="s">
        <v>6949</v>
      </c>
      <c r="L3066" s="8" t="s">
        <v>9675</v>
      </c>
      <c r="M3066" s="8" t="s">
        <v>9676</v>
      </c>
      <c r="N3066" s="8" t="s">
        <v>6169</v>
      </c>
    </row>
    <row r="3067" spans="1:14" ht="21.75" customHeight="1">
      <c r="A3067" s="8" t="s">
        <v>7518</v>
      </c>
      <c r="B3067" s="8" t="s">
        <v>9677</v>
      </c>
      <c r="C3067" s="8" t="s">
        <v>9661</v>
      </c>
      <c r="D3067" s="8" t="s">
        <v>9678</v>
      </c>
      <c r="F3067" s="8" t="s">
        <v>6164</v>
      </c>
      <c r="G3067" s="8" t="str">
        <f t="shared" ca="1" si="205"/>
        <v>13</v>
      </c>
      <c r="H3067" s="8" t="str">
        <f t="shared" ca="1" si="206"/>
        <v>20</v>
      </c>
      <c r="I3067" s="8" t="s">
        <v>6532</v>
      </c>
      <c r="J3067" s="8" t="s">
        <v>6786</v>
      </c>
      <c r="K3067" s="8" t="s">
        <v>6217</v>
      </c>
      <c r="L3067" s="8" t="s">
        <v>9679</v>
      </c>
      <c r="M3067" s="8" t="s">
        <v>8747</v>
      </c>
      <c r="N3067" s="8" t="s">
        <v>36</v>
      </c>
    </row>
    <row r="3068" spans="1:14" ht="21.75" customHeight="1">
      <c r="A3068" s="8" t="s">
        <v>9680</v>
      </c>
      <c r="B3068" s="8" t="s">
        <v>609</v>
      </c>
      <c r="C3068" s="8" t="s">
        <v>9661</v>
      </c>
      <c r="D3068" s="8" t="s">
        <v>9681</v>
      </c>
      <c r="F3068" s="8" t="s">
        <v>6164</v>
      </c>
      <c r="G3068" s="8" t="str">
        <f t="shared" ca="1" si="205"/>
        <v>13</v>
      </c>
      <c r="H3068" s="8" t="str">
        <f t="shared" ca="1" si="206"/>
        <v>20</v>
      </c>
      <c r="I3068" s="8" t="s">
        <v>8004</v>
      </c>
      <c r="J3068" s="8" t="s">
        <v>6278</v>
      </c>
      <c r="K3068" s="8" t="s">
        <v>6172</v>
      </c>
      <c r="L3068" s="8" t="s">
        <v>9682</v>
      </c>
      <c r="M3068" s="8" t="s">
        <v>9683</v>
      </c>
      <c r="N3068" s="8" t="s">
        <v>6147</v>
      </c>
    </row>
    <row r="3069" spans="1:14" ht="21.75" customHeight="1">
      <c r="A3069" s="8" t="s">
        <v>314</v>
      </c>
      <c r="B3069" s="8" t="s">
        <v>9684</v>
      </c>
      <c r="C3069" s="8" t="s">
        <v>9661</v>
      </c>
      <c r="D3069" s="8" t="s">
        <v>9662</v>
      </c>
      <c r="F3069" s="8" t="s">
        <v>6164</v>
      </c>
      <c r="G3069" s="8" t="str">
        <f t="shared" ca="1" si="205"/>
        <v>13</v>
      </c>
      <c r="H3069" s="8" t="str">
        <f t="shared" ca="1" si="206"/>
        <v>20</v>
      </c>
      <c r="I3069" s="8" t="s">
        <v>6189</v>
      </c>
      <c r="J3069" s="8" t="s">
        <v>8902</v>
      </c>
      <c r="K3069" s="8" t="s">
        <v>6143</v>
      </c>
      <c r="L3069" s="8" t="s">
        <v>9685</v>
      </c>
      <c r="M3069" s="8" t="s">
        <v>9686</v>
      </c>
      <c r="N3069" s="8" t="s">
        <v>42</v>
      </c>
    </row>
    <row r="3070" spans="1:14" ht="21.75" customHeight="1">
      <c r="A3070" s="8" t="s">
        <v>9687</v>
      </c>
      <c r="B3070" s="8" t="s">
        <v>9688</v>
      </c>
      <c r="C3070" s="8" t="s">
        <v>9661</v>
      </c>
      <c r="D3070" s="8" t="s">
        <v>9664</v>
      </c>
      <c r="F3070" s="8" t="s">
        <v>6164</v>
      </c>
      <c r="G3070" s="8" t="str">
        <f t="shared" ca="1" si="205"/>
        <v>13</v>
      </c>
      <c r="H3070" s="8" t="str">
        <f t="shared" ca="1" si="206"/>
        <v>20</v>
      </c>
      <c r="I3070" s="8" t="s">
        <v>8802</v>
      </c>
      <c r="J3070" s="8" t="s">
        <v>6278</v>
      </c>
      <c r="K3070" s="8" t="s">
        <v>6143</v>
      </c>
      <c r="L3070" s="8" t="s">
        <v>9689</v>
      </c>
      <c r="M3070" s="8" t="s">
        <v>1907</v>
      </c>
      <c r="N3070" s="8" t="s">
        <v>6147</v>
      </c>
    </row>
    <row r="3071" spans="1:14" ht="21.75" customHeight="1">
      <c r="A3071" s="8" t="s">
        <v>683</v>
      </c>
      <c r="B3071" s="8" t="s">
        <v>9690</v>
      </c>
      <c r="C3071" s="8" t="s">
        <v>9661</v>
      </c>
      <c r="D3071" s="8" t="s">
        <v>9664</v>
      </c>
      <c r="F3071" s="8" t="s">
        <v>6141</v>
      </c>
      <c r="G3071" s="8" t="str">
        <f t="shared" ca="1" si="205"/>
        <v>13</v>
      </c>
      <c r="H3071" s="8" t="str">
        <f t="shared" ca="1" si="206"/>
        <v>20</v>
      </c>
      <c r="I3071" s="8" t="s">
        <v>6256</v>
      </c>
      <c r="J3071" s="8" t="s">
        <v>6379</v>
      </c>
      <c r="K3071" s="8" t="s">
        <v>6217</v>
      </c>
      <c r="L3071" s="8" t="s">
        <v>9691</v>
      </c>
      <c r="M3071" s="8" t="s">
        <v>9692</v>
      </c>
      <c r="N3071" s="8" t="s">
        <v>42</v>
      </c>
    </row>
    <row r="3072" spans="1:14" ht="21.75" customHeight="1">
      <c r="A3072" s="8" t="s">
        <v>9693</v>
      </c>
      <c r="B3072" s="8" t="s">
        <v>5631</v>
      </c>
      <c r="C3072" s="8" t="s">
        <v>9661</v>
      </c>
      <c r="D3072" s="8" t="s">
        <v>9662</v>
      </c>
      <c r="F3072" s="8" t="s">
        <v>6141</v>
      </c>
      <c r="G3072" s="8" t="str">
        <f t="shared" ca="1" si="205"/>
        <v>13</v>
      </c>
      <c r="H3072" s="8" t="str">
        <f t="shared" ca="1" si="206"/>
        <v>20</v>
      </c>
      <c r="I3072" s="8" t="s">
        <v>6171</v>
      </c>
      <c r="J3072" s="8" t="s">
        <v>6190</v>
      </c>
      <c r="K3072" s="8" t="s">
        <v>6143</v>
      </c>
      <c r="L3072" s="8" t="s">
        <v>7480</v>
      </c>
      <c r="M3072" s="8" t="s">
        <v>9694</v>
      </c>
      <c r="N3072" s="8" t="s">
        <v>42</v>
      </c>
    </row>
    <row r="3073" spans="1:14" ht="21.75" customHeight="1">
      <c r="A3073" s="8" t="s">
        <v>8643</v>
      </c>
      <c r="B3073" s="8" t="s">
        <v>9695</v>
      </c>
      <c r="C3073" s="8" t="s">
        <v>9661</v>
      </c>
      <c r="D3073" s="8" t="s">
        <v>9662</v>
      </c>
      <c r="F3073" s="8" t="s">
        <v>6141</v>
      </c>
      <c r="G3073" s="8" t="str">
        <f t="shared" ca="1" si="205"/>
        <v>13</v>
      </c>
      <c r="H3073" s="8" t="str">
        <f t="shared" ca="1" si="206"/>
        <v>20</v>
      </c>
      <c r="I3073" s="8" t="s">
        <v>6165</v>
      </c>
      <c r="J3073" s="8" t="s">
        <v>6270</v>
      </c>
      <c r="K3073" s="8" t="s">
        <v>6217</v>
      </c>
      <c r="L3073" s="8" t="s">
        <v>9696</v>
      </c>
      <c r="M3073" s="8" t="s">
        <v>9697</v>
      </c>
      <c r="N3073" s="8" t="s">
        <v>6147</v>
      </c>
    </row>
    <row r="3074" spans="1:14" ht="21.75" customHeight="1">
      <c r="A3074" s="8" t="s">
        <v>9698</v>
      </c>
      <c r="B3074" s="8" t="s">
        <v>5826</v>
      </c>
      <c r="C3074" s="8" t="s">
        <v>9661</v>
      </c>
      <c r="D3074" s="8" t="s">
        <v>9664</v>
      </c>
      <c r="F3074" s="8" t="s">
        <v>6164</v>
      </c>
      <c r="G3074" s="8" t="str">
        <f t="shared" ca="1" si="205"/>
        <v>13</v>
      </c>
      <c r="H3074" s="8" t="str">
        <f t="shared" ca="1" si="206"/>
        <v>20</v>
      </c>
      <c r="I3074" s="8" t="s">
        <v>6532</v>
      </c>
      <c r="J3074" s="8" t="s">
        <v>6158</v>
      </c>
      <c r="K3074" s="8" t="s">
        <v>6143</v>
      </c>
      <c r="L3074" s="8" t="s">
        <v>9699</v>
      </c>
      <c r="M3074" s="8" t="s">
        <v>9700</v>
      </c>
      <c r="N3074" s="8" t="s">
        <v>6147</v>
      </c>
    </row>
    <row r="3075" spans="1:14" ht="21.75" customHeight="1">
      <c r="A3075" s="8" t="s">
        <v>666</v>
      </c>
      <c r="B3075" s="8" t="s">
        <v>9701</v>
      </c>
      <c r="C3075" s="8" t="s">
        <v>9661</v>
      </c>
      <c r="D3075" s="8" t="s">
        <v>9664</v>
      </c>
      <c r="F3075" s="8" t="s">
        <v>6164</v>
      </c>
      <c r="G3075" s="8" t="str">
        <f t="shared" ca="1" si="205"/>
        <v>13</v>
      </c>
      <c r="H3075" s="8" t="str">
        <f t="shared" ca="1" si="206"/>
        <v>20</v>
      </c>
      <c r="I3075" s="8" t="s">
        <v>6171</v>
      </c>
      <c r="J3075" s="8" t="s">
        <v>6379</v>
      </c>
      <c r="K3075" s="8" t="s">
        <v>6143</v>
      </c>
      <c r="L3075" s="8" t="s">
        <v>9702</v>
      </c>
      <c r="M3075" s="8" t="s">
        <v>9703</v>
      </c>
      <c r="N3075" s="8" t="s">
        <v>36</v>
      </c>
    </row>
    <row r="3076" spans="1:14" ht="21.75" customHeight="1">
      <c r="A3076" s="8" t="s">
        <v>7518</v>
      </c>
      <c r="B3076" s="8" t="s">
        <v>9704</v>
      </c>
      <c r="C3076" s="8" t="s">
        <v>9661</v>
      </c>
      <c r="D3076" s="8" t="s">
        <v>9662</v>
      </c>
      <c r="F3076" s="8" t="s">
        <v>6141</v>
      </c>
      <c r="G3076" s="8" t="str">
        <f t="shared" ca="1" si="205"/>
        <v>13</v>
      </c>
      <c r="H3076" s="8" t="str">
        <f t="shared" ca="1" si="206"/>
        <v>20</v>
      </c>
      <c r="I3076" s="8" t="s">
        <v>8439</v>
      </c>
      <c r="J3076" s="8" t="s">
        <v>6158</v>
      </c>
      <c r="K3076" s="8" t="s">
        <v>6143</v>
      </c>
      <c r="L3076" s="8" t="s">
        <v>9705</v>
      </c>
      <c r="M3076" s="8" t="s">
        <v>9706</v>
      </c>
      <c r="N3076" s="8" t="s">
        <v>36</v>
      </c>
    </row>
    <row r="3077" spans="1:14" ht="21.75" customHeight="1">
      <c r="A3077" s="8" t="s">
        <v>314</v>
      </c>
      <c r="B3077" s="8" t="s">
        <v>4399</v>
      </c>
      <c r="C3077" s="8" t="s">
        <v>9661</v>
      </c>
      <c r="D3077" s="8" t="s">
        <v>9664</v>
      </c>
      <c r="F3077" s="8" t="s">
        <v>6141</v>
      </c>
      <c r="G3077" s="8" t="str">
        <f t="shared" ca="1" si="205"/>
        <v>13</v>
      </c>
      <c r="H3077" s="8" t="str">
        <f t="shared" ca="1" si="206"/>
        <v>20</v>
      </c>
      <c r="I3077" s="8" t="s">
        <v>6171</v>
      </c>
      <c r="J3077" s="8" t="s">
        <v>6361</v>
      </c>
      <c r="K3077" s="8" t="s">
        <v>6143</v>
      </c>
      <c r="L3077" s="8" t="s">
        <v>9707</v>
      </c>
      <c r="M3077" s="8" t="s">
        <v>9708</v>
      </c>
      <c r="N3077" s="8" t="s">
        <v>6169</v>
      </c>
    </row>
    <row r="3078" spans="1:14" ht="21.75" customHeight="1">
      <c r="A3078" s="8" t="s">
        <v>6326</v>
      </c>
      <c r="B3078" s="8" t="s">
        <v>609</v>
      </c>
      <c r="C3078" s="8" t="s">
        <v>9661</v>
      </c>
      <c r="D3078" s="8" t="s">
        <v>9681</v>
      </c>
      <c r="F3078" s="8" t="s">
        <v>6164</v>
      </c>
      <c r="G3078" s="8" t="str">
        <f t="shared" ca="1" si="205"/>
        <v>13</v>
      </c>
      <c r="H3078" s="8" t="str">
        <f t="shared" ca="1" si="206"/>
        <v>20</v>
      </c>
      <c r="I3078" s="8" t="s">
        <v>8802</v>
      </c>
      <c r="J3078" s="8" t="s">
        <v>6278</v>
      </c>
      <c r="K3078" s="8" t="s">
        <v>6150</v>
      </c>
      <c r="L3078" s="8" t="s">
        <v>9682</v>
      </c>
      <c r="M3078" s="8" t="s">
        <v>7616</v>
      </c>
      <c r="N3078" s="8" t="s">
        <v>6147</v>
      </c>
    </row>
    <row r="3079" spans="1:14" ht="21.75" customHeight="1">
      <c r="A3079" s="8" t="s">
        <v>4498</v>
      </c>
      <c r="B3079" s="8" t="s">
        <v>9690</v>
      </c>
      <c r="C3079" s="8" t="s">
        <v>9661</v>
      </c>
      <c r="D3079" s="8" t="s">
        <v>9664</v>
      </c>
      <c r="F3079" s="8" t="s">
        <v>6141</v>
      </c>
      <c r="G3079" s="8" t="str">
        <f t="shared" ca="1" si="205"/>
        <v>13</v>
      </c>
      <c r="H3079" s="8" t="str">
        <f t="shared" ca="1" si="206"/>
        <v>20</v>
      </c>
      <c r="I3079" s="8" t="s">
        <v>6151</v>
      </c>
      <c r="J3079" s="8" t="s">
        <v>6379</v>
      </c>
      <c r="K3079" s="8" t="s">
        <v>6166</v>
      </c>
      <c r="L3079" s="8" t="s">
        <v>9709</v>
      </c>
      <c r="M3079" s="8" t="s">
        <v>9710</v>
      </c>
      <c r="N3079" s="8" t="s">
        <v>42</v>
      </c>
    </row>
    <row r="3080" spans="1:14" ht="21.75" customHeight="1">
      <c r="A3080" s="8" t="s">
        <v>9711</v>
      </c>
      <c r="B3080" s="8" t="s">
        <v>5826</v>
      </c>
      <c r="C3080" s="8" t="s">
        <v>9661</v>
      </c>
      <c r="D3080" s="8" t="s">
        <v>9664</v>
      </c>
      <c r="F3080" s="8" t="s">
        <v>6164</v>
      </c>
      <c r="G3080" s="8" t="str">
        <f t="shared" ca="1" si="205"/>
        <v>13</v>
      </c>
      <c r="H3080" s="8" t="str">
        <f t="shared" ca="1" si="206"/>
        <v>20</v>
      </c>
      <c r="I3080" s="8" t="s">
        <v>6301</v>
      </c>
      <c r="J3080" s="8" t="s">
        <v>6158</v>
      </c>
      <c r="K3080" s="8" t="s">
        <v>6166</v>
      </c>
      <c r="L3080" s="8" t="s">
        <v>9699</v>
      </c>
      <c r="M3080" s="8" t="s">
        <v>9712</v>
      </c>
      <c r="N3080" s="8" t="s">
        <v>6147</v>
      </c>
    </row>
    <row r="3081" spans="1:14" ht="21.75" customHeight="1">
      <c r="A3081" s="8" t="s">
        <v>683</v>
      </c>
      <c r="B3081" s="8" t="s">
        <v>9713</v>
      </c>
      <c r="C3081" s="8" t="s">
        <v>9661</v>
      </c>
      <c r="D3081" s="8" t="s">
        <v>9664</v>
      </c>
      <c r="F3081" s="8" t="s">
        <v>6141</v>
      </c>
      <c r="G3081" s="8" t="str">
        <f t="shared" ca="1" si="205"/>
        <v>13</v>
      </c>
      <c r="H3081" s="8" t="str">
        <f t="shared" ca="1" si="206"/>
        <v>20</v>
      </c>
      <c r="I3081" s="8" t="s">
        <v>6244</v>
      </c>
      <c r="J3081" s="8" t="s">
        <v>9714</v>
      </c>
      <c r="K3081" s="8" t="s">
        <v>6143</v>
      </c>
      <c r="L3081" s="8" t="s">
        <v>9715</v>
      </c>
      <c r="M3081" s="8" t="s">
        <v>7473</v>
      </c>
      <c r="N3081" s="8" t="s">
        <v>6169</v>
      </c>
    </row>
    <row r="3082" spans="1:14" ht="21.75" customHeight="1">
      <c r="A3082" s="8" t="s">
        <v>6193</v>
      </c>
      <c r="B3082" s="8" t="s">
        <v>9716</v>
      </c>
      <c r="C3082" s="8" t="s">
        <v>9661</v>
      </c>
      <c r="D3082" s="8" t="s">
        <v>9664</v>
      </c>
      <c r="F3082" s="8" t="s">
        <v>6164</v>
      </c>
      <c r="G3082" s="8" t="str">
        <f t="shared" ca="1" si="205"/>
        <v>13</v>
      </c>
      <c r="H3082" s="8" t="str">
        <f t="shared" ca="1" si="206"/>
        <v>20</v>
      </c>
      <c r="I3082" s="8" t="s">
        <v>7445</v>
      </c>
      <c r="J3082" s="8" t="s">
        <v>6286</v>
      </c>
      <c r="K3082" s="8" t="s">
        <v>6217</v>
      </c>
      <c r="L3082" s="8" t="s">
        <v>9717</v>
      </c>
      <c r="M3082" s="8" t="s">
        <v>9718</v>
      </c>
      <c r="N3082" s="8" t="s">
        <v>36</v>
      </c>
    </row>
    <row r="3083" spans="1:14" ht="21.75" customHeight="1">
      <c r="A3083" s="8" t="s">
        <v>314</v>
      </c>
      <c r="B3083" s="8" t="s">
        <v>4089</v>
      </c>
      <c r="C3083" s="8" t="s">
        <v>9661</v>
      </c>
      <c r="D3083" s="8" t="s">
        <v>9719</v>
      </c>
      <c r="F3083" s="8" t="s">
        <v>6141</v>
      </c>
      <c r="G3083" s="8" t="str">
        <f t="shared" ca="1" si="205"/>
        <v>13</v>
      </c>
      <c r="H3083" s="8" t="str">
        <f t="shared" ca="1" si="206"/>
        <v>20</v>
      </c>
      <c r="I3083" s="8" t="s">
        <v>6189</v>
      </c>
      <c r="J3083" s="8" t="s">
        <v>6158</v>
      </c>
      <c r="K3083" s="8" t="s">
        <v>6217</v>
      </c>
      <c r="L3083" s="8" t="s">
        <v>9720</v>
      </c>
      <c r="M3083" s="8" t="s">
        <v>1325</v>
      </c>
      <c r="N3083" s="8" t="s">
        <v>6147</v>
      </c>
    </row>
    <row r="3084" spans="1:14" ht="21.75" customHeight="1">
      <c r="A3084" s="8" t="s">
        <v>9721</v>
      </c>
      <c r="B3084" s="8" t="s">
        <v>9722</v>
      </c>
      <c r="C3084" s="8" t="s">
        <v>9661</v>
      </c>
      <c r="D3084" s="8" t="s">
        <v>9681</v>
      </c>
      <c r="F3084" s="8" t="s">
        <v>6164</v>
      </c>
      <c r="G3084" s="8" t="str">
        <f t="shared" ca="1" si="205"/>
        <v>13</v>
      </c>
      <c r="H3084" s="8" t="str">
        <f t="shared" ca="1" si="206"/>
        <v>20</v>
      </c>
      <c r="I3084" s="8" t="s">
        <v>7003</v>
      </c>
      <c r="J3084" s="8" t="s">
        <v>6413</v>
      </c>
      <c r="K3084" s="8" t="s">
        <v>6217</v>
      </c>
      <c r="L3084" s="8" t="s">
        <v>9723</v>
      </c>
      <c r="M3084" s="8" t="s">
        <v>6698</v>
      </c>
      <c r="N3084" s="8" t="s">
        <v>36</v>
      </c>
    </row>
    <row r="3085" spans="1:14" ht="21.75" customHeight="1">
      <c r="A3085" s="8" t="s">
        <v>314</v>
      </c>
      <c r="B3085" s="8" t="s">
        <v>9724</v>
      </c>
      <c r="C3085" s="8" t="s">
        <v>9661</v>
      </c>
      <c r="D3085" s="8" t="s">
        <v>9681</v>
      </c>
      <c r="F3085" s="8" t="s">
        <v>6141</v>
      </c>
      <c r="G3085" s="8" t="str">
        <f t="shared" ca="1" si="205"/>
        <v>13</v>
      </c>
      <c r="H3085" s="8" t="str">
        <f t="shared" ca="1" si="206"/>
        <v>20</v>
      </c>
      <c r="I3085" s="8" t="s">
        <v>8802</v>
      </c>
      <c r="J3085" s="8" t="s">
        <v>6245</v>
      </c>
      <c r="K3085" s="8" t="s">
        <v>6143</v>
      </c>
      <c r="L3085" s="8" t="s">
        <v>9725</v>
      </c>
      <c r="M3085" s="8" t="s">
        <v>9726</v>
      </c>
      <c r="N3085" s="8" t="s">
        <v>6147</v>
      </c>
    </row>
    <row r="3086" spans="1:14" ht="21.75" customHeight="1">
      <c r="A3086" s="8" t="s">
        <v>9659</v>
      </c>
      <c r="B3086" s="8" t="s">
        <v>9727</v>
      </c>
      <c r="C3086" s="8" t="s">
        <v>9661</v>
      </c>
      <c r="D3086" s="8" t="s">
        <v>9664</v>
      </c>
      <c r="F3086" s="8" t="s">
        <v>6150</v>
      </c>
      <c r="G3086" s="8" t="str">
        <f t="shared" ca="1" si="205"/>
        <v>13</v>
      </c>
      <c r="H3086" s="8" t="str">
        <f t="shared" ca="1" si="206"/>
        <v>20</v>
      </c>
      <c r="I3086" s="8" t="s">
        <v>6554</v>
      </c>
      <c r="J3086" s="8" t="s">
        <v>6144</v>
      </c>
      <c r="K3086" s="8" t="s">
        <v>6143</v>
      </c>
      <c r="L3086" s="8" t="s">
        <v>9728</v>
      </c>
      <c r="M3086" s="8" t="s">
        <v>6758</v>
      </c>
      <c r="N3086" s="8" t="s">
        <v>6213</v>
      </c>
    </row>
    <row r="3087" spans="1:14" ht="21.75" customHeight="1">
      <c r="A3087" s="8" t="s">
        <v>7518</v>
      </c>
      <c r="B3087" s="8" t="s">
        <v>9729</v>
      </c>
      <c r="C3087" s="8" t="s">
        <v>9661</v>
      </c>
      <c r="D3087" s="8" t="s">
        <v>9719</v>
      </c>
      <c r="F3087" s="8" t="s">
        <v>6141</v>
      </c>
      <c r="G3087" s="8" t="str">
        <f t="shared" ca="1" si="205"/>
        <v>13</v>
      </c>
      <c r="H3087" s="8" t="str">
        <f t="shared" ca="1" si="206"/>
        <v>20</v>
      </c>
      <c r="I3087" s="8" t="s">
        <v>6171</v>
      </c>
      <c r="J3087" s="8" t="s">
        <v>6158</v>
      </c>
      <c r="K3087" s="8" t="s">
        <v>6217</v>
      </c>
      <c r="L3087" s="8" t="s">
        <v>9730</v>
      </c>
      <c r="M3087" s="8" t="s">
        <v>9731</v>
      </c>
      <c r="N3087" s="8" t="s">
        <v>42</v>
      </c>
    </row>
    <row r="3088" spans="1:14" ht="21.75" customHeight="1">
      <c r="A3088" s="8" t="s">
        <v>9732</v>
      </c>
      <c r="B3088" s="8" t="s">
        <v>9733</v>
      </c>
      <c r="C3088" s="8" t="s">
        <v>9661</v>
      </c>
      <c r="D3088" s="8" t="s">
        <v>9664</v>
      </c>
      <c r="F3088" s="8" t="s">
        <v>6150</v>
      </c>
      <c r="G3088" s="8" t="str">
        <f t="shared" ca="1" si="205"/>
        <v>13</v>
      </c>
      <c r="H3088" s="8" t="str">
        <f t="shared" ca="1" si="206"/>
        <v>20</v>
      </c>
      <c r="I3088" s="8" t="s">
        <v>7889</v>
      </c>
      <c r="J3088" s="8" t="s">
        <v>6764</v>
      </c>
      <c r="K3088" s="8" t="s">
        <v>6217</v>
      </c>
      <c r="L3088" s="8" t="s">
        <v>9734</v>
      </c>
      <c r="M3088" s="8" t="s">
        <v>9735</v>
      </c>
      <c r="N3088" s="8" t="s">
        <v>6147</v>
      </c>
    </row>
    <row r="3089" spans="1:14" ht="21.75" customHeight="1">
      <c r="A3089" s="8" t="s">
        <v>6187</v>
      </c>
      <c r="B3089" s="8" t="s">
        <v>9736</v>
      </c>
      <c r="C3089" s="8" t="s">
        <v>9661</v>
      </c>
      <c r="D3089" s="8" t="s">
        <v>9664</v>
      </c>
      <c r="F3089" s="8" t="s">
        <v>6150</v>
      </c>
      <c r="G3089" s="8" t="str">
        <f t="shared" ca="1" si="205"/>
        <v>13</v>
      </c>
      <c r="H3089" s="8" t="str">
        <f t="shared" ca="1" si="206"/>
        <v>20</v>
      </c>
      <c r="I3089" s="8" t="s">
        <v>6277</v>
      </c>
      <c r="J3089" s="8" t="s">
        <v>6158</v>
      </c>
      <c r="K3089" s="8" t="s">
        <v>6143</v>
      </c>
      <c r="L3089" s="8" t="s">
        <v>9737</v>
      </c>
      <c r="M3089" s="8" t="s">
        <v>6192</v>
      </c>
      <c r="N3089" s="8" t="s">
        <v>6147</v>
      </c>
    </row>
    <row r="3090" spans="1:14" ht="21.75" customHeight="1">
      <c r="A3090" s="8" t="s">
        <v>9738</v>
      </c>
      <c r="B3090" s="8" t="s">
        <v>9739</v>
      </c>
      <c r="C3090" s="8" t="s">
        <v>9661</v>
      </c>
      <c r="D3090" s="8" t="s">
        <v>9664</v>
      </c>
      <c r="F3090" s="8" t="s">
        <v>6164</v>
      </c>
      <c r="G3090" s="8" t="str">
        <f t="shared" ca="1" si="205"/>
        <v>13</v>
      </c>
      <c r="H3090" s="8" t="str">
        <f t="shared" ca="1" si="206"/>
        <v>20</v>
      </c>
      <c r="I3090" s="8" t="s">
        <v>7003</v>
      </c>
      <c r="J3090" s="8" t="s">
        <v>6379</v>
      </c>
      <c r="K3090" s="8" t="s">
        <v>6143</v>
      </c>
      <c r="L3090" s="8" t="s">
        <v>9740</v>
      </c>
      <c r="M3090" s="8" t="s">
        <v>6160</v>
      </c>
      <c r="N3090" s="8" t="s">
        <v>6147</v>
      </c>
    </row>
    <row r="3091" spans="1:14" ht="21.75" customHeight="1">
      <c r="A3091" s="8" t="s">
        <v>9741</v>
      </c>
      <c r="B3091" s="8" t="s">
        <v>9742</v>
      </c>
      <c r="C3091" s="8" t="s">
        <v>9661</v>
      </c>
      <c r="D3091" s="8" t="s">
        <v>9664</v>
      </c>
      <c r="F3091" s="8" t="s">
        <v>6141</v>
      </c>
      <c r="G3091" s="8" t="str">
        <f t="shared" ca="1" si="205"/>
        <v>13</v>
      </c>
      <c r="H3091" s="8" t="str">
        <f t="shared" ca="1" si="206"/>
        <v>20</v>
      </c>
      <c r="I3091" s="8" t="s">
        <v>6171</v>
      </c>
      <c r="J3091" s="8" t="s">
        <v>6144</v>
      </c>
      <c r="K3091" s="8" t="s">
        <v>6143</v>
      </c>
      <c r="L3091" s="8" t="s">
        <v>9743</v>
      </c>
      <c r="M3091" s="8" t="s">
        <v>9744</v>
      </c>
      <c r="N3091" s="8" t="s">
        <v>6147</v>
      </c>
    </row>
    <row r="3092" spans="1:14" ht="21.75" customHeight="1">
      <c r="A3092" s="8" t="s">
        <v>9745</v>
      </c>
      <c r="B3092" s="8" t="s">
        <v>4399</v>
      </c>
      <c r="C3092" s="8" t="s">
        <v>9661</v>
      </c>
      <c r="D3092" s="8" t="s">
        <v>9664</v>
      </c>
      <c r="F3092" s="8" t="s">
        <v>6141</v>
      </c>
      <c r="G3092" s="8" t="str">
        <f t="shared" ca="1" si="205"/>
        <v>13</v>
      </c>
      <c r="H3092" s="8" t="str">
        <f t="shared" ca="1" si="206"/>
        <v>20</v>
      </c>
      <c r="I3092" s="8" t="s">
        <v>6256</v>
      </c>
      <c r="J3092" s="8" t="s">
        <v>6361</v>
      </c>
      <c r="K3092" s="8" t="s">
        <v>6217</v>
      </c>
      <c r="L3092" s="8" t="s">
        <v>9746</v>
      </c>
      <c r="M3092" s="8" t="s">
        <v>9747</v>
      </c>
      <c r="N3092" s="8" t="s">
        <v>6169</v>
      </c>
    </row>
    <row r="3093" spans="1:14" ht="21.75" customHeight="1">
      <c r="A3093" s="8" t="s">
        <v>9748</v>
      </c>
      <c r="B3093" s="8" t="s">
        <v>9749</v>
      </c>
      <c r="C3093" s="8" t="s">
        <v>9661</v>
      </c>
      <c r="D3093" s="8" t="s">
        <v>9664</v>
      </c>
      <c r="F3093" s="8" t="s">
        <v>6164</v>
      </c>
      <c r="G3093" s="8" t="str">
        <f t="shared" ca="1" si="205"/>
        <v>13</v>
      </c>
      <c r="H3093" s="8" t="str">
        <f t="shared" ca="1" si="206"/>
        <v>20</v>
      </c>
      <c r="I3093" s="8" t="s">
        <v>8122</v>
      </c>
      <c r="J3093" s="8" t="s">
        <v>6420</v>
      </c>
      <c r="K3093" s="8" t="s">
        <v>6143</v>
      </c>
      <c r="L3093" s="8" t="s">
        <v>9750</v>
      </c>
      <c r="M3093" s="8" t="s">
        <v>8853</v>
      </c>
      <c r="N3093" s="8" t="s">
        <v>6169</v>
      </c>
    </row>
    <row r="3094" spans="1:14" ht="21.75" customHeight="1">
      <c r="A3094" s="8" t="s">
        <v>7518</v>
      </c>
      <c r="B3094" s="8" t="s">
        <v>1693</v>
      </c>
      <c r="C3094" s="8" t="s">
        <v>9661</v>
      </c>
      <c r="D3094" s="8" t="s">
        <v>9719</v>
      </c>
      <c r="F3094" s="8" t="s">
        <v>6164</v>
      </c>
      <c r="G3094" s="8" t="str">
        <f t="shared" ca="1" si="205"/>
        <v>13</v>
      </c>
      <c r="H3094" s="8" t="str">
        <f t="shared" ca="1" si="206"/>
        <v>20</v>
      </c>
      <c r="I3094" s="8" t="s">
        <v>6277</v>
      </c>
      <c r="J3094" s="8" t="s">
        <v>6379</v>
      </c>
      <c r="K3094" s="8" t="s">
        <v>6143</v>
      </c>
      <c r="L3094" s="8" t="s">
        <v>9751</v>
      </c>
      <c r="M3094" s="8" t="s">
        <v>9752</v>
      </c>
      <c r="N3094" s="8" t="s">
        <v>6147</v>
      </c>
    </row>
    <row r="3095" spans="1:14" ht="21.75" customHeight="1">
      <c r="A3095" s="8" t="s">
        <v>255</v>
      </c>
      <c r="B3095" s="8" t="s">
        <v>9753</v>
      </c>
      <c r="C3095" s="8" t="s">
        <v>9661</v>
      </c>
      <c r="D3095" s="8" t="s">
        <v>9664</v>
      </c>
      <c r="F3095" s="8" t="s">
        <v>6141</v>
      </c>
      <c r="G3095" s="8" t="str">
        <f t="shared" ca="1" si="205"/>
        <v>13</v>
      </c>
      <c r="H3095" s="8" t="str">
        <f t="shared" ca="1" si="206"/>
        <v>20</v>
      </c>
      <c r="I3095" s="8" t="s">
        <v>6171</v>
      </c>
      <c r="J3095" s="8" t="s">
        <v>6190</v>
      </c>
      <c r="K3095" s="8" t="s">
        <v>6217</v>
      </c>
      <c r="L3095" s="8" t="s">
        <v>9754</v>
      </c>
      <c r="M3095" s="8" t="s">
        <v>4611</v>
      </c>
      <c r="N3095" s="8" t="s">
        <v>36</v>
      </c>
    </row>
    <row r="3096" spans="1:14" ht="21.75" customHeight="1">
      <c r="A3096" s="8" t="s">
        <v>9755</v>
      </c>
      <c r="B3096" s="8" t="s">
        <v>9756</v>
      </c>
      <c r="C3096" s="8" t="s">
        <v>9661</v>
      </c>
      <c r="D3096" s="8" t="s">
        <v>9664</v>
      </c>
      <c r="F3096" s="8" t="s">
        <v>6141</v>
      </c>
      <c r="G3096" s="8" t="str">
        <f t="shared" ca="1" si="205"/>
        <v>13</v>
      </c>
      <c r="H3096" s="8" t="str">
        <f t="shared" ca="1" si="206"/>
        <v>20</v>
      </c>
      <c r="I3096" s="8" t="s">
        <v>6244</v>
      </c>
      <c r="J3096" s="8" t="s">
        <v>6438</v>
      </c>
      <c r="K3096" s="8" t="s">
        <v>6217</v>
      </c>
      <c r="L3096" s="8" t="s">
        <v>9757</v>
      </c>
      <c r="M3096" s="8" t="s">
        <v>4611</v>
      </c>
      <c r="N3096" s="8" t="s">
        <v>6169</v>
      </c>
    </row>
    <row r="3097" spans="1:14" ht="21.75" customHeight="1">
      <c r="A3097" s="8" t="s">
        <v>9758</v>
      </c>
      <c r="B3097" s="8" t="s">
        <v>9759</v>
      </c>
      <c r="C3097" s="8" t="s">
        <v>9661</v>
      </c>
      <c r="D3097" s="8" t="s">
        <v>9664</v>
      </c>
      <c r="F3097" s="8" t="s">
        <v>6141</v>
      </c>
      <c r="G3097" s="8" t="str">
        <f t="shared" ca="1" si="205"/>
        <v>13</v>
      </c>
      <c r="H3097" s="8" t="str">
        <f t="shared" ca="1" si="206"/>
        <v>20</v>
      </c>
      <c r="I3097" s="8" t="s">
        <v>6183</v>
      </c>
      <c r="J3097" s="8" t="s">
        <v>6286</v>
      </c>
      <c r="K3097" s="8" t="s">
        <v>6217</v>
      </c>
      <c r="L3097" s="8" t="s">
        <v>9760</v>
      </c>
      <c r="M3097" s="8" t="s">
        <v>9761</v>
      </c>
      <c r="N3097" s="8" t="s">
        <v>36</v>
      </c>
    </row>
    <row r="3098" spans="1:14" ht="21.75" customHeight="1">
      <c r="A3098" s="8" t="s">
        <v>5747</v>
      </c>
      <c r="B3098" s="8" t="s">
        <v>5748</v>
      </c>
      <c r="C3098" s="8" t="s">
        <v>9661</v>
      </c>
      <c r="D3098" s="8" t="s">
        <v>9664</v>
      </c>
      <c r="F3098" s="8" t="s">
        <v>6141</v>
      </c>
      <c r="G3098" s="8" t="str">
        <f t="shared" ca="1" si="205"/>
        <v>13</v>
      </c>
      <c r="H3098" s="8" t="str">
        <f t="shared" ca="1" si="206"/>
        <v>20</v>
      </c>
      <c r="I3098" s="8" t="s">
        <v>6942</v>
      </c>
      <c r="J3098" s="8" t="s">
        <v>6270</v>
      </c>
      <c r="K3098" s="8" t="s">
        <v>6143</v>
      </c>
      <c r="L3098" s="8" t="s">
        <v>9762</v>
      </c>
      <c r="M3098" s="8" t="s">
        <v>9763</v>
      </c>
      <c r="N3098" s="8" t="s">
        <v>6224</v>
      </c>
    </row>
    <row r="3099" spans="1:14" ht="21.75" customHeight="1">
      <c r="A3099" s="8" t="s">
        <v>7074</v>
      </c>
      <c r="B3099" s="8" t="s">
        <v>9764</v>
      </c>
      <c r="C3099" s="8" t="s">
        <v>9661</v>
      </c>
      <c r="D3099" s="8" t="s">
        <v>9664</v>
      </c>
      <c r="F3099" s="8" t="s">
        <v>6141</v>
      </c>
      <c r="G3099" s="8" t="str">
        <f t="shared" ca="1" si="205"/>
        <v>13</v>
      </c>
      <c r="H3099" s="8" t="str">
        <f t="shared" ca="1" si="206"/>
        <v>20</v>
      </c>
      <c r="I3099" s="8" t="s">
        <v>6244</v>
      </c>
      <c r="J3099" s="8" t="s">
        <v>6270</v>
      </c>
      <c r="K3099" s="8" t="s">
        <v>6166</v>
      </c>
      <c r="L3099" s="8" t="s">
        <v>9765</v>
      </c>
      <c r="M3099" s="8" t="s">
        <v>9766</v>
      </c>
      <c r="N3099" s="8" t="s">
        <v>42</v>
      </c>
    </row>
    <row r="3100" spans="1:14" ht="21.75" customHeight="1">
      <c r="A3100" s="8" t="s">
        <v>976</v>
      </c>
      <c r="B3100" s="8" t="s">
        <v>3107</v>
      </c>
      <c r="C3100" s="8" t="s">
        <v>9661</v>
      </c>
      <c r="D3100" s="8" t="s">
        <v>9664</v>
      </c>
      <c r="F3100" s="8" t="s">
        <v>6164</v>
      </c>
      <c r="G3100" s="8" t="str">
        <f t="shared" ca="1" si="205"/>
        <v>13</v>
      </c>
      <c r="H3100" s="8" t="str">
        <f t="shared" ca="1" si="206"/>
        <v>20</v>
      </c>
      <c r="I3100" s="8" t="s">
        <v>6195</v>
      </c>
      <c r="J3100" s="8" t="s">
        <v>8459</v>
      </c>
      <c r="K3100" s="8" t="s">
        <v>6217</v>
      </c>
      <c r="L3100" s="8" t="s">
        <v>9767</v>
      </c>
      <c r="M3100" s="8" t="s">
        <v>9768</v>
      </c>
      <c r="N3100" s="8" t="s">
        <v>6224</v>
      </c>
    </row>
    <row r="3101" spans="1:14" ht="21.75" customHeight="1">
      <c r="A3101" s="8" t="s">
        <v>761</v>
      </c>
      <c r="B3101" s="8" t="s">
        <v>1697</v>
      </c>
      <c r="C3101" s="8" t="s">
        <v>9661</v>
      </c>
      <c r="D3101" s="8" t="s">
        <v>9664</v>
      </c>
      <c r="F3101" s="8" t="s">
        <v>6141</v>
      </c>
      <c r="G3101" s="8" t="str">
        <f t="shared" ca="1" si="205"/>
        <v>13</v>
      </c>
      <c r="H3101" s="8" t="str">
        <f t="shared" ca="1" si="206"/>
        <v>20</v>
      </c>
      <c r="I3101" s="8" t="s">
        <v>8905</v>
      </c>
      <c r="J3101" s="8" t="s">
        <v>7223</v>
      </c>
      <c r="K3101" s="8" t="s">
        <v>6150</v>
      </c>
      <c r="L3101" s="8" t="s">
        <v>9769</v>
      </c>
      <c r="M3101" s="8" t="s">
        <v>9770</v>
      </c>
      <c r="N3101" s="8" t="s">
        <v>6169</v>
      </c>
    </row>
    <row r="3102" spans="1:14" ht="21.75" customHeight="1">
      <c r="A3102" s="8" t="s">
        <v>9771</v>
      </c>
      <c r="B3102" s="8" t="s">
        <v>6360</v>
      </c>
      <c r="C3102" s="8" t="s">
        <v>9661</v>
      </c>
      <c r="D3102" s="8" t="s">
        <v>9664</v>
      </c>
      <c r="F3102" s="8" t="s">
        <v>6141</v>
      </c>
      <c r="G3102" s="8" t="str">
        <f t="shared" ca="1" si="205"/>
        <v>13</v>
      </c>
      <c r="H3102" s="8" t="str">
        <f t="shared" ca="1" si="206"/>
        <v>20</v>
      </c>
      <c r="I3102" s="8" t="s">
        <v>6252</v>
      </c>
      <c r="J3102" s="8" t="s">
        <v>6361</v>
      </c>
      <c r="K3102" s="8" t="s">
        <v>6217</v>
      </c>
      <c r="L3102" s="8" t="s">
        <v>6401</v>
      </c>
      <c r="M3102" s="8" t="s">
        <v>9772</v>
      </c>
      <c r="N3102" s="8" t="s">
        <v>6169</v>
      </c>
    </row>
    <row r="3103" spans="1:14" ht="21.75" customHeight="1">
      <c r="A3103" s="8" t="s">
        <v>51</v>
      </c>
      <c r="B3103" s="8" t="s">
        <v>9773</v>
      </c>
      <c r="C3103" s="8" t="s">
        <v>9661</v>
      </c>
      <c r="D3103" s="8" t="s">
        <v>9664</v>
      </c>
      <c r="F3103" s="8" t="s">
        <v>6141</v>
      </c>
      <c r="G3103" s="8" t="str">
        <f t="shared" ca="1" si="205"/>
        <v>13</v>
      </c>
      <c r="H3103" s="8" t="str">
        <f t="shared" ca="1" si="206"/>
        <v>20</v>
      </c>
      <c r="I3103" s="8" t="s">
        <v>6676</v>
      </c>
      <c r="J3103" s="8" t="s">
        <v>9774</v>
      </c>
      <c r="K3103" s="8" t="s">
        <v>6150</v>
      </c>
      <c r="L3103" s="8" t="s">
        <v>9775</v>
      </c>
      <c r="M3103" s="8" t="s">
        <v>9776</v>
      </c>
      <c r="N3103" s="8" t="s">
        <v>6169</v>
      </c>
    </row>
    <row r="3104" spans="1:14" ht="21.75" customHeight="1">
      <c r="A3104" s="8" t="s">
        <v>9777</v>
      </c>
      <c r="B3104" s="8" t="s">
        <v>9778</v>
      </c>
      <c r="C3104" s="8" t="s">
        <v>9661</v>
      </c>
      <c r="D3104" s="8" t="s">
        <v>9662</v>
      </c>
      <c r="F3104" s="8" t="s">
        <v>6141</v>
      </c>
      <c r="G3104" s="8" t="str">
        <f t="shared" ca="1" si="205"/>
        <v>13</v>
      </c>
      <c r="H3104" s="8" t="str">
        <f t="shared" ca="1" si="206"/>
        <v>20</v>
      </c>
      <c r="I3104" s="8" t="s">
        <v>6604</v>
      </c>
      <c r="J3104" s="8" t="s">
        <v>6361</v>
      </c>
      <c r="K3104" s="8" t="s">
        <v>6217</v>
      </c>
      <c r="L3104" s="8" t="s">
        <v>9779</v>
      </c>
      <c r="M3104" s="8" t="s">
        <v>9780</v>
      </c>
      <c r="N3104" s="8" t="s">
        <v>6169</v>
      </c>
    </row>
    <row r="3105" spans="1:14" ht="21.75" customHeight="1">
      <c r="A3105" s="8" t="s">
        <v>385</v>
      </c>
      <c r="B3105" s="8" t="s">
        <v>9781</v>
      </c>
      <c r="C3105" s="8" t="s">
        <v>9661</v>
      </c>
      <c r="D3105" s="8" t="s">
        <v>9664</v>
      </c>
      <c r="F3105" s="8" t="s">
        <v>6164</v>
      </c>
      <c r="G3105" s="8" t="str">
        <f t="shared" ca="1" si="205"/>
        <v>13</v>
      </c>
      <c r="H3105" s="8" t="str">
        <f t="shared" ca="1" si="206"/>
        <v>20</v>
      </c>
      <c r="I3105" s="8" t="s">
        <v>8777</v>
      </c>
      <c r="J3105" s="8" t="s">
        <v>6724</v>
      </c>
      <c r="K3105" s="8" t="s">
        <v>6217</v>
      </c>
      <c r="L3105" s="8" t="s">
        <v>9782</v>
      </c>
      <c r="M3105" s="8" t="s">
        <v>9783</v>
      </c>
      <c r="N3105" s="8" t="s">
        <v>42</v>
      </c>
    </row>
    <row r="3106" spans="1:14" ht="21.75" customHeight="1">
      <c r="A3106" s="8" t="s">
        <v>9784</v>
      </c>
      <c r="B3106" s="8" t="s">
        <v>9785</v>
      </c>
      <c r="C3106" s="8" t="s">
        <v>9661</v>
      </c>
      <c r="D3106" s="8" t="s">
        <v>9662</v>
      </c>
      <c r="F3106" s="8" t="s">
        <v>6164</v>
      </c>
      <c r="G3106" s="8" t="str">
        <f t="shared" ca="1" si="205"/>
        <v>13</v>
      </c>
      <c r="H3106" s="8" t="str">
        <f t="shared" ca="1" si="206"/>
        <v>20</v>
      </c>
      <c r="I3106" s="8" t="s">
        <v>7083</v>
      </c>
      <c r="J3106" s="8" t="s">
        <v>6158</v>
      </c>
      <c r="K3106" s="8" t="s">
        <v>6143</v>
      </c>
      <c r="L3106" s="8" t="s">
        <v>9786</v>
      </c>
      <c r="M3106" s="8" t="s">
        <v>7396</v>
      </c>
      <c r="N3106" s="8" t="s">
        <v>6224</v>
      </c>
    </row>
    <row r="3107" spans="1:14" ht="21.75" customHeight="1">
      <c r="A3107" s="8" t="s">
        <v>385</v>
      </c>
      <c r="B3107" s="8" t="s">
        <v>9756</v>
      </c>
      <c r="C3107" s="8" t="s">
        <v>9661</v>
      </c>
      <c r="D3107" s="8" t="s">
        <v>9664</v>
      </c>
      <c r="F3107" s="8" t="s">
        <v>6141</v>
      </c>
      <c r="G3107" s="8" t="str">
        <f t="shared" ca="1" si="205"/>
        <v>13</v>
      </c>
      <c r="H3107" s="8" t="str">
        <f t="shared" ca="1" si="206"/>
        <v>20</v>
      </c>
      <c r="I3107" s="8" t="s">
        <v>6244</v>
      </c>
      <c r="J3107" s="8" t="s">
        <v>6438</v>
      </c>
      <c r="K3107" s="8" t="s">
        <v>6143</v>
      </c>
      <c r="L3107" s="8" t="s">
        <v>9787</v>
      </c>
      <c r="M3107" s="8" t="s">
        <v>6158</v>
      </c>
      <c r="N3107" s="8" t="s">
        <v>6169</v>
      </c>
    </row>
    <row r="3108" spans="1:14" ht="21.75" customHeight="1">
      <c r="A3108" s="8" t="s">
        <v>9788</v>
      </c>
      <c r="B3108" s="8" t="s">
        <v>9759</v>
      </c>
      <c r="C3108" s="8" t="s">
        <v>9661</v>
      </c>
      <c r="D3108" s="8" t="s">
        <v>9664</v>
      </c>
      <c r="F3108" s="8" t="s">
        <v>6141</v>
      </c>
      <c r="G3108" s="8" t="str">
        <f t="shared" ca="1" si="205"/>
        <v>13</v>
      </c>
      <c r="H3108" s="8" t="str">
        <f t="shared" ca="1" si="206"/>
        <v>20</v>
      </c>
      <c r="I3108" s="8" t="s">
        <v>9511</v>
      </c>
      <c r="J3108" s="8" t="s">
        <v>6286</v>
      </c>
      <c r="K3108" s="8" t="s">
        <v>6143</v>
      </c>
      <c r="L3108" s="8" t="s">
        <v>9760</v>
      </c>
      <c r="M3108" s="8" t="s">
        <v>9789</v>
      </c>
      <c r="N3108" s="8" t="s">
        <v>36</v>
      </c>
    </row>
    <row r="3109" spans="1:14" ht="21.75" customHeight="1">
      <c r="A3109" s="8" t="s">
        <v>1588</v>
      </c>
      <c r="B3109" s="8" t="s">
        <v>5748</v>
      </c>
      <c r="C3109" s="8" t="s">
        <v>9661</v>
      </c>
      <c r="D3109" s="8" t="s">
        <v>9664</v>
      </c>
      <c r="F3109" s="8" t="s">
        <v>6141</v>
      </c>
      <c r="G3109" s="8" t="str">
        <f t="shared" ca="1" si="205"/>
        <v>13</v>
      </c>
      <c r="H3109" s="8" t="str">
        <f t="shared" ca="1" si="206"/>
        <v>20</v>
      </c>
      <c r="I3109" s="8" t="s">
        <v>6252</v>
      </c>
      <c r="J3109" s="8" t="s">
        <v>6270</v>
      </c>
      <c r="K3109" s="8" t="s">
        <v>6217</v>
      </c>
      <c r="L3109" s="8" t="s">
        <v>9790</v>
      </c>
      <c r="M3109" s="8" t="s">
        <v>9791</v>
      </c>
      <c r="N3109" s="8" t="s">
        <v>6224</v>
      </c>
    </row>
    <row r="3110" spans="1:14" ht="21.75" customHeight="1">
      <c r="A3110" s="8" t="s">
        <v>172</v>
      </c>
      <c r="B3110" s="8" t="s">
        <v>3107</v>
      </c>
      <c r="C3110" s="8" t="s">
        <v>9661</v>
      </c>
      <c r="D3110" s="8" t="s">
        <v>9664</v>
      </c>
      <c r="F3110" s="8" t="s">
        <v>6164</v>
      </c>
      <c r="G3110" s="8" t="str">
        <f t="shared" ca="1" si="205"/>
        <v>13</v>
      </c>
      <c r="H3110" s="8" t="str">
        <f t="shared" ca="1" si="206"/>
        <v>20</v>
      </c>
      <c r="I3110" s="8" t="s">
        <v>6189</v>
      </c>
      <c r="J3110" s="8" t="s">
        <v>8459</v>
      </c>
      <c r="K3110" s="8" t="s">
        <v>6217</v>
      </c>
      <c r="L3110" s="8" t="s">
        <v>9792</v>
      </c>
      <c r="M3110" s="8" t="s">
        <v>6809</v>
      </c>
      <c r="N3110" s="8" t="s">
        <v>6224</v>
      </c>
    </row>
    <row r="3111" spans="1:14" ht="21.75" customHeight="1">
      <c r="A3111" s="8" t="s">
        <v>9793</v>
      </c>
      <c r="B3111" s="8" t="s">
        <v>9794</v>
      </c>
      <c r="C3111" s="8" t="s">
        <v>9661</v>
      </c>
      <c r="D3111" s="8" t="s">
        <v>9664</v>
      </c>
      <c r="F3111" s="8" t="s">
        <v>6141</v>
      </c>
      <c r="G3111" s="8" t="str">
        <f t="shared" ca="1" si="205"/>
        <v>13</v>
      </c>
      <c r="H3111" s="8" t="str">
        <f t="shared" ca="1" si="206"/>
        <v>20</v>
      </c>
      <c r="I3111" s="8" t="s">
        <v>6151</v>
      </c>
      <c r="J3111" s="8" t="s">
        <v>6158</v>
      </c>
      <c r="K3111" s="8" t="s">
        <v>6217</v>
      </c>
      <c r="L3111" s="8" t="s">
        <v>9795</v>
      </c>
      <c r="M3111" s="8" t="s">
        <v>9796</v>
      </c>
      <c r="N3111" s="8" t="s">
        <v>42</v>
      </c>
    </row>
    <row r="3112" spans="1:14" ht="21.75" customHeight="1">
      <c r="A3112" s="8" t="s">
        <v>9797</v>
      </c>
      <c r="B3112" s="8" t="s">
        <v>9798</v>
      </c>
      <c r="C3112" s="8" t="s">
        <v>9661</v>
      </c>
      <c r="D3112" s="8" t="s">
        <v>9664</v>
      </c>
      <c r="F3112" s="8" t="s">
        <v>6141</v>
      </c>
      <c r="G3112" s="8" t="str">
        <f t="shared" ca="1" si="205"/>
        <v>13</v>
      </c>
      <c r="H3112" s="8" t="str">
        <f t="shared" ca="1" si="206"/>
        <v>20</v>
      </c>
      <c r="I3112" s="8" t="s">
        <v>6256</v>
      </c>
      <c r="J3112" s="8" t="s">
        <v>8328</v>
      </c>
      <c r="K3112" s="8" t="s">
        <v>6217</v>
      </c>
      <c r="L3112" s="8" t="s">
        <v>9799</v>
      </c>
      <c r="M3112" s="8" t="s">
        <v>9800</v>
      </c>
      <c r="N3112" s="8" t="s">
        <v>6224</v>
      </c>
    </row>
    <row r="3113" spans="1:14" ht="21.75" customHeight="1">
      <c r="A3113" s="8" t="s">
        <v>172</v>
      </c>
      <c r="B3113" s="8" t="s">
        <v>9801</v>
      </c>
      <c r="C3113" s="8" t="s">
        <v>9661</v>
      </c>
      <c r="D3113" s="8" t="s">
        <v>9664</v>
      </c>
      <c r="F3113" s="8" t="s">
        <v>6141</v>
      </c>
      <c r="G3113" s="8" t="str">
        <f t="shared" ca="1" si="205"/>
        <v>13</v>
      </c>
      <c r="H3113" s="8" t="str">
        <f t="shared" ca="1" si="206"/>
        <v>20</v>
      </c>
      <c r="I3113" s="8" t="s">
        <v>6171</v>
      </c>
      <c r="J3113" s="8" t="s">
        <v>6413</v>
      </c>
      <c r="K3113" s="8" t="s">
        <v>6217</v>
      </c>
      <c r="L3113" s="8" t="s">
        <v>9802</v>
      </c>
      <c r="M3113" s="8" t="s">
        <v>8124</v>
      </c>
      <c r="N3113" s="8" t="s">
        <v>6147</v>
      </c>
    </row>
    <row r="3114" spans="1:14" ht="21.75" customHeight="1">
      <c r="A3114" s="8" t="s">
        <v>8112</v>
      </c>
      <c r="B3114" s="8" t="s">
        <v>9803</v>
      </c>
      <c r="C3114" s="8" t="s">
        <v>9661</v>
      </c>
      <c r="D3114" s="8" t="s">
        <v>9664</v>
      </c>
      <c r="F3114" s="8" t="s">
        <v>6141</v>
      </c>
      <c r="G3114" s="8" t="str">
        <f t="shared" ca="1" si="205"/>
        <v>13</v>
      </c>
      <c r="H3114" s="8" t="str">
        <f t="shared" ca="1" si="206"/>
        <v>20</v>
      </c>
      <c r="I3114" s="8" t="s">
        <v>9261</v>
      </c>
      <c r="J3114" s="8" t="s">
        <v>6158</v>
      </c>
      <c r="K3114" s="8" t="s">
        <v>6166</v>
      </c>
      <c r="L3114" s="8" t="s">
        <v>9804</v>
      </c>
      <c r="M3114" s="8" t="s">
        <v>9805</v>
      </c>
      <c r="N3114" s="8" t="s">
        <v>36</v>
      </c>
    </row>
    <row r="3115" spans="1:14" ht="21.75" customHeight="1">
      <c r="A3115" s="8" t="s">
        <v>9806</v>
      </c>
      <c r="B3115" s="8" t="s">
        <v>9785</v>
      </c>
      <c r="C3115" s="8" t="s">
        <v>9661</v>
      </c>
      <c r="D3115" s="8" t="s">
        <v>9662</v>
      </c>
      <c r="F3115" s="8" t="s">
        <v>6141</v>
      </c>
      <c r="G3115" s="8" t="str">
        <f t="shared" ca="1" si="205"/>
        <v>13</v>
      </c>
      <c r="H3115" s="8" t="str">
        <f t="shared" ca="1" si="206"/>
        <v>20</v>
      </c>
      <c r="I3115" s="8" t="s">
        <v>7031</v>
      </c>
      <c r="J3115" s="8" t="s">
        <v>6158</v>
      </c>
      <c r="K3115" s="8" t="s">
        <v>6143</v>
      </c>
      <c r="L3115" s="8" t="s">
        <v>9807</v>
      </c>
      <c r="M3115" s="8" t="s">
        <v>6696</v>
      </c>
      <c r="N3115" s="8" t="s">
        <v>6224</v>
      </c>
    </row>
    <row r="3116" spans="1:14" ht="21.75" customHeight="1">
      <c r="A3116" s="8" t="s">
        <v>2567</v>
      </c>
      <c r="B3116" s="8" t="s">
        <v>9808</v>
      </c>
      <c r="C3116" s="8" t="s">
        <v>9661</v>
      </c>
      <c r="D3116" s="8" t="s">
        <v>9662</v>
      </c>
      <c r="F3116" s="8" t="s">
        <v>6141</v>
      </c>
      <c r="G3116" s="8" t="str">
        <f t="shared" ca="1" si="205"/>
        <v>13</v>
      </c>
      <c r="H3116" s="8" t="str">
        <f t="shared" ca="1" si="206"/>
        <v>20</v>
      </c>
      <c r="I3116" s="8" t="s">
        <v>6252</v>
      </c>
      <c r="J3116" s="8" t="s">
        <v>6361</v>
      </c>
      <c r="K3116" s="8" t="s">
        <v>6217</v>
      </c>
      <c r="L3116" s="8" t="s">
        <v>6615</v>
      </c>
      <c r="M3116" s="8" t="s">
        <v>9809</v>
      </c>
      <c r="N3116" s="8" t="s">
        <v>6169</v>
      </c>
    </row>
    <row r="3117" spans="1:14" ht="21.75" customHeight="1">
      <c r="A3117" s="8" t="s">
        <v>9810</v>
      </c>
      <c r="B3117" s="8" t="s">
        <v>6387</v>
      </c>
      <c r="C3117" s="8" t="s">
        <v>9661</v>
      </c>
      <c r="D3117" s="8" t="s">
        <v>9664</v>
      </c>
      <c r="F3117" s="8" t="s">
        <v>6150</v>
      </c>
      <c r="G3117" s="8" t="str">
        <f t="shared" ca="1" si="205"/>
        <v>13</v>
      </c>
      <c r="H3117" s="8" t="str">
        <f t="shared" ca="1" si="206"/>
        <v>20</v>
      </c>
      <c r="I3117" s="8" t="s">
        <v>6715</v>
      </c>
      <c r="J3117" s="8" t="s">
        <v>6286</v>
      </c>
      <c r="K3117" s="8" t="s">
        <v>6150</v>
      </c>
      <c r="L3117" s="8" t="s">
        <v>9811</v>
      </c>
      <c r="M3117" s="8" t="s">
        <v>6540</v>
      </c>
      <c r="N3117" s="8" t="s">
        <v>6169</v>
      </c>
    </row>
    <row r="3118" spans="1:14" ht="21.75" customHeight="1">
      <c r="A3118" s="8" t="s">
        <v>3283</v>
      </c>
      <c r="B3118" s="8" t="s">
        <v>9812</v>
      </c>
      <c r="C3118" s="8" t="s">
        <v>9661</v>
      </c>
      <c r="D3118" s="8" t="s">
        <v>9681</v>
      </c>
      <c r="F3118" s="8" t="s">
        <v>6141</v>
      </c>
      <c r="G3118" s="8" t="str">
        <f t="shared" ca="1" si="205"/>
        <v>13</v>
      </c>
      <c r="H3118" s="8" t="str">
        <f t="shared" ca="1" si="206"/>
        <v>20</v>
      </c>
      <c r="I3118" s="8" t="s">
        <v>7769</v>
      </c>
      <c r="J3118" s="8" t="s">
        <v>6278</v>
      </c>
      <c r="K3118" s="8" t="s">
        <v>6150</v>
      </c>
      <c r="L3118" s="8" t="s">
        <v>9813</v>
      </c>
      <c r="M3118" s="8" t="s">
        <v>9814</v>
      </c>
      <c r="N3118" s="8" t="s">
        <v>42</v>
      </c>
    </row>
    <row r="3119" spans="1:14" ht="21.75" customHeight="1">
      <c r="A3119" s="8" t="s">
        <v>9815</v>
      </c>
      <c r="B3119" s="8" t="s">
        <v>6360</v>
      </c>
      <c r="C3119" s="8" t="s">
        <v>9661</v>
      </c>
      <c r="D3119" s="8" t="s">
        <v>9664</v>
      </c>
      <c r="F3119" s="8" t="s">
        <v>6141</v>
      </c>
      <c r="G3119" s="8" t="str">
        <f t="shared" ca="1" si="205"/>
        <v>13</v>
      </c>
      <c r="H3119" s="8" t="str">
        <f t="shared" ca="1" si="206"/>
        <v>20</v>
      </c>
      <c r="I3119" s="8" t="s">
        <v>6269</v>
      </c>
      <c r="J3119" s="8" t="s">
        <v>6361</v>
      </c>
      <c r="K3119" s="8" t="s">
        <v>6166</v>
      </c>
      <c r="L3119" s="8" t="s">
        <v>9816</v>
      </c>
      <c r="M3119" s="8" t="s">
        <v>9817</v>
      </c>
      <c r="N3119" s="8" t="s">
        <v>6169</v>
      </c>
    </row>
    <row r="3120" spans="1:14" ht="21.75" customHeight="1">
      <c r="A3120" s="8" t="s">
        <v>7569</v>
      </c>
      <c r="B3120" s="8" t="s">
        <v>7560</v>
      </c>
      <c r="C3120" s="8" t="s">
        <v>9661</v>
      </c>
      <c r="D3120" s="8" t="s">
        <v>9662</v>
      </c>
      <c r="F3120" s="8" t="s">
        <v>6164</v>
      </c>
      <c r="G3120" s="8" t="str">
        <f t="shared" ca="1" si="205"/>
        <v>13</v>
      </c>
      <c r="H3120" s="8" t="str">
        <f t="shared" ca="1" si="206"/>
        <v>20</v>
      </c>
      <c r="I3120" s="8" t="s">
        <v>8802</v>
      </c>
      <c r="J3120" s="8" t="s">
        <v>6144</v>
      </c>
      <c r="K3120" s="8" t="s">
        <v>6143</v>
      </c>
      <c r="L3120" s="8" t="s">
        <v>8460</v>
      </c>
      <c r="M3120" s="8" t="s">
        <v>9818</v>
      </c>
      <c r="N3120" s="8" t="s">
        <v>6169</v>
      </c>
    </row>
    <row r="3121" spans="1:14" ht="21.75" customHeight="1">
      <c r="A3121" s="8" t="s">
        <v>9819</v>
      </c>
      <c r="B3121" s="8" t="s">
        <v>9820</v>
      </c>
      <c r="C3121" s="8" t="s">
        <v>9661</v>
      </c>
      <c r="D3121" s="8" t="s">
        <v>9664</v>
      </c>
      <c r="F3121" s="8" t="s">
        <v>6141</v>
      </c>
      <c r="G3121" s="8" t="str">
        <f t="shared" ca="1" si="205"/>
        <v>13</v>
      </c>
      <c r="H3121" s="8" t="str">
        <f t="shared" ca="1" si="206"/>
        <v>20</v>
      </c>
      <c r="I3121" s="8" t="s">
        <v>9821</v>
      </c>
      <c r="J3121" s="8" t="s">
        <v>9822</v>
      </c>
      <c r="K3121" s="8" t="s">
        <v>6166</v>
      </c>
      <c r="L3121" s="8" t="s">
        <v>9823</v>
      </c>
      <c r="M3121" s="8" t="s">
        <v>9824</v>
      </c>
      <c r="N3121" s="8" t="s">
        <v>36</v>
      </c>
    </row>
    <row r="3122" spans="1:14" ht="21.75" customHeight="1">
      <c r="A3122" s="8" t="s">
        <v>1588</v>
      </c>
      <c r="B3122" s="8" t="s">
        <v>9756</v>
      </c>
      <c r="C3122" s="8" t="s">
        <v>9661</v>
      </c>
      <c r="D3122" s="8" t="s">
        <v>9664</v>
      </c>
      <c r="F3122" s="8" t="s">
        <v>6141</v>
      </c>
      <c r="G3122" s="8" t="str">
        <f t="shared" ca="1" si="205"/>
        <v>13</v>
      </c>
      <c r="H3122" s="8" t="str">
        <f t="shared" ca="1" si="206"/>
        <v>20</v>
      </c>
      <c r="I3122" s="8" t="s">
        <v>6269</v>
      </c>
      <c r="J3122" s="8" t="s">
        <v>6438</v>
      </c>
      <c r="K3122" s="8" t="s">
        <v>6217</v>
      </c>
      <c r="L3122" s="8" t="s">
        <v>9825</v>
      </c>
      <c r="M3122" s="8" t="s">
        <v>7616</v>
      </c>
      <c r="N3122" s="8" t="s">
        <v>6169</v>
      </c>
    </row>
    <row r="3123" spans="1:14" ht="21.75" customHeight="1">
      <c r="A3123" s="8" t="s">
        <v>9826</v>
      </c>
      <c r="B3123" s="8" t="s">
        <v>9759</v>
      </c>
      <c r="C3123" s="8" t="s">
        <v>9661</v>
      </c>
      <c r="D3123" s="8" t="s">
        <v>9664</v>
      </c>
      <c r="F3123" s="8" t="s">
        <v>6141</v>
      </c>
      <c r="G3123" s="8" t="str">
        <f t="shared" ca="1" si="205"/>
        <v>13</v>
      </c>
      <c r="H3123" s="8" t="str">
        <f t="shared" ca="1" si="206"/>
        <v>20</v>
      </c>
      <c r="I3123" s="8" t="s">
        <v>6238</v>
      </c>
      <c r="J3123" s="8" t="s">
        <v>6286</v>
      </c>
      <c r="K3123" s="8" t="s">
        <v>6166</v>
      </c>
      <c r="L3123" s="8" t="s">
        <v>9760</v>
      </c>
      <c r="M3123" s="8" t="s">
        <v>9827</v>
      </c>
      <c r="N3123" s="8" t="s">
        <v>36</v>
      </c>
    </row>
    <row r="3124" spans="1:14" ht="21.75" customHeight="1">
      <c r="A3124" s="8" t="s">
        <v>385</v>
      </c>
      <c r="B3124" s="8" t="s">
        <v>5748</v>
      </c>
      <c r="C3124" s="8" t="s">
        <v>9661</v>
      </c>
      <c r="D3124" s="8" t="s">
        <v>9664</v>
      </c>
      <c r="F3124" s="8" t="s">
        <v>6141</v>
      </c>
      <c r="G3124" s="8" t="str">
        <f t="shared" ca="1" si="205"/>
        <v>13</v>
      </c>
      <c r="H3124" s="8" t="str">
        <f t="shared" ca="1" si="206"/>
        <v>20</v>
      </c>
      <c r="I3124" s="8" t="s">
        <v>6171</v>
      </c>
      <c r="J3124" s="8" t="s">
        <v>6270</v>
      </c>
      <c r="K3124" s="8" t="s">
        <v>6143</v>
      </c>
      <c r="L3124" s="8" t="s">
        <v>9828</v>
      </c>
      <c r="M3124" s="8" t="s">
        <v>6158</v>
      </c>
      <c r="N3124" s="8" t="s">
        <v>6224</v>
      </c>
    </row>
    <row r="3125" spans="1:14" ht="21.75" customHeight="1">
      <c r="A3125" s="8" t="s">
        <v>4447</v>
      </c>
      <c r="B3125" s="8" t="s">
        <v>3107</v>
      </c>
      <c r="C3125" s="8" t="s">
        <v>9661</v>
      </c>
      <c r="D3125" s="8" t="s">
        <v>9662</v>
      </c>
      <c r="F3125" s="8" t="s">
        <v>6164</v>
      </c>
      <c r="G3125" s="8" t="str">
        <f t="shared" ca="1" si="205"/>
        <v>13</v>
      </c>
      <c r="H3125" s="8" t="str">
        <f t="shared" ca="1" si="206"/>
        <v>20</v>
      </c>
      <c r="I3125" s="8" t="s">
        <v>6171</v>
      </c>
      <c r="J3125" s="8" t="s">
        <v>8459</v>
      </c>
      <c r="K3125" s="8" t="s">
        <v>6217</v>
      </c>
      <c r="L3125" s="8" t="s">
        <v>9829</v>
      </c>
      <c r="M3125" s="8" t="s">
        <v>6326</v>
      </c>
      <c r="N3125" s="8" t="s">
        <v>6224</v>
      </c>
    </row>
    <row r="3126" spans="1:14" ht="21.75" customHeight="1">
      <c r="A3126" s="8" t="s">
        <v>9830</v>
      </c>
      <c r="B3126" s="8" t="s">
        <v>9785</v>
      </c>
      <c r="C3126" s="8" t="s">
        <v>9661</v>
      </c>
      <c r="D3126" s="8" t="s">
        <v>9662</v>
      </c>
      <c r="F3126" s="8" t="s">
        <v>6164</v>
      </c>
      <c r="G3126" s="8" t="str">
        <f t="shared" ca="1" si="205"/>
        <v>13</v>
      </c>
      <c r="H3126" s="8" t="str">
        <f t="shared" ca="1" si="206"/>
        <v>20</v>
      </c>
      <c r="I3126" s="8" t="s">
        <v>7847</v>
      </c>
      <c r="J3126" s="8" t="s">
        <v>6158</v>
      </c>
      <c r="K3126" s="8" t="s">
        <v>6143</v>
      </c>
      <c r="L3126" s="8" t="s">
        <v>9807</v>
      </c>
      <c r="M3126" s="8" t="s">
        <v>1907</v>
      </c>
      <c r="N3126" s="8" t="s">
        <v>6224</v>
      </c>
    </row>
    <row r="3127" spans="1:14" ht="21.75" customHeight="1">
      <c r="A3127" s="8" t="s">
        <v>1068</v>
      </c>
      <c r="B3127" s="8" t="s">
        <v>9831</v>
      </c>
      <c r="C3127" s="8" t="s">
        <v>9661</v>
      </c>
      <c r="D3127" s="8" t="s">
        <v>9664</v>
      </c>
      <c r="F3127" s="8" t="s">
        <v>6141</v>
      </c>
      <c r="G3127" s="8" t="str">
        <f t="shared" ca="1" si="205"/>
        <v>13</v>
      </c>
      <c r="H3127" s="8" t="str">
        <f t="shared" ca="1" si="206"/>
        <v>20</v>
      </c>
      <c r="I3127" s="8" t="s">
        <v>6189</v>
      </c>
      <c r="J3127" s="8" t="s">
        <v>7223</v>
      </c>
      <c r="K3127" s="8" t="s">
        <v>6143</v>
      </c>
      <c r="L3127" s="8" t="s">
        <v>9832</v>
      </c>
      <c r="M3127" s="8" t="s">
        <v>6361</v>
      </c>
      <c r="N3127" s="8" t="s">
        <v>36</v>
      </c>
    </row>
    <row r="3128" spans="1:14" ht="21.75" customHeight="1">
      <c r="A3128" s="8" t="s">
        <v>9833</v>
      </c>
      <c r="B3128" s="8" t="s">
        <v>9834</v>
      </c>
      <c r="C3128" s="8" t="s">
        <v>9661</v>
      </c>
      <c r="D3128" s="8" t="s">
        <v>9664</v>
      </c>
      <c r="F3128" s="8" t="s">
        <v>6164</v>
      </c>
      <c r="G3128" s="8" t="str">
        <f t="shared" ca="1" si="205"/>
        <v>13</v>
      </c>
      <c r="H3128" s="8" t="str">
        <f t="shared" ca="1" si="206"/>
        <v>20</v>
      </c>
      <c r="I3128" s="8" t="s">
        <v>6189</v>
      </c>
      <c r="J3128" s="8" t="s">
        <v>6413</v>
      </c>
      <c r="K3128" s="8" t="s">
        <v>6143</v>
      </c>
      <c r="L3128" s="8" t="s">
        <v>9835</v>
      </c>
      <c r="M3128" s="8" t="s">
        <v>9836</v>
      </c>
      <c r="N3128" s="8" t="s">
        <v>6147</v>
      </c>
    </row>
    <row r="3129" spans="1:14" ht="21.75" customHeight="1">
      <c r="A3129" s="8" t="s">
        <v>533</v>
      </c>
      <c r="B3129" s="8" t="s">
        <v>9837</v>
      </c>
      <c r="C3129" s="8" t="s">
        <v>9661</v>
      </c>
      <c r="D3129" s="8" t="s">
        <v>9662</v>
      </c>
      <c r="F3129" s="8" t="s">
        <v>6141</v>
      </c>
      <c r="G3129" s="8" t="str">
        <f t="shared" ca="1" si="205"/>
        <v>13</v>
      </c>
      <c r="H3129" s="8" t="str">
        <f t="shared" ca="1" si="206"/>
        <v>20</v>
      </c>
      <c r="I3129" s="8" t="s">
        <v>6277</v>
      </c>
      <c r="J3129" s="8" t="s">
        <v>6190</v>
      </c>
      <c r="K3129" s="8" t="s">
        <v>6143</v>
      </c>
      <c r="L3129" s="8" t="s">
        <v>9838</v>
      </c>
      <c r="M3129" s="8" t="s">
        <v>9839</v>
      </c>
      <c r="N3129" s="8" t="s">
        <v>42</v>
      </c>
    </row>
    <row r="3130" spans="1:14" ht="21.75" customHeight="1">
      <c r="A3130" s="8" t="s">
        <v>9840</v>
      </c>
      <c r="B3130" s="8" t="s">
        <v>6360</v>
      </c>
      <c r="C3130" s="8" t="s">
        <v>9661</v>
      </c>
      <c r="D3130" s="8" t="s">
        <v>9664</v>
      </c>
      <c r="F3130" s="8" t="s">
        <v>6141</v>
      </c>
      <c r="G3130" s="8" t="str">
        <f t="shared" ca="1" si="205"/>
        <v>13</v>
      </c>
      <c r="H3130" s="8" t="str">
        <f t="shared" ca="1" si="206"/>
        <v>20</v>
      </c>
      <c r="I3130" s="8" t="s">
        <v>6244</v>
      </c>
      <c r="J3130" s="8" t="s">
        <v>6361</v>
      </c>
      <c r="K3130" s="8" t="s">
        <v>6217</v>
      </c>
      <c r="L3130" s="8" t="s">
        <v>6362</v>
      </c>
      <c r="M3130" s="8" t="s">
        <v>9841</v>
      </c>
      <c r="N3130" s="8" t="s">
        <v>6169</v>
      </c>
    </row>
    <row r="3131" spans="1:14" ht="21.75" customHeight="1">
      <c r="A3131" s="8" t="s">
        <v>761</v>
      </c>
      <c r="B3131" s="8" t="s">
        <v>9773</v>
      </c>
      <c r="C3131" s="8" t="s">
        <v>9661</v>
      </c>
      <c r="D3131" s="8" t="s">
        <v>9664</v>
      </c>
      <c r="F3131" s="8" t="s">
        <v>6141</v>
      </c>
      <c r="G3131" s="8" t="str">
        <f t="shared" ca="1" si="205"/>
        <v>13</v>
      </c>
      <c r="H3131" s="8" t="str">
        <f t="shared" ca="1" si="206"/>
        <v>20</v>
      </c>
      <c r="I3131" s="8" t="s">
        <v>6165</v>
      </c>
      <c r="J3131" s="8" t="s">
        <v>9774</v>
      </c>
      <c r="K3131" s="8" t="s">
        <v>6143</v>
      </c>
      <c r="L3131" s="8" t="s">
        <v>9842</v>
      </c>
      <c r="M3131" s="8" t="s">
        <v>8124</v>
      </c>
      <c r="N3131" s="8" t="s">
        <v>6169</v>
      </c>
    </row>
    <row r="3132" spans="1:14" ht="21.75" customHeight="1">
      <c r="A3132" s="8" t="s">
        <v>51</v>
      </c>
      <c r="B3132" s="8" t="s">
        <v>4311</v>
      </c>
      <c r="C3132" s="8" t="s">
        <v>9661</v>
      </c>
      <c r="D3132" s="8" t="s">
        <v>9664</v>
      </c>
      <c r="F3132" s="8" t="s">
        <v>6141</v>
      </c>
      <c r="G3132" s="8" t="str">
        <f t="shared" ca="1" si="205"/>
        <v>13</v>
      </c>
      <c r="H3132" s="8" t="str">
        <f t="shared" ca="1" si="206"/>
        <v>20</v>
      </c>
      <c r="I3132" s="8" t="s">
        <v>6189</v>
      </c>
      <c r="J3132" s="8" t="s">
        <v>6379</v>
      </c>
      <c r="K3132" s="8" t="s">
        <v>6217</v>
      </c>
      <c r="L3132" s="8" t="s">
        <v>9843</v>
      </c>
      <c r="M3132" s="8" t="s">
        <v>9844</v>
      </c>
      <c r="N3132" s="8" t="s">
        <v>42</v>
      </c>
    </row>
    <row r="3133" spans="1:14" ht="21.75" customHeight="1">
      <c r="A3133" s="8" t="s">
        <v>5280</v>
      </c>
      <c r="B3133" s="8" t="s">
        <v>9845</v>
      </c>
      <c r="C3133" s="8" t="s">
        <v>9661</v>
      </c>
      <c r="D3133" s="8" t="s">
        <v>9664</v>
      </c>
      <c r="F3133" s="8" t="s">
        <v>6141</v>
      </c>
      <c r="G3133" s="8" t="str">
        <f t="shared" ca="1" si="205"/>
        <v>13</v>
      </c>
      <c r="H3133" s="8" t="str">
        <f t="shared" ca="1" si="206"/>
        <v>20</v>
      </c>
      <c r="I3133" s="8" t="s">
        <v>6183</v>
      </c>
      <c r="J3133" s="8" t="s">
        <v>6361</v>
      </c>
      <c r="K3133" s="8" t="s">
        <v>6166</v>
      </c>
      <c r="L3133" s="8" t="s">
        <v>9846</v>
      </c>
      <c r="M3133" s="8" t="s">
        <v>9847</v>
      </c>
      <c r="N3133" s="8" t="s">
        <v>6224</v>
      </c>
    </row>
    <row r="3134" spans="1:14" ht="21.75" customHeight="1">
      <c r="A3134" s="8" t="s">
        <v>761</v>
      </c>
      <c r="B3134" s="8" t="s">
        <v>9848</v>
      </c>
      <c r="C3134" s="8" t="s">
        <v>9661</v>
      </c>
      <c r="D3134" s="8" t="s">
        <v>9664</v>
      </c>
      <c r="F3134" s="8" t="s">
        <v>6141</v>
      </c>
      <c r="G3134" s="8" t="str">
        <f t="shared" ca="1" si="205"/>
        <v>13</v>
      </c>
      <c r="H3134" s="8" t="str">
        <f t="shared" ca="1" si="206"/>
        <v>20</v>
      </c>
      <c r="I3134" s="8" t="s">
        <v>6277</v>
      </c>
      <c r="J3134" s="8" t="s">
        <v>6158</v>
      </c>
      <c r="K3134" s="8" t="s">
        <v>6143</v>
      </c>
      <c r="L3134" s="8" t="s">
        <v>9849</v>
      </c>
      <c r="M3134" s="8" t="s">
        <v>9850</v>
      </c>
      <c r="N3134" s="8" t="s">
        <v>36</v>
      </c>
    </row>
    <row r="3135" spans="1:14" ht="21.75" customHeight="1">
      <c r="A3135" s="8" t="s">
        <v>9851</v>
      </c>
      <c r="B3135" s="8" t="s">
        <v>9852</v>
      </c>
      <c r="C3135" s="8" t="s">
        <v>9661</v>
      </c>
      <c r="D3135" s="8" t="s">
        <v>9664</v>
      </c>
      <c r="F3135" s="8" t="s">
        <v>6141</v>
      </c>
      <c r="G3135" s="8" t="str">
        <f t="shared" ca="1" si="205"/>
        <v>13</v>
      </c>
      <c r="H3135" s="8" t="str">
        <f t="shared" ca="1" si="206"/>
        <v>20</v>
      </c>
      <c r="I3135" s="8" t="s">
        <v>7040</v>
      </c>
      <c r="J3135" s="8" t="s">
        <v>7388</v>
      </c>
      <c r="K3135" s="8" t="s">
        <v>6217</v>
      </c>
      <c r="L3135" s="8" t="s">
        <v>9853</v>
      </c>
      <c r="M3135" s="8" t="s">
        <v>9854</v>
      </c>
      <c r="N3135" s="8" t="s">
        <v>36</v>
      </c>
    </row>
    <row r="3136" spans="1:14" ht="21.75" customHeight="1">
      <c r="A3136" s="8" t="s">
        <v>9855</v>
      </c>
      <c r="B3136" s="8" t="s">
        <v>9856</v>
      </c>
      <c r="C3136" s="8" t="s">
        <v>9661</v>
      </c>
      <c r="D3136" s="8" t="s">
        <v>9664</v>
      </c>
      <c r="F3136" s="8" t="s">
        <v>6141</v>
      </c>
      <c r="G3136" s="8" t="str">
        <f t="shared" ca="1" si="205"/>
        <v>13</v>
      </c>
      <c r="H3136" s="8" t="str">
        <f t="shared" ca="1" si="206"/>
        <v>20</v>
      </c>
      <c r="I3136" s="8" t="s">
        <v>6244</v>
      </c>
      <c r="J3136" s="8" t="s">
        <v>6361</v>
      </c>
      <c r="K3136" s="8" t="s">
        <v>6166</v>
      </c>
      <c r="L3136" s="8" t="s">
        <v>9857</v>
      </c>
      <c r="M3136" s="8" t="s">
        <v>7067</v>
      </c>
      <c r="N3136" s="8" t="s">
        <v>6169</v>
      </c>
    </row>
    <row r="3137" spans="1:14" ht="21.75" customHeight="1">
      <c r="A3137" s="8" t="s">
        <v>5367</v>
      </c>
      <c r="B3137" s="8" t="s">
        <v>9756</v>
      </c>
      <c r="C3137" s="8" t="s">
        <v>9661</v>
      </c>
      <c r="D3137" s="8" t="s">
        <v>9664</v>
      </c>
      <c r="F3137" s="8" t="s">
        <v>6141</v>
      </c>
      <c r="G3137" s="8" t="str">
        <f t="shared" ca="1" si="205"/>
        <v>13</v>
      </c>
      <c r="H3137" s="8" t="str">
        <f t="shared" ca="1" si="206"/>
        <v>20</v>
      </c>
      <c r="I3137" s="8" t="s">
        <v>6157</v>
      </c>
      <c r="J3137" s="8" t="s">
        <v>6438</v>
      </c>
      <c r="K3137" s="8" t="s">
        <v>6217</v>
      </c>
      <c r="L3137" s="8" t="s">
        <v>9858</v>
      </c>
      <c r="M3137" s="8" t="s">
        <v>21</v>
      </c>
      <c r="N3137" s="8" t="s">
        <v>6169</v>
      </c>
    </row>
    <row r="3138" spans="1:14" ht="21.75" customHeight="1">
      <c r="A3138" s="8" t="s">
        <v>9859</v>
      </c>
      <c r="B3138" s="8" t="s">
        <v>9759</v>
      </c>
      <c r="C3138" s="8" t="s">
        <v>9661</v>
      </c>
      <c r="D3138" s="8" t="s">
        <v>9664</v>
      </c>
      <c r="F3138" s="8" t="s">
        <v>6141</v>
      </c>
      <c r="G3138" s="8" t="str">
        <f t="shared" ca="1" si="205"/>
        <v>13</v>
      </c>
      <c r="H3138" s="8" t="str">
        <f t="shared" ca="1" si="206"/>
        <v>20</v>
      </c>
      <c r="I3138" s="8" t="s">
        <v>6151</v>
      </c>
      <c r="J3138" s="8" t="s">
        <v>6286</v>
      </c>
      <c r="K3138" s="8" t="s">
        <v>6217</v>
      </c>
      <c r="L3138" s="8" t="s">
        <v>9760</v>
      </c>
      <c r="M3138" s="8" t="s">
        <v>9860</v>
      </c>
      <c r="N3138" s="8" t="s">
        <v>36</v>
      </c>
    </row>
    <row r="3139" spans="1:14" ht="21.75" customHeight="1">
      <c r="A3139" s="8" t="s">
        <v>5216</v>
      </c>
      <c r="B3139" s="8" t="s">
        <v>5748</v>
      </c>
      <c r="C3139" s="8" t="s">
        <v>9661</v>
      </c>
      <c r="D3139" s="8" t="s">
        <v>9664</v>
      </c>
      <c r="F3139" s="8" t="s">
        <v>6141</v>
      </c>
      <c r="G3139" s="8" t="str">
        <f t="shared" ca="1" si="205"/>
        <v>13</v>
      </c>
      <c r="H3139" s="8" t="str">
        <f t="shared" ca="1" si="206"/>
        <v>20</v>
      </c>
      <c r="I3139" s="8" t="s">
        <v>6269</v>
      </c>
      <c r="J3139" s="8" t="s">
        <v>6270</v>
      </c>
      <c r="K3139" s="8" t="s">
        <v>6150</v>
      </c>
      <c r="L3139" s="8" t="s">
        <v>9861</v>
      </c>
      <c r="M3139" s="8" t="s">
        <v>9862</v>
      </c>
      <c r="N3139" s="8" t="s">
        <v>6224</v>
      </c>
    </row>
    <row r="3140" spans="1:14" ht="21.75" customHeight="1">
      <c r="A3140" s="8" t="s">
        <v>7673</v>
      </c>
      <c r="B3140" s="8" t="s">
        <v>9785</v>
      </c>
      <c r="C3140" s="8" t="s">
        <v>9661</v>
      </c>
      <c r="D3140" s="8" t="s">
        <v>9662</v>
      </c>
      <c r="F3140" s="8" t="s">
        <v>6141</v>
      </c>
      <c r="G3140" s="8" t="str">
        <f t="shared" ca="1" si="205"/>
        <v>13</v>
      </c>
      <c r="H3140" s="8" t="str">
        <f t="shared" ca="1" si="206"/>
        <v>20</v>
      </c>
      <c r="I3140" s="8" t="s">
        <v>6375</v>
      </c>
      <c r="J3140" s="8" t="s">
        <v>6158</v>
      </c>
      <c r="K3140" s="8" t="s">
        <v>6143</v>
      </c>
      <c r="L3140" s="8" t="s">
        <v>9863</v>
      </c>
      <c r="M3140" s="8" t="s">
        <v>4611</v>
      </c>
      <c r="N3140" s="8" t="s">
        <v>6224</v>
      </c>
    </row>
    <row r="3141" spans="1:14" ht="21.75" customHeight="1">
      <c r="A3141" s="8" t="s">
        <v>1907</v>
      </c>
      <c r="B3141" s="8" t="s">
        <v>9837</v>
      </c>
      <c r="C3141" s="8" t="s">
        <v>9661</v>
      </c>
      <c r="D3141" s="8" t="s">
        <v>9662</v>
      </c>
      <c r="F3141" s="8" t="s">
        <v>6141</v>
      </c>
      <c r="G3141" s="8" t="str">
        <f t="shared" ca="1" si="205"/>
        <v>13</v>
      </c>
      <c r="H3141" s="8" t="str">
        <f t="shared" ca="1" si="206"/>
        <v>20</v>
      </c>
      <c r="I3141" s="8" t="s">
        <v>8122</v>
      </c>
      <c r="J3141" s="8" t="s">
        <v>6190</v>
      </c>
      <c r="K3141" s="8" t="s">
        <v>6143</v>
      </c>
      <c r="L3141" s="8" t="s">
        <v>9864</v>
      </c>
      <c r="M3141" s="8" t="s">
        <v>9865</v>
      </c>
      <c r="N3141" s="8" t="s">
        <v>42</v>
      </c>
    </row>
    <row r="3142" spans="1:14" ht="21.75" customHeight="1">
      <c r="A3142" s="8" t="s">
        <v>9866</v>
      </c>
      <c r="B3142" s="8" t="s">
        <v>6360</v>
      </c>
      <c r="C3142" s="8" t="s">
        <v>9661</v>
      </c>
      <c r="D3142" s="8" t="s">
        <v>9664</v>
      </c>
      <c r="F3142" s="8" t="s">
        <v>6141</v>
      </c>
      <c r="G3142" s="8" t="str">
        <f t="shared" ca="1" si="205"/>
        <v>13</v>
      </c>
      <c r="H3142" s="8" t="str">
        <f t="shared" ca="1" si="206"/>
        <v>20</v>
      </c>
      <c r="I3142" s="8" t="s">
        <v>6252</v>
      </c>
      <c r="J3142" s="8" t="s">
        <v>6361</v>
      </c>
      <c r="K3142" s="8" t="s">
        <v>6217</v>
      </c>
      <c r="L3142" s="8" t="s">
        <v>9867</v>
      </c>
      <c r="M3142" s="8" t="s">
        <v>9868</v>
      </c>
      <c r="N3142" s="8" t="s">
        <v>6169</v>
      </c>
    </row>
    <row r="3143" spans="1:14" ht="21.75" customHeight="1">
      <c r="A3143" s="8" t="s">
        <v>172</v>
      </c>
      <c r="B3143" s="8" t="s">
        <v>9869</v>
      </c>
      <c r="C3143" s="8" t="s">
        <v>9661</v>
      </c>
      <c r="D3143" s="8" t="s">
        <v>9664</v>
      </c>
      <c r="F3143" s="8" t="s">
        <v>6141</v>
      </c>
      <c r="G3143" s="8" t="str">
        <f t="shared" ca="1" si="205"/>
        <v>13</v>
      </c>
      <c r="H3143" s="8" t="str">
        <f t="shared" ca="1" si="206"/>
        <v>20</v>
      </c>
      <c r="I3143" s="8" t="s">
        <v>6171</v>
      </c>
      <c r="J3143" s="8" t="s">
        <v>6278</v>
      </c>
      <c r="K3143" s="8" t="s">
        <v>6217</v>
      </c>
      <c r="L3143" s="8" t="s">
        <v>9870</v>
      </c>
      <c r="M3143" s="8" t="s">
        <v>9871</v>
      </c>
      <c r="N3143" s="8" t="s">
        <v>6213</v>
      </c>
    </row>
    <row r="3144" spans="1:14" ht="21.75" customHeight="1">
      <c r="A3144" s="8" t="s">
        <v>9872</v>
      </c>
      <c r="B3144" s="8" t="s">
        <v>4774</v>
      </c>
      <c r="C3144" s="8" t="s">
        <v>9661</v>
      </c>
      <c r="D3144" s="8" t="s">
        <v>9664</v>
      </c>
      <c r="F3144" s="8" t="s">
        <v>6141</v>
      </c>
      <c r="G3144" s="8" t="str">
        <f t="shared" ca="1" si="205"/>
        <v>13</v>
      </c>
      <c r="H3144" s="8" t="str">
        <f t="shared" ca="1" si="206"/>
        <v>20</v>
      </c>
      <c r="I3144" s="8" t="s">
        <v>6171</v>
      </c>
      <c r="J3144" s="8" t="s">
        <v>6379</v>
      </c>
      <c r="K3144" s="8" t="s">
        <v>6143</v>
      </c>
      <c r="L3144" s="8" t="s">
        <v>9873</v>
      </c>
      <c r="M3144" s="8" t="s">
        <v>7503</v>
      </c>
      <c r="N3144" s="8" t="s">
        <v>36</v>
      </c>
    </row>
    <row r="3145" spans="1:14" ht="21.75" customHeight="1">
      <c r="A3145" s="8" t="s">
        <v>9874</v>
      </c>
      <c r="B3145" s="8" t="s">
        <v>9875</v>
      </c>
      <c r="C3145" s="8" t="s">
        <v>9661</v>
      </c>
      <c r="D3145" s="8" t="s">
        <v>9664</v>
      </c>
      <c r="F3145" s="8" t="s">
        <v>6164</v>
      </c>
      <c r="G3145" s="8" t="str">
        <f t="shared" ca="1" si="205"/>
        <v>13</v>
      </c>
      <c r="H3145" s="8" t="str">
        <f t="shared" ca="1" si="206"/>
        <v>20</v>
      </c>
      <c r="I3145" s="8" t="s">
        <v>6252</v>
      </c>
      <c r="J3145" s="8" t="s">
        <v>9876</v>
      </c>
      <c r="K3145" s="8" t="s">
        <v>6217</v>
      </c>
      <c r="L3145" s="8" t="s">
        <v>9877</v>
      </c>
      <c r="M3145" s="8" t="s">
        <v>9878</v>
      </c>
      <c r="N3145" s="8" t="s">
        <v>36</v>
      </c>
    </row>
    <row r="3146" spans="1:14" ht="21.75" customHeight="1">
      <c r="A3146" s="8" t="s">
        <v>385</v>
      </c>
      <c r="B3146" s="8" t="s">
        <v>7596</v>
      </c>
      <c r="C3146" s="8" t="s">
        <v>9661</v>
      </c>
      <c r="D3146" s="8" t="s">
        <v>9664</v>
      </c>
      <c r="F3146" s="8" t="s">
        <v>6141</v>
      </c>
      <c r="G3146" s="8" t="str">
        <f t="shared" ca="1" si="205"/>
        <v>13</v>
      </c>
      <c r="H3146" s="8" t="str">
        <f t="shared" ca="1" si="206"/>
        <v>20</v>
      </c>
      <c r="I3146" s="8" t="s">
        <v>6189</v>
      </c>
      <c r="J3146" s="8" t="s">
        <v>6438</v>
      </c>
      <c r="K3146" s="8" t="s">
        <v>6143</v>
      </c>
      <c r="L3146" s="8" t="s">
        <v>9879</v>
      </c>
      <c r="M3146" s="8" t="s">
        <v>9880</v>
      </c>
      <c r="N3146" s="8" t="s">
        <v>42</v>
      </c>
    </row>
    <row r="3147" spans="1:14" ht="21.75" customHeight="1">
      <c r="A3147" s="8" t="s">
        <v>9881</v>
      </c>
      <c r="B3147" s="8" t="s">
        <v>5171</v>
      </c>
      <c r="C3147" s="8" t="s">
        <v>9661</v>
      </c>
      <c r="D3147" s="8" t="s">
        <v>9664</v>
      </c>
      <c r="F3147" s="8" t="s">
        <v>6141</v>
      </c>
      <c r="G3147" s="8" t="str">
        <f t="shared" ca="1" si="205"/>
        <v>13</v>
      </c>
      <c r="H3147" s="8" t="str">
        <f t="shared" ca="1" si="206"/>
        <v>20</v>
      </c>
      <c r="I3147" s="8" t="s">
        <v>6183</v>
      </c>
      <c r="J3147" s="8" t="s">
        <v>6245</v>
      </c>
      <c r="K3147" s="8" t="s">
        <v>6217</v>
      </c>
      <c r="L3147" s="8" t="s">
        <v>7640</v>
      </c>
      <c r="M3147" s="8" t="s">
        <v>6559</v>
      </c>
      <c r="N3147" s="8" t="s">
        <v>6224</v>
      </c>
    </row>
    <row r="3148" spans="1:14" ht="21.75" customHeight="1">
      <c r="A3148" s="8" t="s">
        <v>9882</v>
      </c>
      <c r="B3148" s="8" t="s">
        <v>9883</v>
      </c>
      <c r="C3148" s="8" t="s">
        <v>9661</v>
      </c>
      <c r="D3148" s="8" t="s">
        <v>9664</v>
      </c>
      <c r="F3148" s="8" t="s">
        <v>6141</v>
      </c>
      <c r="G3148" s="8" t="str">
        <f t="shared" ca="1" si="205"/>
        <v>13</v>
      </c>
      <c r="H3148" s="8" t="str">
        <f t="shared" ca="1" si="206"/>
        <v>20</v>
      </c>
      <c r="I3148" s="8" t="s">
        <v>6183</v>
      </c>
      <c r="J3148" s="8" t="s">
        <v>6278</v>
      </c>
      <c r="K3148" s="8" t="s">
        <v>6217</v>
      </c>
      <c r="L3148" s="8" t="s">
        <v>9884</v>
      </c>
      <c r="M3148" s="8" t="s">
        <v>9885</v>
      </c>
      <c r="N3148" s="8" t="s">
        <v>6169</v>
      </c>
    </row>
    <row r="3149" spans="1:14" ht="21.75" customHeight="1">
      <c r="A3149" s="8" t="s">
        <v>9886</v>
      </c>
      <c r="B3149" s="8" t="s">
        <v>6549</v>
      </c>
      <c r="C3149" s="8" t="s">
        <v>9661</v>
      </c>
      <c r="D3149" s="8" t="s">
        <v>9664</v>
      </c>
      <c r="F3149" s="8" t="s">
        <v>6141</v>
      </c>
      <c r="G3149" s="8" t="str">
        <f t="shared" ca="1" si="205"/>
        <v>13</v>
      </c>
      <c r="H3149" s="8" t="str">
        <f t="shared" ca="1" si="206"/>
        <v>20</v>
      </c>
      <c r="I3149" s="8" t="s">
        <v>6319</v>
      </c>
      <c r="J3149" s="8" t="s">
        <v>6551</v>
      </c>
      <c r="K3149" s="8" t="s">
        <v>6217</v>
      </c>
      <c r="L3149" s="8" t="s">
        <v>9887</v>
      </c>
      <c r="M3149" s="8" t="s">
        <v>6160</v>
      </c>
      <c r="N3149" s="8" t="s">
        <v>6169</v>
      </c>
    </row>
    <row r="3150" spans="1:14" ht="21.75" customHeight="1">
      <c r="A3150" s="8" t="s">
        <v>1588</v>
      </c>
      <c r="B3150" s="8" t="s">
        <v>9888</v>
      </c>
      <c r="C3150" s="8" t="s">
        <v>9661</v>
      </c>
      <c r="D3150" s="8" t="s">
        <v>9664</v>
      </c>
      <c r="F3150" s="8" t="s">
        <v>6141</v>
      </c>
      <c r="G3150" s="8" t="str">
        <f t="shared" ca="1" si="205"/>
        <v>13</v>
      </c>
      <c r="H3150" s="8" t="str">
        <f t="shared" ca="1" si="206"/>
        <v>20</v>
      </c>
      <c r="I3150" s="8" t="s">
        <v>6244</v>
      </c>
      <c r="J3150" s="8" t="s">
        <v>9889</v>
      </c>
      <c r="K3150" s="8" t="s">
        <v>6166</v>
      </c>
      <c r="L3150" s="8" t="s">
        <v>9890</v>
      </c>
      <c r="M3150" s="8" t="s">
        <v>9891</v>
      </c>
      <c r="N3150" s="8" t="s">
        <v>6147</v>
      </c>
    </row>
    <row r="3151" spans="1:14" ht="21.75" customHeight="1">
      <c r="A3151" s="8" t="s">
        <v>9892</v>
      </c>
      <c r="B3151" s="8" t="s">
        <v>9893</v>
      </c>
      <c r="C3151" s="8" t="s">
        <v>9661</v>
      </c>
      <c r="D3151" s="8" t="s">
        <v>9664</v>
      </c>
      <c r="F3151" s="8" t="s">
        <v>6164</v>
      </c>
      <c r="G3151" s="8" t="str">
        <f t="shared" ca="1" si="205"/>
        <v>13</v>
      </c>
      <c r="H3151" s="8" t="str">
        <f t="shared" ca="1" si="206"/>
        <v>20</v>
      </c>
      <c r="I3151" s="8" t="s">
        <v>6256</v>
      </c>
      <c r="J3151" s="8" t="s">
        <v>6324</v>
      </c>
      <c r="K3151" s="8" t="s">
        <v>6217</v>
      </c>
      <c r="L3151" s="8" t="s">
        <v>9894</v>
      </c>
      <c r="M3151" s="8" t="s">
        <v>6342</v>
      </c>
      <c r="N3151" s="8" t="s">
        <v>42</v>
      </c>
    </row>
    <row r="3152" spans="1:14" ht="21.75" customHeight="1">
      <c r="A3152" s="8" t="s">
        <v>9895</v>
      </c>
      <c r="B3152" s="8" t="s">
        <v>5748</v>
      </c>
      <c r="C3152" s="8" t="s">
        <v>9661</v>
      </c>
      <c r="D3152" s="8" t="s">
        <v>9664</v>
      </c>
      <c r="F3152" s="8" t="s">
        <v>6141</v>
      </c>
      <c r="G3152" s="8" t="str">
        <f t="shared" ca="1" si="205"/>
        <v>13</v>
      </c>
      <c r="H3152" s="8" t="str">
        <f t="shared" ca="1" si="206"/>
        <v>20</v>
      </c>
      <c r="I3152" s="8" t="s">
        <v>6157</v>
      </c>
      <c r="J3152" s="8" t="s">
        <v>6270</v>
      </c>
      <c r="K3152" s="8" t="s">
        <v>6217</v>
      </c>
      <c r="L3152" s="8" t="s">
        <v>9828</v>
      </c>
      <c r="M3152" s="8" t="s">
        <v>4847</v>
      </c>
      <c r="N3152" s="8" t="s">
        <v>6224</v>
      </c>
    </row>
    <row r="3153" spans="1:14" ht="21.75" customHeight="1">
      <c r="A3153" s="8" t="s">
        <v>9896</v>
      </c>
      <c r="B3153" s="8" t="s">
        <v>9785</v>
      </c>
      <c r="C3153" s="8" t="s">
        <v>9661</v>
      </c>
      <c r="D3153" s="8" t="s">
        <v>9664</v>
      </c>
      <c r="F3153" s="8" t="s">
        <v>6141</v>
      </c>
      <c r="G3153" s="8" t="str">
        <f t="shared" ca="1" si="205"/>
        <v>13</v>
      </c>
      <c r="H3153" s="8" t="str">
        <f t="shared" ca="1" si="206"/>
        <v>20</v>
      </c>
      <c r="I3153" s="8" t="s">
        <v>6189</v>
      </c>
      <c r="J3153" s="8" t="s">
        <v>6158</v>
      </c>
      <c r="K3153" s="8" t="s">
        <v>6143</v>
      </c>
      <c r="L3153" s="8" t="s">
        <v>9897</v>
      </c>
      <c r="M3153" s="8" t="s">
        <v>7947</v>
      </c>
      <c r="N3153" s="8" t="s">
        <v>6224</v>
      </c>
    </row>
    <row r="3154" spans="1:14" ht="21.75" customHeight="1">
      <c r="A3154" s="8" t="s">
        <v>3718</v>
      </c>
      <c r="B3154" s="8" t="s">
        <v>9837</v>
      </c>
      <c r="C3154" s="8" t="s">
        <v>9661</v>
      </c>
      <c r="D3154" s="8" t="s">
        <v>9662</v>
      </c>
      <c r="F3154" s="8" t="s">
        <v>6164</v>
      </c>
      <c r="G3154" s="8" t="str">
        <f t="shared" ca="1" si="205"/>
        <v>13</v>
      </c>
      <c r="H3154" s="8" t="str">
        <f t="shared" ca="1" si="206"/>
        <v>20</v>
      </c>
      <c r="I3154" s="8" t="s">
        <v>6277</v>
      </c>
      <c r="J3154" s="8" t="s">
        <v>6190</v>
      </c>
      <c r="K3154" s="8" t="s">
        <v>6143</v>
      </c>
      <c r="L3154" s="8" t="s">
        <v>9838</v>
      </c>
      <c r="M3154" s="8" t="s">
        <v>9898</v>
      </c>
      <c r="N3154" s="8" t="s">
        <v>42</v>
      </c>
    </row>
    <row r="3155" spans="1:14" ht="21.75" customHeight="1">
      <c r="A3155" s="8" t="s">
        <v>385</v>
      </c>
      <c r="B3155" s="8" t="s">
        <v>5622</v>
      </c>
      <c r="C3155" s="8" t="s">
        <v>9661</v>
      </c>
      <c r="D3155" s="8" t="s">
        <v>9662</v>
      </c>
      <c r="F3155" s="8" t="s">
        <v>6141</v>
      </c>
      <c r="G3155" s="8" t="str">
        <f t="shared" ca="1" si="205"/>
        <v>13</v>
      </c>
      <c r="H3155" s="8" t="str">
        <f t="shared" ca="1" si="206"/>
        <v>20</v>
      </c>
      <c r="I3155" s="8" t="s">
        <v>6340</v>
      </c>
      <c r="J3155" s="8" t="s">
        <v>6190</v>
      </c>
      <c r="K3155" s="8" t="s">
        <v>6217</v>
      </c>
      <c r="L3155" s="8" t="s">
        <v>9899</v>
      </c>
      <c r="M3155" s="8" t="s">
        <v>1907</v>
      </c>
      <c r="N3155" s="8" t="s">
        <v>6224</v>
      </c>
    </row>
    <row r="3156" spans="1:14" ht="21.75" customHeight="1">
      <c r="A3156" s="8" t="s">
        <v>7159</v>
      </c>
      <c r="B3156" s="8" t="s">
        <v>5828</v>
      </c>
      <c r="C3156" s="8" t="s">
        <v>9661</v>
      </c>
      <c r="D3156" s="8" t="s">
        <v>9664</v>
      </c>
      <c r="F3156" s="8" t="s">
        <v>6150</v>
      </c>
      <c r="G3156" s="8" t="str">
        <f t="shared" ca="1" si="205"/>
        <v>13</v>
      </c>
      <c r="H3156" s="8" t="str">
        <f t="shared" ca="1" si="206"/>
        <v>20</v>
      </c>
      <c r="I3156" s="8" t="s">
        <v>6252</v>
      </c>
      <c r="J3156" s="8" t="s">
        <v>6158</v>
      </c>
      <c r="K3156" s="8" t="s">
        <v>6217</v>
      </c>
      <c r="L3156" s="8" t="s">
        <v>9900</v>
      </c>
      <c r="M3156" s="8" t="s">
        <v>9901</v>
      </c>
      <c r="N3156" s="8" t="s">
        <v>36</v>
      </c>
    </row>
    <row r="3157" spans="1:14" ht="21.75" customHeight="1">
      <c r="A3157" s="8" t="s">
        <v>9902</v>
      </c>
      <c r="B3157" s="8" t="s">
        <v>9903</v>
      </c>
      <c r="C3157" s="8" t="s">
        <v>9661</v>
      </c>
      <c r="D3157" s="8" t="s">
        <v>9664</v>
      </c>
      <c r="F3157" s="8" t="s">
        <v>6141</v>
      </c>
      <c r="G3157" s="8" t="str">
        <f t="shared" ca="1" si="205"/>
        <v>13</v>
      </c>
      <c r="H3157" s="8" t="str">
        <f t="shared" ca="1" si="206"/>
        <v>20</v>
      </c>
      <c r="I3157" s="8" t="s">
        <v>6252</v>
      </c>
      <c r="J3157" s="8" t="s">
        <v>6379</v>
      </c>
      <c r="K3157" s="8" t="s">
        <v>6150</v>
      </c>
      <c r="L3157" s="8" t="s">
        <v>9904</v>
      </c>
      <c r="M3157" s="8" t="s">
        <v>9905</v>
      </c>
      <c r="N3157" s="8" t="s">
        <v>42</v>
      </c>
    </row>
    <row r="3158" spans="1:14" ht="21.75" customHeight="1">
      <c r="A3158" s="8" t="s">
        <v>9906</v>
      </c>
      <c r="B3158" s="8" t="s">
        <v>9907</v>
      </c>
      <c r="C3158" s="8" t="s">
        <v>9661</v>
      </c>
      <c r="D3158" s="8" t="s">
        <v>9664</v>
      </c>
      <c r="F3158" s="8" t="s">
        <v>6141</v>
      </c>
      <c r="G3158" s="8" t="str">
        <f t="shared" ca="1" si="205"/>
        <v>13</v>
      </c>
      <c r="H3158" s="8" t="str">
        <f t="shared" ca="1" si="206"/>
        <v>20</v>
      </c>
      <c r="I3158" s="8" t="s">
        <v>6676</v>
      </c>
      <c r="J3158" s="8" t="s">
        <v>6457</v>
      </c>
      <c r="K3158" s="8" t="s">
        <v>6143</v>
      </c>
      <c r="L3158" s="8" t="s">
        <v>9908</v>
      </c>
      <c r="M3158" s="8" t="s">
        <v>9909</v>
      </c>
      <c r="N3158" s="8" t="s">
        <v>36</v>
      </c>
    </row>
    <row r="3159" spans="1:14" ht="21.75" customHeight="1">
      <c r="A3159" s="8" t="s">
        <v>385</v>
      </c>
      <c r="B3159" s="8" t="s">
        <v>9834</v>
      </c>
      <c r="C3159" s="8" t="s">
        <v>9661</v>
      </c>
      <c r="D3159" s="8" t="s">
        <v>9664</v>
      </c>
      <c r="F3159" s="8" t="s">
        <v>6164</v>
      </c>
      <c r="G3159" s="8" t="str">
        <f t="shared" ca="1" si="205"/>
        <v>13</v>
      </c>
      <c r="H3159" s="8" t="str">
        <f t="shared" ca="1" si="206"/>
        <v>20</v>
      </c>
      <c r="I3159" s="8" t="s">
        <v>6375</v>
      </c>
      <c r="J3159" s="8" t="s">
        <v>6413</v>
      </c>
      <c r="K3159" s="8" t="s">
        <v>6143</v>
      </c>
      <c r="L3159" s="8" t="s">
        <v>9910</v>
      </c>
      <c r="M3159" s="8" t="s">
        <v>9911</v>
      </c>
      <c r="N3159" s="8" t="s">
        <v>6147</v>
      </c>
    </row>
    <row r="3160" spans="1:14" ht="21.75" customHeight="1">
      <c r="A3160" s="8" t="s">
        <v>9912</v>
      </c>
      <c r="B3160" s="8" t="s">
        <v>9913</v>
      </c>
      <c r="C3160" s="8" t="s">
        <v>9661</v>
      </c>
      <c r="D3160" s="8" t="s">
        <v>9664</v>
      </c>
      <c r="F3160" s="8" t="s">
        <v>6141</v>
      </c>
      <c r="G3160" s="8" t="str">
        <f t="shared" ca="1" si="205"/>
        <v>13</v>
      </c>
      <c r="H3160" s="8" t="str">
        <f t="shared" ca="1" si="206"/>
        <v>20</v>
      </c>
      <c r="I3160" s="8" t="s">
        <v>6252</v>
      </c>
      <c r="J3160" s="8" t="s">
        <v>6233</v>
      </c>
      <c r="K3160" s="8" t="s">
        <v>6217</v>
      </c>
      <c r="L3160" s="8" t="s">
        <v>9914</v>
      </c>
      <c r="M3160" s="8" t="s">
        <v>9422</v>
      </c>
      <c r="N3160" s="8" t="s">
        <v>42</v>
      </c>
    </row>
    <row r="3161" spans="1:14" ht="21.75" customHeight="1">
      <c r="A3161" s="8" t="s">
        <v>9915</v>
      </c>
      <c r="B3161" s="8" t="s">
        <v>6387</v>
      </c>
      <c r="C3161" s="8" t="s">
        <v>9661</v>
      </c>
      <c r="D3161" s="8" t="s">
        <v>9664</v>
      </c>
      <c r="F3161" s="8" t="s">
        <v>6141</v>
      </c>
      <c r="G3161" s="8" t="str">
        <f t="shared" ca="1" si="205"/>
        <v>13</v>
      </c>
      <c r="H3161" s="8" t="str">
        <f t="shared" ca="1" si="206"/>
        <v>20</v>
      </c>
      <c r="I3161" s="8" t="s">
        <v>6252</v>
      </c>
      <c r="J3161" s="8" t="s">
        <v>6286</v>
      </c>
      <c r="K3161" s="8" t="s">
        <v>6143</v>
      </c>
      <c r="L3161" s="8" t="s">
        <v>9916</v>
      </c>
      <c r="M3161" s="8" t="s">
        <v>7616</v>
      </c>
      <c r="N3161" s="8" t="s">
        <v>6169</v>
      </c>
    </row>
    <row r="3162" spans="1:14" ht="21.75" customHeight="1">
      <c r="A3162" s="8" t="s">
        <v>9917</v>
      </c>
      <c r="B3162" s="8" t="s">
        <v>9888</v>
      </c>
      <c r="C3162" s="8" t="s">
        <v>9661</v>
      </c>
      <c r="D3162" s="8" t="s">
        <v>9664</v>
      </c>
      <c r="F3162" s="8" t="s">
        <v>6141</v>
      </c>
      <c r="G3162" s="8" t="str">
        <f t="shared" ca="1" si="205"/>
        <v>13</v>
      </c>
      <c r="H3162" s="8" t="str">
        <f t="shared" ca="1" si="206"/>
        <v>20</v>
      </c>
      <c r="I3162" s="8" t="s">
        <v>6244</v>
      </c>
      <c r="J3162" s="8" t="s">
        <v>9889</v>
      </c>
      <c r="K3162" s="8" t="s">
        <v>6166</v>
      </c>
      <c r="L3162" s="8" t="s">
        <v>9918</v>
      </c>
      <c r="M3162" s="8" t="s">
        <v>9919</v>
      </c>
      <c r="N3162" s="8" t="s">
        <v>6147</v>
      </c>
    </row>
    <row r="3163" spans="1:14" ht="21.75" customHeight="1">
      <c r="A3163" s="8" t="s">
        <v>9920</v>
      </c>
      <c r="B3163" s="8" t="s">
        <v>9921</v>
      </c>
      <c r="C3163" s="8" t="s">
        <v>9661</v>
      </c>
      <c r="D3163" s="8" t="s">
        <v>9664</v>
      </c>
      <c r="F3163" s="8" t="s">
        <v>6141</v>
      </c>
      <c r="G3163" s="8" t="str">
        <f t="shared" ca="1" si="205"/>
        <v>13</v>
      </c>
      <c r="H3163" s="8" t="str">
        <f t="shared" ca="1" si="206"/>
        <v>20</v>
      </c>
      <c r="I3163" s="8" t="s">
        <v>7808</v>
      </c>
      <c r="J3163" s="8" t="s">
        <v>6551</v>
      </c>
      <c r="K3163" s="8" t="s">
        <v>6166</v>
      </c>
      <c r="L3163" s="8" t="s">
        <v>9922</v>
      </c>
      <c r="M3163" s="8" t="s">
        <v>6616</v>
      </c>
      <c r="N3163" s="8" t="s">
        <v>42</v>
      </c>
    </row>
    <row r="3164" spans="1:14" ht="21.75" customHeight="1">
      <c r="A3164" s="8" t="s">
        <v>172</v>
      </c>
      <c r="B3164" s="8" t="s">
        <v>9923</v>
      </c>
      <c r="C3164" s="8" t="s">
        <v>9661</v>
      </c>
      <c r="D3164" s="8" t="s">
        <v>9664</v>
      </c>
      <c r="F3164" s="8" t="s">
        <v>6141</v>
      </c>
      <c r="G3164" s="8" t="str">
        <f t="shared" ca="1" si="205"/>
        <v>13</v>
      </c>
      <c r="H3164" s="8" t="str">
        <f t="shared" ca="1" si="206"/>
        <v>20</v>
      </c>
      <c r="I3164" s="8" t="s">
        <v>6589</v>
      </c>
      <c r="J3164" s="8" t="s">
        <v>6413</v>
      </c>
      <c r="K3164" s="8" t="s">
        <v>6217</v>
      </c>
      <c r="L3164" s="8" t="s">
        <v>9924</v>
      </c>
      <c r="M3164" s="8" t="s">
        <v>9192</v>
      </c>
      <c r="N3164" s="8" t="s">
        <v>36</v>
      </c>
    </row>
    <row r="3165" spans="1:14" ht="21.75" customHeight="1">
      <c r="A3165" s="8" t="s">
        <v>9925</v>
      </c>
      <c r="B3165" s="8" t="s">
        <v>2747</v>
      </c>
      <c r="C3165" s="8" t="s">
        <v>9661</v>
      </c>
      <c r="D3165" s="8" t="s">
        <v>9681</v>
      </c>
      <c r="F3165" s="8" t="s">
        <v>6141</v>
      </c>
      <c r="G3165" s="8" t="str">
        <f t="shared" ca="1" si="205"/>
        <v>13</v>
      </c>
      <c r="H3165" s="8" t="str">
        <f t="shared" ca="1" si="206"/>
        <v>20</v>
      </c>
      <c r="I3165" s="8" t="s">
        <v>6189</v>
      </c>
      <c r="J3165" s="8" t="s">
        <v>6245</v>
      </c>
      <c r="K3165" s="8" t="s">
        <v>6217</v>
      </c>
      <c r="L3165" s="8" t="s">
        <v>9926</v>
      </c>
      <c r="M3165" s="8" t="s">
        <v>4847</v>
      </c>
      <c r="N3165" s="8" t="s">
        <v>36</v>
      </c>
    </row>
    <row r="3166" spans="1:14" ht="21.75" customHeight="1">
      <c r="A3166" s="8" t="s">
        <v>4292</v>
      </c>
      <c r="B3166" s="8" t="s">
        <v>9927</v>
      </c>
      <c r="C3166" s="8" t="s">
        <v>9661</v>
      </c>
      <c r="D3166" s="8" t="s">
        <v>9662</v>
      </c>
      <c r="F3166" s="8" t="s">
        <v>6141</v>
      </c>
      <c r="G3166" s="8" t="str">
        <f t="shared" ca="1" si="205"/>
        <v>13</v>
      </c>
      <c r="H3166" s="8" t="str">
        <f t="shared" ca="1" si="206"/>
        <v>20</v>
      </c>
      <c r="I3166" s="8" t="s">
        <v>6189</v>
      </c>
      <c r="J3166" s="8" t="s">
        <v>6270</v>
      </c>
      <c r="K3166" s="8" t="s">
        <v>6217</v>
      </c>
      <c r="L3166" s="8" t="s">
        <v>9928</v>
      </c>
      <c r="M3166" s="8" t="s">
        <v>9929</v>
      </c>
      <c r="N3166" s="8" t="s">
        <v>42</v>
      </c>
    </row>
    <row r="3167" spans="1:14" ht="21.75" customHeight="1">
      <c r="A3167" s="8" t="s">
        <v>1907</v>
      </c>
      <c r="B3167" s="8" t="s">
        <v>9785</v>
      </c>
      <c r="C3167" s="8" t="s">
        <v>9661</v>
      </c>
      <c r="D3167" s="8" t="s">
        <v>9662</v>
      </c>
      <c r="F3167" s="8" t="s">
        <v>6141</v>
      </c>
      <c r="G3167" s="8" t="str">
        <f t="shared" ca="1" si="205"/>
        <v>13</v>
      </c>
      <c r="H3167" s="8" t="str">
        <f t="shared" ca="1" si="206"/>
        <v>20</v>
      </c>
      <c r="I3167" s="8" t="s">
        <v>6589</v>
      </c>
      <c r="J3167" s="8" t="s">
        <v>6158</v>
      </c>
      <c r="K3167" s="8" t="s">
        <v>6143</v>
      </c>
      <c r="L3167" s="8" t="s">
        <v>9863</v>
      </c>
      <c r="M3167" s="8" t="s">
        <v>6326</v>
      </c>
      <c r="N3167" s="8" t="s">
        <v>6224</v>
      </c>
    </row>
    <row r="3168" spans="1:14" ht="21.75" customHeight="1">
      <c r="A3168" s="8" t="s">
        <v>9930</v>
      </c>
      <c r="B3168" s="8" t="s">
        <v>9856</v>
      </c>
      <c r="C3168" s="8" t="s">
        <v>9661</v>
      </c>
      <c r="D3168" s="8" t="s">
        <v>9664</v>
      </c>
      <c r="F3168" s="8" t="s">
        <v>6141</v>
      </c>
      <c r="G3168" s="8" t="str">
        <f t="shared" ca="1" si="205"/>
        <v>13</v>
      </c>
      <c r="H3168" s="8" t="str">
        <f t="shared" ca="1" si="206"/>
        <v>20</v>
      </c>
      <c r="I3168" s="8" t="s">
        <v>6252</v>
      </c>
      <c r="J3168" s="8" t="s">
        <v>6361</v>
      </c>
      <c r="K3168" s="8" t="s">
        <v>6217</v>
      </c>
      <c r="L3168" s="8" t="s">
        <v>9857</v>
      </c>
      <c r="M3168" s="8" t="s">
        <v>6361</v>
      </c>
      <c r="N3168" s="8" t="s">
        <v>6169</v>
      </c>
    </row>
    <row r="3169" spans="1:14" ht="21.75" customHeight="1">
      <c r="A3169" s="8" t="s">
        <v>2510</v>
      </c>
      <c r="B3169" s="8" t="s">
        <v>9931</v>
      </c>
      <c r="C3169" s="8" t="s">
        <v>9661</v>
      </c>
      <c r="D3169" s="8" t="s">
        <v>9662</v>
      </c>
      <c r="F3169" s="8" t="s">
        <v>6141</v>
      </c>
      <c r="G3169" s="8" t="str">
        <f t="shared" ca="1" si="205"/>
        <v>13</v>
      </c>
      <c r="H3169" s="8" t="str">
        <f t="shared" ca="1" si="206"/>
        <v>20</v>
      </c>
      <c r="I3169" s="8" t="s">
        <v>7526</v>
      </c>
      <c r="J3169" s="8" t="s">
        <v>6190</v>
      </c>
      <c r="K3169" s="8" t="s">
        <v>6143</v>
      </c>
      <c r="L3169" s="8" t="s">
        <v>9932</v>
      </c>
      <c r="M3169" s="8" t="s">
        <v>9933</v>
      </c>
      <c r="N3169" s="8" t="s">
        <v>6224</v>
      </c>
    </row>
    <row r="3170" spans="1:14" ht="21.75" customHeight="1">
      <c r="A3170" s="8" t="s">
        <v>9934</v>
      </c>
      <c r="B3170" s="8" t="s">
        <v>9837</v>
      </c>
      <c r="C3170" s="8" t="s">
        <v>9661</v>
      </c>
      <c r="D3170" s="8" t="s">
        <v>9662</v>
      </c>
      <c r="F3170" s="8" t="s">
        <v>6141</v>
      </c>
      <c r="G3170" s="8" t="str">
        <f t="shared" ca="1" si="205"/>
        <v>13</v>
      </c>
      <c r="H3170" s="8" t="str">
        <f t="shared" ca="1" si="206"/>
        <v>20</v>
      </c>
      <c r="I3170" s="8" t="s">
        <v>7218</v>
      </c>
      <c r="J3170" s="8" t="s">
        <v>6190</v>
      </c>
      <c r="K3170" s="8" t="s">
        <v>6143</v>
      </c>
      <c r="L3170" s="8" t="s">
        <v>9935</v>
      </c>
      <c r="M3170" s="8" t="s">
        <v>9936</v>
      </c>
      <c r="N3170" s="8" t="s">
        <v>42</v>
      </c>
    </row>
    <row r="3171" spans="1:14" ht="21.75" customHeight="1">
      <c r="A3171" s="8" t="s">
        <v>9937</v>
      </c>
      <c r="B3171" s="8" t="s">
        <v>4980</v>
      </c>
      <c r="C3171" s="8" t="s">
        <v>9661</v>
      </c>
      <c r="D3171" s="8" t="s">
        <v>9664</v>
      </c>
      <c r="F3171" s="8" t="s">
        <v>6141</v>
      </c>
      <c r="G3171" s="8" t="str">
        <f t="shared" ca="1" si="205"/>
        <v>13</v>
      </c>
      <c r="H3171" s="8" t="str">
        <f t="shared" ca="1" si="206"/>
        <v>20</v>
      </c>
      <c r="I3171" s="8" t="s">
        <v>6301</v>
      </c>
      <c r="J3171" s="8" t="s">
        <v>6278</v>
      </c>
      <c r="K3171" s="8" t="s">
        <v>6217</v>
      </c>
      <c r="L3171" s="8" t="s">
        <v>9938</v>
      </c>
      <c r="M3171" s="8" t="s">
        <v>9939</v>
      </c>
      <c r="N3171" s="8" t="s">
        <v>6224</v>
      </c>
    </row>
    <row r="3172" spans="1:14" ht="21.75" customHeight="1">
      <c r="A3172" s="8" t="s">
        <v>9940</v>
      </c>
      <c r="B3172" s="8" t="s">
        <v>8047</v>
      </c>
      <c r="C3172" s="8" t="s">
        <v>9661</v>
      </c>
      <c r="D3172" s="8" t="s">
        <v>9664</v>
      </c>
      <c r="F3172" s="8" t="s">
        <v>6141</v>
      </c>
      <c r="G3172" s="8" t="str">
        <f t="shared" ca="1" si="205"/>
        <v>13</v>
      </c>
      <c r="H3172" s="8" t="str">
        <f t="shared" ca="1" si="206"/>
        <v>20</v>
      </c>
      <c r="I3172" s="8" t="s">
        <v>7381</v>
      </c>
      <c r="J3172" s="8" t="s">
        <v>6245</v>
      </c>
      <c r="K3172" s="8" t="s">
        <v>6143</v>
      </c>
      <c r="L3172" s="8" t="s">
        <v>9941</v>
      </c>
      <c r="M3172" s="8" t="s">
        <v>6286</v>
      </c>
      <c r="N3172" s="8" t="s">
        <v>6224</v>
      </c>
    </row>
    <row r="3173" spans="1:14" ht="21.75" customHeight="1">
      <c r="A3173" s="8" t="s">
        <v>761</v>
      </c>
      <c r="B3173" s="8" t="s">
        <v>5828</v>
      </c>
      <c r="C3173" s="8" t="s">
        <v>9661</v>
      </c>
      <c r="D3173" s="8" t="s">
        <v>9664</v>
      </c>
      <c r="F3173" s="8" t="s">
        <v>6164</v>
      </c>
      <c r="G3173" s="8" t="str">
        <f t="shared" ca="1" si="205"/>
        <v>13</v>
      </c>
      <c r="H3173" s="8" t="str">
        <f t="shared" ca="1" si="206"/>
        <v>20</v>
      </c>
      <c r="I3173" s="8" t="s">
        <v>6252</v>
      </c>
      <c r="J3173" s="8" t="s">
        <v>6158</v>
      </c>
      <c r="K3173" s="8" t="s">
        <v>6217</v>
      </c>
      <c r="L3173" s="8" t="s">
        <v>9942</v>
      </c>
      <c r="M3173" s="8" t="s">
        <v>9943</v>
      </c>
      <c r="N3173" s="8" t="s">
        <v>36</v>
      </c>
    </row>
    <row r="3174" spans="1:14" ht="21.75" customHeight="1">
      <c r="A3174" s="8" t="s">
        <v>367</v>
      </c>
      <c r="B3174" s="8" t="s">
        <v>9944</v>
      </c>
      <c r="C3174" s="8" t="s">
        <v>9661</v>
      </c>
      <c r="D3174" s="8" t="s">
        <v>9662</v>
      </c>
      <c r="F3174" s="8" t="s">
        <v>6141</v>
      </c>
      <c r="G3174" s="8" t="str">
        <f t="shared" ca="1" si="205"/>
        <v>13</v>
      </c>
      <c r="H3174" s="8" t="str">
        <f t="shared" ca="1" si="206"/>
        <v>20</v>
      </c>
      <c r="I3174" s="8" t="s">
        <v>7530</v>
      </c>
      <c r="J3174" s="8" t="s">
        <v>6158</v>
      </c>
      <c r="K3174" s="8" t="s">
        <v>6143</v>
      </c>
      <c r="L3174" s="8" t="s">
        <v>9945</v>
      </c>
      <c r="M3174" s="8" t="s">
        <v>9946</v>
      </c>
      <c r="N3174" s="8" t="s">
        <v>36</v>
      </c>
    </row>
    <row r="3175" spans="1:14" ht="21.75" customHeight="1">
      <c r="A3175" s="8" t="s">
        <v>9947</v>
      </c>
      <c r="B3175" s="8" t="s">
        <v>9948</v>
      </c>
      <c r="C3175" s="8" t="s">
        <v>9661</v>
      </c>
      <c r="D3175" s="8" t="s">
        <v>9664</v>
      </c>
      <c r="F3175" s="8" t="s">
        <v>6141</v>
      </c>
      <c r="G3175" s="8" t="str">
        <f t="shared" ca="1" si="205"/>
        <v>13</v>
      </c>
      <c r="H3175" s="8" t="str">
        <f t="shared" ca="1" si="206"/>
        <v>20</v>
      </c>
      <c r="I3175" s="8" t="s">
        <v>9949</v>
      </c>
      <c r="J3175" s="8" t="s">
        <v>6558</v>
      </c>
      <c r="K3175" s="8" t="s">
        <v>6949</v>
      </c>
      <c r="L3175" s="8" t="s">
        <v>9950</v>
      </c>
      <c r="M3175" s="8" t="s">
        <v>9951</v>
      </c>
      <c r="N3175" s="8" t="s">
        <v>36</v>
      </c>
    </row>
    <row r="3176" spans="1:14" ht="21.75" customHeight="1">
      <c r="A3176" s="8" t="s">
        <v>385</v>
      </c>
      <c r="B3176" s="8" t="s">
        <v>9952</v>
      </c>
      <c r="C3176" s="8" t="s">
        <v>9661</v>
      </c>
      <c r="D3176" s="8" t="s">
        <v>9664</v>
      </c>
      <c r="F3176" s="8" t="s">
        <v>6141</v>
      </c>
      <c r="G3176" s="8" t="str">
        <f t="shared" ca="1" si="205"/>
        <v>13</v>
      </c>
      <c r="H3176" s="8" t="str">
        <f t="shared" ca="1" si="206"/>
        <v>20</v>
      </c>
      <c r="I3176" s="8" t="s">
        <v>6171</v>
      </c>
      <c r="J3176" s="8" t="s">
        <v>6457</v>
      </c>
      <c r="K3176" s="8" t="s">
        <v>6217</v>
      </c>
      <c r="L3176" s="8" t="s">
        <v>9953</v>
      </c>
      <c r="M3176" s="8" t="s">
        <v>9954</v>
      </c>
      <c r="N3176" s="8" t="s">
        <v>42</v>
      </c>
    </row>
    <row r="3177" spans="1:14" ht="21.75" customHeight="1">
      <c r="A3177" s="8" t="s">
        <v>75</v>
      </c>
      <c r="B3177" s="8" t="s">
        <v>9955</v>
      </c>
      <c r="C3177" s="8" t="s">
        <v>9661</v>
      </c>
      <c r="D3177" s="8" t="s">
        <v>9664</v>
      </c>
      <c r="F3177" s="8" t="s">
        <v>6141</v>
      </c>
      <c r="G3177" s="8" t="str">
        <f t="shared" ca="1" si="205"/>
        <v>13</v>
      </c>
      <c r="H3177" s="8" t="str">
        <f t="shared" ca="1" si="206"/>
        <v>20</v>
      </c>
      <c r="I3177" s="8" t="s">
        <v>6256</v>
      </c>
      <c r="J3177" s="8" t="s">
        <v>6440</v>
      </c>
      <c r="K3177" s="8" t="s">
        <v>6166</v>
      </c>
      <c r="L3177" s="8" t="s">
        <v>9956</v>
      </c>
      <c r="M3177" s="8" t="s">
        <v>7947</v>
      </c>
      <c r="N3177" s="8" t="s">
        <v>6224</v>
      </c>
    </row>
    <row r="3178" spans="1:14" ht="21.75" customHeight="1">
      <c r="A3178" s="8" t="s">
        <v>9957</v>
      </c>
      <c r="B3178" s="8" t="s">
        <v>9820</v>
      </c>
      <c r="C3178" s="8" t="s">
        <v>9661</v>
      </c>
      <c r="D3178" s="8" t="s">
        <v>9664</v>
      </c>
      <c r="F3178" s="8" t="s">
        <v>6141</v>
      </c>
      <c r="G3178" s="8" t="str">
        <f t="shared" ca="1" si="205"/>
        <v>13</v>
      </c>
      <c r="H3178" s="8" t="str">
        <f t="shared" ca="1" si="206"/>
        <v>20</v>
      </c>
      <c r="I3178" s="8" t="s">
        <v>9821</v>
      </c>
      <c r="J3178" s="8" t="s">
        <v>9822</v>
      </c>
      <c r="K3178" s="8" t="s">
        <v>6166</v>
      </c>
      <c r="L3178" s="8" t="s">
        <v>9823</v>
      </c>
      <c r="M3178" s="8" t="s">
        <v>9958</v>
      </c>
      <c r="N3178" s="8" t="s">
        <v>36</v>
      </c>
    </row>
    <row r="3179" spans="1:14" ht="21.75" customHeight="1">
      <c r="A3179" s="8" t="s">
        <v>9959</v>
      </c>
      <c r="B3179" s="8" t="s">
        <v>9927</v>
      </c>
      <c r="C3179" s="8" t="s">
        <v>9661</v>
      </c>
      <c r="D3179" s="8" t="s">
        <v>9662</v>
      </c>
      <c r="F3179" s="8" t="s">
        <v>6141</v>
      </c>
      <c r="G3179" s="8" t="str">
        <f t="shared" ca="1" si="205"/>
        <v>13</v>
      </c>
      <c r="H3179" s="8" t="str">
        <f t="shared" ca="1" si="206"/>
        <v>20</v>
      </c>
      <c r="I3179" s="8" t="s">
        <v>6256</v>
      </c>
      <c r="J3179" s="8" t="s">
        <v>6270</v>
      </c>
      <c r="K3179" s="8" t="s">
        <v>6166</v>
      </c>
      <c r="L3179" s="8" t="s">
        <v>9960</v>
      </c>
      <c r="M3179" s="8" t="s">
        <v>9961</v>
      </c>
      <c r="N3179" s="8" t="s">
        <v>42</v>
      </c>
    </row>
    <row r="3180" spans="1:14" ht="21.75" customHeight="1">
      <c r="A3180" s="8" t="s">
        <v>517</v>
      </c>
      <c r="B3180" s="8" t="s">
        <v>9962</v>
      </c>
      <c r="C3180" s="8" t="s">
        <v>9661</v>
      </c>
      <c r="D3180" s="8" t="s">
        <v>9664</v>
      </c>
      <c r="F3180" s="8" t="s">
        <v>6164</v>
      </c>
      <c r="G3180" s="8" t="str">
        <f t="shared" ca="1" si="205"/>
        <v>13</v>
      </c>
      <c r="H3180" s="8" t="str">
        <f t="shared" ca="1" si="206"/>
        <v>20</v>
      </c>
      <c r="I3180" s="8" t="s">
        <v>6195</v>
      </c>
      <c r="J3180" s="8" t="s">
        <v>6158</v>
      </c>
      <c r="K3180" s="8" t="s">
        <v>6217</v>
      </c>
      <c r="L3180" s="8" t="s">
        <v>9963</v>
      </c>
      <c r="M3180" s="8" t="s">
        <v>9964</v>
      </c>
      <c r="N3180" s="8" t="s">
        <v>42</v>
      </c>
    </row>
    <row r="3181" spans="1:14" ht="21.75" customHeight="1">
      <c r="A3181" s="8" t="s">
        <v>3951</v>
      </c>
      <c r="B3181" s="8" t="s">
        <v>6824</v>
      </c>
      <c r="C3181" s="8" t="s">
        <v>9661</v>
      </c>
      <c r="D3181" s="8" t="s">
        <v>9664</v>
      </c>
      <c r="F3181" s="8" t="s">
        <v>6141</v>
      </c>
      <c r="G3181" s="8" t="str">
        <f t="shared" ca="1" si="205"/>
        <v>13</v>
      </c>
      <c r="H3181" s="8" t="str">
        <f t="shared" ca="1" si="206"/>
        <v>20</v>
      </c>
      <c r="I3181" s="8" t="s">
        <v>8231</v>
      </c>
      <c r="J3181" s="8" t="s">
        <v>6158</v>
      </c>
      <c r="K3181" s="8" t="s">
        <v>6166</v>
      </c>
      <c r="L3181" s="8" t="s">
        <v>9965</v>
      </c>
      <c r="M3181" s="8" t="s">
        <v>9966</v>
      </c>
      <c r="N3181" s="8" t="s">
        <v>6169</v>
      </c>
    </row>
    <row r="3182" spans="1:14" ht="21.75" customHeight="1">
      <c r="A3182" s="8" t="s">
        <v>4176</v>
      </c>
      <c r="B3182" s="8" t="s">
        <v>9785</v>
      </c>
      <c r="C3182" s="8" t="s">
        <v>9661</v>
      </c>
      <c r="D3182" s="8" t="s">
        <v>9662</v>
      </c>
      <c r="F3182" s="8" t="s">
        <v>6164</v>
      </c>
      <c r="G3182" s="8" t="str">
        <f t="shared" ca="1" si="205"/>
        <v>13</v>
      </c>
      <c r="H3182" s="8" t="str">
        <f t="shared" ca="1" si="206"/>
        <v>20</v>
      </c>
      <c r="I3182" s="8" t="s">
        <v>6195</v>
      </c>
      <c r="J3182" s="8" t="s">
        <v>6158</v>
      </c>
      <c r="K3182" s="8" t="s">
        <v>6143</v>
      </c>
      <c r="L3182" s="8" t="s">
        <v>9967</v>
      </c>
      <c r="M3182" s="8" t="s">
        <v>9968</v>
      </c>
      <c r="N3182" s="8" t="s">
        <v>6224</v>
      </c>
    </row>
    <row r="3183" spans="1:14" ht="21.75" customHeight="1">
      <c r="A3183" s="8" t="s">
        <v>9969</v>
      </c>
      <c r="B3183" s="8" t="s">
        <v>9856</v>
      </c>
      <c r="C3183" s="8" t="s">
        <v>9661</v>
      </c>
      <c r="D3183" s="8" t="s">
        <v>9664</v>
      </c>
      <c r="F3183" s="8" t="s">
        <v>6141</v>
      </c>
      <c r="G3183" s="8" t="str">
        <f t="shared" ca="1" si="205"/>
        <v>13</v>
      </c>
      <c r="H3183" s="8" t="str">
        <f t="shared" ca="1" si="206"/>
        <v>20</v>
      </c>
      <c r="I3183" s="8" t="s">
        <v>6256</v>
      </c>
      <c r="J3183" s="8" t="s">
        <v>6361</v>
      </c>
      <c r="K3183" s="8" t="s">
        <v>6217</v>
      </c>
      <c r="L3183" s="8" t="s">
        <v>9970</v>
      </c>
      <c r="M3183" s="8" t="s">
        <v>9971</v>
      </c>
      <c r="N3183" s="8" t="s">
        <v>6169</v>
      </c>
    </row>
    <row r="3184" spans="1:14" ht="21.75" customHeight="1">
      <c r="A3184" s="8" t="s">
        <v>761</v>
      </c>
      <c r="B3184" s="8" t="s">
        <v>4835</v>
      </c>
      <c r="C3184" s="8" t="s">
        <v>9661</v>
      </c>
      <c r="D3184" s="8" t="s">
        <v>9664</v>
      </c>
      <c r="F3184" s="8" t="s">
        <v>6164</v>
      </c>
      <c r="G3184" s="8" t="str">
        <f t="shared" ca="1" si="205"/>
        <v>13</v>
      </c>
      <c r="H3184" s="8" t="str">
        <f t="shared" ca="1" si="206"/>
        <v>20</v>
      </c>
      <c r="I3184" s="8" t="s">
        <v>6589</v>
      </c>
      <c r="J3184" s="8" t="s">
        <v>6278</v>
      </c>
      <c r="K3184" s="8" t="s">
        <v>6217</v>
      </c>
      <c r="L3184" s="8" t="s">
        <v>9972</v>
      </c>
      <c r="M3184" s="8" t="s">
        <v>9973</v>
      </c>
      <c r="N3184" s="8" t="s">
        <v>36</v>
      </c>
    </row>
    <row r="3185" spans="1:14" ht="21.75" customHeight="1">
      <c r="A3185" s="8" t="s">
        <v>108</v>
      </c>
      <c r="B3185" s="8" t="s">
        <v>9974</v>
      </c>
      <c r="C3185" s="8" t="s">
        <v>9661</v>
      </c>
      <c r="D3185" s="8" t="s">
        <v>9664</v>
      </c>
      <c r="F3185" s="8" t="s">
        <v>6164</v>
      </c>
      <c r="G3185" s="8" t="str">
        <f t="shared" ca="1" si="205"/>
        <v>13</v>
      </c>
      <c r="H3185" s="8" t="str">
        <f t="shared" ca="1" si="206"/>
        <v>20</v>
      </c>
      <c r="I3185" s="8" t="s">
        <v>6252</v>
      </c>
      <c r="J3185" s="8" t="s">
        <v>6457</v>
      </c>
      <c r="K3185" s="8" t="s">
        <v>6166</v>
      </c>
      <c r="L3185" s="8" t="s">
        <v>9975</v>
      </c>
      <c r="M3185" s="8" t="s">
        <v>6389</v>
      </c>
      <c r="N3185" s="8" t="s">
        <v>6147</v>
      </c>
    </row>
    <row r="3186" spans="1:14" ht="21.75" customHeight="1">
      <c r="A3186" s="8" t="s">
        <v>9976</v>
      </c>
      <c r="B3186" s="8" t="s">
        <v>9977</v>
      </c>
      <c r="C3186" s="8" t="s">
        <v>9661</v>
      </c>
      <c r="D3186" s="8" t="s">
        <v>9664</v>
      </c>
      <c r="F3186" s="8" t="s">
        <v>6164</v>
      </c>
      <c r="G3186" s="8" t="str">
        <f t="shared" ca="1" si="205"/>
        <v>13</v>
      </c>
      <c r="H3186" s="8" t="str">
        <f t="shared" ca="1" si="206"/>
        <v>20</v>
      </c>
      <c r="I3186" s="8" t="s">
        <v>6189</v>
      </c>
      <c r="J3186" s="8" t="s">
        <v>6379</v>
      </c>
      <c r="K3186" s="8" t="s">
        <v>6150</v>
      </c>
      <c r="L3186" s="8" t="s">
        <v>9978</v>
      </c>
      <c r="M3186" s="8" t="s">
        <v>9979</v>
      </c>
      <c r="N3186" s="8" t="s">
        <v>42</v>
      </c>
    </row>
    <row r="3187" spans="1:14" ht="21.75" customHeight="1">
      <c r="A3187" s="8" t="s">
        <v>9980</v>
      </c>
      <c r="B3187" s="8" t="s">
        <v>9981</v>
      </c>
      <c r="C3187" s="8" t="s">
        <v>9661</v>
      </c>
      <c r="D3187" s="8" t="s">
        <v>9664</v>
      </c>
      <c r="F3187" s="8" t="s">
        <v>6141</v>
      </c>
      <c r="G3187" s="8" t="str">
        <f t="shared" ca="1" si="205"/>
        <v>13</v>
      </c>
      <c r="H3187" s="8" t="str">
        <f t="shared" ca="1" si="206"/>
        <v>20</v>
      </c>
      <c r="I3187" s="8" t="s">
        <v>6171</v>
      </c>
      <c r="J3187" s="8" t="s">
        <v>6324</v>
      </c>
      <c r="K3187" s="8" t="s">
        <v>6143</v>
      </c>
      <c r="L3187" s="8" t="s">
        <v>9982</v>
      </c>
      <c r="M3187" s="8" t="s">
        <v>4611</v>
      </c>
      <c r="N3187" s="8" t="s">
        <v>6224</v>
      </c>
    </row>
    <row r="3188" spans="1:14" ht="21.75" customHeight="1">
      <c r="A3188" s="8" t="s">
        <v>9983</v>
      </c>
      <c r="B3188" s="8" t="s">
        <v>9984</v>
      </c>
      <c r="C3188" s="8" t="s">
        <v>9661</v>
      </c>
      <c r="D3188" s="8" t="s">
        <v>9664</v>
      </c>
      <c r="F3188" s="8" t="s">
        <v>6150</v>
      </c>
      <c r="G3188" s="8" t="str">
        <f t="shared" ca="1" si="205"/>
        <v>13</v>
      </c>
      <c r="H3188" s="8" t="str">
        <f t="shared" ca="1" si="206"/>
        <v>20</v>
      </c>
      <c r="I3188" s="8" t="s">
        <v>9416</v>
      </c>
      <c r="J3188" s="8" t="s">
        <v>6361</v>
      </c>
      <c r="K3188" s="8" t="s">
        <v>6150</v>
      </c>
      <c r="L3188" s="8" t="s">
        <v>9985</v>
      </c>
      <c r="M3188" s="8" t="s">
        <v>7014</v>
      </c>
      <c r="N3188" s="8" t="s">
        <v>6224</v>
      </c>
    </row>
    <row r="3189" spans="1:14" ht="21.75" customHeight="1">
      <c r="A3189" s="8" t="s">
        <v>385</v>
      </c>
      <c r="B3189" s="8" t="s">
        <v>9986</v>
      </c>
      <c r="C3189" s="8" t="s">
        <v>9661</v>
      </c>
      <c r="D3189" s="8" t="s">
        <v>9664</v>
      </c>
      <c r="F3189" s="8" t="s">
        <v>6141</v>
      </c>
      <c r="G3189" s="8" t="str">
        <f t="shared" ca="1" si="205"/>
        <v>13</v>
      </c>
      <c r="H3189" s="8" t="str">
        <f t="shared" ca="1" si="206"/>
        <v>20</v>
      </c>
      <c r="I3189" s="8" t="s">
        <v>6256</v>
      </c>
      <c r="J3189" s="8" t="s">
        <v>6158</v>
      </c>
      <c r="K3189" s="8" t="s">
        <v>6217</v>
      </c>
      <c r="L3189" s="8" t="s">
        <v>9987</v>
      </c>
      <c r="M3189" s="8" t="s">
        <v>9988</v>
      </c>
      <c r="N3189" s="8" t="s">
        <v>36</v>
      </c>
    </row>
    <row r="3190" spans="1:14" ht="21.75" customHeight="1">
      <c r="A3190" s="8" t="s">
        <v>367</v>
      </c>
      <c r="B3190" s="8" t="s">
        <v>9989</v>
      </c>
      <c r="C3190" s="8" t="s">
        <v>9661</v>
      </c>
      <c r="D3190" s="8" t="s">
        <v>9662</v>
      </c>
      <c r="F3190" s="8" t="s">
        <v>6141</v>
      </c>
      <c r="G3190" s="8" t="str">
        <f t="shared" ca="1" si="205"/>
        <v>13</v>
      </c>
      <c r="H3190" s="8" t="str">
        <f t="shared" ca="1" si="206"/>
        <v>20</v>
      </c>
      <c r="I3190" s="8" t="s">
        <v>6973</v>
      </c>
      <c r="J3190" s="8" t="s">
        <v>6158</v>
      </c>
      <c r="K3190" s="8" t="s">
        <v>6143</v>
      </c>
      <c r="L3190" s="8" t="s">
        <v>9990</v>
      </c>
      <c r="M3190" s="8" t="s">
        <v>9673</v>
      </c>
      <c r="N3190" s="8" t="s">
        <v>6147</v>
      </c>
    </row>
    <row r="3191" spans="1:14" ht="21.75" customHeight="1">
      <c r="A3191" s="8" t="s">
        <v>9991</v>
      </c>
      <c r="B3191" s="8" t="s">
        <v>9992</v>
      </c>
      <c r="C3191" s="8" t="s">
        <v>9661</v>
      </c>
      <c r="D3191" s="8" t="s">
        <v>9664</v>
      </c>
      <c r="F3191" s="8" t="s">
        <v>6141</v>
      </c>
      <c r="G3191" s="8" t="str">
        <f t="shared" ca="1" si="205"/>
        <v>13</v>
      </c>
      <c r="H3191" s="8" t="str">
        <f t="shared" ca="1" si="206"/>
        <v>20</v>
      </c>
      <c r="I3191" s="8" t="s">
        <v>6277</v>
      </c>
      <c r="J3191" s="8" t="s">
        <v>6413</v>
      </c>
      <c r="K3191" s="8" t="s">
        <v>6150</v>
      </c>
      <c r="L3191" s="8" t="s">
        <v>9993</v>
      </c>
      <c r="M3191" s="8" t="s">
        <v>9994</v>
      </c>
      <c r="N3191" s="8" t="s">
        <v>6169</v>
      </c>
    </row>
    <row r="3192" spans="1:14" ht="21.75" customHeight="1">
      <c r="A3192" s="8" t="s">
        <v>172</v>
      </c>
      <c r="B3192" s="8" t="s">
        <v>9753</v>
      </c>
      <c r="C3192" s="8" t="s">
        <v>9661</v>
      </c>
      <c r="D3192" s="8" t="s">
        <v>9664</v>
      </c>
      <c r="F3192" s="8" t="s">
        <v>6141</v>
      </c>
      <c r="G3192" s="8" t="str">
        <f t="shared" ca="1" si="205"/>
        <v>13</v>
      </c>
      <c r="H3192" s="8" t="str">
        <f t="shared" ca="1" si="206"/>
        <v>20</v>
      </c>
      <c r="I3192" s="8" t="s">
        <v>6785</v>
      </c>
      <c r="J3192" s="8" t="s">
        <v>6190</v>
      </c>
      <c r="K3192" s="8" t="s">
        <v>6217</v>
      </c>
      <c r="L3192" s="8" t="s">
        <v>9995</v>
      </c>
      <c r="M3192" s="8" t="s">
        <v>9996</v>
      </c>
      <c r="N3192" s="8" t="s">
        <v>36</v>
      </c>
    </row>
    <row r="3193" spans="1:14" ht="21.75" customHeight="1">
      <c r="A3193" s="8" t="s">
        <v>9997</v>
      </c>
      <c r="B3193" s="8" t="s">
        <v>4774</v>
      </c>
      <c r="C3193" s="8" t="s">
        <v>9661</v>
      </c>
      <c r="D3193" s="8" t="s">
        <v>9664</v>
      </c>
      <c r="F3193" s="8" t="s">
        <v>6141</v>
      </c>
      <c r="G3193" s="8" t="str">
        <f t="shared" ca="1" si="205"/>
        <v>13</v>
      </c>
      <c r="H3193" s="8" t="str">
        <f t="shared" ca="1" si="206"/>
        <v>20</v>
      </c>
      <c r="I3193" s="8" t="s">
        <v>6750</v>
      </c>
      <c r="J3193" s="8" t="s">
        <v>6379</v>
      </c>
      <c r="K3193" s="8" t="s">
        <v>6217</v>
      </c>
      <c r="L3193" s="8" t="s">
        <v>9998</v>
      </c>
      <c r="M3193" s="8" t="s">
        <v>9999</v>
      </c>
      <c r="N3193" s="8" t="s">
        <v>36</v>
      </c>
    </row>
    <row r="3194" spans="1:14" ht="21.75" customHeight="1">
      <c r="A3194" s="8" t="s">
        <v>10000</v>
      </c>
      <c r="B3194" s="8" t="s">
        <v>10001</v>
      </c>
      <c r="C3194" s="8" t="s">
        <v>9661</v>
      </c>
      <c r="D3194" s="8" t="s">
        <v>9664</v>
      </c>
      <c r="F3194" s="8" t="s">
        <v>6141</v>
      </c>
      <c r="G3194" s="8" t="str">
        <f t="shared" ca="1" si="205"/>
        <v>13</v>
      </c>
      <c r="H3194" s="8" t="str">
        <f t="shared" ca="1" si="206"/>
        <v>20</v>
      </c>
      <c r="I3194" s="8" t="s">
        <v>6256</v>
      </c>
      <c r="J3194" s="8" t="s">
        <v>6190</v>
      </c>
      <c r="K3194" s="8" t="s">
        <v>6166</v>
      </c>
      <c r="L3194" s="8" t="s">
        <v>10002</v>
      </c>
      <c r="M3194" s="8" t="s">
        <v>7243</v>
      </c>
      <c r="N3194" s="8" t="s">
        <v>42</v>
      </c>
    </row>
    <row r="3195" spans="1:14" ht="21.75" customHeight="1">
      <c r="A3195" s="8" t="s">
        <v>385</v>
      </c>
      <c r="B3195" s="8" t="s">
        <v>10003</v>
      </c>
      <c r="C3195" s="8" t="s">
        <v>9661</v>
      </c>
      <c r="D3195" s="8" t="s">
        <v>9662</v>
      </c>
      <c r="F3195" s="8" t="s">
        <v>6141</v>
      </c>
      <c r="G3195" s="8" t="str">
        <f t="shared" ca="1" si="205"/>
        <v>13</v>
      </c>
      <c r="H3195" s="8" t="str">
        <f t="shared" ca="1" si="206"/>
        <v>20</v>
      </c>
      <c r="I3195" s="8" t="s">
        <v>6165</v>
      </c>
      <c r="J3195" s="8" t="s">
        <v>6144</v>
      </c>
      <c r="K3195" s="8" t="s">
        <v>6217</v>
      </c>
      <c r="L3195" s="8" t="s">
        <v>10004</v>
      </c>
      <c r="M3195" s="8" t="s">
        <v>7811</v>
      </c>
      <c r="N3195" s="8" t="s">
        <v>36</v>
      </c>
    </row>
    <row r="3196" spans="1:14" ht="21.75" customHeight="1">
      <c r="A3196" s="8" t="s">
        <v>10005</v>
      </c>
      <c r="B3196" s="8" t="s">
        <v>10006</v>
      </c>
      <c r="C3196" s="8" t="s">
        <v>9661</v>
      </c>
      <c r="D3196" s="8" t="s">
        <v>9664</v>
      </c>
      <c r="F3196" s="8" t="s">
        <v>6164</v>
      </c>
      <c r="G3196" s="8" t="str">
        <f t="shared" ca="1" si="205"/>
        <v>13</v>
      </c>
      <c r="H3196" s="8" t="str">
        <f t="shared" ca="1" si="206"/>
        <v>20</v>
      </c>
      <c r="I3196" s="8" t="s">
        <v>6306</v>
      </c>
      <c r="J3196" s="8" t="s">
        <v>6379</v>
      </c>
      <c r="K3196" s="8" t="s">
        <v>6143</v>
      </c>
      <c r="L3196" s="8" t="s">
        <v>10007</v>
      </c>
      <c r="M3196" s="8" t="s">
        <v>10008</v>
      </c>
      <c r="N3196" s="8" t="s">
        <v>36</v>
      </c>
    </row>
    <row r="3197" spans="1:14" ht="21.75" customHeight="1">
      <c r="A3197" s="8" t="s">
        <v>1907</v>
      </c>
      <c r="B3197" s="8" t="s">
        <v>9785</v>
      </c>
      <c r="C3197" s="8" t="s">
        <v>9661</v>
      </c>
      <c r="D3197" s="8" t="s">
        <v>9664</v>
      </c>
      <c r="F3197" s="8" t="s">
        <v>6164</v>
      </c>
      <c r="G3197" s="8" t="str">
        <f t="shared" ca="1" si="205"/>
        <v>13</v>
      </c>
      <c r="H3197" s="8" t="str">
        <f t="shared" ca="1" si="206"/>
        <v>20</v>
      </c>
      <c r="I3197" s="8" t="s">
        <v>7847</v>
      </c>
      <c r="J3197" s="8" t="s">
        <v>6158</v>
      </c>
      <c r="K3197" s="8" t="s">
        <v>6143</v>
      </c>
      <c r="L3197" s="8" t="s">
        <v>10009</v>
      </c>
      <c r="M3197" s="8" t="s">
        <v>6326</v>
      </c>
      <c r="N3197" s="8" t="s">
        <v>6224</v>
      </c>
    </row>
    <row r="3198" spans="1:14" ht="21.75" customHeight="1">
      <c r="A3198" s="8" t="s">
        <v>10010</v>
      </c>
      <c r="B3198" s="8" t="s">
        <v>9856</v>
      </c>
      <c r="C3198" s="8" t="s">
        <v>9661</v>
      </c>
      <c r="D3198" s="8" t="s">
        <v>9664</v>
      </c>
      <c r="F3198" s="8" t="s">
        <v>6141</v>
      </c>
      <c r="G3198" s="8" t="str">
        <f t="shared" ca="1" si="205"/>
        <v>13</v>
      </c>
      <c r="H3198" s="8" t="str">
        <f t="shared" ca="1" si="206"/>
        <v>20</v>
      </c>
      <c r="I3198" s="8" t="s">
        <v>6269</v>
      </c>
      <c r="J3198" s="8" t="s">
        <v>6361</v>
      </c>
      <c r="K3198" s="8" t="s">
        <v>6166</v>
      </c>
      <c r="L3198" s="8" t="s">
        <v>9857</v>
      </c>
      <c r="M3198" s="8" t="s">
        <v>6158</v>
      </c>
      <c r="N3198" s="8" t="s">
        <v>6169</v>
      </c>
    </row>
    <row r="3199" spans="1:14" ht="21.75" customHeight="1">
      <c r="A3199" s="8" t="s">
        <v>108</v>
      </c>
      <c r="B3199" s="8" t="s">
        <v>10011</v>
      </c>
      <c r="C3199" s="8" t="s">
        <v>9661</v>
      </c>
      <c r="D3199" s="8" t="s">
        <v>9664</v>
      </c>
      <c r="F3199" s="8" t="s">
        <v>6141</v>
      </c>
      <c r="G3199" s="8" t="str">
        <f t="shared" ca="1" si="205"/>
        <v>13</v>
      </c>
      <c r="H3199" s="8" t="str">
        <f t="shared" ca="1" si="206"/>
        <v>20</v>
      </c>
      <c r="I3199" s="8" t="s">
        <v>6171</v>
      </c>
      <c r="J3199" s="8" t="s">
        <v>10012</v>
      </c>
      <c r="K3199" s="8" t="s">
        <v>6143</v>
      </c>
      <c r="L3199" s="8" t="s">
        <v>10013</v>
      </c>
      <c r="M3199" s="8" t="s">
        <v>10014</v>
      </c>
      <c r="N3199" s="8" t="s">
        <v>6147</v>
      </c>
    </row>
    <row r="3200" spans="1:14" ht="21.75" customHeight="1">
      <c r="A3200" s="8" t="s">
        <v>6382</v>
      </c>
      <c r="B3200" s="8" t="s">
        <v>10015</v>
      </c>
      <c r="C3200" s="8" t="s">
        <v>9661</v>
      </c>
      <c r="D3200" s="8" t="s">
        <v>9681</v>
      </c>
      <c r="F3200" s="8" t="s">
        <v>6141</v>
      </c>
      <c r="G3200" s="8" t="str">
        <f t="shared" ca="1" si="205"/>
        <v>13</v>
      </c>
      <c r="H3200" s="8" t="str">
        <f t="shared" ca="1" si="206"/>
        <v>20</v>
      </c>
      <c r="I3200" s="8" t="s">
        <v>6244</v>
      </c>
      <c r="J3200" s="8" t="s">
        <v>6786</v>
      </c>
      <c r="K3200" s="8" t="s">
        <v>6217</v>
      </c>
      <c r="L3200" s="8" t="s">
        <v>10016</v>
      </c>
      <c r="M3200" s="8" t="s">
        <v>10017</v>
      </c>
      <c r="N3200" s="8" t="s">
        <v>36</v>
      </c>
    </row>
    <row r="3201" spans="1:14" ht="21.75" customHeight="1">
      <c r="A3201" s="8" t="s">
        <v>108</v>
      </c>
      <c r="B3201" s="8" t="s">
        <v>10018</v>
      </c>
      <c r="C3201" s="8" t="s">
        <v>9661</v>
      </c>
      <c r="D3201" s="8" t="s">
        <v>9664</v>
      </c>
      <c r="F3201" s="8" t="s">
        <v>6141</v>
      </c>
      <c r="G3201" s="8" t="str">
        <f t="shared" ca="1" si="205"/>
        <v>13</v>
      </c>
      <c r="H3201" s="8" t="str">
        <f t="shared" ca="1" si="206"/>
        <v>20</v>
      </c>
      <c r="I3201" s="8" t="s">
        <v>10019</v>
      </c>
      <c r="J3201" s="8" t="s">
        <v>6440</v>
      </c>
      <c r="K3201" s="8" t="s">
        <v>6217</v>
      </c>
      <c r="L3201" s="8" t="s">
        <v>10020</v>
      </c>
      <c r="M3201" s="8" t="s">
        <v>10021</v>
      </c>
      <c r="N3201" s="8" t="s">
        <v>36</v>
      </c>
    </row>
    <row r="3202" spans="1:14" ht="21.75" customHeight="1">
      <c r="A3202" s="8" t="s">
        <v>1068</v>
      </c>
      <c r="B3202" s="8" t="s">
        <v>7039</v>
      </c>
      <c r="C3202" s="8" t="s">
        <v>9661</v>
      </c>
      <c r="D3202" s="8" t="s">
        <v>9664</v>
      </c>
      <c r="F3202" s="8" t="s">
        <v>6164</v>
      </c>
      <c r="G3202" s="8" t="str">
        <f t="shared" ca="1" si="205"/>
        <v>13</v>
      </c>
      <c r="H3202" s="8" t="str">
        <f t="shared" ca="1" si="206"/>
        <v>20</v>
      </c>
      <c r="I3202" s="8" t="s">
        <v>6256</v>
      </c>
      <c r="J3202" s="8" t="s">
        <v>6239</v>
      </c>
      <c r="K3202" s="8" t="s">
        <v>6217</v>
      </c>
      <c r="L3202" s="8" t="s">
        <v>7041</v>
      </c>
      <c r="M3202" s="8" t="s">
        <v>10022</v>
      </c>
      <c r="N3202" s="8" t="s">
        <v>42</v>
      </c>
    </row>
    <row r="3203" spans="1:14" ht="21.75" customHeight="1">
      <c r="A3203" s="8" t="s">
        <v>367</v>
      </c>
      <c r="B3203" s="8" t="s">
        <v>8779</v>
      </c>
      <c r="C3203" s="8" t="s">
        <v>9661</v>
      </c>
      <c r="D3203" s="8" t="s">
        <v>9664</v>
      </c>
      <c r="F3203" s="8" t="s">
        <v>6141</v>
      </c>
      <c r="G3203" s="8" t="str">
        <f t="shared" ca="1" si="205"/>
        <v>13</v>
      </c>
      <c r="H3203" s="8" t="str">
        <f t="shared" ca="1" si="206"/>
        <v>20</v>
      </c>
      <c r="I3203" s="8" t="s">
        <v>6195</v>
      </c>
      <c r="J3203" s="8" t="s">
        <v>6324</v>
      </c>
      <c r="K3203" s="8" t="s">
        <v>6217</v>
      </c>
      <c r="L3203" s="8" t="s">
        <v>7241</v>
      </c>
      <c r="M3203" s="8" t="s">
        <v>10023</v>
      </c>
      <c r="N3203" s="8" t="s">
        <v>6169</v>
      </c>
    </row>
    <row r="3204" spans="1:14" ht="21.75" customHeight="1">
      <c r="A3204" s="8" t="s">
        <v>5604</v>
      </c>
      <c r="B3204" s="8" t="s">
        <v>10024</v>
      </c>
      <c r="C3204" s="8" t="s">
        <v>9661</v>
      </c>
      <c r="D3204" s="8" t="s">
        <v>9664</v>
      </c>
      <c r="F3204" s="8" t="s">
        <v>6164</v>
      </c>
      <c r="G3204" s="8" t="str">
        <f t="shared" ca="1" si="205"/>
        <v>13</v>
      </c>
      <c r="H3204" s="8" t="str">
        <f t="shared" ca="1" si="206"/>
        <v>20</v>
      </c>
      <c r="I3204" s="8" t="s">
        <v>6252</v>
      </c>
      <c r="J3204" s="8" t="s">
        <v>6278</v>
      </c>
      <c r="K3204" s="8" t="s">
        <v>6217</v>
      </c>
      <c r="L3204" s="8" t="s">
        <v>10025</v>
      </c>
      <c r="M3204" s="8" t="s">
        <v>1907</v>
      </c>
      <c r="N3204" s="8" t="s">
        <v>36</v>
      </c>
    </row>
    <row r="3205" spans="1:14" ht="21.75" customHeight="1">
      <c r="A3205" s="8" t="s">
        <v>10026</v>
      </c>
      <c r="B3205" s="8" t="s">
        <v>10027</v>
      </c>
      <c r="C3205" s="8" t="s">
        <v>9661</v>
      </c>
      <c r="D3205" s="8" t="s">
        <v>9664</v>
      </c>
      <c r="F3205" s="8" t="s">
        <v>6164</v>
      </c>
      <c r="G3205" s="8" t="str">
        <f t="shared" ca="1" si="205"/>
        <v>13</v>
      </c>
      <c r="H3205" s="8" t="str">
        <f t="shared" ca="1" si="206"/>
        <v>20</v>
      </c>
      <c r="I3205" s="8" t="s">
        <v>6256</v>
      </c>
      <c r="J3205" s="8" t="s">
        <v>6286</v>
      </c>
      <c r="K3205" s="8" t="s">
        <v>6217</v>
      </c>
      <c r="L3205" s="8" t="s">
        <v>10028</v>
      </c>
      <c r="M3205" s="8" t="s">
        <v>10029</v>
      </c>
      <c r="N3205" s="8" t="s">
        <v>6169</v>
      </c>
    </row>
    <row r="3206" spans="1:14" ht="21.75" customHeight="1">
      <c r="A3206" s="8" t="s">
        <v>75</v>
      </c>
      <c r="B3206" s="8" t="s">
        <v>10030</v>
      </c>
      <c r="C3206" s="8" t="s">
        <v>9661</v>
      </c>
      <c r="D3206" s="8" t="s">
        <v>9678</v>
      </c>
      <c r="F3206" s="8" t="s">
        <v>6141</v>
      </c>
      <c r="G3206" s="8" t="str">
        <f t="shared" ca="1" si="205"/>
        <v>13</v>
      </c>
      <c r="H3206" s="8" t="str">
        <f t="shared" ca="1" si="206"/>
        <v>20</v>
      </c>
      <c r="I3206" s="8" t="s">
        <v>6165</v>
      </c>
      <c r="J3206" s="8" t="s">
        <v>6210</v>
      </c>
      <c r="K3206" s="8" t="s">
        <v>6217</v>
      </c>
      <c r="L3206" s="8" t="s">
        <v>10031</v>
      </c>
      <c r="M3206" s="8" t="s">
        <v>10032</v>
      </c>
      <c r="N3206" s="8" t="s">
        <v>6224</v>
      </c>
    </row>
    <row r="3207" spans="1:14" ht="21.75" customHeight="1">
      <c r="A3207" s="8" t="s">
        <v>9276</v>
      </c>
      <c r="B3207" s="8" t="s">
        <v>5622</v>
      </c>
      <c r="C3207" s="8" t="s">
        <v>9661</v>
      </c>
      <c r="D3207" s="8" t="s">
        <v>9678</v>
      </c>
      <c r="F3207" s="8" t="s">
        <v>6150</v>
      </c>
      <c r="G3207" s="8" t="str">
        <f t="shared" ca="1" si="205"/>
        <v>13</v>
      </c>
      <c r="H3207" s="8" t="str">
        <f t="shared" ca="1" si="206"/>
        <v>20</v>
      </c>
      <c r="I3207" s="8" t="s">
        <v>6256</v>
      </c>
      <c r="J3207" s="8" t="s">
        <v>6190</v>
      </c>
      <c r="K3207" s="8" t="s">
        <v>6217</v>
      </c>
      <c r="L3207" s="8" t="s">
        <v>9899</v>
      </c>
      <c r="M3207" s="8" t="s">
        <v>10033</v>
      </c>
      <c r="N3207" s="8" t="s">
        <v>6224</v>
      </c>
    </row>
    <row r="3208" spans="1:14" ht="21.75" customHeight="1">
      <c r="A3208" s="8" t="s">
        <v>385</v>
      </c>
      <c r="B3208" s="8" t="s">
        <v>9764</v>
      </c>
      <c r="C3208" s="8" t="s">
        <v>9661</v>
      </c>
      <c r="D3208" s="8" t="s">
        <v>9664</v>
      </c>
      <c r="F3208" s="8" t="s">
        <v>6141</v>
      </c>
      <c r="G3208" s="8" t="str">
        <f t="shared" ca="1" si="205"/>
        <v>13</v>
      </c>
      <c r="H3208" s="8" t="str">
        <f t="shared" ca="1" si="206"/>
        <v>20</v>
      </c>
      <c r="I3208" s="8" t="s">
        <v>6171</v>
      </c>
      <c r="J3208" s="8" t="s">
        <v>6270</v>
      </c>
      <c r="K3208" s="8" t="s">
        <v>6217</v>
      </c>
      <c r="L3208" s="8" t="s">
        <v>10034</v>
      </c>
      <c r="M3208" s="8" t="s">
        <v>10035</v>
      </c>
      <c r="N3208" s="8" t="s">
        <v>42</v>
      </c>
    </row>
    <row r="3209" spans="1:14" ht="21.75" customHeight="1">
      <c r="A3209" s="8" t="s">
        <v>385</v>
      </c>
      <c r="B3209" s="8" t="s">
        <v>10036</v>
      </c>
      <c r="C3209" s="8" t="s">
        <v>9661</v>
      </c>
      <c r="D3209" s="8" t="s">
        <v>9662</v>
      </c>
      <c r="F3209" s="8" t="s">
        <v>6141</v>
      </c>
      <c r="G3209" s="8" t="str">
        <f t="shared" ca="1" si="205"/>
        <v>13</v>
      </c>
      <c r="H3209" s="8" t="str">
        <f t="shared" ca="1" si="206"/>
        <v>20</v>
      </c>
      <c r="I3209" s="8" t="s">
        <v>6189</v>
      </c>
      <c r="J3209" s="8" t="s">
        <v>6286</v>
      </c>
      <c r="K3209" s="8" t="s">
        <v>6143</v>
      </c>
      <c r="L3209" s="8" t="s">
        <v>10037</v>
      </c>
      <c r="M3209" s="8" t="s">
        <v>6692</v>
      </c>
      <c r="N3209" s="8" t="s">
        <v>6224</v>
      </c>
    </row>
    <row r="3210" spans="1:14" ht="21.75" customHeight="1">
      <c r="A3210" s="8" t="s">
        <v>10038</v>
      </c>
      <c r="B3210" s="8" t="s">
        <v>10039</v>
      </c>
      <c r="C3210" s="8" t="s">
        <v>9661</v>
      </c>
      <c r="D3210" s="8" t="s">
        <v>9662</v>
      </c>
      <c r="F3210" s="8" t="s">
        <v>6141</v>
      </c>
      <c r="G3210" s="8" t="str">
        <f t="shared" ca="1" si="205"/>
        <v>13</v>
      </c>
      <c r="H3210" s="8" t="str">
        <f t="shared" ca="1" si="206"/>
        <v>20</v>
      </c>
      <c r="I3210" s="8" t="s">
        <v>6294</v>
      </c>
      <c r="J3210" s="8" t="s">
        <v>6158</v>
      </c>
      <c r="K3210" s="8" t="s">
        <v>6217</v>
      </c>
      <c r="L3210" s="8" t="s">
        <v>10040</v>
      </c>
      <c r="M3210" s="8" t="s">
        <v>10041</v>
      </c>
      <c r="N3210" s="8" t="s">
        <v>42</v>
      </c>
    </row>
    <row r="3211" spans="1:14" ht="21.75" customHeight="1">
      <c r="A3211" s="8" t="s">
        <v>10042</v>
      </c>
      <c r="B3211" s="8" t="s">
        <v>9875</v>
      </c>
      <c r="C3211" s="8" t="s">
        <v>9661</v>
      </c>
      <c r="D3211" s="8" t="s">
        <v>9664</v>
      </c>
      <c r="F3211" s="8" t="s">
        <v>6164</v>
      </c>
      <c r="G3211" s="8" t="str">
        <f t="shared" ca="1" si="205"/>
        <v>13</v>
      </c>
      <c r="H3211" s="8" t="str">
        <f t="shared" ca="1" si="206"/>
        <v>20</v>
      </c>
      <c r="I3211" s="8" t="s">
        <v>6244</v>
      </c>
      <c r="J3211" s="8" t="s">
        <v>9876</v>
      </c>
      <c r="K3211" s="8" t="s">
        <v>6217</v>
      </c>
      <c r="L3211" s="8" t="s">
        <v>9877</v>
      </c>
      <c r="M3211" s="8" t="s">
        <v>1325</v>
      </c>
      <c r="N3211" s="8" t="s">
        <v>36</v>
      </c>
    </row>
    <row r="3212" spans="1:14" ht="21.75" customHeight="1">
      <c r="A3212" s="8" t="s">
        <v>10043</v>
      </c>
      <c r="B3212" s="8" t="s">
        <v>9785</v>
      </c>
      <c r="C3212" s="8" t="s">
        <v>9661</v>
      </c>
      <c r="D3212" s="8" t="s">
        <v>9662</v>
      </c>
      <c r="F3212" s="8" t="s">
        <v>6150</v>
      </c>
      <c r="G3212" s="8" t="str">
        <f t="shared" ca="1" si="205"/>
        <v>13</v>
      </c>
      <c r="H3212" s="8" t="str">
        <f t="shared" ca="1" si="206"/>
        <v>20</v>
      </c>
      <c r="I3212" s="8" t="s">
        <v>6589</v>
      </c>
      <c r="J3212" s="8" t="s">
        <v>6158</v>
      </c>
      <c r="K3212" s="8" t="s">
        <v>6217</v>
      </c>
      <c r="L3212" s="8" t="s">
        <v>9967</v>
      </c>
      <c r="M3212" s="8" t="s">
        <v>10044</v>
      </c>
      <c r="N3212" s="8" t="s">
        <v>6224</v>
      </c>
    </row>
    <row r="3213" spans="1:14" ht="21.75" customHeight="1">
      <c r="A3213" s="8" t="s">
        <v>10045</v>
      </c>
      <c r="B3213" s="8" t="s">
        <v>9856</v>
      </c>
      <c r="C3213" s="8" t="s">
        <v>9661</v>
      </c>
      <c r="D3213" s="8" t="s">
        <v>9664</v>
      </c>
      <c r="F3213" s="8" t="s">
        <v>6141</v>
      </c>
      <c r="G3213" s="8" t="str">
        <f t="shared" ca="1" si="205"/>
        <v>13</v>
      </c>
      <c r="H3213" s="8" t="str">
        <f t="shared" ca="1" si="206"/>
        <v>20</v>
      </c>
      <c r="I3213" s="8" t="s">
        <v>7237</v>
      </c>
      <c r="J3213" s="8" t="s">
        <v>6361</v>
      </c>
      <c r="K3213" s="8" t="s">
        <v>6217</v>
      </c>
      <c r="L3213" s="8" t="s">
        <v>10046</v>
      </c>
      <c r="M3213" s="8" t="s">
        <v>7067</v>
      </c>
      <c r="N3213" s="8" t="s">
        <v>6169</v>
      </c>
    </row>
    <row r="3214" spans="1:14" ht="21.75" customHeight="1">
      <c r="A3214" s="8" t="s">
        <v>10047</v>
      </c>
      <c r="B3214" s="8" t="s">
        <v>10011</v>
      </c>
      <c r="C3214" s="8" t="s">
        <v>9661</v>
      </c>
      <c r="D3214" s="8" t="s">
        <v>9664</v>
      </c>
      <c r="F3214" s="8" t="s">
        <v>6141</v>
      </c>
      <c r="G3214" s="8" t="str">
        <f t="shared" ca="1" si="205"/>
        <v>13</v>
      </c>
      <c r="H3214" s="8" t="str">
        <f t="shared" ca="1" si="206"/>
        <v>20</v>
      </c>
      <c r="I3214" s="8" t="s">
        <v>6676</v>
      </c>
      <c r="J3214" s="8" t="s">
        <v>10012</v>
      </c>
      <c r="K3214" s="8" t="s">
        <v>6143</v>
      </c>
      <c r="L3214" s="8" t="s">
        <v>10048</v>
      </c>
      <c r="M3214" s="8" t="s">
        <v>10049</v>
      </c>
      <c r="N3214" s="8" t="s">
        <v>6147</v>
      </c>
    </row>
    <row r="3215" spans="1:14" ht="21.75" customHeight="1">
      <c r="A3215" s="8" t="s">
        <v>9628</v>
      </c>
      <c r="B3215" s="8" t="s">
        <v>10027</v>
      </c>
      <c r="C3215" s="8" t="s">
        <v>9661</v>
      </c>
      <c r="D3215" s="8" t="s">
        <v>9664</v>
      </c>
      <c r="F3215" s="8" t="s">
        <v>6141</v>
      </c>
      <c r="G3215" s="8" t="str">
        <f t="shared" ca="1" si="205"/>
        <v>13</v>
      </c>
      <c r="H3215" s="8" t="str">
        <f t="shared" ca="1" si="206"/>
        <v>20</v>
      </c>
      <c r="I3215" s="8" t="s">
        <v>6252</v>
      </c>
      <c r="J3215" s="8" t="s">
        <v>6286</v>
      </c>
      <c r="K3215" s="8" t="s">
        <v>6217</v>
      </c>
      <c r="L3215" s="8" t="s">
        <v>10050</v>
      </c>
      <c r="M3215" s="8" t="s">
        <v>10051</v>
      </c>
      <c r="N3215" s="8" t="s">
        <v>6169</v>
      </c>
    </row>
    <row r="3216" spans="1:14" ht="21.75" customHeight="1">
      <c r="A3216" s="8" t="s">
        <v>367</v>
      </c>
      <c r="B3216" s="8" t="s">
        <v>4778</v>
      </c>
      <c r="C3216" s="8" t="s">
        <v>9661</v>
      </c>
      <c r="D3216" s="8" t="s">
        <v>9719</v>
      </c>
      <c r="F3216" s="8" t="s">
        <v>6141</v>
      </c>
      <c r="G3216" s="8" t="str">
        <f t="shared" ca="1" si="205"/>
        <v>13</v>
      </c>
      <c r="H3216" s="8" t="str">
        <f t="shared" ca="1" si="206"/>
        <v>20</v>
      </c>
      <c r="I3216" s="8" t="s">
        <v>10052</v>
      </c>
      <c r="J3216" s="8" t="s">
        <v>6158</v>
      </c>
      <c r="K3216" s="8" t="s">
        <v>6143</v>
      </c>
      <c r="L3216" s="8" t="s">
        <v>10053</v>
      </c>
      <c r="M3216" s="8" t="s">
        <v>9192</v>
      </c>
      <c r="N3216" s="8" t="s">
        <v>6169</v>
      </c>
    </row>
    <row r="3217" spans="1:14" ht="21.75" customHeight="1">
      <c r="A3217" s="8" t="s">
        <v>1068</v>
      </c>
      <c r="B3217" s="8" t="s">
        <v>10054</v>
      </c>
      <c r="C3217" s="8" t="s">
        <v>9661</v>
      </c>
      <c r="D3217" s="8" t="s">
        <v>9681</v>
      </c>
      <c r="F3217" s="8" t="s">
        <v>6164</v>
      </c>
      <c r="G3217" s="8" t="str">
        <f t="shared" ca="1" si="205"/>
        <v>13</v>
      </c>
      <c r="H3217" s="8" t="str">
        <f t="shared" ca="1" si="206"/>
        <v>20</v>
      </c>
      <c r="I3217" s="8" t="s">
        <v>7526</v>
      </c>
      <c r="J3217" s="8" t="s">
        <v>6786</v>
      </c>
      <c r="K3217" s="8" t="s">
        <v>6143</v>
      </c>
      <c r="L3217" s="8" t="s">
        <v>10055</v>
      </c>
      <c r="M3217" s="8" t="s">
        <v>6698</v>
      </c>
      <c r="N3217" s="8" t="s">
        <v>36</v>
      </c>
    </row>
    <row r="3218" spans="1:14" ht="21.75" customHeight="1">
      <c r="A3218" s="8" t="s">
        <v>10056</v>
      </c>
      <c r="B3218" s="8" t="s">
        <v>9820</v>
      </c>
      <c r="C3218" s="8" t="s">
        <v>9661</v>
      </c>
      <c r="D3218" s="8" t="s">
        <v>9664</v>
      </c>
      <c r="F3218" s="8" t="s">
        <v>6141</v>
      </c>
      <c r="G3218" s="8" t="str">
        <f t="shared" ca="1" si="205"/>
        <v>13</v>
      </c>
      <c r="H3218" s="8" t="str">
        <f t="shared" ca="1" si="206"/>
        <v>20</v>
      </c>
      <c r="I3218" s="8" t="s">
        <v>6632</v>
      </c>
      <c r="J3218" s="8" t="s">
        <v>9822</v>
      </c>
      <c r="K3218" s="8" t="s">
        <v>6166</v>
      </c>
      <c r="L3218" s="8" t="s">
        <v>9823</v>
      </c>
      <c r="M3218" s="8" t="s">
        <v>10057</v>
      </c>
      <c r="N3218" s="8" t="s">
        <v>36</v>
      </c>
    </row>
    <row r="3219" spans="1:14" ht="21.75" customHeight="1">
      <c r="A3219" s="8" t="s">
        <v>976</v>
      </c>
      <c r="B3219" s="8" t="s">
        <v>9058</v>
      </c>
      <c r="C3219" s="8" t="s">
        <v>9661</v>
      </c>
      <c r="D3219" s="8" t="s">
        <v>9662</v>
      </c>
      <c r="F3219" s="8" t="s">
        <v>6141</v>
      </c>
      <c r="G3219" s="8" t="str">
        <f t="shared" ca="1" si="205"/>
        <v>13</v>
      </c>
      <c r="H3219" s="8" t="str">
        <f t="shared" ca="1" si="206"/>
        <v>20</v>
      </c>
      <c r="I3219" s="8" t="s">
        <v>7367</v>
      </c>
      <c r="J3219" s="8" t="s">
        <v>9059</v>
      </c>
      <c r="K3219" s="8" t="s">
        <v>6217</v>
      </c>
      <c r="L3219" s="8" t="s">
        <v>10058</v>
      </c>
      <c r="M3219" s="8" t="s">
        <v>10059</v>
      </c>
      <c r="N3219" s="8" t="s">
        <v>6224</v>
      </c>
    </row>
    <row r="3220" spans="1:14" ht="21.75" customHeight="1">
      <c r="A3220" s="8" t="s">
        <v>4176</v>
      </c>
      <c r="B3220" s="8" t="s">
        <v>10060</v>
      </c>
      <c r="C3220" s="8" t="s">
        <v>9661</v>
      </c>
      <c r="D3220" s="8" t="s">
        <v>9664</v>
      </c>
      <c r="F3220" s="8" t="s">
        <v>6141</v>
      </c>
      <c r="G3220" s="8" t="str">
        <f t="shared" ca="1" si="205"/>
        <v>13</v>
      </c>
      <c r="H3220" s="8" t="str">
        <f t="shared" ca="1" si="206"/>
        <v>20</v>
      </c>
      <c r="I3220" s="8" t="s">
        <v>6171</v>
      </c>
      <c r="J3220" s="8" t="s">
        <v>6366</v>
      </c>
      <c r="K3220" s="8" t="s">
        <v>6217</v>
      </c>
      <c r="L3220" s="8" t="s">
        <v>10061</v>
      </c>
      <c r="M3220" s="8" t="s">
        <v>8419</v>
      </c>
      <c r="N3220" s="8" t="s">
        <v>6147</v>
      </c>
    </row>
    <row r="3221" spans="1:14" ht="21.75" customHeight="1">
      <c r="A3221" s="8" t="s">
        <v>7159</v>
      </c>
      <c r="B3221" s="8" t="s">
        <v>10062</v>
      </c>
      <c r="C3221" s="8" t="s">
        <v>9661</v>
      </c>
      <c r="D3221" s="8" t="s">
        <v>9664</v>
      </c>
      <c r="F3221" s="8" t="s">
        <v>6141</v>
      </c>
      <c r="G3221" s="8" t="str">
        <f t="shared" ca="1" si="205"/>
        <v>13</v>
      </c>
      <c r="H3221" s="8" t="str">
        <f t="shared" ca="1" si="206"/>
        <v>20</v>
      </c>
      <c r="I3221" s="8" t="s">
        <v>6277</v>
      </c>
      <c r="J3221" s="8" t="s">
        <v>6595</v>
      </c>
      <c r="K3221" s="8" t="s">
        <v>6217</v>
      </c>
      <c r="L3221" s="8" t="s">
        <v>10063</v>
      </c>
      <c r="M3221" s="8" t="s">
        <v>10064</v>
      </c>
      <c r="N3221" s="8" t="s">
        <v>36</v>
      </c>
    </row>
    <row r="3222" spans="1:14" ht="21.75" customHeight="1">
      <c r="A3222" s="8" t="s">
        <v>2510</v>
      </c>
      <c r="B3222" s="8" t="s">
        <v>10065</v>
      </c>
      <c r="C3222" s="8" t="s">
        <v>9661</v>
      </c>
      <c r="D3222" s="8" t="s">
        <v>9664</v>
      </c>
      <c r="F3222" s="8" t="s">
        <v>6141</v>
      </c>
      <c r="G3222" s="8" t="str">
        <f t="shared" ca="1" si="205"/>
        <v>13</v>
      </c>
      <c r="H3222" s="8" t="str">
        <f t="shared" ca="1" si="206"/>
        <v>20</v>
      </c>
      <c r="I3222" s="8" t="s">
        <v>10066</v>
      </c>
      <c r="J3222" s="8" t="s">
        <v>6210</v>
      </c>
      <c r="K3222" s="8" t="s">
        <v>6217</v>
      </c>
      <c r="L3222" s="8" t="s">
        <v>10067</v>
      </c>
      <c r="M3222" s="8" t="s">
        <v>10068</v>
      </c>
      <c r="N3222" s="8" t="s">
        <v>42</v>
      </c>
    </row>
    <row r="3223" spans="1:14" ht="21.75" customHeight="1">
      <c r="A3223" s="8" t="s">
        <v>1127</v>
      </c>
      <c r="B3223" s="8" t="s">
        <v>10069</v>
      </c>
      <c r="C3223" s="8" t="s">
        <v>9661</v>
      </c>
      <c r="D3223" s="8" t="s">
        <v>9681</v>
      </c>
      <c r="F3223" s="8" t="s">
        <v>6164</v>
      </c>
      <c r="G3223" s="8" t="str">
        <f t="shared" ca="1" si="205"/>
        <v>13</v>
      </c>
      <c r="H3223" s="8" t="str">
        <f t="shared" ca="1" si="206"/>
        <v>20</v>
      </c>
      <c r="I3223" s="8" t="s">
        <v>6306</v>
      </c>
      <c r="J3223" s="8" t="s">
        <v>6457</v>
      </c>
      <c r="K3223" s="8" t="s">
        <v>6166</v>
      </c>
      <c r="L3223" s="8" t="s">
        <v>10070</v>
      </c>
      <c r="M3223" s="8" t="s">
        <v>10071</v>
      </c>
      <c r="N3223" s="8" t="s">
        <v>6147</v>
      </c>
    </row>
    <row r="3224" spans="1:14" ht="21.75" customHeight="1">
      <c r="A3224" s="8" t="s">
        <v>172</v>
      </c>
      <c r="B3224" s="8" t="s">
        <v>7069</v>
      </c>
      <c r="C3224" s="8" t="s">
        <v>9661</v>
      </c>
      <c r="D3224" s="8" t="s">
        <v>9662</v>
      </c>
      <c r="F3224" s="8" t="s">
        <v>6150</v>
      </c>
      <c r="G3224" s="8" t="str">
        <f t="shared" ca="1" si="205"/>
        <v>13</v>
      </c>
      <c r="H3224" s="8" t="str">
        <f t="shared" ca="1" si="206"/>
        <v>20</v>
      </c>
      <c r="I3224" s="8" t="s">
        <v>6171</v>
      </c>
      <c r="J3224" s="8" t="s">
        <v>6270</v>
      </c>
      <c r="K3224" s="8" t="s">
        <v>6150</v>
      </c>
      <c r="L3224" s="8" t="s">
        <v>10072</v>
      </c>
      <c r="M3224" s="8" t="s">
        <v>1907</v>
      </c>
      <c r="N3224" s="8" t="s">
        <v>36</v>
      </c>
    </row>
    <row r="3225" spans="1:14" ht="21.75" customHeight="1">
      <c r="A3225" s="8" t="s">
        <v>10073</v>
      </c>
      <c r="B3225" s="8" t="s">
        <v>10074</v>
      </c>
      <c r="C3225" s="8" t="s">
        <v>9661</v>
      </c>
      <c r="D3225" s="8" t="s">
        <v>9664</v>
      </c>
      <c r="F3225" s="8" t="s">
        <v>6141</v>
      </c>
      <c r="G3225" s="8" t="str">
        <f t="shared" ca="1" si="205"/>
        <v>13</v>
      </c>
      <c r="H3225" s="8" t="str">
        <f t="shared" ca="1" si="206"/>
        <v>20</v>
      </c>
      <c r="I3225" s="8" t="s">
        <v>6256</v>
      </c>
      <c r="J3225" s="8" t="s">
        <v>6420</v>
      </c>
      <c r="K3225" s="8" t="s">
        <v>6217</v>
      </c>
      <c r="L3225" s="8" t="s">
        <v>10075</v>
      </c>
      <c r="M3225" s="8" t="s">
        <v>10076</v>
      </c>
      <c r="N3225" s="8" t="s">
        <v>42</v>
      </c>
    </row>
    <row r="3226" spans="1:14" ht="21.75" customHeight="1">
      <c r="A3226" s="8" t="s">
        <v>10077</v>
      </c>
      <c r="B3226" s="8" t="s">
        <v>5826</v>
      </c>
      <c r="C3226" s="8" t="s">
        <v>9661</v>
      </c>
      <c r="D3226" s="8" t="s">
        <v>9664</v>
      </c>
      <c r="F3226" s="8" t="s">
        <v>6164</v>
      </c>
      <c r="G3226" s="8" t="str">
        <f t="shared" ca="1" si="205"/>
        <v>13</v>
      </c>
      <c r="H3226" s="8" t="str">
        <f t="shared" ca="1" si="206"/>
        <v>20</v>
      </c>
      <c r="I3226" s="8" t="s">
        <v>7769</v>
      </c>
      <c r="J3226" s="8" t="s">
        <v>6158</v>
      </c>
      <c r="K3226" s="8" t="s">
        <v>6143</v>
      </c>
      <c r="L3226" s="8" t="s">
        <v>9699</v>
      </c>
      <c r="M3226" s="8" t="s">
        <v>1907</v>
      </c>
      <c r="N3226" s="8" t="s">
        <v>6147</v>
      </c>
    </row>
    <row r="3227" spans="1:14" ht="21.75" customHeight="1">
      <c r="A3227" s="8" t="s">
        <v>3139</v>
      </c>
      <c r="B3227" s="8" t="s">
        <v>9785</v>
      </c>
      <c r="C3227" s="8" t="s">
        <v>9661</v>
      </c>
      <c r="D3227" s="8" t="s">
        <v>9662</v>
      </c>
      <c r="F3227" s="8" t="s">
        <v>6164</v>
      </c>
      <c r="G3227" s="8" t="str">
        <f t="shared" ca="1" si="205"/>
        <v>13</v>
      </c>
      <c r="H3227" s="8" t="str">
        <f t="shared" ca="1" si="206"/>
        <v>20</v>
      </c>
      <c r="I3227" s="8" t="s">
        <v>6195</v>
      </c>
      <c r="J3227" s="8" t="s">
        <v>6158</v>
      </c>
      <c r="K3227" s="8" t="s">
        <v>6143</v>
      </c>
      <c r="L3227" s="8" t="s">
        <v>10078</v>
      </c>
      <c r="M3227" s="8" t="s">
        <v>1552</v>
      </c>
      <c r="N3227" s="8" t="s">
        <v>6224</v>
      </c>
    </row>
    <row r="3228" spans="1:14" ht="21.75" customHeight="1">
      <c r="A3228" s="8" t="s">
        <v>9872</v>
      </c>
      <c r="B3228" s="8" t="s">
        <v>10079</v>
      </c>
      <c r="C3228" s="8" t="s">
        <v>9661</v>
      </c>
      <c r="D3228" s="8" t="s">
        <v>9664</v>
      </c>
      <c r="F3228" s="8" t="s">
        <v>6141</v>
      </c>
      <c r="G3228" s="8" t="str">
        <f t="shared" ca="1" si="205"/>
        <v>13</v>
      </c>
      <c r="H3228" s="8" t="str">
        <f t="shared" ca="1" si="206"/>
        <v>20</v>
      </c>
      <c r="I3228" s="8" t="s">
        <v>6256</v>
      </c>
      <c r="J3228" s="8" t="s">
        <v>6964</v>
      </c>
      <c r="K3228" s="8" t="s">
        <v>6217</v>
      </c>
      <c r="L3228" s="8" t="s">
        <v>10080</v>
      </c>
      <c r="M3228" s="8" t="s">
        <v>10081</v>
      </c>
      <c r="N3228" s="8" t="s">
        <v>6147</v>
      </c>
    </row>
    <row r="3229" spans="1:14" ht="21.75" customHeight="1">
      <c r="A3229" s="8" t="s">
        <v>385</v>
      </c>
      <c r="B3229" s="8" t="s">
        <v>10082</v>
      </c>
      <c r="C3229" s="8" t="s">
        <v>9661</v>
      </c>
      <c r="D3229" s="8" t="s">
        <v>9664</v>
      </c>
      <c r="F3229" s="8" t="s">
        <v>6141</v>
      </c>
      <c r="G3229" s="8" t="str">
        <f t="shared" ca="1" si="205"/>
        <v>13</v>
      </c>
      <c r="H3229" s="8" t="str">
        <f t="shared" ca="1" si="206"/>
        <v>20</v>
      </c>
      <c r="I3229" s="8" t="s">
        <v>7083</v>
      </c>
      <c r="J3229" s="8" t="s">
        <v>6190</v>
      </c>
      <c r="K3229" s="8" t="s">
        <v>6217</v>
      </c>
      <c r="L3229" s="8" t="s">
        <v>10083</v>
      </c>
      <c r="M3229" s="8" t="s">
        <v>10084</v>
      </c>
      <c r="N3229" s="8" t="s">
        <v>36</v>
      </c>
    </row>
    <row r="3230" spans="1:14" ht="21.75" customHeight="1">
      <c r="A3230" s="8" t="s">
        <v>4176</v>
      </c>
      <c r="B3230" s="8" t="s">
        <v>4277</v>
      </c>
      <c r="C3230" s="8" t="s">
        <v>9661</v>
      </c>
      <c r="D3230" s="8" t="s">
        <v>9664</v>
      </c>
      <c r="F3230" s="8" t="s">
        <v>6141</v>
      </c>
      <c r="G3230" s="8" t="str">
        <f t="shared" ca="1" si="205"/>
        <v>13</v>
      </c>
      <c r="H3230" s="8" t="str">
        <f t="shared" ca="1" si="206"/>
        <v>20</v>
      </c>
      <c r="I3230" s="8" t="s">
        <v>7945</v>
      </c>
      <c r="J3230" s="8" t="s">
        <v>6158</v>
      </c>
      <c r="K3230" s="8" t="s">
        <v>6143</v>
      </c>
      <c r="L3230" s="8" t="s">
        <v>10085</v>
      </c>
      <c r="M3230" s="8" t="s">
        <v>10086</v>
      </c>
      <c r="N3230" s="8" t="s">
        <v>36</v>
      </c>
    </row>
    <row r="3231" spans="1:14" ht="21.75" customHeight="1">
      <c r="A3231" s="8" t="s">
        <v>385</v>
      </c>
      <c r="B3231" s="8" t="s">
        <v>10087</v>
      </c>
      <c r="C3231" s="8" t="s">
        <v>9661</v>
      </c>
      <c r="D3231" s="8" t="s">
        <v>9664</v>
      </c>
      <c r="F3231" s="8" t="s">
        <v>6141</v>
      </c>
      <c r="G3231" s="8" t="str">
        <f t="shared" ca="1" si="205"/>
        <v>13</v>
      </c>
      <c r="H3231" s="8" t="str">
        <f t="shared" ca="1" si="206"/>
        <v>20</v>
      </c>
      <c r="I3231" s="8" t="s">
        <v>6189</v>
      </c>
      <c r="J3231" s="8" t="s">
        <v>6201</v>
      </c>
      <c r="K3231" s="8" t="s">
        <v>6143</v>
      </c>
      <c r="L3231" s="8" t="s">
        <v>10088</v>
      </c>
      <c r="M3231" s="8" t="s">
        <v>4847</v>
      </c>
      <c r="N3231" s="8" t="s">
        <v>36</v>
      </c>
    </row>
    <row r="3232" spans="1:14" ht="21.75" customHeight="1">
      <c r="A3232" s="8" t="s">
        <v>5840</v>
      </c>
      <c r="B3232" s="8" t="s">
        <v>10089</v>
      </c>
      <c r="C3232" s="8" t="s">
        <v>9661</v>
      </c>
      <c r="D3232" s="8" t="s">
        <v>9664</v>
      </c>
      <c r="F3232" s="8" t="s">
        <v>6141</v>
      </c>
      <c r="G3232" s="8" t="str">
        <f t="shared" ca="1" si="205"/>
        <v>13</v>
      </c>
      <c r="H3232" s="8" t="str">
        <f t="shared" ca="1" si="206"/>
        <v>20</v>
      </c>
      <c r="I3232" s="8" t="s">
        <v>6157</v>
      </c>
      <c r="J3232" s="8" t="s">
        <v>6158</v>
      </c>
      <c r="K3232" s="8" t="s">
        <v>6217</v>
      </c>
      <c r="L3232" s="8" t="s">
        <v>10090</v>
      </c>
      <c r="M3232" s="8" t="s">
        <v>10091</v>
      </c>
      <c r="N3232" s="8" t="s">
        <v>42</v>
      </c>
    </row>
    <row r="3233" spans="1:14" ht="21.75" customHeight="1">
      <c r="A3233" s="8" t="s">
        <v>3565</v>
      </c>
      <c r="B3233" s="8" t="s">
        <v>9589</v>
      </c>
      <c r="C3233" s="8" t="s">
        <v>9661</v>
      </c>
      <c r="D3233" s="8" t="s">
        <v>9664</v>
      </c>
      <c r="F3233" s="8" t="s">
        <v>6141</v>
      </c>
      <c r="G3233" s="8" t="str">
        <f t="shared" ca="1" si="205"/>
        <v>13</v>
      </c>
      <c r="H3233" s="8" t="str">
        <f t="shared" ca="1" si="206"/>
        <v>20</v>
      </c>
      <c r="I3233" s="8" t="s">
        <v>6151</v>
      </c>
      <c r="J3233" s="8" t="s">
        <v>6278</v>
      </c>
      <c r="K3233" s="8" t="s">
        <v>6166</v>
      </c>
      <c r="L3233" s="8" t="s">
        <v>10092</v>
      </c>
      <c r="M3233" s="8" t="s">
        <v>9596</v>
      </c>
      <c r="N3233" s="8" t="s">
        <v>36</v>
      </c>
    </row>
    <row r="3234" spans="1:14" ht="21.75" customHeight="1">
      <c r="A3234" s="8" t="s">
        <v>7448</v>
      </c>
      <c r="B3234" s="8" t="s">
        <v>10062</v>
      </c>
      <c r="C3234" s="8" t="s">
        <v>9661</v>
      </c>
      <c r="D3234" s="8" t="s">
        <v>9664</v>
      </c>
      <c r="F3234" s="8" t="s">
        <v>6141</v>
      </c>
      <c r="G3234" s="8" t="str">
        <f t="shared" ca="1" si="205"/>
        <v>13</v>
      </c>
      <c r="H3234" s="8" t="str">
        <f t="shared" ca="1" si="206"/>
        <v>20</v>
      </c>
      <c r="I3234" s="8" t="s">
        <v>6171</v>
      </c>
      <c r="J3234" s="8" t="s">
        <v>6595</v>
      </c>
      <c r="K3234" s="8" t="s">
        <v>6217</v>
      </c>
      <c r="L3234" s="8" t="s">
        <v>10093</v>
      </c>
      <c r="M3234" s="8" t="s">
        <v>10094</v>
      </c>
      <c r="N3234" s="8" t="s">
        <v>36</v>
      </c>
    </row>
    <row r="3235" spans="1:14" ht="21.75" customHeight="1">
      <c r="A3235" s="8" t="s">
        <v>10095</v>
      </c>
      <c r="B3235" s="8" t="s">
        <v>5616</v>
      </c>
      <c r="C3235" s="8" t="s">
        <v>9661</v>
      </c>
      <c r="D3235" s="8" t="s">
        <v>9662</v>
      </c>
      <c r="F3235" s="8" t="s">
        <v>6141</v>
      </c>
      <c r="G3235" s="8" t="str">
        <f t="shared" ca="1" si="205"/>
        <v>13</v>
      </c>
      <c r="H3235" s="8" t="str">
        <f t="shared" ca="1" si="206"/>
        <v>20</v>
      </c>
      <c r="I3235" s="8" t="s">
        <v>6289</v>
      </c>
      <c r="J3235" s="8" t="s">
        <v>6190</v>
      </c>
      <c r="K3235" s="8" t="s">
        <v>6217</v>
      </c>
      <c r="L3235" s="8" t="s">
        <v>10096</v>
      </c>
      <c r="M3235" s="8" t="s">
        <v>10097</v>
      </c>
      <c r="N3235" s="8" t="s">
        <v>42</v>
      </c>
    </row>
    <row r="3236" spans="1:14" ht="21.75" customHeight="1">
      <c r="A3236" s="8" t="s">
        <v>10098</v>
      </c>
      <c r="B3236" s="8" t="s">
        <v>10099</v>
      </c>
      <c r="C3236" s="8" t="s">
        <v>9661</v>
      </c>
      <c r="D3236" s="8" t="s">
        <v>9664</v>
      </c>
      <c r="F3236" s="8" t="s">
        <v>6141</v>
      </c>
      <c r="G3236" s="8" t="str">
        <f t="shared" ca="1" si="205"/>
        <v>13</v>
      </c>
      <c r="H3236" s="8" t="str">
        <f t="shared" ca="1" si="206"/>
        <v>20</v>
      </c>
      <c r="I3236" s="8" t="s">
        <v>6256</v>
      </c>
      <c r="J3236" s="8" t="s">
        <v>6158</v>
      </c>
      <c r="K3236" s="8" t="s">
        <v>6143</v>
      </c>
      <c r="L3236" s="8" t="s">
        <v>10100</v>
      </c>
      <c r="M3236" s="8" t="s">
        <v>1907</v>
      </c>
      <c r="N3236" s="8" t="s">
        <v>42</v>
      </c>
    </row>
    <row r="3237" spans="1:14" ht="21.75" customHeight="1">
      <c r="A3237" s="8" t="s">
        <v>761</v>
      </c>
      <c r="B3237" s="8" t="s">
        <v>10101</v>
      </c>
      <c r="C3237" s="8" t="s">
        <v>9661</v>
      </c>
      <c r="D3237" s="8" t="s">
        <v>9664</v>
      </c>
      <c r="F3237" s="8" t="s">
        <v>6141</v>
      </c>
      <c r="G3237" s="8" t="str">
        <f t="shared" ca="1" si="205"/>
        <v>13</v>
      </c>
      <c r="H3237" s="8" t="str">
        <f t="shared" ca="1" si="206"/>
        <v>20</v>
      </c>
      <c r="I3237" s="8" t="s">
        <v>6256</v>
      </c>
      <c r="J3237" s="8" t="s">
        <v>6152</v>
      </c>
      <c r="K3237" s="8" t="s">
        <v>6217</v>
      </c>
      <c r="L3237" s="8" t="s">
        <v>10102</v>
      </c>
      <c r="M3237" s="8" t="s">
        <v>4847</v>
      </c>
      <c r="N3237" s="8" t="s">
        <v>6224</v>
      </c>
    </row>
    <row r="3238" spans="1:14" ht="21.75" customHeight="1">
      <c r="A3238" s="8" t="s">
        <v>10103</v>
      </c>
      <c r="B3238" s="8" t="s">
        <v>10104</v>
      </c>
      <c r="C3238" s="8" t="s">
        <v>9661</v>
      </c>
      <c r="D3238" s="8" t="s">
        <v>9664</v>
      </c>
      <c r="F3238" s="8" t="s">
        <v>6141</v>
      </c>
      <c r="G3238" s="8" t="str">
        <f t="shared" ca="1" si="205"/>
        <v>13</v>
      </c>
      <c r="H3238" s="8" t="str">
        <f t="shared" ca="1" si="206"/>
        <v>20</v>
      </c>
      <c r="I3238" s="8" t="s">
        <v>6244</v>
      </c>
      <c r="J3238" s="8" t="s">
        <v>6361</v>
      </c>
      <c r="K3238" s="8" t="s">
        <v>6166</v>
      </c>
      <c r="L3238" s="8" t="s">
        <v>10105</v>
      </c>
      <c r="M3238" s="8" t="s">
        <v>6696</v>
      </c>
      <c r="N3238" s="8" t="s">
        <v>6224</v>
      </c>
    </row>
    <row r="3239" spans="1:14" ht="21.75" customHeight="1">
      <c r="A3239" s="8" t="s">
        <v>2510</v>
      </c>
      <c r="B3239" s="8" t="s">
        <v>9981</v>
      </c>
      <c r="C3239" s="8" t="s">
        <v>9661</v>
      </c>
      <c r="D3239" s="8" t="s">
        <v>9664</v>
      </c>
      <c r="F3239" s="8" t="s">
        <v>6141</v>
      </c>
      <c r="G3239" s="8" t="str">
        <f t="shared" ca="1" si="205"/>
        <v>13</v>
      </c>
      <c r="H3239" s="8" t="str">
        <f t="shared" ca="1" si="206"/>
        <v>20</v>
      </c>
      <c r="I3239" s="8" t="s">
        <v>7003</v>
      </c>
      <c r="J3239" s="8" t="s">
        <v>6324</v>
      </c>
      <c r="K3239" s="8" t="s">
        <v>6143</v>
      </c>
      <c r="L3239" s="8" t="s">
        <v>10106</v>
      </c>
      <c r="M3239" s="8" t="s">
        <v>4611</v>
      </c>
      <c r="N3239" s="8" t="s">
        <v>6224</v>
      </c>
    </row>
    <row r="3240" spans="1:14" ht="21.75" customHeight="1">
      <c r="A3240" s="8" t="s">
        <v>6236</v>
      </c>
      <c r="B3240" s="8" t="s">
        <v>10107</v>
      </c>
      <c r="C3240" s="8" t="s">
        <v>9661</v>
      </c>
      <c r="D3240" s="8" t="s">
        <v>9664</v>
      </c>
      <c r="F3240" s="8" t="s">
        <v>6150</v>
      </c>
      <c r="G3240" s="8" t="str">
        <f t="shared" ca="1" si="205"/>
        <v>13</v>
      </c>
      <c r="H3240" s="8" t="str">
        <f t="shared" ca="1" si="206"/>
        <v>20</v>
      </c>
      <c r="I3240" s="8" t="s">
        <v>6256</v>
      </c>
      <c r="J3240" s="8" t="s">
        <v>7398</v>
      </c>
      <c r="K3240" s="8" t="s">
        <v>6166</v>
      </c>
      <c r="L3240" s="8" t="s">
        <v>10108</v>
      </c>
      <c r="M3240" s="8" t="s">
        <v>10109</v>
      </c>
      <c r="N3240" s="8" t="s">
        <v>6169</v>
      </c>
    </row>
    <row r="3241" spans="1:14" ht="21.75" customHeight="1">
      <c r="A3241" s="8" t="s">
        <v>761</v>
      </c>
      <c r="B3241" s="8" t="s">
        <v>10110</v>
      </c>
      <c r="C3241" s="8" t="s">
        <v>9661</v>
      </c>
      <c r="D3241" s="8" t="s">
        <v>9664</v>
      </c>
      <c r="F3241" s="8" t="s">
        <v>6164</v>
      </c>
      <c r="G3241" s="8" t="str">
        <f t="shared" ca="1" si="205"/>
        <v>13</v>
      </c>
      <c r="H3241" s="8" t="str">
        <f t="shared" ca="1" si="206"/>
        <v>20</v>
      </c>
      <c r="I3241" s="8" t="s">
        <v>10019</v>
      </c>
      <c r="J3241" s="8" t="s">
        <v>6233</v>
      </c>
      <c r="K3241" s="8" t="s">
        <v>6143</v>
      </c>
      <c r="L3241" s="8" t="s">
        <v>10111</v>
      </c>
      <c r="M3241" s="8" t="s">
        <v>10112</v>
      </c>
      <c r="N3241" s="8" t="s">
        <v>42</v>
      </c>
    </row>
    <row r="3242" spans="1:14" ht="21.75" customHeight="1">
      <c r="A3242" s="8" t="s">
        <v>761</v>
      </c>
      <c r="B3242" s="8" t="s">
        <v>4277</v>
      </c>
      <c r="C3242" s="8" t="s">
        <v>9661</v>
      </c>
      <c r="D3242" s="8" t="s">
        <v>9664</v>
      </c>
      <c r="F3242" s="8" t="s">
        <v>6141</v>
      </c>
      <c r="G3242" s="8" t="str">
        <f t="shared" ca="1" si="205"/>
        <v>13</v>
      </c>
      <c r="H3242" s="8" t="str">
        <f t="shared" ca="1" si="206"/>
        <v>20</v>
      </c>
      <c r="I3242" s="8" t="s">
        <v>7945</v>
      </c>
      <c r="J3242" s="8" t="s">
        <v>6158</v>
      </c>
      <c r="K3242" s="8" t="s">
        <v>6143</v>
      </c>
      <c r="L3242" s="8" t="s">
        <v>10085</v>
      </c>
      <c r="M3242" s="8" t="s">
        <v>10113</v>
      </c>
      <c r="N3242" s="8" t="s">
        <v>36</v>
      </c>
    </row>
    <row r="3243" spans="1:14" ht="21.75" customHeight="1">
      <c r="A3243" s="8" t="s">
        <v>10114</v>
      </c>
      <c r="B3243" s="8" t="s">
        <v>9785</v>
      </c>
      <c r="C3243" s="8" t="s">
        <v>9661</v>
      </c>
      <c r="D3243" s="8" t="s">
        <v>9664</v>
      </c>
      <c r="F3243" s="8" t="s">
        <v>6150</v>
      </c>
      <c r="G3243" s="8" t="str">
        <f t="shared" ca="1" si="205"/>
        <v>13</v>
      </c>
      <c r="H3243" s="8" t="str">
        <f t="shared" ca="1" si="206"/>
        <v>20</v>
      </c>
      <c r="I3243" s="8" t="s">
        <v>6189</v>
      </c>
      <c r="J3243" s="8" t="s">
        <v>6158</v>
      </c>
      <c r="K3243" s="8" t="s">
        <v>6143</v>
      </c>
      <c r="L3243" s="8" t="s">
        <v>10115</v>
      </c>
      <c r="M3243" s="8" t="s">
        <v>10116</v>
      </c>
      <c r="N3243" s="8" t="s">
        <v>6224</v>
      </c>
    </row>
    <row r="3244" spans="1:14" ht="21.75" customHeight="1">
      <c r="A3244" s="8" t="s">
        <v>10117</v>
      </c>
      <c r="B3244" s="8" t="s">
        <v>10104</v>
      </c>
      <c r="C3244" s="8" t="s">
        <v>9661</v>
      </c>
      <c r="D3244" s="8" t="s">
        <v>9664</v>
      </c>
      <c r="F3244" s="8" t="s">
        <v>6141</v>
      </c>
      <c r="G3244" s="8" t="str">
        <f t="shared" ca="1" si="205"/>
        <v>13</v>
      </c>
      <c r="H3244" s="8" t="str">
        <f t="shared" ca="1" si="206"/>
        <v>20</v>
      </c>
      <c r="I3244" s="8" t="s">
        <v>6589</v>
      </c>
      <c r="J3244" s="8" t="s">
        <v>6361</v>
      </c>
      <c r="K3244" s="8" t="s">
        <v>6143</v>
      </c>
      <c r="L3244" s="8" t="s">
        <v>10118</v>
      </c>
      <c r="M3244" s="8" t="s">
        <v>10119</v>
      </c>
      <c r="N3244" s="8" t="s">
        <v>6224</v>
      </c>
    </row>
    <row r="3245" spans="1:14" ht="21.75" customHeight="1">
      <c r="A3245" s="8" t="s">
        <v>1588</v>
      </c>
      <c r="B3245" s="8" t="s">
        <v>10120</v>
      </c>
      <c r="C3245" s="8" t="s">
        <v>9661</v>
      </c>
      <c r="D3245" s="8" t="s">
        <v>9664</v>
      </c>
      <c r="F3245" s="8" t="s">
        <v>6141</v>
      </c>
      <c r="G3245" s="8" t="str">
        <f t="shared" ca="1" si="205"/>
        <v>13</v>
      </c>
      <c r="H3245" s="8" t="str">
        <f t="shared" ca="1" si="206"/>
        <v>20</v>
      </c>
      <c r="I3245" s="8" t="s">
        <v>6238</v>
      </c>
      <c r="J3245" s="8" t="s">
        <v>6286</v>
      </c>
      <c r="K3245" s="8" t="s">
        <v>6217</v>
      </c>
      <c r="L3245" s="8" t="s">
        <v>10121</v>
      </c>
      <c r="M3245" s="8" t="s">
        <v>6692</v>
      </c>
      <c r="N3245" s="8" t="s">
        <v>6169</v>
      </c>
    </row>
    <row r="3246" spans="1:14" ht="21.75" customHeight="1">
      <c r="A3246" s="8" t="s">
        <v>10122</v>
      </c>
      <c r="B3246" s="8" t="s">
        <v>10123</v>
      </c>
      <c r="C3246" s="8" t="s">
        <v>9661</v>
      </c>
      <c r="D3246" s="8" t="s">
        <v>9681</v>
      </c>
      <c r="F3246" s="8" t="s">
        <v>6141</v>
      </c>
      <c r="G3246" s="8" t="str">
        <f t="shared" ca="1" si="205"/>
        <v>13</v>
      </c>
      <c r="H3246" s="8" t="str">
        <f t="shared" ca="1" si="206"/>
        <v>20</v>
      </c>
      <c r="I3246" s="8" t="s">
        <v>6632</v>
      </c>
      <c r="J3246" s="8" t="s">
        <v>6724</v>
      </c>
      <c r="K3246" s="8" t="s">
        <v>6166</v>
      </c>
      <c r="L3246" s="8" t="s">
        <v>10124</v>
      </c>
      <c r="M3246" s="8" t="s">
        <v>10125</v>
      </c>
      <c r="N3246" s="8" t="s">
        <v>36</v>
      </c>
    </row>
    <row r="3247" spans="1:14" ht="21.75" customHeight="1">
      <c r="A3247" s="8" t="s">
        <v>10126</v>
      </c>
      <c r="B3247" s="8" t="s">
        <v>10127</v>
      </c>
      <c r="C3247" s="8" t="s">
        <v>9661</v>
      </c>
      <c r="D3247" s="8" t="s">
        <v>9664</v>
      </c>
      <c r="F3247" s="8" t="s">
        <v>6141</v>
      </c>
      <c r="G3247" s="8" t="str">
        <f t="shared" ca="1" si="205"/>
        <v>13</v>
      </c>
      <c r="H3247" s="8" t="str">
        <f t="shared" ca="1" si="206"/>
        <v>20</v>
      </c>
      <c r="I3247" s="8" t="s">
        <v>6301</v>
      </c>
      <c r="J3247" s="8" t="s">
        <v>6278</v>
      </c>
      <c r="K3247" s="8" t="s">
        <v>6166</v>
      </c>
      <c r="L3247" s="8" t="s">
        <v>10128</v>
      </c>
      <c r="M3247" s="8" t="s">
        <v>8554</v>
      </c>
      <c r="N3247" s="8" t="s">
        <v>42</v>
      </c>
    </row>
    <row r="3248" spans="1:14" ht="21.75" customHeight="1">
      <c r="A3248" s="8" t="s">
        <v>761</v>
      </c>
      <c r="B3248" s="8" t="s">
        <v>10129</v>
      </c>
      <c r="C3248" s="8" t="s">
        <v>9661</v>
      </c>
      <c r="D3248" s="8" t="s">
        <v>9662</v>
      </c>
      <c r="F3248" s="8" t="s">
        <v>6141</v>
      </c>
      <c r="G3248" s="8" t="str">
        <f t="shared" ca="1" si="205"/>
        <v>13</v>
      </c>
      <c r="H3248" s="8" t="str">
        <f t="shared" ca="1" si="206"/>
        <v>20</v>
      </c>
      <c r="I3248" s="8" t="s">
        <v>6195</v>
      </c>
      <c r="J3248" s="8" t="s">
        <v>6201</v>
      </c>
      <c r="K3248" s="8" t="s">
        <v>6217</v>
      </c>
      <c r="L3248" s="8" t="s">
        <v>10130</v>
      </c>
      <c r="M3248" s="8" t="s">
        <v>10131</v>
      </c>
      <c r="N3248" s="8" t="s">
        <v>36</v>
      </c>
    </row>
    <row r="3249" spans="1:14" ht="21.75" customHeight="1">
      <c r="A3249" s="8" t="s">
        <v>10132</v>
      </c>
      <c r="B3249" s="8" t="s">
        <v>3107</v>
      </c>
      <c r="C3249" s="8" t="s">
        <v>9661</v>
      </c>
      <c r="D3249" s="8" t="s">
        <v>9662</v>
      </c>
      <c r="F3249" s="8" t="s">
        <v>6164</v>
      </c>
      <c r="G3249" s="8" t="str">
        <f t="shared" ca="1" si="205"/>
        <v>13</v>
      </c>
      <c r="H3249" s="8" t="str">
        <f t="shared" ca="1" si="206"/>
        <v>20</v>
      </c>
      <c r="I3249" s="8" t="s">
        <v>6607</v>
      </c>
      <c r="J3249" s="8" t="s">
        <v>8459</v>
      </c>
      <c r="K3249" s="8" t="s">
        <v>6217</v>
      </c>
      <c r="L3249" s="8" t="s">
        <v>10133</v>
      </c>
      <c r="M3249" s="8" t="s">
        <v>7473</v>
      </c>
      <c r="N3249" s="8" t="s">
        <v>6224</v>
      </c>
    </row>
    <row r="3250" spans="1:14" ht="21.75" customHeight="1">
      <c r="A3250" s="8" t="s">
        <v>10134</v>
      </c>
      <c r="B3250" s="8" t="s">
        <v>10135</v>
      </c>
      <c r="C3250" s="8" t="s">
        <v>9661</v>
      </c>
      <c r="D3250" s="8" t="s">
        <v>9662</v>
      </c>
      <c r="F3250" s="8" t="s">
        <v>6141</v>
      </c>
      <c r="G3250" s="8" t="str">
        <f t="shared" ca="1" si="205"/>
        <v>13</v>
      </c>
      <c r="H3250" s="8" t="str">
        <f t="shared" ca="1" si="206"/>
        <v>20</v>
      </c>
      <c r="I3250" s="8" t="s">
        <v>6171</v>
      </c>
      <c r="J3250" s="8" t="s">
        <v>7667</v>
      </c>
      <c r="K3250" s="8" t="s">
        <v>6150</v>
      </c>
      <c r="L3250" s="8" t="s">
        <v>10136</v>
      </c>
      <c r="M3250" s="8" t="s">
        <v>10137</v>
      </c>
      <c r="N3250" s="8" t="s">
        <v>36</v>
      </c>
    </row>
    <row r="3251" spans="1:14" ht="21.75" customHeight="1">
      <c r="A3251" s="8" t="s">
        <v>385</v>
      </c>
      <c r="B3251" s="8" t="s">
        <v>5616</v>
      </c>
      <c r="C3251" s="8" t="s">
        <v>9661</v>
      </c>
      <c r="D3251" s="8" t="s">
        <v>9662</v>
      </c>
      <c r="F3251" s="8" t="s">
        <v>6141</v>
      </c>
      <c r="G3251" s="8" t="str">
        <f t="shared" ca="1" si="205"/>
        <v>13</v>
      </c>
      <c r="H3251" s="8" t="str">
        <f t="shared" ca="1" si="206"/>
        <v>20</v>
      </c>
      <c r="I3251" s="8" t="s">
        <v>7711</v>
      </c>
      <c r="J3251" s="8" t="s">
        <v>6190</v>
      </c>
      <c r="K3251" s="8" t="s">
        <v>6217</v>
      </c>
      <c r="L3251" s="8" t="s">
        <v>10138</v>
      </c>
      <c r="M3251" s="8" t="s">
        <v>1907</v>
      </c>
      <c r="N3251" s="8" t="s">
        <v>42</v>
      </c>
    </row>
    <row r="3252" spans="1:14" ht="21.75" customHeight="1">
      <c r="A3252" s="8" t="s">
        <v>1110</v>
      </c>
      <c r="B3252" s="8" t="s">
        <v>7834</v>
      </c>
      <c r="C3252" s="8" t="s">
        <v>9661</v>
      </c>
      <c r="D3252" s="8" t="s">
        <v>9664</v>
      </c>
      <c r="F3252" s="8" t="s">
        <v>6141</v>
      </c>
      <c r="G3252" s="8" t="str">
        <f t="shared" ca="1" si="205"/>
        <v>13</v>
      </c>
      <c r="H3252" s="8" t="str">
        <f t="shared" ca="1" si="206"/>
        <v>20</v>
      </c>
      <c r="I3252" s="8" t="s">
        <v>6252</v>
      </c>
      <c r="J3252" s="8" t="s">
        <v>6144</v>
      </c>
      <c r="K3252" s="8" t="s">
        <v>6143</v>
      </c>
      <c r="L3252" s="8" t="s">
        <v>10139</v>
      </c>
      <c r="M3252" s="8" t="s">
        <v>10140</v>
      </c>
      <c r="N3252" s="8" t="s">
        <v>42</v>
      </c>
    </row>
    <row r="3253" spans="1:14" ht="21.75" customHeight="1">
      <c r="A3253" s="8" t="s">
        <v>108</v>
      </c>
      <c r="B3253" s="8" t="s">
        <v>9944</v>
      </c>
      <c r="C3253" s="8" t="s">
        <v>9661</v>
      </c>
      <c r="D3253" s="8" t="s">
        <v>9662</v>
      </c>
      <c r="F3253" s="8" t="s">
        <v>6141</v>
      </c>
      <c r="G3253" s="8" t="str">
        <f t="shared" ca="1" si="205"/>
        <v>13</v>
      </c>
      <c r="H3253" s="8" t="str">
        <f t="shared" ca="1" si="206"/>
        <v>20</v>
      </c>
      <c r="I3253" s="8" t="s">
        <v>7530</v>
      </c>
      <c r="J3253" s="8" t="s">
        <v>6158</v>
      </c>
      <c r="K3253" s="8" t="s">
        <v>6143</v>
      </c>
      <c r="L3253" s="8" t="s">
        <v>10141</v>
      </c>
      <c r="M3253" s="8" t="s">
        <v>10142</v>
      </c>
      <c r="N3253" s="8" t="s">
        <v>36</v>
      </c>
    </row>
    <row r="3254" spans="1:14" ht="21.75" customHeight="1">
      <c r="A3254" s="8" t="s">
        <v>10143</v>
      </c>
      <c r="B3254" s="8" t="s">
        <v>10144</v>
      </c>
      <c r="C3254" s="8" t="s">
        <v>9661</v>
      </c>
      <c r="D3254" s="8" t="s">
        <v>9664</v>
      </c>
      <c r="F3254" s="8" t="s">
        <v>6141</v>
      </c>
      <c r="G3254" s="8" t="str">
        <f t="shared" ca="1" si="205"/>
        <v>13</v>
      </c>
      <c r="H3254" s="8" t="str">
        <f t="shared" ca="1" si="206"/>
        <v>20</v>
      </c>
      <c r="I3254" s="8" t="s">
        <v>6171</v>
      </c>
      <c r="J3254" s="8" t="s">
        <v>6190</v>
      </c>
      <c r="K3254" s="8" t="s">
        <v>6150</v>
      </c>
      <c r="L3254" s="8" t="s">
        <v>10145</v>
      </c>
      <c r="M3254" s="8" t="s">
        <v>10146</v>
      </c>
      <c r="N3254" s="8" t="s">
        <v>42</v>
      </c>
    </row>
    <row r="3255" spans="1:14" ht="21.75" customHeight="1">
      <c r="A3255" s="8" t="s">
        <v>385</v>
      </c>
      <c r="B3255" s="8" t="s">
        <v>1697</v>
      </c>
      <c r="C3255" s="8" t="s">
        <v>9661</v>
      </c>
      <c r="D3255" s="8" t="s">
        <v>9664</v>
      </c>
      <c r="F3255" s="8" t="s">
        <v>6141</v>
      </c>
      <c r="G3255" s="8" t="str">
        <f t="shared" ca="1" si="205"/>
        <v>13</v>
      </c>
      <c r="H3255" s="8" t="str">
        <f t="shared" ca="1" si="206"/>
        <v>20</v>
      </c>
      <c r="I3255" s="8" t="s">
        <v>9265</v>
      </c>
      <c r="J3255" s="8" t="s">
        <v>7223</v>
      </c>
      <c r="K3255" s="8" t="s">
        <v>6143</v>
      </c>
      <c r="L3255" s="8" t="s">
        <v>10147</v>
      </c>
      <c r="M3255" s="8" t="s">
        <v>10148</v>
      </c>
      <c r="N3255" s="8" t="s">
        <v>6169</v>
      </c>
    </row>
    <row r="3256" spans="1:14" ht="21.75" customHeight="1">
      <c r="A3256" s="8" t="s">
        <v>761</v>
      </c>
      <c r="B3256" s="8" t="s">
        <v>10149</v>
      </c>
      <c r="C3256" s="8" t="s">
        <v>9661</v>
      </c>
      <c r="D3256" s="8" t="s">
        <v>9664</v>
      </c>
      <c r="F3256" s="8" t="s">
        <v>6141</v>
      </c>
      <c r="G3256" s="8" t="str">
        <f t="shared" ca="1" si="205"/>
        <v>13</v>
      </c>
      <c r="H3256" s="8" t="str">
        <f t="shared" ca="1" si="206"/>
        <v>20</v>
      </c>
      <c r="I3256" s="8" t="s">
        <v>6277</v>
      </c>
      <c r="J3256" s="8" t="s">
        <v>6239</v>
      </c>
      <c r="K3256" s="8" t="s">
        <v>6143</v>
      </c>
      <c r="L3256" s="8" t="s">
        <v>10150</v>
      </c>
      <c r="M3256" s="8" t="s">
        <v>10151</v>
      </c>
      <c r="N3256" s="8" t="s">
        <v>36</v>
      </c>
    </row>
    <row r="3257" spans="1:14" ht="21.75" customHeight="1">
      <c r="A3257" s="8" t="s">
        <v>1068</v>
      </c>
      <c r="B3257" s="8" t="s">
        <v>10152</v>
      </c>
      <c r="C3257" s="8" t="s">
        <v>9661</v>
      </c>
      <c r="D3257" s="8" t="s">
        <v>9664</v>
      </c>
      <c r="F3257" s="8" t="s">
        <v>6141</v>
      </c>
      <c r="G3257" s="8" t="str">
        <f t="shared" ca="1" si="205"/>
        <v>13</v>
      </c>
      <c r="H3257" s="8" t="str">
        <f t="shared" ca="1" si="206"/>
        <v>20</v>
      </c>
      <c r="I3257" s="8" t="s">
        <v>6589</v>
      </c>
      <c r="J3257" s="8" t="s">
        <v>6158</v>
      </c>
      <c r="K3257" s="8" t="s">
        <v>6143</v>
      </c>
      <c r="L3257" s="8" t="s">
        <v>10153</v>
      </c>
      <c r="M3257" s="8" t="s">
        <v>6270</v>
      </c>
      <c r="N3257" s="8" t="s">
        <v>42</v>
      </c>
    </row>
    <row r="3258" spans="1:14" ht="21.75" customHeight="1">
      <c r="A3258" s="8" t="s">
        <v>10154</v>
      </c>
      <c r="B3258" s="8" t="s">
        <v>4980</v>
      </c>
      <c r="C3258" s="8" t="s">
        <v>9661</v>
      </c>
      <c r="D3258" s="8" t="s">
        <v>9664</v>
      </c>
      <c r="F3258" s="8" t="s">
        <v>6141</v>
      </c>
      <c r="G3258" s="8" t="str">
        <f t="shared" ca="1" si="205"/>
        <v>13</v>
      </c>
      <c r="H3258" s="8" t="str">
        <f t="shared" ca="1" si="206"/>
        <v>20</v>
      </c>
      <c r="I3258" s="8" t="s">
        <v>6306</v>
      </c>
      <c r="J3258" s="8" t="s">
        <v>6278</v>
      </c>
      <c r="K3258" s="8" t="s">
        <v>6217</v>
      </c>
      <c r="L3258" s="8" t="s">
        <v>10155</v>
      </c>
      <c r="M3258" s="8" t="s">
        <v>8500</v>
      </c>
      <c r="N3258" s="8" t="s">
        <v>6224</v>
      </c>
    </row>
    <row r="3259" spans="1:14" ht="21.75" customHeight="1">
      <c r="A3259" s="8" t="s">
        <v>385</v>
      </c>
      <c r="B3259" s="8" t="s">
        <v>10030</v>
      </c>
      <c r="C3259" s="8" t="s">
        <v>9661</v>
      </c>
      <c r="D3259" s="8" t="s">
        <v>9678</v>
      </c>
      <c r="F3259" s="8" t="s">
        <v>6164</v>
      </c>
      <c r="G3259" s="8" t="str">
        <f t="shared" ca="1" si="205"/>
        <v>13</v>
      </c>
      <c r="H3259" s="8" t="str">
        <f t="shared" ca="1" si="206"/>
        <v>20</v>
      </c>
      <c r="I3259" s="8" t="s">
        <v>6825</v>
      </c>
      <c r="J3259" s="8" t="s">
        <v>6210</v>
      </c>
      <c r="K3259" s="8" t="s">
        <v>6217</v>
      </c>
      <c r="L3259" s="8" t="s">
        <v>10031</v>
      </c>
      <c r="M3259" s="8" t="s">
        <v>6756</v>
      </c>
      <c r="N3259" s="8" t="s">
        <v>6224</v>
      </c>
    </row>
    <row r="3260" spans="1:14" ht="21.75" customHeight="1">
      <c r="A3260" s="8" t="s">
        <v>10156</v>
      </c>
      <c r="B3260" s="8" t="s">
        <v>10104</v>
      </c>
      <c r="C3260" s="8" t="s">
        <v>9661</v>
      </c>
      <c r="D3260" s="8" t="s">
        <v>9664</v>
      </c>
      <c r="F3260" s="8" t="s">
        <v>6141</v>
      </c>
      <c r="G3260" s="8" t="str">
        <f t="shared" ca="1" si="205"/>
        <v>13</v>
      </c>
      <c r="H3260" s="8" t="str">
        <f t="shared" ca="1" si="206"/>
        <v>20</v>
      </c>
      <c r="I3260" s="8" t="s">
        <v>6306</v>
      </c>
      <c r="J3260" s="8" t="s">
        <v>6361</v>
      </c>
      <c r="K3260" s="8" t="s">
        <v>6217</v>
      </c>
      <c r="L3260" s="8" t="s">
        <v>10157</v>
      </c>
      <c r="M3260" s="8" t="s">
        <v>10158</v>
      </c>
      <c r="N3260" s="8" t="s">
        <v>6224</v>
      </c>
    </row>
    <row r="3261" spans="1:14" ht="21.75" customHeight="1">
      <c r="A3261" s="8" t="s">
        <v>2567</v>
      </c>
      <c r="B3261" s="8" t="s">
        <v>10159</v>
      </c>
      <c r="C3261" s="8" t="s">
        <v>9661</v>
      </c>
      <c r="D3261" s="8" t="s">
        <v>9678</v>
      </c>
      <c r="F3261" s="8" t="s">
        <v>6164</v>
      </c>
      <c r="G3261" s="8" t="str">
        <f t="shared" ca="1" si="205"/>
        <v>13</v>
      </c>
      <c r="H3261" s="8" t="str">
        <f t="shared" ca="1" si="206"/>
        <v>20</v>
      </c>
      <c r="I3261" s="8" t="s">
        <v>6554</v>
      </c>
      <c r="J3261" s="8" t="s">
        <v>6158</v>
      </c>
      <c r="K3261" s="8" t="s">
        <v>6143</v>
      </c>
      <c r="L3261" s="8" t="s">
        <v>1745</v>
      </c>
      <c r="M3261" s="8" t="s">
        <v>6427</v>
      </c>
      <c r="N3261" s="8" t="s">
        <v>36</v>
      </c>
    </row>
    <row r="3262" spans="1:14" ht="21.75" customHeight="1">
      <c r="A3262" s="8" t="s">
        <v>10160</v>
      </c>
      <c r="B3262" s="8" t="s">
        <v>7039</v>
      </c>
      <c r="C3262" s="8" t="s">
        <v>9661</v>
      </c>
      <c r="D3262" s="8" t="s">
        <v>9664</v>
      </c>
      <c r="F3262" s="8" t="s">
        <v>6164</v>
      </c>
      <c r="G3262" s="8" t="str">
        <f t="shared" ca="1" si="205"/>
        <v>13</v>
      </c>
      <c r="H3262" s="8" t="str">
        <f t="shared" ca="1" si="206"/>
        <v>20</v>
      </c>
      <c r="I3262" s="8" t="s">
        <v>6256</v>
      </c>
      <c r="J3262" s="8" t="s">
        <v>6239</v>
      </c>
      <c r="K3262" s="8" t="s">
        <v>6217</v>
      </c>
      <c r="L3262" s="8" t="s">
        <v>7041</v>
      </c>
      <c r="M3262" s="8" t="s">
        <v>10161</v>
      </c>
      <c r="N3262" s="8" t="s">
        <v>42</v>
      </c>
    </row>
    <row r="3263" spans="1:14" ht="21.75" customHeight="1">
      <c r="A3263" s="8" t="s">
        <v>10162</v>
      </c>
      <c r="B3263" s="8" t="s">
        <v>10163</v>
      </c>
      <c r="C3263" s="8" t="s">
        <v>9661</v>
      </c>
      <c r="D3263" s="8" t="s">
        <v>9662</v>
      </c>
      <c r="F3263" s="8" t="s">
        <v>6141</v>
      </c>
      <c r="G3263" s="8" t="str">
        <f t="shared" ca="1" si="205"/>
        <v>13</v>
      </c>
      <c r="H3263" s="8" t="str">
        <f t="shared" ca="1" si="206"/>
        <v>20</v>
      </c>
      <c r="I3263" s="8" t="s">
        <v>6785</v>
      </c>
      <c r="J3263" s="8" t="s">
        <v>6245</v>
      </c>
      <c r="K3263" s="8" t="s">
        <v>6217</v>
      </c>
      <c r="L3263" s="8" t="s">
        <v>10164</v>
      </c>
      <c r="M3263" s="8" t="s">
        <v>10165</v>
      </c>
      <c r="N3263" s="8" t="s">
        <v>6169</v>
      </c>
    </row>
    <row r="3264" spans="1:14" ht="21.75" customHeight="1">
      <c r="A3264" s="8" t="s">
        <v>385</v>
      </c>
      <c r="B3264" s="8" t="s">
        <v>6276</v>
      </c>
      <c r="C3264" s="8" t="s">
        <v>9661</v>
      </c>
      <c r="D3264" s="8" t="s">
        <v>9664</v>
      </c>
      <c r="F3264" s="8" t="s">
        <v>6141</v>
      </c>
      <c r="G3264" s="8" t="str">
        <f t="shared" ca="1" si="205"/>
        <v>13</v>
      </c>
      <c r="H3264" s="8" t="str">
        <f t="shared" ca="1" si="206"/>
        <v>20</v>
      </c>
      <c r="I3264" s="8" t="s">
        <v>6256</v>
      </c>
      <c r="J3264" s="8" t="s">
        <v>6278</v>
      </c>
      <c r="K3264" s="8" t="s">
        <v>6217</v>
      </c>
      <c r="L3264" s="8" t="s">
        <v>10166</v>
      </c>
      <c r="M3264" s="8" t="s">
        <v>1907</v>
      </c>
      <c r="N3264" s="8" t="s">
        <v>6169</v>
      </c>
    </row>
    <row r="3265" spans="1:14" ht="21.75" customHeight="1">
      <c r="A3265" s="8" t="s">
        <v>385</v>
      </c>
      <c r="B3265" s="8" t="s">
        <v>9808</v>
      </c>
      <c r="C3265" s="8" t="s">
        <v>9661</v>
      </c>
      <c r="D3265" s="8" t="s">
        <v>9662</v>
      </c>
      <c r="F3265" s="8" t="s">
        <v>6141</v>
      </c>
      <c r="G3265" s="8" t="str">
        <f t="shared" ca="1" si="205"/>
        <v>13</v>
      </c>
      <c r="H3265" s="8" t="str">
        <f t="shared" ca="1" si="206"/>
        <v>20</v>
      </c>
      <c r="I3265" s="8" t="s">
        <v>6252</v>
      </c>
      <c r="J3265" s="8" t="s">
        <v>6361</v>
      </c>
      <c r="K3265" s="8" t="s">
        <v>6217</v>
      </c>
      <c r="L3265" s="8" t="s">
        <v>10167</v>
      </c>
      <c r="M3265" s="8" t="s">
        <v>10168</v>
      </c>
      <c r="N3265" s="8" t="s">
        <v>6169</v>
      </c>
    </row>
    <row r="3266" spans="1:14" ht="21.75" customHeight="1">
      <c r="A3266" s="8" t="s">
        <v>761</v>
      </c>
      <c r="B3266" s="8" t="s">
        <v>10169</v>
      </c>
      <c r="C3266" s="8" t="s">
        <v>9661</v>
      </c>
      <c r="D3266" s="8" t="s">
        <v>9662</v>
      </c>
      <c r="F3266" s="8" t="s">
        <v>6141</v>
      </c>
      <c r="G3266" s="8" t="str">
        <f t="shared" ca="1" si="205"/>
        <v>13</v>
      </c>
      <c r="H3266" s="8" t="str">
        <f t="shared" ca="1" si="206"/>
        <v>20</v>
      </c>
      <c r="I3266" s="8" t="s">
        <v>6157</v>
      </c>
      <c r="J3266" s="8" t="s">
        <v>6286</v>
      </c>
      <c r="K3266" s="8" t="s">
        <v>6217</v>
      </c>
      <c r="L3266" s="8" t="s">
        <v>10170</v>
      </c>
      <c r="M3266" s="8" t="s">
        <v>6286</v>
      </c>
      <c r="N3266" s="8" t="s">
        <v>36</v>
      </c>
    </row>
    <row r="3267" spans="1:14" ht="21.75" customHeight="1">
      <c r="A3267" s="8" t="s">
        <v>10171</v>
      </c>
      <c r="B3267" s="8" t="s">
        <v>10172</v>
      </c>
      <c r="C3267" s="8" t="s">
        <v>9661</v>
      </c>
      <c r="D3267" s="8" t="s">
        <v>9678</v>
      </c>
      <c r="F3267" s="8" t="s">
        <v>6141</v>
      </c>
      <c r="G3267" s="8" t="str">
        <f t="shared" ca="1" si="205"/>
        <v>13</v>
      </c>
      <c r="H3267" s="8" t="str">
        <f t="shared" ca="1" si="206"/>
        <v>20</v>
      </c>
      <c r="I3267" s="8" t="s">
        <v>6978</v>
      </c>
      <c r="J3267" s="8" t="s">
        <v>6361</v>
      </c>
      <c r="K3267" s="8" t="s">
        <v>6166</v>
      </c>
      <c r="L3267" s="8" t="s">
        <v>10173</v>
      </c>
      <c r="M3267" s="8" t="s">
        <v>10174</v>
      </c>
      <c r="N3267" s="8" t="s">
        <v>6169</v>
      </c>
    </row>
    <row r="3268" spans="1:14" ht="21.75" customHeight="1">
      <c r="A3268" s="8" t="s">
        <v>10175</v>
      </c>
      <c r="B3268" s="8" t="s">
        <v>4765</v>
      </c>
      <c r="C3268" s="8" t="s">
        <v>9661</v>
      </c>
      <c r="D3268" s="8" t="s">
        <v>9664</v>
      </c>
      <c r="F3268" s="8" t="s">
        <v>6164</v>
      </c>
      <c r="G3268" s="8" t="str">
        <f t="shared" ca="1" si="205"/>
        <v>13</v>
      </c>
      <c r="H3268" s="8" t="str">
        <f t="shared" ca="1" si="206"/>
        <v>20</v>
      </c>
      <c r="I3268" s="8" t="s">
        <v>6165</v>
      </c>
      <c r="J3268" s="8" t="s">
        <v>6278</v>
      </c>
      <c r="K3268" s="8" t="s">
        <v>6217</v>
      </c>
      <c r="L3268" s="8" t="s">
        <v>10176</v>
      </c>
      <c r="M3268" s="8" t="s">
        <v>10177</v>
      </c>
      <c r="N3268" s="8" t="s">
        <v>6169</v>
      </c>
    </row>
    <row r="3269" spans="1:14" ht="21.75" customHeight="1">
      <c r="A3269" s="8" t="s">
        <v>4556</v>
      </c>
      <c r="B3269" s="8" t="s">
        <v>10178</v>
      </c>
      <c r="C3269" s="8" t="s">
        <v>9661</v>
      </c>
      <c r="D3269" s="8" t="s">
        <v>9662</v>
      </c>
      <c r="F3269" s="8" t="s">
        <v>6141</v>
      </c>
      <c r="G3269" s="8" t="str">
        <f t="shared" ca="1" si="205"/>
        <v>13</v>
      </c>
      <c r="H3269" s="8" t="str">
        <f t="shared" ca="1" si="206"/>
        <v>20</v>
      </c>
      <c r="I3269" s="8" t="s">
        <v>6301</v>
      </c>
      <c r="J3269" s="8" t="s">
        <v>6190</v>
      </c>
      <c r="K3269" s="8" t="s">
        <v>6166</v>
      </c>
      <c r="L3269" s="8" t="s">
        <v>10179</v>
      </c>
      <c r="M3269" s="8" t="s">
        <v>10180</v>
      </c>
      <c r="N3269" s="8" t="s">
        <v>6147</v>
      </c>
    </row>
    <row r="3270" spans="1:14" ht="21.75" customHeight="1">
      <c r="A3270" s="8" t="s">
        <v>2746</v>
      </c>
      <c r="B3270" s="8" t="s">
        <v>10181</v>
      </c>
      <c r="C3270" s="8" t="s">
        <v>9661</v>
      </c>
      <c r="D3270" s="8" t="s">
        <v>9664</v>
      </c>
      <c r="F3270" s="8" t="s">
        <v>6141</v>
      </c>
      <c r="G3270" s="8" t="str">
        <f t="shared" ca="1" si="205"/>
        <v>13</v>
      </c>
      <c r="H3270" s="8" t="str">
        <f t="shared" ca="1" si="206"/>
        <v>20</v>
      </c>
      <c r="I3270" s="8" t="s">
        <v>6277</v>
      </c>
      <c r="J3270" s="8" t="s">
        <v>6324</v>
      </c>
      <c r="K3270" s="8" t="s">
        <v>6143</v>
      </c>
      <c r="L3270" s="8" t="s">
        <v>10182</v>
      </c>
      <c r="M3270" s="8" t="s">
        <v>21</v>
      </c>
      <c r="N3270" s="8" t="s">
        <v>36</v>
      </c>
    </row>
    <row r="3271" spans="1:14" ht="21.75" customHeight="1">
      <c r="A3271" s="8" t="s">
        <v>10183</v>
      </c>
      <c r="B3271" s="8" t="s">
        <v>10184</v>
      </c>
      <c r="C3271" s="8" t="s">
        <v>9661</v>
      </c>
      <c r="D3271" s="8" t="s">
        <v>9664</v>
      </c>
      <c r="F3271" s="8" t="s">
        <v>6164</v>
      </c>
      <c r="G3271" s="8" t="str">
        <f t="shared" ca="1" si="205"/>
        <v>13</v>
      </c>
      <c r="H3271" s="8" t="str">
        <f t="shared" ca="1" si="206"/>
        <v>20</v>
      </c>
      <c r="I3271" s="8" t="s">
        <v>7526</v>
      </c>
      <c r="J3271" s="8" t="s">
        <v>6413</v>
      </c>
      <c r="K3271" s="8" t="s">
        <v>6143</v>
      </c>
      <c r="L3271" s="8" t="s">
        <v>10185</v>
      </c>
      <c r="M3271" s="8" t="s">
        <v>10186</v>
      </c>
      <c r="N3271" s="8" t="s">
        <v>42</v>
      </c>
    </row>
    <row r="3272" spans="1:14" ht="21.75" customHeight="1">
      <c r="A3272" s="8" t="s">
        <v>10187</v>
      </c>
      <c r="B3272" s="8" t="s">
        <v>9984</v>
      </c>
      <c r="C3272" s="8" t="s">
        <v>9661</v>
      </c>
      <c r="D3272" s="8" t="s">
        <v>9664</v>
      </c>
      <c r="F3272" s="8" t="s">
        <v>6150</v>
      </c>
      <c r="G3272" s="8" t="str">
        <f t="shared" ca="1" si="205"/>
        <v>13</v>
      </c>
      <c r="H3272" s="8" t="str">
        <f t="shared" ca="1" si="206"/>
        <v>20</v>
      </c>
      <c r="I3272" s="8" t="s">
        <v>9416</v>
      </c>
      <c r="J3272" s="8" t="s">
        <v>6361</v>
      </c>
      <c r="K3272" s="8" t="s">
        <v>6143</v>
      </c>
      <c r="L3272" s="8" t="s">
        <v>9985</v>
      </c>
      <c r="M3272" s="8" t="s">
        <v>1907</v>
      </c>
      <c r="N3272" s="8" t="s">
        <v>6224</v>
      </c>
    </row>
    <row r="3273" spans="1:14" ht="21.75" customHeight="1">
      <c r="A3273" s="8" t="s">
        <v>1588</v>
      </c>
      <c r="B3273" s="8" t="s">
        <v>10188</v>
      </c>
      <c r="C3273" s="8" t="s">
        <v>9661</v>
      </c>
      <c r="D3273" s="8" t="s">
        <v>9664</v>
      </c>
      <c r="F3273" s="8" t="s">
        <v>6141</v>
      </c>
      <c r="G3273" s="8" t="str">
        <f t="shared" ca="1" si="205"/>
        <v>13</v>
      </c>
      <c r="H3273" s="8" t="str">
        <f t="shared" ca="1" si="206"/>
        <v>20</v>
      </c>
      <c r="I3273" s="8" t="s">
        <v>6256</v>
      </c>
      <c r="J3273" s="8" t="s">
        <v>6724</v>
      </c>
      <c r="K3273" s="8" t="s">
        <v>6143</v>
      </c>
      <c r="L3273" s="8" t="s">
        <v>10189</v>
      </c>
      <c r="M3273" s="8" t="s">
        <v>6568</v>
      </c>
      <c r="N3273" s="8" t="s">
        <v>36</v>
      </c>
    </row>
    <row r="3274" spans="1:14" ht="21.75" customHeight="1">
      <c r="A3274" s="8" t="s">
        <v>7673</v>
      </c>
      <c r="B3274" s="8" t="s">
        <v>9785</v>
      </c>
      <c r="C3274" s="8" t="s">
        <v>9661</v>
      </c>
      <c r="D3274" s="8" t="s">
        <v>9662</v>
      </c>
      <c r="F3274" s="8" t="s">
        <v>6141</v>
      </c>
      <c r="G3274" s="8" t="str">
        <f t="shared" ca="1" si="205"/>
        <v>13</v>
      </c>
      <c r="H3274" s="8" t="str">
        <f t="shared" ca="1" si="206"/>
        <v>20</v>
      </c>
      <c r="I3274" s="8" t="s">
        <v>8361</v>
      </c>
      <c r="J3274" s="8" t="s">
        <v>6158</v>
      </c>
      <c r="K3274" s="8" t="s">
        <v>6143</v>
      </c>
      <c r="L3274" s="8" t="s">
        <v>9863</v>
      </c>
      <c r="M3274" s="8" t="s">
        <v>6696</v>
      </c>
      <c r="N3274" s="8" t="s">
        <v>6224</v>
      </c>
    </row>
    <row r="3275" spans="1:14" ht="21.75" customHeight="1">
      <c r="A3275" s="8" t="s">
        <v>1907</v>
      </c>
      <c r="B3275" s="8" t="s">
        <v>8779</v>
      </c>
      <c r="C3275" s="8" t="s">
        <v>9661</v>
      </c>
      <c r="D3275" s="8" t="s">
        <v>9664</v>
      </c>
      <c r="F3275" s="8" t="s">
        <v>6164</v>
      </c>
      <c r="G3275" s="8" t="str">
        <f t="shared" ca="1" si="205"/>
        <v>13</v>
      </c>
      <c r="H3275" s="8" t="str">
        <f t="shared" ca="1" si="206"/>
        <v>20</v>
      </c>
      <c r="I3275" s="8" t="s">
        <v>7338</v>
      </c>
      <c r="J3275" s="8" t="s">
        <v>6324</v>
      </c>
      <c r="K3275" s="8" t="s">
        <v>6217</v>
      </c>
      <c r="L3275" s="8" t="s">
        <v>10190</v>
      </c>
      <c r="M3275" s="8" t="s">
        <v>10191</v>
      </c>
      <c r="N3275" s="8" t="s">
        <v>6169</v>
      </c>
    </row>
    <row r="3276" spans="1:14" ht="21.75" customHeight="1">
      <c r="A3276" s="8" t="s">
        <v>10192</v>
      </c>
      <c r="B3276" s="8" t="s">
        <v>9883</v>
      </c>
      <c r="C3276" s="8" t="s">
        <v>9661</v>
      </c>
      <c r="D3276" s="8" t="s">
        <v>9664</v>
      </c>
      <c r="F3276" s="8" t="s">
        <v>6141</v>
      </c>
      <c r="G3276" s="8" t="str">
        <f t="shared" ca="1" si="205"/>
        <v>13</v>
      </c>
      <c r="H3276" s="8" t="str">
        <f t="shared" ca="1" si="206"/>
        <v>20</v>
      </c>
      <c r="I3276" s="8" t="s">
        <v>6244</v>
      </c>
      <c r="J3276" s="8" t="s">
        <v>6278</v>
      </c>
      <c r="K3276" s="8" t="s">
        <v>6217</v>
      </c>
      <c r="L3276" s="8" t="s">
        <v>10193</v>
      </c>
      <c r="M3276" s="8" t="s">
        <v>10194</v>
      </c>
      <c r="N3276" s="8" t="s">
        <v>6169</v>
      </c>
    </row>
    <row r="3277" spans="1:14" ht="21.75" customHeight="1">
      <c r="A3277" s="8" t="s">
        <v>761</v>
      </c>
      <c r="B3277" s="8" t="s">
        <v>10195</v>
      </c>
      <c r="C3277" s="8" t="s">
        <v>9661</v>
      </c>
      <c r="D3277" s="8" t="s">
        <v>9662</v>
      </c>
      <c r="F3277" s="8" t="s">
        <v>6141</v>
      </c>
      <c r="G3277" s="8" t="str">
        <f t="shared" ca="1" si="205"/>
        <v>13</v>
      </c>
      <c r="H3277" s="8" t="str">
        <f t="shared" ca="1" si="206"/>
        <v>20</v>
      </c>
      <c r="I3277" s="8" t="s">
        <v>6256</v>
      </c>
      <c r="J3277" s="8" t="s">
        <v>6286</v>
      </c>
      <c r="K3277" s="8" t="s">
        <v>6217</v>
      </c>
      <c r="L3277" s="8" t="s">
        <v>10196</v>
      </c>
      <c r="M3277" s="8" t="s">
        <v>1907</v>
      </c>
      <c r="N3277" s="8" t="s">
        <v>36</v>
      </c>
    </row>
    <row r="3278" spans="1:14" ht="21.75" customHeight="1">
      <c r="A3278" s="8" t="s">
        <v>10197</v>
      </c>
      <c r="B3278" s="8" t="s">
        <v>10198</v>
      </c>
      <c r="C3278" s="8" t="s">
        <v>9661</v>
      </c>
      <c r="D3278" s="8" t="s">
        <v>9664</v>
      </c>
      <c r="F3278" s="8" t="s">
        <v>6141</v>
      </c>
      <c r="G3278" s="8" t="str">
        <f t="shared" ca="1" si="205"/>
        <v>13</v>
      </c>
      <c r="H3278" s="8" t="str">
        <f t="shared" ca="1" si="206"/>
        <v>20</v>
      </c>
      <c r="I3278" s="8" t="s">
        <v>8633</v>
      </c>
      <c r="J3278" s="8" t="s">
        <v>6278</v>
      </c>
      <c r="K3278" s="8" t="s">
        <v>6217</v>
      </c>
      <c r="L3278" s="8" t="s">
        <v>10199</v>
      </c>
      <c r="M3278" s="8" t="s">
        <v>10200</v>
      </c>
      <c r="N3278" s="8" t="s">
        <v>42</v>
      </c>
    </row>
    <row r="3279" spans="1:14" ht="21.75" customHeight="1">
      <c r="A3279" s="8" t="s">
        <v>10201</v>
      </c>
      <c r="B3279" s="8" t="s">
        <v>6387</v>
      </c>
      <c r="C3279" s="8" t="s">
        <v>9661</v>
      </c>
      <c r="D3279" s="8" t="s">
        <v>9664</v>
      </c>
      <c r="F3279" s="8" t="s">
        <v>6141</v>
      </c>
      <c r="G3279" s="8" t="str">
        <f t="shared" ca="1" si="205"/>
        <v>13</v>
      </c>
      <c r="H3279" s="8" t="str">
        <f t="shared" ca="1" si="206"/>
        <v>20</v>
      </c>
      <c r="I3279" s="8" t="s">
        <v>6252</v>
      </c>
      <c r="J3279" s="8" t="s">
        <v>6286</v>
      </c>
      <c r="K3279" s="8" t="s">
        <v>6143</v>
      </c>
      <c r="L3279" s="8" t="s">
        <v>9916</v>
      </c>
      <c r="M3279" s="8" t="s">
        <v>6517</v>
      </c>
      <c r="N3279" s="8" t="s">
        <v>6169</v>
      </c>
    </row>
    <row r="3280" spans="1:14" ht="21.75" customHeight="1">
      <c r="A3280" s="8" t="s">
        <v>10202</v>
      </c>
      <c r="B3280" s="8" t="s">
        <v>10203</v>
      </c>
      <c r="C3280" s="8" t="s">
        <v>9661</v>
      </c>
      <c r="D3280" s="8" t="s">
        <v>9681</v>
      </c>
      <c r="F3280" s="8" t="s">
        <v>6141</v>
      </c>
      <c r="G3280" s="8" t="str">
        <f t="shared" ca="1" si="205"/>
        <v>13</v>
      </c>
      <c r="H3280" s="8" t="str">
        <f t="shared" ca="1" si="206"/>
        <v>20</v>
      </c>
      <c r="I3280" s="8" t="s">
        <v>6269</v>
      </c>
      <c r="J3280" s="8" t="s">
        <v>6438</v>
      </c>
      <c r="K3280" s="8" t="s">
        <v>6217</v>
      </c>
      <c r="L3280" s="8" t="s">
        <v>10204</v>
      </c>
      <c r="M3280" s="8" t="s">
        <v>7811</v>
      </c>
      <c r="N3280" s="8" t="s">
        <v>6169</v>
      </c>
    </row>
    <row r="3281" spans="1:14" ht="21.75" customHeight="1">
      <c r="A3281" s="8" t="s">
        <v>385</v>
      </c>
      <c r="B3281" s="8" t="s">
        <v>4112</v>
      </c>
      <c r="C3281" s="8" t="s">
        <v>9661</v>
      </c>
      <c r="D3281" s="8" t="s">
        <v>9662</v>
      </c>
      <c r="F3281" s="8" t="s">
        <v>6141</v>
      </c>
      <c r="G3281" s="8" t="str">
        <f t="shared" ca="1" si="205"/>
        <v>13</v>
      </c>
      <c r="H3281" s="8" t="str">
        <f t="shared" ca="1" si="206"/>
        <v>20</v>
      </c>
      <c r="I3281" s="8" t="s">
        <v>6171</v>
      </c>
      <c r="J3281" s="8" t="s">
        <v>6190</v>
      </c>
      <c r="K3281" s="8" t="s">
        <v>6217</v>
      </c>
      <c r="L3281" s="8" t="s">
        <v>10205</v>
      </c>
      <c r="M3281" s="8" t="s">
        <v>1907</v>
      </c>
      <c r="N3281" s="8" t="s">
        <v>6224</v>
      </c>
    </row>
    <row r="3282" spans="1:14" ht="21.75" customHeight="1">
      <c r="A3282" s="8" t="s">
        <v>3257</v>
      </c>
      <c r="B3282" s="8" t="s">
        <v>4980</v>
      </c>
      <c r="C3282" s="8" t="s">
        <v>9661</v>
      </c>
      <c r="D3282" s="8" t="s">
        <v>9664</v>
      </c>
      <c r="F3282" s="8" t="s">
        <v>6141</v>
      </c>
      <c r="G3282" s="8" t="str">
        <f t="shared" ca="1" si="205"/>
        <v>13</v>
      </c>
      <c r="H3282" s="8" t="str">
        <f t="shared" ca="1" si="206"/>
        <v>20</v>
      </c>
      <c r="I3282" s="8" t="s">
        <v>6306</v>
      </c>
      <c r="J3282" s="8" t="s">
        <v>6278</v>
      </c>
      <c r="K3282" s="8" t="s">
        <v>6217</v>
      </c>
      <c r="L3282" s="8" t="s">
        <v>10155</v>
      </c>
      <c r="M3282" s="8" t="s">
        <v>10206</v>
      </c>
      <c r="N3282" s="8" t="s">
        <v>6224</v>
      </c>
    </row>
    <row r="3283" spans="1:14" ht="21.75" customHeight="1">
      <c r="A3283" s="8" t="s">
        <v>10207</v>
      </c>
      <c r="B3283" s="8" t="s">
        <v>10208</v>
      </c>
      <c r="C3283" s="8" t="s">
        <v>9661</v>
      </c>
      <c r="D3283" s="8" t="s">
        <v>9664</v>
      </c>
      <c r="F3283" s="8" t="s">
        <v>6141</v>
      </c>
      <c r="G3283" s="8" t="str">
        <f t="shared" ca="1" si="205"/>
        <v>13</v>
      </c>
      <c r="H3283" s="8" t="str">
        <f t="shared" ca="1" si="206"/>
        <v>20</v>
      </c>
      <c r="I3283" s="8" t="s">
        <v>6604</v>
      </c>
      <c r="J3283" s="8" t="s">
        <v>6420</v>
      </c>
      <c r="K3283" s="8" t="s">
        <v>6217</v>
      </c>
      <c r="L3283" s="8" t="s">
        <v>10209</v>
      </c>
      <c r="M3283" s="8" t="s">
        <v>10210</v>
      </c>
      <c r="N3283" s="8" t="s">
        <v>6224</v>
      </c>
    </row>
    <row r="3284" spans="1:14" ht="21.75" customHeight="1">
      <c r="A3284" s="8" t="s">
        <v>10211</v>
      </c>
      <c r="B3284" s="8" t="s">
        <v>8992</v>
      </c>
      <c r="C3284" s="8" t="s">
        <v>9661</v>
      </c>
      <c r="D3284" s="8" t="s">
        <v>9662</v>
      </c>
      <c r="F3284" s="8" t="s">
        <v>6141</v>
      </c>
      <c r="G3284" s="8" t="str">
        <f t="shared" ca="1" si="205"/>
        <v>13</v>
      </c>
      <c r="H3284" s="8" t="str">
        <f t="shared" ca="1" si="206"/>
        <v>20</v>
      </c>
      <c r="I3284" s="8" t="s">
        <v>6189</v>
      </c>
      <c r="J3284" s="8" t="s">
        <v>8993</v>
      </c>
      <c r="K3284" s="8" t="s">
        <v>6217</v>
      </c>
      <c r="L3284" s="8" t="s">
        <v>10212</v>
      </c>
      <c r="M3284" s="8" t="s">
        <v>10213</v>
      </c>
      <c r="N3284" s="8" t="s">
        <v>42</v>
      </c>
    </row>
    <row r="3285" spans="1:14" ht="21.75" customHeight="1">
      <c r="A3285" s="8" t="s">
        <v>4176</v>
      </c>
      <c r="B3285" s="8" t="s">
        <v>2887</v>
      </c>
      <c r="C3285" s="8" t="s">
        <v>9661</v>
      </c>
      <c r="D3285" s="8" t="s">
        <v>9662</v>
      </c>
      <c r="F3285" s="8" t="s">
        <v>6141</v>
      </c>
      <c r="G3285" s="8" t="str">
        <f t="shared" ca="1" si="205"/>
        <v>13</v>
      </c>
      <c r="H3285" s="8" t="str">
        <f t="shared" ca="1" si="206"/>
        <v>20</v>
      </c>
      <c r="I3285" s="8" t="s">
        <v>6973</v>
      </c>
      <c r="J3285" s="8" t="s">
        <v>7223</v>
      </c>
      <c r="K3285" s="8" t="s">
        <v>6217</v>
      </c>
      <c r="L3285" s="8" t="s">
        <v>10214</v>
      </c>
      <c r="M3285" s="8" t="s">
        <v>10215</v>
      </c>
      <c r="N3285" s="8" t="s">
        <v>6224</v>
      </c>
    </row>
    <row r="3286" spans="1:14" ht="21.75" customHeight="1">
      <c r="A3286" s="8" t="s">
        <v>898</v>
      </c>
      <c r="B3286" s="8" t="s">
        <v>10216</v>
      </c>
      <c r="C3286" s="8" t="s">
        <v>9661</v>
      </c>
      <c r="D3286" s="8" t="s">
        <v>9664</v>
      </c>
      <c r="F3286" s="8" t="s">
        <v>6141</v>
      </c>
      <c r="G3286" s="8" t="str">
        <f t="shared" ca="1" si="205"/>
        <v>13</v>
      </c>
      <c r="H3286" s="8" t="str">
        <f t="shared" ca="1" si="206"/>
        <v>20</v>
      </c>
      <c r="I3286" s="8" t="s">
        <v>6195</v>
      </c>
      <c r="J3286" s="8" t="s">
        <v>6210</v>
      </c>
      <c r="K3286" s="8" t="s">
        <v>6217</v>
      </c>
      <c r="L3286" s="8" t="s">
        <v>10217</v>
      </c>
      <c r="M3286" s="8" t="s">
        <v>10218</v>
      </c>
      <c r="N3286" s="8" t="s">
        <v>36</v>
      </c>
    </row>
    <row r="3287" spans="1:14" ht="21.75" customHeight="1">
      <c r="A3287" s="8" t="s">
        <v>10219</v>
      </c>
      <c r="B3287" s="8" t="s">
        <v>9984</v>
      </c>
      <c r="C3287" s="8" t="s">
        <v>9661</v>
      </c>
      <c r="D3287" s="8" t="s">
        <v>9664</v>
      </c>
      <c r="F3287" s="8" t="s">
        <v>6150</v>
      </c>
      <c r="G3287" s="8" t="str">
        <f t="shared" ca="1" si="205"/>
        <v>13</v>
      </c>
      <c r="H3287" s="8" t="str">
        <f t="shared" ca="1" si="206"/>
        <v>20</v>
      </c>
      <c r="I3287" s="8" t="s">
        <v>6340</v>
      </c>
      <c r="J3287" s="8" t="s">
        <v>6361</v>
      </c>
      <c r="K3287" s="8" t="s">
        <v>6143</v>
      </c>
      <c r="L3287" s="8" t="s">
        <v>9985</v>
      </c>
      <c r="M3287" s="8" t="s">
        <v>6616</v>
      </c>
      <c r="N3287" s="8" t="s">
        <v>6224</v>
      </c>
    </row>
    <row r="3288" spans="1:14" ht="21.75" customHeight="1">
      <c r="A3288" s="8" t="s">
        <v>10220</v>
      </c>
      <c r="B3288" s="8" t="s">
        <v>8779</v>
      </c>
      <c r="C3288" s="8" t="s">
        <v>9661</v>
      </c>
      <c r="D3288" s="8" t="s">
        <v>9664</v>
      </c>
      <c r="F3288" s="8" t="s">
        <v>6164</v>
      </c>
      <c r="G3288" s="8" t="str">
        <f t="shared" ca="1" si="205"/>
        <v>13</v>
      </c>
      <c r="H3288" s="8" t="str">
        <f t="shared" ca="1" si="206"/>
        <v>20</v>
      </c>
      <c r="I3288" s="8" t="s">
        <v>6637</v>
      </c>
      <c r="J3288" s="8" t="s">
        <v>6324</v>
      </c>
      <c r="K3288" s="8" t="s">
        <v>6217</v>
      </c>
      <c r="L3288" s="8" t="s">
        <v>10221</v>
      </c>
      <c r="M3288" s="8" t="s">
        <v>1907</v>
      </c>
      <c r="N3288" s="8" t="s">
        <v>6169</v>
      </c>
    </row>
    <row r="3289" spans="1:14" ht="21.75" customHeight="1">
      <c r="A3289" s="8" t="s">
        <v>761</v>
      </c>
      <c r="B3289" s="8" t="s">
        <v>10222</v>
      </c>
      <c r="C3289" s="8" t="s">
        <v>9661</v>
      </c>
      <c r="D3289" s="8" t="s">
        <v>9678</v>
      </c>
      <c r="F3289" s="8" t="s">
        <v>6164</v>
      </c>
      <c r="G3289" s="8" t="str">
        <f t="shared" ca="1" si="205"/>
        <v>13</v>
      </c>
      <c r="H3289" s="8" t="str">
        <f t="shared" ca="1" si="206"/>
        <v>20</v>
      </c>
      <c r="I3289" s="8" t="s">
        <v>6189</v>
      </c>
      <c r="J3289" s="8" t="s">
        <v>6558</v>
      </c>
      <c r="K3289" s="8" t="s">
        <v>6143</v>
      </c>
      <c r="L3289" s="8" t="s">
        <v>10223</v>
      </c>
      <c r="M3289" s="8" t="s">
        <v>10224</v>
      </c>
      <c r="N3289" s="8" t="s">
        <v>6169</v>
      </c>
    </row>
    <row r="3290" spans="1:14" ht="21.75" customHeight="1">
      <c r="A3290" s="8" t="s">
        <v>761</v>
      </c>
      <c r="B3290" s="8" t="s">
        <v>10225</v>
      </c>
      <c r="C3290" s="8" t="s">
        <v>9661</v>
      </c>
      <c r="D3290" s="8" t="s">
        <v>9664</v>
      </c>
      <c r="F3290" s="8" t="s">
        <v>6164</v>
      </c>
      <c r="G3290" s="8" t="str">
        <f t="shared" ca="1" si="205"/>
        <v>13</v>
      </c>
      <c r="H3290" s="8" t="str">
        <f t="shared" ca="1" si="206"/>
        <v>20</v>
      </c>
      <c r="I3290" s="8" t="s">
        <v>6785</v>
      </c>
      <c r="J3290" s="8" t="s">
        <v>6286</v>
      </c>
      <c r="K3290" s="8" t="s">
        <v>6166</v>
      </c>
      <c r="L3290" s="8" t="s">
        <v>10226</v>
      </c>
      <c r="M3290" s="8" t="s">
        <v>9389</v>
      </c>
      <c r="N3290" s="8" t="s">
        <v>36</v>
      </c>
    </row>
    <row r="3291" spans="1:14" ht="21.75" customHeight="1">
      <c r="A3291" s="8" t="s">
        <v>385</v>
      </c>
      <c r="B3291" s="8" t="s">
        <v>10227</v>
      </c>
      <c r="C3291" s="8" t="s">
        <v>9661</v>
      </c>
      <c r="D3291" s="8" t="s">
        <v>9664</v>
      </c>
      <c r="F3291" s="8" t="s">
        <v>6141</v>
      </c>
      <c r="G3291" s="8" t="str">
        <f t="shared" ca="1" si="205"/>
        <v>13</v>
      </c>
      <c r="H3291" s="8" t="str">
        <f t="shared" ca="1" si="206"/>
        <v>20</v>
      </c>
      <c r="I3291" s="8" t="s">
        <v>6171</v>
      </c>
      <c r="J3291" s="8" t="s">
        <v>6144</v>
      </c>
      <c r="K3291" s="8" t="s">
        <v>6143</v>
      </c>
      <c r="L3291" s="8" t="s">
        <v>10228</v>
      </c>
      <c r="M3291" s="8" t="s">
        <v>10229</v>
      </c>
      <c r="N3291" s="8" t="s">
        <v>42</v>
      </c>
    </row>
    <row r="3292" spans="1:14" ht="21.75" customHeight="1">
      <c r="A3292" s="8" t="s">
        <v>761</v>
      </c>
      <c r="B3292" s="8" t="s">
        <v>10230</v>
      </c>
      <c r="C3292" s="8" t="s">
        <v>9661</v>
      </c>
      <c r="D3292" s="8" t="s">
        <v>9719</v>
      </c>
      <c r="F3292" s="8" t="s">
        <v>6141</v>
      </c>
      <c r="G3292" s="8" t="str">
        <f t="shared" ca="1" si="205"/>
        <v>13</v>
      </c>
      <c r="H3292" s="8" t="str">
        <f t="shared" ca="1" si="206"/>
        <v>20</v>
      </c>
      <c r="I3292" s="8" t="s">
        <v>6256</v>
      </c>
      <c r="J3292" s="8" t="s">
        <v>6413</v>
      </c>
      <c r="K3292" s="8" t="s">
        <v>6217</v>
      </c>
      <c r="L3292" s="8" t="s">
        <v>10231</v>
      </c>
      <c r="M3292" s="8" t="s">
        <v>10232</v>
      </c>
      <c r="N3292" s="8" t="s">
        <v>42</v>
      </c>
    </row>
    <row r="3293" spans="1:14" ht="21.75" customHeight="1">
      <c r="A3293" s="8" t="s">
        <v>3283</v>
      </c>
      <c r="B3293" s="8" t="s">
        <v>10233</v>
      </c>
      <c r="C3293" s="8" t="s">
        <v>9661</v>
      </c>
      <c r="D3293" s="8" t="s">
        <v>9664</v>
      </c>
      <c r="F3293" s="8" t="s">
        <v>6164</v>
      </c>
      <c r="G3293" s="8" t="str">
        <f t="shared" ca="1" si="205"/>
        <v>13</v>
      </c>
      <c r="H3293" s="8" t="str">
        <f t="shared" ca="1" si="206"/>
        <v>20</v>
      </c>
      <c r="I3293" s="8" t="s">
        <v>6256</v>
      </c>
      <c r="J3293" s="8" t="s">
        <v>6144</v>
      </c>
      <c r="K3293" s="8" t="s">
        <v>6166</v>
      </c>
      <c r="L3293" s="8" t="s">
        <v>10234</v>
      </c>
      <c r="M3293" s="8" t="s">
        <v>7874</v>
      </c>
      <c r="N3293" s="8" t="s">
        <v>6147</v>
      </c>
    </row>
    <row r="3294" spans="1:14" ht="21.75" customHeight="1">
      <c r="A3294" s="8" t="s">
        <v>2465</v>
      </c>
      <c r="B3294" s="8" t="s">
        <v>4112</v>
      </c>
      <c r="C3294" s="8" t="s">
        <v>9661</v>
      </c>
      <c r="D3294" s="8" t="s">
        <v>9662</v>
      </c>
      <c r="F3294" s="8" t="s">
        <v>6164</v>
      </c>
      <c r="G3294" s="8" t="str">
        <f t="shared" ca="1" si="205"/>
        <v>13</v>
      </c>
      <c r="H3294" s="8" t="str">
        <f t="shared" ca="1" si="206"/>
        <v>20</v>
      </c>
      <c r="I3294" s="8" t="s">
        <v>6171</v>
      </c>
      <c r="J3294" s="8" t="s">
        <v>6190</v>
      </c>
      <c r="K3294" s="8" t="s">
        <v>6217</v>
      </c>
      <c r="L3294" s="8" t="s">
        <v>10235</v>
      </c>
      <c r="M3294" s="8" t="s">
        <v>10236</v>
      </c>
      <c r="N3294" s="8" t="s">
        <v>6224</v>
      </c>
    </row>
    <row r="3295" spans="1:14" ht="21.75" customHeight="1">
      <c r="A3295" s="8" t="s">
        <v>3892</v>
      </c>
      <c r="B3295" s="8" t="s">
        <v>10237</v>
      </c>
      <c r="C3295" s="8" t="s">
        <v>9661</v>
      </c>
      <c r="D3295" s="8" t="s">
        <v>9664</v>
      </c>
      <c r="F3295" s="8" t="s">
        <v>6141</v>
      </c>
      <c r="G3295" s="8" t="str">
        <f t="shared" ca="1" si="205"/>
        <v>13</v>
      </c>
      <c r="H3295" s="8" t="str">
        <f t="shared" ca="1" si="206"/>
        <v>20</v>
      </c>
      <c r="I3295" s="8" t="s">
        <v>6256</v>
      </c>
      <c r="J3295" s="8" t="s">
        <v>7191</v>
      </c>
      <c r="K3295" s="8" t="s">
        <v>6217</v>
      </c>
      <c r="L3295" s="8" t="s">
        <v>10238</v>
      </c>
      <c r="M3295" s="8" t="s">
        <v>10239</v>
      </c>
      <c r="N3295" s="8" t="s">
        <v>6224</v>
      </c>
    </row>
    <row r="3296" spans="1:14" ht="21.75" customHeight="1">
      <c r="A3296" s="8" t="s">
        <v>385</v>
      </c>
      <c r="B3296" s="8" t="s">
        <v>10240</v>
      </c>
      <c r="C3296" s="8" t="s">
        <v>9661</v>
      </c>
      <c r="D3296" s="8" t="s">
        <v>9664</v>
      </c>
      <c r="F3296" s="8" t="s">
        <v>6141</v>
      </c>
      <c r="G3296" s="8" t="str">
        <f t="shared" ca="1" si="205"/>
        <v>13</v>
      </c>
      <c r="H3296" s="8" t="str">
        <f t="shared" ca="1" si="206"/>
        <v>20</v>
      </c>
      <c r="I3296" s="8" t="s">
        <v>6189</v>
      </c>
      <c r="J3296" s="8" t="s">
        <v>6158</v>
      </c>
      <c r="K3296" s="8" t="s">
        <v>6143</v>
      </c>
      <c r="L3296" s="8" t="s">
        <v>10241</v>
      </c>
      <c r="M3296" s="8" t="s">
        <v>10242</v>
      </c>
      <c r="N3296" s="8" t="s">
        <v>36</v>
      </c>
    </row>
    <row r="3297" spans="1:14" ht="21.75" customHeight="1">
      <c r="A3297" s="8" t="s">
        <v>385</v>
      </c>
      <c r="B3297" s="8" t="s">
        <v>6824</v>
      </c>
      <c r="C3297" s="8" t="s">
        <v>9661</v>
      </c>
      <c r="D3297" s="8" t="s">
        <v>9664</v>
      </c>
      <c r="F3297" s="8" t="s">
        <v>6141</v>
      </c>
      <c r="G3297" s="8" t="str">
        <f t="shared" ca="1" si="205"/>
        <v>13</v>
      </c>
      <c r="H3297" s="8" t="str">
        <f t="shared" ca="1" si="206"/>
        <v>20</v>
      </c>
      <c r="I3297" s="8" t="s">
        <v>6171</v>
      </c>
      <c r="J3297" s="8" t="s">
        <v>6158</v>
      </c>
      <c r="K3297" s="8" t="s">
        <v>6143</v>
      </c>
      <c r="L3297" s="8" t="s">
        <v>10243</v>
      </c>
      <c r="M3297" s="8" t="s">
        <v>10244</v>
      </c>
      <c r="N3297" s="8" t="s">
        <v>6169</v>
      </c>
    </row>
    <row r="3298" spans="1:14" ht="21.75" customHeight="1">
      <c r="A3298" s="8" t="s">
        <v>5891</v>
      </c>
      <c r="B3298" s="8" t="s">
        <v>9952</v>
      </c>
      <c r="C3298" s="8" t="s">
        <v>9661</v>
      </c>
      <c r="D3298" s="8" t="s">
        <v>9664</v>
      </c>
      <c r="F3298" s="8" t="s">
        <v>6141</v>
      </c>
      <c r="G3298" s="8" t="str">
        <f t="shared" ca="1" si="205"/>
        <v>13</v>
      </c>
      <c r="H3298" s="8" t="str">
        <f t="shared" ca="1" si="206"/>
        <v>20</v>
      </c>
      <c r="I3298" s="8" t="s">
        <v>6942</v>
      </c>
      <c r="J3298" s="8" t="s">
        <v>6457</v>
      </c>
      <c r="K3298" s="8" t="s">
        <v>6166</v>
      </c>
      <c r="L3298" s="8" t="s">
        <v>7484</v>
      </c>
      <c r="M3298" s="8" t="s">
        <v>1907</v>
      </c>
      <c r="N3298" s="8" t="s">
        <v>42</v>
      </c>
    </row>
    <row r="3299" spans="1:14" ht="21.75" customHeight="1">
      <c r="A3299" s="8" t="s">
        <v>367</v>
      </c>
      <c r="B3299" s="8" t="s">
        <v>2747</v>
      </c>
      <c r="C3299" s="8" t="s">
        <v>9661</v>
      </c>
      <c r="D3299" s="8" t="s">
        <v>9681</v>
      </c>
      <c r="F3299" s="8" t="s">
        <v>6141</v>
      </c>
      <c r="G3299" s="8" t="str">
        <f t="shared" ca="1" si="205"/>
        <v>13</v>
      </c>
      <c r="H3299" s="8" t="str">
        <f t="shared" ca="1" si="206"/>
        <v>20</v>
      </c>
      <c r="I3299" s="8" t="s">
        <v>6189</v>
      </c>
      <c r="J3299" s="8" t="s">
        <v>6245</v>
      </c>
      <c r="K3299" s="8" t="s">
        <v>6217</v>
      </c>
      <c r="L3299" s="8" t="s">
        <v>9926</v>
      </c>
      <c r="M3299" s="8" t="s">
        <v>9437</v>
      </c>
      <c r="N3299" s="8" t="s">
        <v>36</v>
      </c>
    </row>
    <row r="3300" spans="1:14" ht="21.75" customHeight="1">
      <c r="A3300" s="8" t="s">
        <v>385</v>
      </c>
      <c r="B3300" s="8" t="s">
        <v>9785</v>
      </c>
      <c r="C3300" s="8" t="s">
        <v>9661</v>
      </c>
      <c r="D3300" s="8" t="s">
        <v>9662</v>
      </c>
      <c r="F3300" s="8" t="s">
        <v>6141</v>
      </c>
      <c r="G3300" s="8" t="str">
        <f t="shared" ca="1" si="205"/>
        <v>13</v>
      </c>
      <c r="H3300" s="8" t="str">
        <f t="shared" ca="1" si="206"/>
        <v>20</v>
      </c>
      <c r="I3300" s="8" t="s">
        <v>7338</v>
      </c>
      <c r="J3300" s="8" t="s">
        <v>6158</v>
      </c>
      <c r="K3300" s="8" t="s">
        <v>6949</v>
      </c>
      <c r="L3300" s="8" t="s">
        <v>10245</v>
      </c>
      <c r="M3300" s="8" t="s">
        <v>1907</v>
      </c>
      <c r="N3300" s="8" t="s">
        <v>6224</v>
      </c>
    </row>
    <row r="3301" spans="1:14" ht="21.75" customHeight="1">
      <c r="A3301" s="8" t="s">
        <v>10246</v>
      </c>
      <c r="B3301" s="8" t="s">
        <v>10123</v>
      </c>
      <c r="C3301" s="8" t="s">
        <v>9661</v>
      </c>
      <c r="D3301" s="8" t="s">
        <v>9681</v>
      </c>
      <c r="F3301" s="8" t="s">
        <v>6150</v>
      </c>
      <c r="G3301" s="8" t="str">
        <f t="shared" ca="1" si="205"/>
        <v>13</v>
      </c>
      <c r="H3301" s="8" t="str">
        <f t="shared" ca="1" si="206"/>
        <v>20</v>
      </c>
      <c r="I3301" s="8" t="s">
        <v>6632</v>
      </c>
      <c r="J3301" s="8" t="s">
        <v>6724</v>
      </c>
      <c r="K3301" s="8" t="s">
        <v>6166</v>
      </c>
      <c r="L3301" s="8" t="s">
        <v>10124</v>
      </c>
      <c r="M3301" s="8" t="s">
        <v>10247</v>
      </c>
      <c r="N3301" s="8" t="s">
        <v>36</v>
      </c>
    </row>
    <row r="3302" spans="1:14" ht="21.75" customHeight="1">
      <c r="A3302" s="8" t="s">
        <v>10248</v>
      </c>
      <c r="B3302" s="8" t="s">
        <v>8779</v>
      </c>
      <c r="C3302" s="8" t="s">
        <v>9661</v>
      </c>
      <c r="D3302" s="8" t="s">
        <v>9664</v>
      </c>
      <c r="F3302" s="8" t="s">
        <v>6164</v>
      </c>
      <c r="G3302" s="8" t="str">
        <f t="shared" ca="1" si="205"/>
        <v>13</v>
      </c>
      <c r="H3302" s="8" t="str">
        <f t="shared" ca="1" si="206"/>
        <v>20</v>
      </c>
      <c r="I3302" s="8" t="s">
        <v>7031</v>
      </c>
      <c r="J3302" s="8" t="s">
        <v>6324</v>
      </c>
      <c r="K3302" s="8" t="s">
        <v>6143</v>
      </c>
      <c r="L3302" s="8" t="s">
        <v>10249</v>
      </c>
      <c r="M3302" s="8" t="s">
        <v>10250</v>
      </c>
      <c r="N3302" s="8" t="s">
        <v>6169</v>
      </c>
    </row>
    <row r="3303" spans="1:14" ht="21.75" customHeight="1">
      <c r="A3303" s="8" t="s">
        <v>385</v>
      </c>
      <c r="B3303" s="8" t="s">
        <v>10240</v>
      </c>
      <c r="C3303" s="8" t="s">
        <v>9661</v>
      </c>
      <c r="D3303" s="8" t="s">
        <v>9664</v>
      </c>
      <c r="F3303" s="8" t="s">
        <v>6141</v>
      </c>
      <c r="G3303" s="8" t="str">
        <f t="shared" ca="1" si="205"/>
        <v>13</v>
      </c>
      <c r="H3303" s="8" t="str">
        <f t="shared" ca="1" si="206"/>
        <v>20</v>
      </c>
      <c r="I3303" s="8" t="s">
        <v>6554</v>
      </c>
      <c r="J3303" s="8" t="s">
        <v>6158</v>
      </c>
      <c r="K3303" s="8" t="s">
        <v>6949</v>
      </c>
      <c r="L3303" s="8" t="s">
        <v>10251</v>
      </c>
      <c r="M3303" s="8" t="s">
        <v>10252</v>
      </c>
      <c r="N3303" s="8" t="s">
        <v>36</v>
      </c>
    </row>
    <row r="3304" spans="1:14" ht="21.75" customHeight="1">
      <c r="A3304" s="8" t="s">
        <v>1588</v>
      </c>
      <c r="B3304" s="8" t="s">
        <v>10253</v>
      </c>
      <c r="C3304" s="8" t="s">
        <v>9661</v>
      </c>
      <c r="D3304" s="8" t="s">
        <v>9662</v>
      </c>
      <c r="F3304" s="8" t="s">
        <v>6141</v>
      </c>
      <c r="G3304" s="8" t="str">
        <f t="shared" ca="1" si="205"/>
        <v>13</v>
      </c>
      <c r="H3304" s="8" t="str">
        <f t="shared" ca="1" si="206"/>
        <v>20</v>
      </c>
      <c r="I3304" s="8" t="s">
        <v>6256</v>
      </c>
      <c r="J3304" s="8" t="s">
        <v>6233</v>
      </c>
      <c r="K3304" s="8" t="s">
        <v>6166</v>
      </c>
      <c r="L3304" s="8" t="s">
        <v>10254</v>
      </c>
      <c r="M3304" s="8" t="s">
        <v>10255</v>
      </c>
      <c r="N3304" s="8" t="s">
        <v>36</v>
      </c>
    </row>
    <row r="3305" spans="1:14" ht="21.75" customHeight="1">
      <c r="A3305" s="8" t="s">
        <v>2510</v>
      </c>
      <c r="B3305" s="8" t="s">
        <v>10256</v>
      </c>
      <c r="C3305" s="8" t="s">
        <v>9661</v>
      </c>
      <c r="D3305" s="8" t="s">
        <v>9664</v>
      </c>
      <c r="F3305" s="8" t="s">
        <v>6141</v>
      </c>
      <c r="G3305" s="8" t="str">
        <f t="shared" ca="1" si="205"/>
        <v>13</v>
      </c>
      <c r="H3305" s="8" t="str">
        <f t="shared" ca="1" si="206"/>
        <v>20</v>
      </c>
      <c r="I3305" s="8" t="s">
        <v>6352</v>
      </c>
      <c r="J3305" s="8" t="s">
        <v>6440</v>
      </c>
      <c r="K3305" s="8" t="s">
        <v>6217</v>
      </c>
      <c r="L3305" s="8" t="s">
        <v>10257</v>
      </c>
      <c r="M3305" s="8" t="s">
        <v>10258</v>
      </c>
      <c r="N3305" s="8" t="s">
        <v>36</v>
      </c>
    </row>
    <row r="3306" spans="1:14" ht="21.75" customHeight="1">
      <c r="A3306" s="8" t="s">
        <v>385</v>
      </c>
      <c r="B3306" s="8" t="s">
        <v>10259</v>
      </c>
      <c r="C3306" s="8" t="s">
        <v>9661</v>
      </c>
      <c r="D3306" s="8" t="s">
        <v>9664</v>
      </c>
      <c r="F3306" s="8" t="s">
        <v>6141</v>
      </c>
      <c r="G3306" s="8" t="str">
        <f t="shared" ca="1" si="205"/>
        <v>13</v>
      </c>
      <c r="H3306" s="8" t="str">
        <f t="shared" ca="1" si="206"/>
        <v>20</v>
      </c>
      <c r="I3306" s="8" t="s">
        <v>8439</v>
      </c>
      <c r="J3306" s="8" t="s">
        <v>6724</v>
      </c>
      <c r="K3306" s="8" t="s">
        <v>6143</v>
      </c>
      <c r="L3306" s="8" t="s">
        <v>10260</v>
      </c>
      <c r="M3306" s="8" t="s">
        <v>10261</v>
      </c>
      <c r="N3306" s="8" t="s">
        <v>36</v>
      </c>
    </row>
    <row r="3307" spans="1:14" ht="21.75" customHeight="1">
      <c r="A3307" s="8" t="s">
        <v>10262</v>
      </c>
      <c r="B3307" s="8" t="s">
        <v>5888</v>
      </c>
      <c r="C3307" s="8" t="s">
        <v>9661</v>
      </c>
      <c r="D3307" s="8" t="s">
        <v>9681</v>
      </c>
      <c r="F3307" s="8" t="s">
        <v>6164</v>
      </c>
      <c r="G3307" s="8" t="str">
        <f t="shared" ca="1" si="205"/>
        <v>13</v>
      </c>
      <c r="H3307" s="8" t="str">
        <f t="shared" ca="1" si="206"/>
        <v>20</v>
      </c>
      <c r="I3307" s="8" t="s">
        <v>6356</v>
      </c>
      <c r="J3307" s="8" t="s">
        <v>7191</v>
      </c>
      <c r="K3307" s="8" t="s">
        <v>6166</v>
      </c>
      <c r="L3307" s="8" t="s">
        <v>10263</v>
      </c>
      <c r="M3307" s="8" t="s">
        <v>6809</v>
      </c>
      <c r="N3307" s="8" t="s">
        <v>6224</v>
      </c>
    </row>
    <row r="3308" spans="1:14" ht="21.75" customHeight="1">
      <c r="A3308" s="8" t="s">
        <v>10264</v>
      </c>
      <c r="B3308" s="8" t="s">
        <v>10265</v>
      </c>
      <c r="C3308" s="8" t="s">
        <v>9661</v>
      </c>
      <c r="D3308" s="8" t="s">
        <v>9664</v>
      </c>
      <c r="F3308" s="8" t="s">
        <v>6141</v>
      </c>
      <c r="G3308" s="8" t="str">
        <f t="shared" ca="1" si="205"/>
        <v>13</v>
      </c>
      <c r="H3308" s="8" t="str">
        <f t="shared" ca="1" si="206"/>
        <v>20</v>
      </c>
      <c r="I3308" s="8" t="s">
        <v>6256</v>
      </c>
      <c r="J3308" s="8" t="s">
        <v>6158</v>
      </c>
      <c r="K3308" s="8" t="s">
        <v>6217</v>
      </c>
      <c r="L3308" s="8" t="s">
        <v>10266</v>
      </c>
      <c r="M3308" s="8" t="s">
        <v>10267</v>
      </c>
      <c r="N3308" s="8" t="s">
        <v>36</v>
      </c>
    </row>
    <row r="3309" spans="1:14" ht="21.75" customHeight="1">
      <c r="A3309" s="8" t="s">
        <v>108</v>
      </c>
      <c r="B3309" s="8" t="s">
        <v>10268</v>
      </c>
      <c r="C3309" s="8" t="s">
        <v>9661</v>
      </c>
      <c r="D3309" s="8" t="s">
        <v>9664</v>
      </c>
      <c r="F3309" s="8" t="s">
        <v>6141</v>
      </c>
      <c r="G3309" s="8" t="str">
        <f t="shared" ca="1" si="205"/>
        <v>13</v>
      </c>
      <c r="H3309" s="8" t="str">
        <f t="shared" ca="1" si="206"/>
        <v>20</v>
      </c>
      <c r="I3309" s="8" t="s">
        <v>6375</v>
      </c>
      <c r="J3309" s="8" t="s">
        <v>6152</v>
      </c>
      <c r="K3309" s="8" t="s">
        <v>6143</v>
      </c>
      <c r="L3309" s="8" t="s">
        <v>10269</v>
      </c>
      <c r="M3309" s="8" t="s">
        <v>7047</v>
      </c>
      <c r="N3309" s="8" t="s">
        <v>6147</v>
      </c>
    </row>
    <row r="3310" spans="1:14" ht="21.75" customHeight="1">
      <c r="A3310" s="8" t="s">
        <v>4176</v>
      </c>
      <c r="B3310" s="8" t="s">
        <v>10270</v>
      </c>
      <c r="C3310" s="8" t="s">
        <v>9661</v>
      </c>
      <c r="D3310" s="8" t="s">
        <v>9664</v>
      </c>
      <c r="F3310" s="8" t="s">
        <v>6141</v>
      </c>
      <c r="G3310" s="8" t="str">
        <f t="shared" ca="1" si="205"/>
        <v>13</v>
      </c>
      <c r="H3310" s="8" t="str">
        <f t="shared" ca="1" si="206"/>
        <v>20</v>
      </c>
      <c r="I3310" s="8" t="s">
        <v>6306</v>
      </c>
      <c r="J3310" s="8" t="s">
        <v>6413</v>
      </c>
      <c r="K3310" s="8" t="s">
        <v>6217</v>
      </c>
      <c r="L3310" s="8" t="s">
        <v>10271</v>
      </c>
      <c r="M3310" s="8" t="s">
        <v>6160</v>
      </c>
      <c r="N3310" s="8" t="s">
        <v>42</v>
      </c>
    </row>
    <row r="3311" spans="1:14" ht="21.75" customHeight="1">
      <c r="A3311" s="8" t="s">
        <v>976</v>
      </c>
      <c r="B3311" s="8" t="s">
        <v>10272</v>
      </c>
      <c r="C3311" s="8" t="s">
        <v>9661</v>
      </c>
      <c r="D3311" s="8" t="s">
        <v>9662</v>
      </c>
      <c r="F3311" s="8" t="s">
        <v>6141</v>
      </c>
      <c r="G3311" s="8" t="str">
        <f t="shared" ca="1" si="205"/>
        <v>13</v>
      </c>
      <c r="H3311" s="8" t="str">
        <f t="shared" ca="1" si="206"/>
        <v>20</v>
      </c>
      <c r="I3311" s="8" t="s">
        <v>6256</v>
      </c>
      <c r="J3311" s="8" t="s">
        <v>6558</v>
      </c>
      <c r="K3311" s="8" t="s">
        <v>6217</v>
      </c>
      <c r="L3311" s="8" t="s">
        <v>10273</v>
      </c>
      <c r="M3311" s="8" t="s">
        <v>10274</v>
      </c>
      <c r="N3311" s="8" t="s">
        <v>6224</v>
      </c>
    </row>
    <row r="3312" spans="1:14" ht="21.75" customHeight="1">
      <c r="A3312" s="8" t="s">
        <v>10275</v>
      </c>
      <c r="B3312" s="8" t="s">
        <v>9530</v>
      </c>
      <c r="C3312" s="8" t="s">
        <v>9661</v>
      </c>
      <c r="D3312" s="8" t="s">
        <v>9664</v>
      </c>
      <c r="F3312" s="8" t="s">
        <v>6141</v>
      </c>
      <c r="G3312" s="8" t="str">
        <f t="shared" ca="1" si="205"/>
        <v>13</v>
      </c>
      <c r="H3312" s="8" t="str">
        <f t="shared" ca="1" si="206"/>
        <v>20</v>
      </c>
      <c r="I3312" s="8" t="s">
        <v>6183</v>
      </c>
      <c r="J3312" s="8" t="s">
        <v>7507</v>
      </c>
      <c r="K3312" s="8" t="s">
        <v>6166</v>
      </c>
      <c r="L3312" s="8" t="s">
        <v>10276</v>
      </c>
      <c r="M3312" s="8" t="s">
        <v>10277</v>
      </c>
      <c r="N3312" s="8" t="s">
        <v>6169</v>
      </c>
    </row>
    <row r="3313" spans="1:14" ht="21.75" customHeight="1">
      <c r="A3313" s="8" t="s">
        <v>6304</v>
      </c>
      <c r="B3313" s="8" t="s">
        <v>4277</v>
      </c>
      <c r="C3313" s="8" t="s">
        <v>9661</v>
      </c>
      <c r="D3313" s="8" t="s">
        <v>9664</v>
      </c>
      <c r="F3313" s="8" t="s">
        <v>6141</v>
      </c>
      <c r="G3313" s="8" t="str">
        <f t="shared" ca="1" si="205"/>
        <v>13</v>
      </c>
      <c r="H3313" s="8" t="str">
        <f t="shared" ca="1" si="206"/>
        <v>20</v>
      </c>
      <c r="I3313" s="8" t="s">
        <v>7945</v>
      </c>
      <c r="J3313" s="8" t="s">
        <v>6158</v>
      </c>
      <c r="K3313" s="8" t="s">
        <v>6143</v>
      </c>
      <c r="L3313" s="8" t="s">
        <v>10085</v>
      </c>
      <c r="M3313" s="8" t="s">
        <v>10278</v>
      </c>
      <c r="N3313" s="8" t="s">
        <v>36</v>
      </c>
    </row>
    <row r="3314" spans="1:14" ht="21.75" customHeight="1">
      <c r="A3314" s="8" t="s">
        <v>10279</v>
      </c>
      <c r="B3314" s="8" t="s">
        <v>9984</v>
      </c>
      <c r="C3314" s="8" t="s">
        <v>9661</v>
      </c>
      <c r="D3314" s="8" t="s">
        <v>9664</v>
      </c>
      <c r="F3314" s="8" t="s">
        <v>6150</v>
      </c>
      <c r="G3314" s="8" t="str">
        <f t="shared" ca="1" si="205"/>
        <v>13</v>
      </c>
      <c r="H3314" s="8" t="str">
        <f t="shared" ca="1" si="206"/>
        <v>20</v>
      </c>
      <c r="I3314" s="8" t="s">
        <v>9416</v>
      </c>
      <c r="J3314" s="8" t="s">
        <v>6361</v>
      </c>
      <c r="K3314" s="8" t="s">
        <v>6143</v>
      </c>
      <c r="L3314" s="8" t="s">
        <v>9985</v>
      </c>
      <c r="M3314" s="8" t="s">
        <v>6631</v>
      </c>
      <c r="N3314" s="8" t="s">
        <v>6224</v>
      </c>
    </row>
    <row r="3315" spans="1:14" ht="21.75" customHeight="1">
      <c r="A3315" s="8" t="s">
        <v>10280</v>
      </c>
      <c r="B3315" s="8" t="s">
        <v>10281</v>
      </c>
      <c r="C3315" s="8" t="s">
        <v>9661</v>
      </c>
      <c r="D3315" s="8" t="s">
        <v>9664</v>
      </c>
      <c r="F3315" s="8" t="s">
        <v>6705</v>
      </c>
      <c r="G3315" s="8" t="str">
        <f t="shared" ca="1" si="205"/>
        <v>13</v>
      </c>
      <c r="H3315" s="8" t="str">
        <f t="shared" ca="1" si="206"/>
        <v>20</v>
      </c>
      <c r="I3315" s="8" t="s">
        <v>6657</v>
      </c>
      <c r="J3315" s="8" t="s">
        <v>6420</v>
      </c>
      <c r="K3315" s="8" t="s">
        <v>6143</v>
      </c>
      <c r="L3315" s="8" t="s">
        <v>10282</v>
      </c>
      <c r="M3315" s="8" t="s">
        <v>4847</v>
      </c>
      <c r="N3315" s="8" t="s">
        <v>6224</v>
      </c>
    </row>
    <row r="3316" spans="1:14" ht="21.75" customHeight="1">
      <c r="A3316" s="8" t="s">
        <v>108</v>
      </c>
      <c r="B3316" s="8" t="s">
        <v>10216</v>
      </c>
      <c r="C3316" s="8" t="s">
        <v>9661</v>
      </c>
      <c r="D3316" s="8" t="s">
        <v>9664</v>
      </c>
      <c r="F3316" s="8" t="s">
        <v>6141</v>
      </c>
      <c r="G3316" s="8" t="str">
        <f t="shared" ca="1" si="205"/>
        <v>13</v>
      </c>
      <c r="H3316" s="8" t="str">
        <f t="shared" ca="1" si="206"/>
        <v>20</v>
      </c>
      <c r="I3316" s="8" t="s">
        <v>6637</v>
      </c>
      <c r="J3316" s="8" t="s">
        <v>6210</v>
      </c>
      <c r="K3316" s="8" t="s">
        <v>6217</v>
      </c>
      <c r="L3316" s="8" t="s">
        <v>10283</v>
      </c>
      <c r="M3316" s="8" t="s">
        <v>6698</v>
      </c>
      <c r="N3316" s="8" t="s">
        <v>36</v>
      </c>
    </row>
    <row r="3317" spans="1:14" ht="21.75" customHeight="1">
      <c r="A3317" s="8" t="s">
        <v>10284</v>
      </c>
      <c r="B3317" s="8" t="s">
        <v>10285</v>
      </c>
      <c r="C3317" s="8" t="s">
        <v>9661</v>
      </c>
      <c r="D3317" s="8" t="s">
        <v>9664</v>
      </c>
      <c r="F3317" s="8" t="s">
        <v>6141</v>
      </c>
      <c r="G3317" s="8" t="str">
        <f t="shared" ca="1" si="205"/>
        <v>13</v>
      </c>
      <c r="H3317" s="8" t="str">
        <f t="shared" ca="1" si="206"/>
        <v>20</v>
      </c>
      <c r="I3317" s="8" t="s">
        <v>8802</v>
      </c>
      <c r="J3317" s="8" t="s">
        <v>6438</v>
      </c>
      <c r="K3317" s="8" t="s">
        <v>6143</v>
      </c>
      <c r="L3317" s="8" t="s">
        <v>10286</v>
      </c>
      <c r="M3317" s="8" t="s">
        <v>10287</v>
      </c>
      <c r="N3317" s="8" t="s">
        <v>36</v>
      </c>
    </row>
    <row r="3318" spans="1:14" ht="21.75" customHeight="1">
      <c r="A3318" s="8" t="s">
        <v>10288</v>
      </c>
      <c r="B3318" s="8" t="s">
        <v>10289</v>
      </c>
      <c r="C3318" s="8" t="s">
        <v>9661</v>
      </c>
      <c r="D3318" s="8" t="s">
        <v>9681</v>
      </c>
      <c r="F3318" s="8" t="s">
        <v>6141</v>
      </c>
      <c r="G3318" s="8" t="str">
        <f t="shared" ca="1" si="205"/>
        <v>13</v>
      </c>
      <c r="H3318" s="8" t="str">
        <f t="shared" ca="1" si="206"/>
        <v>20</v>
      </c>
      <c r="I3318" s="8" t="s">
        <v>6165</v>
      </c>
      <c r="J3318" s="8" t="s">
        <v>6420</v>
      </c>
      <c r="K3318" s="8" t="s">
        <v>6217</v>
      </c>
      <c r="L3318" s="8" t="s">
        <v>10290</v>
      </c>
      <c r="M3318" s="8" t="s">
        <v>6568</v>
      </c>
      <c r="N3318" s="8" t="s">
        <v>6169</v>
      </c>
    </row>
    <row r="3319" spans="1:14" ht="21.75" customHeight="1">
      <c r="A3319" s="8" t="s">
        <v>385</v>
      </c>
      <c r="B3319" s="8" t="s">
        <v>10291</v>
      </c>
      <c r="C3319" s="8" t="s">
        <v>9661</v>
      </c>
      <c r="D3319" s="8" t="s">
        <v>9664</v>
      </c>
      <c r="F3319" s="8" t="s">
        <v>6164</v>
      </c>
      <c r="G3319" s="8" t="str">
        <f t="shared" ca="1" si="205"/>
        <v>13</v>
      </c>
      <c r="H3319" s="8" t="str">
        <f t="shared" ca="1" si="206"/>
        <v>20</v>
      </c>
      <c r="I3319" s="8" t="s">
        <v>7847</v>
      </c>
      <c r="J3319" s="8" t="s">
        <v>6158</v>
      </c>
      <c r="K3319" s="8" t="s">
        <v>6143</v>
      </c>
      <c r="L3319" s="8" t="s">
        <v>10292</v>
      </c>
      <c r="M3319" s="8" t="s">
        <v>1907</v>
      </c>
      <c r="N3319" s="8" t="s">
        <v>6224</v>
      </c>
    </row>
    <row r="3320" spans="1:14" ht="21.75" customHeight="1">
      <c r="A3320" s="8" t="s">
        <v>2510</v>
      </c>
      <c r="B3320" s="8" t="s">
        <v>8879</v>
      </c>
      <c r="C3320" s="8" t="s">
        <v>9661</v>
      </c>
      <c r="D3320" s="8" t="s">
        <v>9662</v>
      </c>
      <c r="F3320" s="8" t="s">
        <v>6141</v>
      </c>
      <c r="G3320" s="8" t="str">
        <f t="shared" ca="1" si="205"/>
        <v>13</v>
      </c>
      <c r="H3320" s="8" t="str">
        <f t="shared" ca="1" si="206"/>
        <v>20</v>
      </c>
      <c r="I3320" s="8" t="s">
        <v>8369</v>
      </c>
      <c r="J3320" s="8" t="s">
        <v>6595</v>
      </c>
      <c r="K3320" s="8" t="s">
        <v>6143</v>
      </c>
      <c r="L3320" s="8" t="s">
        <v>9327</v>
      </c>
      <c r="M3320" s="8" t="s">
        <v>9386</v>
      </c>
      <c r="N3320" s="8" t="s">
        <v>6224</v>
      </c>
    </row>
    <row r="3321" spans="1:14" ht="21.75" customHeight="1">
      <c r="A3321" s="8" t="s">
        <v>367</v>
      </c>
      <c r="B3321" s="8" t="s">
        <v>4765</v>
      </c>
      <c r="C3321" s="8" t="s">
        <v>9661</v>
      </c>
      <c r="D3321" s="8" t="s">
        <v>9664</v>
      </c>
      <c r="F3321" s="8" t="s">
        <v>6164</v>
      </c>
      <c r="G3321" s="8" t="str">
        <f t="shared" ca="1" si="205"/>
        <v>13</v>
      </c>
      <c r="H3321" s="8" t="str">
        <f t="shared" ca="1" si="206"/>
        <v>20</v>
      </c>
      <c r="I3321" s="8" t="s">
        <v>8893</v>
      </c>
      <c r="J3321" s="8" t="s">
        <v>6278</v>
      </c>
      <c r="K3321" s="8" t="s">
        <v>6166</v>
      </c>
      <c r="L3321" s="8" t="s">
        <v>10293</v>
      </c>
      <c r="M3321" s="8" t="s">
        <v>7657</v>
      </c>
      <c r="N3321" s="8" t="s">
        <v>6169</v>
      </c>
    </row>
    <row r="3322" spans="1:14" ht="21.75" customHeight="1">
      <c r="A3322" s="8" t="s">
        <v>7755</v>
      </c>
      <c r="B3322" s="8" t="s">
        <v>9992</v>
      </c>
      <c r="C3322" s="8" t="s">
        <v>9661</v>
      </c>
      <c r="D3322" s="8" t="s">
        <v>9664</v>
      </c>
      <c r="F3322" s="8" t="s">
        <v>6141</v>
      </c>
      <c r="G3322" s="8" t="str">
        <f t="shared" ca="1" si="205"/>
        <v>13</v>
      </c>
      <c r="H3322" s="8" t="str">
        <f t="shared" ca="1" si="206"/>
        <v>20</v>
      </c>
      <c r="I3322" s="8" t="s">
        <v>6256</v>
      </c>
      <c r="J3322" s="8" t="s">
        <v>6413</v>
      </c>
      <c r="K3322" s="8" t="s">
        <v>6217</v>
      </c>
      <c r="L3322" s="8" t="s">
        <v>9993</v>
      </c>
      <c r="M3322" s="8" t="s">
        <v>10294</v>
      </c>
      <c r="N3322" s="8" t="s">
        <v>6169</v>
      </c>
    </row>
    <row r="3323" spans="1:14" ht="21.75" customHeight="1">
      <c r="A3323" s="8" t="s">
        <v>4176</v>
      </c>
      <c r="B3323" s="8" t="s">
        <v>8779</v>
      </c>
      <c r="C3323" s="8" t="s">
        <v>9661</v>
      </c>
      <c r="D3323" s="8" t="s">
        <v>9664</v>
      </c>
      <c r="F3323" s="8" t="s">
        <v>6164</v>
      </c>
      <c r="G3323" s="8" t="str">
        <f t="shared" ca="1" si="205"/>
        <v>13</v>
      </c>
      <c r="H3323" s="8" t="str">
        <f t="shared" ca="1" si="206"/>
        <v>20</v>
      </c>
      <c r="I3323" s="8" t="s">
        <v>6195</v>
      </c>
      <c r="J3323" s="8" t="s">
        <v>6324</v>
      </c>
      <c r="K3323" s="8" t="s">
        <v>6217</v>
      </c>
      <c r="L3323" s="8" t="s">
        <v>10295</v>
      </c>
      <c r="M3323" s="8" t="s">
        <v>10296</v>
      </c>
      <c r="N3323" s="8" t="s">
        <v>6169</v>
      </c>
    </row>
    <row r="3324" spans="1:14" ht="21.75" customHeight="1">
      <c r="A3324" s="8" t="s">
        <v>1588</v>
      </c>
      <c r="B3324" s="8" t="s">
        <v>10297</v>
      </c>
      <c r="C3324" s="8" t="s">
        <v>9661</v>
      </c>
      <c r="D3324" s="8" t="s">
        <v>9664</v>
      </c>
      <c r="F3324" s="8" t="s">
        <v>6141</v>
      </c>
      <c r="G3324" s="8" t="str">
        <f t="shared" ca="1" si="205"/>
        <v>13</v>
      </c>
      <c r="H3324" s="8" t="str">
        <f t="shared" ca="1" si="206"/>
        <v>20</v>
      </c>
      <c r="I3324" s="8" t="s">
        <v>6269</v>
      </c>
      <c r="J3324" s="8" t="s">
        <v>6307</v>
      </c>
      <c r="K3324" s="8" t="s">
        <v>6217</v>
      </c>
      <c r="L3324" s="8" t="s">
        <v>10298</v>
      </c>
      <c r="M3324" s="8" t="s">
        <v>10299</v>
      </c>
      <c r="N3324" s="8" t="s">
        <v>42</v>
      </c>
    </row>
    <row r="3325" spans="1:14" ht="21.75" customHeight="1">
      <c r="A3325" s="8" t="s">
        <v>1733</v>
      </c>
      <c r="B3325" s="8" t="s">
        <v>8992</v>
      </c>
      <c r="C3325" s="8" t="s">
        <v>9661</v>
      </c>
      <c r="D3325" s="8" t="s">
        <v>9662</v>
      </c>
      <c r="F3325" s="8" t="s">
        <v>6141</v>
      </c>
      <c r="G3325" s="8" t="str">
        <f t="shared" ca="1" si="205"/>
        <v>13</v>
      </c>
      <c r="H3325" s="8" t="str">
        <f t="shared" ca="1" si="206"/>
        <v>20</v>
      </c>
      <c r="I3325" s="8" t="s">
        <v>7031</v>
      </c>
      <c r="J3325" s="8" t="s">
        <v>8993</v>
      </c>
      <c r="K3325" s="8" t="s">
        <v>6217</v>
      </c>
      <c r="L3325" s="8" t="s">
        <v>10300</v>
      </c>
      <c r="M3325" s="8" t="s">
        <v>8129</v>
      </c>
      <c r="N3325" s="8" t="s">
        <v>42</v>
      </c>
    </row>
    <row r="3326" spans="1:14" ht="21.75" customHeight="1">
      <c r="A3326" s="8" t="s">
        <v>385</v>
      </c>
      <c r="B3326" s="8" t="s">
        <v>4441</v>
      </c>
      <c r="C3326" s="8" t="s">
        <v>9661</v>
      </c>
      <c r="D3326" s="8" t="s">
        <v>9664</v>
      </c>
      <c r="F3326" s="8" t="s">
        <v>6141</v>
      </c>
      <c r="G3326" s="8" t="str">
        <f t="shared" ca="1" si="205"/>
        <v>13</v>
      </c>
      <c r="H3326" s="8" t="str">
        <f t="shared" ca="1" si="206"/>
        <v>20</v>
      </c>
      <c r="I3326" s="8" t="s">
        <v>6189</v>
      </c>
      <c r="J3326" s="8" t="s">
        <v>6190</v>
      </c>
      <c r="K3326" s="8" t="s">
        <v>6143</v>
      </c>
      <c r="L3326" s="8" t="s">
        <v>10301</v>
      </c>
      <c r="M3326" s="8" t="s">
        <v>10302</v>
      </c>
      <c r="N3326" s="8" t="s">
        <v>36</v>
      </c>
    </row>
    <row r="3327" spans="1:14" ht="21.75" customHeight="1">
      <c r="A3327" s="8" t="s">
        <v>10303</v>
      </c>
      <c r="B3327" s="8" t="s">
        <v>10270</v>
      </c>
      <c r="C3327" s="8" t="s">
        <v>9661</v>
      </c>
      <c r="D3327" s="8" t="s">
        <v>9664</v>
      </c>
      <c r="F3327" s="8" t="s">
        <v>6141</v>
      </c>
      <c r="G3327" s="8" t="str">
        <f t="shared" ca="1" si="205"/>
        <v>13</v>
      </c>
      <c r="H3327" s="8" t="str">
        <f t="shared" ca="1" si="206"/>
        <v>20</v>
      </c>
      <c r="I3327" s="8" t="s">
        <v>6340</v>
      </c>
      <c r="J3327" s="8" t="s">
        <v>6413</v>
      </c>
      <c r="K3327" s="8" t="s">
        <v>6217</v>
      </c>
      <c r="L3327" s="8" t="s">
        <v>10271</v>
      </c>
      <c r="M3327" s="8" t="s">
        <v>10304</v>
      </c>
      <c r="N3327" s="8" t="s">
        <v>42</v>
      </c>
    </row>
    <row r="3328" spans="1:14" ht="21.75" customHeight="1">
      <c r="A3328" s="8" t="s">
        <v>7074</v>
      </c>
      <c r="B3328" s="8" t="s">
        <v>9883</v>
      </c>
      <c r="C3328" s="8" t="s">
        <v>9661</v>
      </c>
      <c r="D3328" s="8" t="s">
        <v>9664</v>
      </c>
      <c r="F3328" s="8" t="s">
        <v>6141</v>
      </c>
      <c r="G3328" s="8" t="str">
        <f t="shared" ca="1" si="205"/>
        <v>13</v>
      </c>
      <c r="H3328" s="8" t="str">
        <f t="shared" ca="1" si="206"/>
        <v>20</v>
      </c>
      <c r="I3328" s="8" t="s">
        <v>6244</v>
      </c>
      <c r="J3328" s="8" t="s">
        <v>6278</v>
      </c>
      <c r="K3328" s="8" t="s">
        <v>6217</v>
      </c>
      <c r="L3328" s="8" t="s">
        <v>10193</v>
      </c>
      <c r="M3328" s="8" t="s">
        <v>10305</v>
      </c>
      <c r="N3328" s="8" t="s">
        <v>6169</v>
      </c>
    </row>
    <row r="3329" spans="1:14" ht="21.75" customHeight="1">
      <c r="A3329" s="8" t="s">
        <v>10306</v>
      </c>
      <c r="B3329" s="8" t="s">
        <v>10307</v>
      </c>
      <c r="C3329" s="8" t="s">
        <v>9661</v>
      </c>
      <c r="D3329" s="8" t="s">
        <v>9664</v>
      </c>
      <c r="F3329" s="8" t="s">
        <v>6141</v>
      </c>
      <c r="G3329" s="8" t="str">
        <f t="shared" ca="1" si="205"/>
        <v>13</v>
      </c>
      <c r="H3329" s="8" t="str">
        <f t="shared" ca="1" si="206"/>
        <v>20</v>
      </c>
      <c r="I3329" s="8" t="s">
        <v>6785</v>
      </c>
      <c r="J3329" s="8" t="s">
        <v>6361</v>
      </c>
      <c r="K3329" s="8" t="s">
        <v>6166</v>
      </c>
      <c r="L3329" s="8" t="s">
        <v>10308</v>
      </c>
      <c r="M3329" s="8" t="s">
        <v>10309</v>
      </c>
      <c r="N3329" s="8" t="s">
        <v>6224</v>
      </c>
    </row>
    <row r="3330" spans="1:14" ht="21.75" customHeight="1">
      <c r="A3330" s="8" t="s">
        <v>385</v>
      </c>
      <c r="B3330" s="8" t="s">
        <v>10172</v>
      </c>
      <c r="C3330" s="8" t="s">
        <v>9661</v>
      </c>
      <c r="D3330" s="8" t="s">
        <v>9678</v>
      </c>
      <c r="F3330" s="8" t="s">
        <v>6141</v>
      </c>
      <c r="G3330" s="8" t="str">
        <f t="shared" ca="1" si="205"/>
        <v>13</v>
      </c>
      <c r="H3330" s="8" t="str">
        <f t="shared" ca="1" si="206"/>
        <v>20</v>
      </c>
      <c r="I3330" s="8" t="s">
        <v>6589</v>
      </c>
      <c r="J3330" s="8" t="s">
        <v>6361</v>
      </c>
      <c r="K3330" s="8" t="s">
        <v>6217</v>
      </c>
      <c r="L3330" s="8" t="s">
        <v>10310</v>
      </c>
      <c r="M3330" s="8" t="s">
        <v>10311</v>
      </c>
      <c r="N3330" s="8" t="s">
        <v>6169</v>
      </c>
    </row>
    <row r="3331" spans="1:14" ht="21.75" customHeight="1">
      <c r="A3331" s="8" t="s">
        <v>769</v>
      </c>
      <c r="B3331" s="8" t="s">
        <v>10272</v>
      </c>
      <c r="C3331" s="8" t="s">
        <v>9661</v>
      </c>
      <c r="D3331" s="8" t="s">
        <v>9662</v>
      </c>
      <c r="F3331" s="8" t="s">
        <v>6141</v>
      </c>
      <c r="G3331" s="8" t="str">
        <f t="shared" ca="1" si="205"/>
        <v>13</v>
      </c>
      <c r="H3331" s="8" t="str">
        <f t="shared" ca="1" si="206"/>
        <v>20</v>
      </c>
      <c r="I3331" s="8" t="s">
        <v>6897</v>
      </c>
      <c r="J3331" s="8" t="s">
        <v>6558</v>
      </c>
      <c r="K3331" s="8" t="s">
        <v>6143</v>
      </c>
      <c r="L3331" s="8" t="s">
        <v>10273</v>
      </c>
      <c r="M3331" s="8" t="s">
        <v>9747</v>
      </c>
      <c r="N3331" s="8" t="s">
        <v>6224</v>
      </c>
    </row>
    <row r="3332" spans="1:14" ht="21.75" customHeight="1">
      <c r="A3332" s="8" t="s">
        <v>2510</v>
      </c>
      <c r="B3332" s="8" t="s">
        <v>9058</v>
      </c>
      <c r="C3332" s="8" t="s">
        <v>9661</v>
      </c>
      <c r="D3332" s="8" t="s">
        <v>9662</v>
      </c>
      <c r="F3332" s="8" t="s">
        <v>6141</v>
      </c>
      <c r="G3332" s="8" t="str">
        <f t="shared" ca="1" si="205"/>
        <v>13</v>
      </c>
      <c r="H3332" s="8" t="str">
        <f t="shared" ca="1" si="206"/>
        <v>20</v>
      </c>
      <c r="I3332" s="8" t="s">
        <v>6195</v>
      </c>
      <c r="J3332" s="8" t="s">
        <v>9059</v>
      </c>
      <c r="K3332" s="8" t="s">
        <v>6217</v>
      </c>
      <c r="L3332" s="8" t="s">
        <v>9060</v>
      </c>
      <c r="M3332" s="8" t="s">
        <v>10312</v>
      </c>
      <c r="N3332" s="8" t="s">
        <v>6224</v>
      </c>
    </row>
    <row r="3333" spans="1:14" ht="21.75" customHeight="1">
      <c r="A3333" s="8" t="s">
        <v>3014</v>
      </c>
      <c r="B3333" s="8" t="s">
        <v>10027</v>
      </c>
      <c r="C3333" s="8" t="s">
        <v>9661</v>
      </c>
      <c r="D3333" s="8" t="s">
        <v>9664</v>
      </c>
      <c r="F3333" s="8" t="s">
        <v>6164</v>
      </c>
      <c r="G3333" s="8" t="str">
        <f t="shared" ca="1" si="205"/>
        <v>13</v>
      </c>
      <c r="H3333" s="8" t="str">
        <f t="shared" ca="1" si="206"/>
        <v>20</v>
      </c>
      <c r="I3333" s="8" t="s">
        <v>6256</v>
      </c>
      <c r="J3333" s="8" t="s">
        <v>6286</v>
      </c>
      <c r="K3333" s="8" t="s">
        <v>6166</v>
      </c>
      <c r="L3333" s="8" t="s">
        <v>10313</v>
      </c>
      <c r="M3333" s="8" t="s">
        <v>10314</v>
      </c>
      <c r="N3333" s="8" t="s">
        <v>6169</v>
      </c>
    </row>
    <row r="3334" spans="1:14" ht="21.75" customHeight="1">
      <c r="A3334" s="8" t="s">
        <v>4176</v>
      </c>
      <c r="B3334" s="8" t="s">
        <v>8779</v>
      </c>
      <c r="C3334" s="8" t="s">
        <v>9661</v>
      </c>
      <c r="D3334" s="8" t="s">
        <v>9664</v>
      </c>
      <c r="F3334" s="8" t="s">
        <v>6164</v>
      </c>
      <c r="G3334" s="8" t="str">
        <f t="shared" ca="1" si="205"/>
        <v>13</v>
      </c>
      <c r="H3334" s="8" t="str">
        <f t="shared" ca="1" si="206"/>
        <v>20</v>
      </c>
      <c r="I3334" s="8" t="s">
        <v>6171</v>
      </c>
      <c r="J3334" s="8" t="s">
        <v>6324</v>
      </c>
      <c r="K3334" s="8" t="s">
        <v>6217</v>
      </c>
      <c r="L3334" s="8" t="s">
        <v>10315</v>
      </c>
      <c r="M3334" s="8" t="s">
        <v>10316</v>
      </c>
      <c r="N3334" s="8" t="s">
        <v>6169</v>
      </c>
    </row>
    <row r="3335" spans="1:14" ht="21.75" customHeight="1">
      <c r="A3335" s="8" t="s">
        <v>1588</v>
      </c>
      <c r="B3335" s="8" t="s">
        <v>10317</v>
      </c>
      <c r="C3335" s="8" t="s">
        <v>9661</v>
      </c>
      <c r="D3335" s="8" t="s">
        <v>9664</v>
      </c>
      <c r="F3335" s="8" t="s">
        <v>6141</v>
      </c>
      <c r="G3335" s="8" t="str">
        <f t="shared" ca="1" si="205"/>
        <v>13</v>
      </c>
      <c r="H3335" s="8" t="str">
        <f t="shared" ca="1" si="206"/>
        <v>20</v>
      </c>
      <c r="I3335" s="8" t="s">
        <v>6657</v>
      </c>
      <c r="J3335" s="8" t="s">
        <v>6336</v>
      </c>
      <c r="K3335" s="8" t="s">
        <v>6217</v>
      </c>
      <c r="L3335" s="8" t="s">
        <v>10318</v>
      </c>
      <c r="M3335" s="8" t="s">
        <v>1907</v>
      </c>
      <c r="N3335" s="8" t="s">
        <v>6169</v>
      </c>
    </row>
    <row r="3336" spans="1:14" ht="21.75" customHeight="1">
      <c r="A3336" s="8" t="s">
        <v>5840</v>
      </c>
      <c r="B3336" s="8" t="s">
        <v>10319</v>
      </c>
      <c r="C3336" s="8" t="s">
        <v>9661</v>
      </c>
      <c r="D3336" s="8" t="s">
        <v>9664</v>
      </c>
      <c r="F3336" s="8" t="s">
        <v>6141</v>
      </c>
      <c r="G3336" s="8" t="str">
        <f t="shared" ca="1" si="205"/>
        <v>13</v>
      </c>
      <c r="H3336" s="8" t="str">
        <f t="shared" ca="1" si="206"/>
        <v>20</v>
      </c>
      <c r="I3336" s="8" t="s">
        <v>6301</v>
      </c>
      <c r="J3336" s="8" t="s">
        <v>6270</v>
      </c>
      <c r="K3336" s="8" t="s">
        <v>6217</v>
      </c>
      <c r="L3336" s="8" t="s">
        <v>10320</v>
      </c>
      <c r="M3336" s="8" t="s">
        <v>8202</v>
      </c>
      <c r="N3336" s="8" t="s">
        <v>42</v>
      </c>
    </row>
    <row r="3337" spans="1:14" ht="21.75" customHeight="1">
      <c r="A3337" s="8" t="s">
        <v>774</v>
      </c>
      <c r="B3337" s="8" t="s">
        <v>10321</v>
      </c>
      <c r="C3337" s="8" t="s">
        <v>9661</v>
      </c>
      <c r="D3337" s="8" t="s">
        <v>9664</v>
      </c>
      <c r="F3337" s="8" t="s">
        <v>6141</v>
      </c>
      <c r="G3337" s="8" t="str">
        <f t="shared" ca="1" si="205"/>
        <v>13</v>
      </c>
      <c r="H3337" s="8" t="str">
        <f t="shared" ca="1" si="206"/>
        <v>20</v>
      </c>
      <c r="I3337" s="8" t="s">
        <v>9130</v>
      </c>
      <c r="J3337" s="8" t="s">
        <v>7223</v>
      </c>
      <c r="K3337" s="8" t="s">
        <v>6949</v>
      </c>
      <c r="L3337" s="8" t="s">
        <v>10322</v>
      </c>
      <c r="M3337" s="8" t="s">
        <v>6316</v>
      </c>
      <c r="N3337" s="8" t="s">
        <v>36</v>
      </c>
    </row>
    <row r="3338" spans="1:14" ht="21.75" customHeight="1">
      <c r="A3338" s="8" t="s">
        <v>761</v>
      </c>
      <c r="B3338" s="8" t="s">
        <v>10323</v>
      </c>
      <c r="C3338" s="8" t="s">
        <v>9661</v>
      </c>
      <c r="D3338" s="8" t="s">
        <v>9662</v>
      </c>
      <c r="F3338" s="8" t="s">
        <v>6141</v>
      </c>
      <c r="G3338" s="8" t="str">
        <f t="shared" ca="1" si="205"/>
        <v>13</v>
      </c>
      <c r="H3338" s="8" t="str">
        <f t="shared" ca="1" si="206"/>
        <v>20</v>
      </c>
      <c r="I3338" s="8" t="s">
        <v>8033</v>
      </c>
      <c r="J3338" s="8" t="s">
        <v>6420</v>
      </c>
      <c r="K3338" s="8" t="s">
        <v>6217</v>
      </c>
      <c r="L3338" s="8" t="s">
        <v>10324</v>
      </c>
      <c r="M3338" s="8" t="s">
        <v>10261</v>
      </c>
      <c r="N3338" s="8" t="s">
        <v>6147</v>
      </c>
    </row>
    <row r="3339" spans="1:14" ht="21.75" customHeight="1">
      <c r="A3339" s="8" t="s">
        <v>10325</v>
      </c>
      <c r="B3339" s="8" t="s">
        <v>9808</v>
      </c>
      <c r="C3339" s="8" t="s">
        <v>9661</v>
      </c>
      <c r="D3339" s="8" t="s">
        <v>9662</v>
      </c>
      <c r="F3339" s="8" t="s">
        <v>6141</v>
      </c>
      <c r="G3339" s="8" t="str">
        <f t="shared" ca="1" si="205"/>
        <v>13</v>
      </c>
      <c r="H3339" s="8" t="str">
        <f t="shared" ca="1" si="206"/>
        <v>20</v>
      </c>
      <c r="I3339" s="8" t="s">
        <v>6252</v>
      </c>
      <c r="J3339" s="8" t="s">
        <v>6361</v>
      </c>
      <c r="K3339" s="8" t="s">
        <v>6217</v>
      </c>
      <c r="L3339" s="8" t="s">
        <v>10167</v>
      </c>
      <c r="M3339" s="8" t="s">
        <v>10326</v>
      </c>
      <c r="N3339" s="8" t="s">
        <v>6169</v>
      </c>
    </row>
    <row r="3340" spans="1:14" ht="21.75" customHeight="1">
      <c r="A3340" s="8" t="s">
        <v>10327</v>
      </c>
      <c r="B3340" s="8" t="s">
        <v>10198</v>
      </c>
      <c r="C3340" s="8" t="s">
        <v>9661</v>
      </c>
      <c r="D3340" s="8" t="s">
        <v>9664</v>
      </c>
      <c r="F3340" s="8" t="s">
        <v>6141</v>
      </c>
      <c r="G3340" s="8" t="str">
        <f t="shared" ca="1" si="205"/>
        <v>13</v>
      </c>
      <c r="H3340" s="8" t="str">
        <f t="shared" ca="1" si="206"/>
        <v>20</v>
      </c>
      <c r="I3340" s="8" t="s">
        <v>6256</v>
      </c>
      <c r="J3340" s="8" t="s">
        <v>6278</v>
      </c>
      <c r="K3340" s="8" t="s">
        <v>6217</v>
      </c>
      <c r="L3340" s="8" t="s">
        <v>10328</v>
      </c>
      <c r="M3340" s="8" t="s">
        <v>10329</v>
      </c>
      <c r="N3340" s="8" t="s">
        <v>42</v>
      </c>
    </row>
    <row r="3341" spans="1:14" ht="21.75" customHeight="1">
      <c r="A3341" s="8" t="s">
        <v>10330</v>
      </c>
      <c r="B3341" s="8" t="s">
        <v>10062</v>
      </c>
      <c r="C3341" s="8" t="s">
        <v>9661</v>
      </c>
      <c r="D3341" s="8" t="s">
        <v>9664</v>
      </c>
      <c r="F3341" s="8" t="s">
        <v>6141</v>
      </c>
      <c r="G3341" s="8" t="str">
        <f t="shared" ca="1" si="205"/>
        <v>13</v>
      </c>
      <c r="H3341" s="8" t="str">
        <f t="shared" ca="1" si="206"/>
        <v>20</v>
      </c>
      <c r="I3341" s="8" t="s">
        <v>7530</v>
      </c>
      <c r="J3341" s="8" t="s">
        <v>6595</v>
      </c>
      <c r="K3341" s="8" t="s">
        <v>6150</v>
      </c>
      <c r="L3341" s="8" t="s">
        <v>10331</v>
      </c>
      <c r="M3341" s="8" t="s">
        <v>10332</v>
      </c>
      <c r="N3341" s="8" t="s">
        <v>36</v>
      </c>
    </row>
    <row r="3342" spans="1:14" ht="21.75" customHeight="1">
      <c r="A3342" s="8" t="s">
        <v>10333</v>
      </c>
      <c r="B3342" s="8" t="s">
        <v>8127</v>
      </c>
      <c r="C3342" s="8" t="s">
        <v>9661</v>
      </c>
      <c r="D3342" s="8" t="s">
        <v>9664</v>
      </c>
      <c r="F3342" s="8" t="s">
        <v>6141</v>
      </c>
      <c r="G3342" s="8" t="str">
        <f t="shared" ca="1" si="205"/>
        <v>13</v>
      </c>
      <c r="H3342" s="8" t="str">
        <f t="shared" ca="1" si="206"/>
        <v>20</v>
      </c>
      <c r="I3342" s="8" t="s">
        <v>6269</v>
      </c>
      <c r="J3342" s="8" t="s">
        <v>6413</v>
      </c>
      <c r="K3342" s="8" t="s">
        <v>6217</v>
      </c>
      <c r="L3342" s="8" t="s">
        <v>10334</v>
      </c>
      <c r="M3342" s="8" t="s">
        <v>10335</v>
      </c>
      <c r="N3342" s="8" t="s">
        <v>6169</v>
      </c>
    </row>
    <row r="3343" spans="1:14" ht="21.75" customHeight="1">
      <c r="A3343" s="8" t="s">
        <v>1907</v>
      </c>
      <c r="B3343" s="8" t="s">
        <v>10336</v>
      </c>
      <c r="C3343" s="8" t="s">
        <v>9661</v>
      </c>
      <c r="D3343" s="8" t="s">
        <v>9664</v>
      </c>
      <c r="F3343" s="8" t="s">
        <v>6164</v>
      </c>
      <c r="G3343" s="8" t="str">
        <f t="shared" ca="1" si="205"/>
        <v>13</v>
      </c>
      <c r="H3343" s="8" t="str">
        <f t="shared" ca="1" si="206"/>
        <v>20</v>
      </c>
      <c r="I3343" s="8" t="s">
        <v>6432</v>
      </c>
      <c r="J3343" s="8" t="s">
        <v>6764</v>
      </c>
      <c r="K3343" s="8" t="s">
        <v>6143</v>
      </c>
      <c r="L3343" s="8" t="s">
        <v>10337</v>
      </c>
      <c r="M3343" s="8" t="s">
        <v>21</v>
      </c>
      <c r="N3343" s="8" t="s">
        <v>36</v>
      </c>
    </row>
    <row r="3344" spans="1:14" ht="21.75" customHeight="1">
      <c r="A3344" s="8" t="s">
        <v>1588</v>
      </c>
      <c r="B3344" s="8" t="s">
        <v>10338</v>
      </c>
      <c r="C3344" s="8" t="s">
        <v>9661</v>
      </c>
      <c r="D3344" s="8" t="s">
        <v>9664</v>
      </c>
      <c r="F3344" s="8" t="s">
        <v>6141</v>
      </c>
      <c r="G3344" s="8" t="str">
        <f t="shared" ca="1" si="205"/>
        <v>13</v>
      </c>
      <c r="H3344" s="8" t="str">
        <f t="shared" ca="1" si="206"/>
        <v>20</v>
      </c>
      <c r="I3344" s="8" t="s">
        <v>6269</v>
      </c>
      <c r="J3344" s="8" t="s">
        <v>6158</v>
      </c>
      <c r="K3344" s="8" t="s">
        <v>6166</v>
      </c>
      <c r="L3344" s="8" t="s">
        <v>10339</v>
      </c>
      <c r="M3344" s="8" t="s">
        <v>8235</v>
      </c>
      <c r="N3344" s="8" t="s">
        <v>42</v>
      </c>
    </row>
    <row r="3345" spans="1:14" ht="21.75" customHeight="1">
      <c r="A3345" s="8" t="s">
        <v>6364</v>
      </c>
      <c r="B3345" s="8" t="s">
        <v>10340</v>
      </c>
      <c r="C3345" s="8" t="s">
        <v>9661</v>
      </c>
      <c r="D3345" s="8" t="s">
        <v>9664</v>
      </c>
      <c r="F3345" s="8" t="s">
        <v>6141</v>
      </c>
      <c r="G3345" s="8" t="str">
        <f t="shared" ca="1" si="205"/>
        <v>13</v>
      </c>
      <c r="H3345" s="8" t="str">
        <f t="shared" ca="1" si="206"/>
        <v>20</v>
      </c>
      <c r="I3345" s="8" t="s">
        <v>6252</v>
      </c>
      <c r="J3345" s="8" t="s">
        <v>6595</v>
      </c>
      <c r="K3345" s="8" t="s">
        <v>6143</v>
      </c>
      <c r="L3345" s="8" t="s">
        <v>10341</v>
      </c>
      <c r="M3345" s="8" t="s">
        <v>10342</v>
      </c>
      <c r="N3345" s="8" t="s">
        <v>36</v>
      </c>
    </row>
    <row r="3346" spans="1:14" ht="21.75" customHeight="1">
      <c r="A3346" s="8" t="s">
        <v>1068</v>
      </c>
      <c r="B3346" s="8" t="s">
        <v>6276</v>
      </c>
      <c r="C3346" s="8" t="s">
        <v>9661</v>
      </c>
      <c r="D3346" s="8" t="s">
        <v>9664</v>
      </c>
      <c r="F3346" s="8" t="s">
        <v>6141</v>
      </c>
      <c r="G3346" s="8" t="str">
        <f t="shared" ca="1" si="205"/>
        <v>13</v>
      </c>
      <c r="H3346" s="8" t="str">
        <f t="shared" ca="1" si="206"/>
        <v>20</v>
      </c>
      <c r="I3346" s="8" t="s">
        <v>9123</v>
      </c>
      <c r="J3346" s="8" t="s">
        <v>6278</v>
      </c>
      <c r="K3346" s="8" t="s">
        <v>6217</v>
      </c>
      <c r="L3346" s="8" t="s">
        <v>10343</v>
      </c>
      <c r="M3346" s="8" t="s">
        <v>10344</v>
      </c>
      <c r="N3346" s="8" t="s">
        <v>6169</v>
      </c>
    </row>
    <row r="3347" spans="1:14" ht="21.75" customHeight="1">
      <c r="A3347" s="8" t="s">
        <v>4703</v>
      </c>
      <c r="B3347" s="8" t="s">
        <v>10027</v>
      </c>
      <c r="C3347" s="8" t="s">
        <v>9661</v>
      </c>
      <c r="D3347" s="8" t="s">
        <v>9664</v>
      </c>
      <c r="F3347" s="8" t="s">
        <v>6141</v>
      </c>
      <c r="G3347" s="8" t="str">
        <f t="shared" ca="1" si="205"/>
        <v>13</v>
      </c>
      <c r="H3347" s="8" t="str">
        <f t="shared" ca="1" si="206"/>
        <v>20</v>
      </c>
      <c r="I3347" s="8" t="s">
        <v>8633</v>
      </c>
      <c r="J3347" s="8" t="s">
        <v>6286</v>
      </c>
      <c r="K3347" s="8" t="s">
        <v>6217</v>
      </c>
      <c r="L3347" s="8" t="s">
        <v>10345</v>
      </c>
      <c r="M3347" s="8" t="s">
        <v>10346</v>
      </c>
      <c r="N3347" s="8" t="s">
        <v>6169</v>
      </c>
    </row>
    <row r="3348" spans="1:14" ht="21.75" customHeight="1">
      <c r="A3348" s="8" t="s">
        <v>4135</v>
      </c>
      <c r="B3348" s="8" t="s">
        <v>8779</v>
      </c>
      <c r="C3348" s="8" t="s">
        <v>9661</v>
      </c>
      <c r="D3348" s="8" t="s">
        <v>9664</v>
      </c>
      <c r="F3348" s="8" t="s">
        <v>6141</v>
      </c>
      <c r="G3348" s="8" t="str">
        <f t="shared" ca="1" si="205"/>
        <v>13</v>
      </c>
      <c r="H3348" s="8" t="str">
        <f t="shared" ca="1" si="206"/>
        <v>20</v>
      </c>
      <c r="I3348" s="8" t="s">
        <v>9214</v>
      </c>
      <c r="J3348" s="8" t="s">
        <v>6324</v>
      </c>
      <c r="K3348" s="8" t="s">
        <v>6143</v>
      </c>
      <c r="L3348" s="8" t="s">
        <v>10221</v>
      </c>
      <c r="M3348" s="8" t="s">
        <v>21</v>
      </c>
      <c r="N3348" s="8" t="s">
        <v>6169</v>
      </c>
    </row>
    <row r="3349" spans="1:14" ht="21.75" customHeight="1">
      <c r="A3349" s="8" t="s">
        <v>172</v>
      </c>
      <c r="B3349" s="8" t="s">
        <v>10347</v>
      </c>
      <c r="C3349" s="8" t="s">
        <v>9661</v>
      </c>
      <c r="D3349" s="8" t="s">
        <v>9664</v>
      </c>
      <c r="F3349" s="8" t="s">
        <v>6141</v>
      </c>
      <c r="G3349" s="8" t="str">
        <f t="shared" ca="1" si="205"/>
        <v>13</v>
      </c>
      <c r="H3349" s="8" t="str">
        <f t="shared" ca="1" si="206"/>
        <v>20</v>
      </c>
      <c r="I3349" s="8" t="s">
        <v>9293</v>
      </c>
      <c r="J3349" s="8" t="s">
        <v>6438</v>
      </c>
      <c r="K3349" s="8" t="s">
        <v>6166</v>
      </c>
      <c r="L3349" s="8" t="s">
        <v>10348</v>
      </c>
      <c r="M3349" s="8" t="s">
        <v>10349</v>
      </c>
      <c r="N3349" s="8" t="s">
        <v>6224</v>
      </c>
    </row>
    <row r="3350" spans="1:14" ht="21.75" customHeight="1">
      <c r="A3350" s="8" t="s">
        <v>5136</v>
      </c>
      <c r="B3350" s="8" t="s">
        <v>10030</v>
      </c>
      <c r="C3350" s="8" t="s">
        <v>9661</v>
      </c>
      <c r="D3350" s="8" t="s">
        <v>9662</v>
      </c>
      <c r="F3350" s="8" t="s">
        <v>6141</v>
      </c>
      <c r="G3350" s="8" t="str">
        <f t="shared" ca="1" si="205"/>
        <v>13</v>
      </c>
      <c r="H3350" s="8" t="str">
        <f t="shared" ca="1" si="206"/>
        <v>20</v>
      </c>
      <c r="I3350" s="8" t="s">
        <v>10350</v>
      </c>
      <c r="J3350" s="8" t="s">
        <v>6210</v>
      </c>
      <c r="K3350" s="8" t="s">
        <v>6166</v>
      </c>
      <c r="L3350" s="8" t="s">
        <v>10031</v>
      </c>
      <c r="M3350" s="8" t="s">
        <v>10351</v>
      </c>
      <c r="N3350" s="8" t="s">
        <v>6224</v>
      </c>
    </row>
    <row r="3351" spans="1:14" ht="21.75" customHeight="1">
      <c r="A3351" s="8" t="s">
        <v>10352</v>
      </c>
      <c r="B3351" s="8" t="s">
        <v>6549</v>
      </c>
      <c r="C3351" s="8" t="s">
        <v>9661</v>
      </c>
      <c r="D3351" s="8" t="s">
        <v>9664</v>
      </c>
      <c r="F3351" s="8" t="s">
        <v>6141</v>
      </c>
      <c r="G3351" s="8" t="str">
        <f t="shared" ca="1" si="205"/>
        <v>13</v>
      </c>
      <c r="H3351" s="8" t="str">
        <f t="shared" ca="1" si="206"/>
        <v>20</v>
      </c>
      <c r="I3351" s="8" t="s">
        <v>6183</v>
      </c>
      <c r="J3351" s="8" t="s">
        <v>6551</v>
      </c>
      <c r="K3351" s="8" t="s">
        <v>6166</v>
      </c>
      <c r="L3351" s="8" t="s">
        <v>10353</v>
      </c>
      <c r="M3351" s="8" t="s">
        <v>9216</v>
      </c>
      <c r="N3351" s="8" t="s">
        <v>6169</v>
      </c>
    </row>
    <row r="3352" spans="1:14" ht="21.75" customHeight="1">
      <c r="A3352" s="8" t="s">
        <v>385</v>
      </c>
      <c r="B3352" s="8" t="s">
        <v>10198</v>
      </c>
      <c r="C3352" s="8" t="s">
        <v>9661</v>
      </c>
      <c r="D3352" s="8" t="s">
        <v>9664</v>
      </c>
      <c r="F3352" s="8" t="s">
        <v>6141</v>
      </c>
      <c r="G3352" s="8" t="str">
        <f t="shared" ca="1" si="205"/>
        <v>13</v>
      </c>
      <c r="H3352" s="8" t="str">
        <f t="shared" ca="1" si="206"/>
        <v>20</v>
      </c>
      <c r="I3352" s="8" t="s">
        <v>6244</v>
      </c>
      <c r="J3352" s="8" t="s">
        <v>6278</v>
      </c>
      <c r="K3352" s="8" t="s">
        <v>6217</v>
      </c>
      <c r="L3352" s="8" t="s">
        <v>10354</v>
      </c>
      <c r="M3352" s="8" t="s">
        <v>1907</v>
      </c>
      <c r="N3352" s="8" t="s">
        <v>42</v>
      </c>
    </row>
    <row r="3353" spans="1:14" ht="21.75" customHeight="1">
      <c r="A3353" s="8" t="s">
        <v>108</v>
      </c>
      <c r="B3353" s="8" t="s">
        <v>10355</v>
      </c>
      <c r="C3353" s="8" t="s">
        <v>9661</v>
      </c>
      <c r="D3353" s="8" t="s">
        <v>9662</v>
      </c>
      <c r="F3353" s="8" t="s">
        <v>6164</v>
      </c>
      <c r="G3353" s="8" t="str">
        <f t="shared" ca="1" si="205"/>
        <v>13</v>
      </c>
      <c r="H3353" s="8" t="str">
        <f t="shared" ca="1" si="206"/>
        <v>20</v>
      </c>
      <c r="I3353" s="8" t="s">
        <v>6189</v>
      </c>
      <c r="J3353" s="8" t="s">
        <v>6158</v>
      </c>
      <c r="K3353" s="8" t="s">
        <v>6217</v>
      </c>
      <c r="L3353" s="8" t="s">
        <v>10356</v>
      </c>
      <c r="M3353" s="8" t="s">
        <v>10357</v>
      </c>
      <c r="N3353" s="8" t="s">
        <v>42</v>
      </c>
    </row>
    <row r="3354" spans="1:14" ht="21.75" customHeight="1">
      <c r="A3354" s="8" t="s">
        <v>10358</v>
      </c>
      <c r="B3354" s="8" t="s">
        <v>2906</v>
      </c>
      <c r="C3354" s="8" t="s">
        <v>9661</v>
      </c>
      <c r="D3354" s="8" t="s">
        <v>9664</v>
      </c>
      <c r="F3354" s="8" t="s">
        <v>6141</v>
      </c>
      <c r="G3354" s="8" t="str">
        <f t="shared" ca="1" si="205"/>
        <v>13</v>
      </c>
      <c r="H3354" s="8" t="str">
        <f t="shared" ca="1" si="206"/>
        <v>20</v>
      </c>
      <c r="I3354" s="8" t="s">
        <v>6256</v>
      </c>
      <c r="J3354" s="8" t="s">
        <v>6144</v>
      </c>
      <c r="K3354" s="8" t="s">
        <v>6217</v>
      </c>
      <c r="L3354" s="8" t="s">
        <v>8416</v>
      </c>
      <c r="M3354" s="8" t="s">
        <v>7304</v>
      </c>
      <c r="N3354" s="8" t="s">
        <v>36</v>
      </c>
    </row>
    <row r="3355" spans="1:14" ht="21.75" customHeight="1">
      <c r="A3355" s="8" t="s">
        <v>10359</v>
      </c>
      <c r="B3355" s="8" t="s">
        <v>10360</v>
      </c>
      <c r="C3355" s="8" t="s">
        <v>9661</v>
      </c>
      <c r="D3355" s="8" t="s">
        <v>9664</v>
      </c>
      <c r="F3355" s="8" t="s">
        <v>6141</v>
      </c>
      <c r="G3355" s="8" t="str">
        <f t="shared" ca="1" si="205"/>
        <v>13</v>
      </c>
      <c r="H3355" s="8" t="str">
        <f t="shared" ca="1" si="206"/>
        <v>20</v>
      </c>
      <c r="I3355" s="8" t="s">
        <v>6171</v>
      </c>
      <c r="J3355" s="8" t="s">
        <v>6158</v>
      </c>
      <c r="K3355" s="8" t="s">
        <v>6217</v>
      </c>
      <c r="L3355" s="8" t="s">
        <v>10361</v>
      </c>
      <c r="M3355" s="8" t="s">
        <v>4847</v>
      </c>
      <c r="N3355" s="8" t="s">
        <v>6224</v>
      </c>
    </row>
    <row r="3356" spans="1:14" ht="21.75" customHeight="1">
      <c r="A3356" s="8" t="s">
        <v>10175</v>
      </c>
      <c r="B3356" s="8" t="s">
        <v>4050</v>
      </c>
      <c r="C3356" s="8" t="s">
        <v>9661</v>
      </c>
      <c r="D3356" s="8" t="s">
        <v>9678</v>
      </c>
      <c r="F3356" s="8" t="s">
        <v>6141</v>
      </c>
      <c r="G3356" s="8" t="str">
        <f t="shared" ca="1" si="205"/>
        <v>13</v>
      </c>
      <c r="H3356" s="8" t="str">
        <f t="shared" ca="1" si="206"/>
        <v>20</v>
      </c>
      <c r="I3356" s="8" t="s">
        <v>10362</v>
      </c>
      <c r="J3356" s="8" t="s">
        <v>7507</v>
      </c>
      <c r="K3356" s="8" t="s">
        <v>6166</v>
      </c>
      <c r="L3356" s="8" t="s">
        <v>10363</v>
      </c>
      <c r="M3356" s="8" t="s">
        <v>10364</v>
      </c>
      <c r="N3356" s="8" t="s">
        <v>42</v>
      </c>
    </row>
    <row r="3357" spans="1:14" ht="21.75" customHeight="1">
      <c r="A3357" s="8" t="s">
        <v>10365</v>
      </c>
      <c r="B3357" s="8" t="s">
        <v>9820</v>
      </c>
      <c r="C3357" s="8" t="s">
        <v>9661</v>
      </c>
      <c r="D3357" s="8" t="s">
        <v>9664</v>
      </c>
      <c r="F3357" s="8" t="s">
        <v>6141</v>
      </c>
      <c r="G3357" s="8" t="str">
        <f t="shared" ca="1" si="205"/>
        <v>13</v>
      </c>
      <c r="H3357" s="8" t="str">
        <f t="shared" ca="1" si="206"/>
        <v>20</v>
      </c>
      <c r="I3357" s="8" t="s">
        <v>9821</v>
      </c>
      <c r="J3357" s="8" t="s">
        <v>9822</v>
      </c>
      <c r="K3357" s="8" t="s">
        <v>6166</v>
      </c>
      <c r="L3357" s="8" t="s">
        <v>9823</v>
      </c>
      <c r="M3357" s="8" t="s">
        <v>10366</v>
      </c>
      <c r="N3357" s="8" t="s">
        <v>36</v>
      </c>
    </row>
    <row r="3358" spans="1:14" ht="21.75" customHeight="1">
      <c r="A3358" s="8" t="s">
        <v>385</v>
      </c>
      <c r="B3358" s="8" t="s">
        <v>10367</v>
      </c>
      <c r="C3358" s="8" t="s">
        <v>9661</v>
      </c>
      <c r="D3358" s="8" t="s">
        <v>9681</v>
      </c>
      <c r="F3358" s="8" t="s">
        <v>6141</v>
      </c>
      <c r="G3358" s="8" t="str">
        <f t="shared" ca="1" si="205"/>
        <v>13</v>
      </c>
      <c r="H3358" s="8" t="str">
        <f t="shared" ca="1" si="206"/>
        <v>20</v>
      </c>
      <c r="I3358" s="8" t="s">
        <v>6532</v>
      </c>
      <c r="J3358" s="8" t="s">
        <v>6724</v>
      </c>
      <c r="K3358" s="8" t="s">
        <v>6143</v>
      </c>
      <c r="L3358" s="8" t="s">
        <v>10368</v>
      </c>
      <c r="M3358" s="8" t="s">
        <v>8554</v>
      </c>
      <c r="N3358" s="8" t="s">
        <v>6224</v>
      </c>
    </row>
    <row r="3359" spans="1:14" ht="21.75" customHeight="1">
      <c r="A3359" s="8" t="s">
        <v>10369</v>
      </c>
      <c r="B3359" s="8" t="s">
        <v>7039</v>
      </c>
      <c r="C3359" s="8" t="s">
        <v>9661</v>
      </c>
      <c r="D3359" s="8" t="s">
        <v>9664</v>
      </c>
      <c r="F3359" s="8" t="s">
        <v>6164</v>
      </c>
      <c r="G3359" s="8" t="str">
        <f t="shared" ca="1" si="205"/>
        <v>13</v>
      </c>
      <c r="H3359" s="8" t="str">
        <f t="shared" ca="1" si="206"/>
        <v>20</v>
      </c>
      <c r="I3359" s="8" t="s">
        <v>6657</v>
      </c>
      <c r="J3359" s="8" t="s">
        <v>6239</v>
      </c>
      <c r="K3359" s="8" t="s">
        <v>6166</v>
      </c>
      <c r="L3359" s="8" t="s">
        <v>7041</v>
      </c>
      <c r="M3359" s="8" t="s">
        <v>10370</v>
      </c>
      <c r="N3359" s="8" t="s">
        <v>42</v>
      </c>
    </row>
    <row r="3360" spans="1:14" ht="21.75" customHeight="1">
      <c r="A3360" s="8" t="s">
        <v>761</v>
      </c>
      <c r="B3360" s="8" t="s">
        <v>8485</v>
      </c>
      <c r="C3360" s="8" t="s">
        <v>9661</v>
      </c>
      <c r="D3360" s="8" t="s">
        <v>9664</v>
      </c>
      <c r="F3360" s="8" t="s">
        <v>6141</v>
      </c>
      <c r="G3360" s="8" t="str">
        <f t="shared" ca="1" si="205"/>
        <v>13</v>
      </c>
      <c r="H3360" s="8" t="str">
        <f t="shared" ca="1" si="206"/>
        <v>20</v>
      </c>
      <c r="I3360" s="8" t="s">
        <v>8802</v>
      </c>
      <c r="J3360" s="8" t="s">
        <v>6190</v>
      </c>
      <c r="K3360" s="8" t="s">
        <v>6143</v>
      </c>
      <c r="L3360" s="8" t="s">
        <v>10371</v>
      </c>
      <c r="M3360" s="8" t="s">
        <v>10372</v>
      </c>
      <c r="N3360" s="8" t="s">
        <v>36</v>
      </c>
    </row>
    <row r="3361" spans="1:14" ht="21.75" customHeight="1">
      <c r="A3361" s="8" t="s">
        <v>10373</v>
      </c>
      <c r="B3361" s="8" t="s">
        <v>4765</v>
      </c>
      <c r="C3361" s="8" t="s">
        <v>9661</v>
      </c>
      <c r="D3361" s="8" t="s">
        <v>9678</v>
      </c>
      <c r="F3361" s="8" t="s">
        <v>6164</v>
      </c>
      <c r="G3361" s="8" t="str">
        <f t="shared" ca="1" si="205"/>
        <v>13</v>
      </c>
      <c r="H3361" s="8" t="str">
        <f t="shared" ca="1" si="206"/>
        <v>20</v>
      </c>
      <c r="I3361" s="8" t="s">
        <v>8893</v>
      </c>
      <c r="J3361" s="8" t="s">
        <v>6278</v>
      </c>
      <c r="K3361" s="8" t="s">
        <v>6217</v>
      </c>
      <c r="L3361" s="8" t="s">
        <v>10374</v>
      </c>
      <c r="M3361" s="8" t="s">
        <v>1907</v>
      </c>
      <c r="N3361" s="8" t="s">
        <v>6169</v>
      </c>
    </row>
    <row r="3362" spans="1:14" ht="21.75" customHeight="1">
      <c r="A3362" s="8" t="s">
        <v>10375</v>
      </c>
      <c r="B3362" s="8" t="s">
        <v>10027</v>
      </c>
      <c r="C3362" s="8" t="s">
        <v>9661</v>
      </c>
      <c r="D3362" s="8" t="s">
        <v>9664</v>
      </c>
      <c r="F3362" s="8" t="s">
        <v>6141</v>
      </c>
      <c r="G3362" s="8" t="str">
        <f t="shared" ca="1" si="205"/>
        <v>13</v>
      </c>
      <c r="H3362" s="8" t="str">
        <f t="shared" ca="1" si="206"/>
        <v>20</v>
      </c>
      <c r="I3362" s="8" t="s">
        <v>6750</v>
      </c>
      <c r="J3362" s="8" t="s">
        <v>6286</v>
      </c>
      <c r="K3362" s="8" t="s">
        <v>6217</v>
      </c>
      <c r="L3362" s="8" t="s">
        <v>10376</v>
      </c>
      <c r="M3362" s="8" t="s">
        <v>10377</v>
      </c>
      <c r="N3362" s="8" t="s">
        <v>6169</v>
      </c>
    </row>
    <row r="3363" spans="1:14" ht="21.75" customHeight="1">
      <c r="A3363" s="8" t="s">
        <v>10378</v>
      </c>
      <c r="B3363" s="8" t="s">
        <v>10379</v>
      </c>
      <c r="C3363" s="8" t="s">
        <v>9661</v>
      </c>
      <c r="D3363" s="8" t="s">
        <v>9662</v>
      </c>
      <c r="F3363" s="8" t="s">
        <v>6150</v>
      </c>
      <c r="G3363" s="8" t="str">
        <f t="shared" ca="1" si="205"/>
        <v>13</v>
      </c>
      <c r="H3363" s="8" t="str">
        <f t="shared" ca="1" si="206"/>
        <v>20</v>
      </c>
      <c r="I3363" s="8" t="s">
        <v>10380</v>
      </c>
      <c r="J3363" s="8" t="s">
        <v>6864</v>
      </c>
      <c r="K3363" s="8" t="s">
        <v>6166</v>
      </c>
      <c r="L3363" s="8" t="s">
        <v>10381</v>
      </c>
      <c r="M3363" s="8" t="s">
        <v>10382</v>
      </c>
      <c r="N3363" s="8" t="s">
        <v>6224</v>
      </c>
    </row>
    <row r="3364" spans="1:14" ht="21.75" customHeight="1">
      <c r="A3364" s="8" t="s">
        <v>10383</v>
      </c>
      <c r="B3364" s="8" t="s">
        <v>10384</v>
      </c>
      <c r="C3364" s="8" t="s">
        <v>9661</v>
      </c>
      <c r="D3364" s="8" t="s">
        <v>9664</v>
      </c>
      <c r="F3364" s="8" t="s">
        <v>6141</v>
      </c>
      <c r="G3364" s="8" t="str">
        <f t="shared" ca="1" si="205"/>
        <v>13</v>
      </c>
      <c r="H3364" s="8" t="str">
        <f t="shared" ca="1" si="206"/>
        <v>20</v>
      </c>
      <c r="I3364" s="8" t="s">
        <v>6165</v>
      </c>
      <c r="J3364" s="8" t="s">
        <v>6413</v>
      </c>
      <c r="K3364" s="8" t="s">
        <v>6217</v>
      </c>
      <c r="L3364" s="8" t="s">
        <v>10385</v>
      </c>
      <c r="M3364" s="8" t="s">
        <v>10386</v>
      </c>
      <c r="N3364" s="8" t="s">
        <v>36</v>
      </c>
    </row>
    <row r="3365" spans="1:14" ht="21.75" customHeight="1">
      <c r="A3365" s="8" t="s">
        <v>10387</v>
      </c>
      <c r="B3365" s="8" t="s">
        <v>10388</v>
      </c>
      <c r="C3365" s="8" t="s">
        <v>9661</v>
      </c>
      <c r="D3365" s="8" t="s">
        <v>9664</v>
      </c>
      <c r="F3365" s="8" t="s">
        <v>6141</v>
      </c>
      <c r="G3365" s="8" t="str">
        <f t="shared" ca="1" si="205"/>
        <v>13</v>
      </c>
      <c r="H3365" s="8" t="str">
        <f t="shared" ca="1" si="206"/>
        <v>20</v>
      </c>
      <c r="I3365" s="8" t="s">
        <v>6277</v>
      </c>
      <c r="J3365" s="8" t="s">
        <v>6551</v>
      </c>
      <c r="K3365" s="8" t="s">
        <v>6143</v>
      </c>
      <c r="L3365" s="8" t="s">
        <v>10389</v>
      </c>
      <c r="M3365" s="8" t="s">
        <v>10390</v>
      </c>
      <c r="N3365" s="8" t="s">
        <v>6224</v>
      </c>
    </row>
    <row r="3366" spans="1:14" ht="21.75" customHeight="1">
      <c r="A3366" s="8" t="s">
        <v>9892</v>
      </c>
      <c r="B3366" s="8" t="s">
        <v>10391</v>
      </c>
      <c r="C3366" s="8" t="s">
        <v>9661</v>
      </c>
      <c r="D3366" s="8" t="s">
        <v>9664</v>
      </c>
      <c r="F3366" s="8" t="s">
        <v>6164</v>
      </c>
      <c r="G3366" s="8" t="str">
        <f t="shared" ca="1" si="205"/>
        <v>13</v>
      </c>
      <c r="H3366" s="8" t="str">
        <f t="shared" ca="1" si="206"/>
        <v>20</v>
      </c>
      <c r="I3366" s="8" t="s">
        <v>6195</v>
      </c>
      <c r="J3366" s="8" t="s">
        <v>6190</v>
      </c>
      <c r="K3366" s="8" t="s">
        <v>6143</v>
      </c>
      <c r="L3366" s="8" t="s">
        <v>10392</v>
      </c>
      <c r="M3366" s="8" t="s">
        <v>6342</v>
      </c>
      <c r="N3366" s="8" t="s">
        <v>36</v>
      </c>
    </row>
    <row r="3367" spans="1:14" ht="21.75" customHeight="1">
      <c r="A3367" s="8" t="s">
        <v>10393</v>
      </c>
      <c r="B3367" s="8" t="s">
        <v>7949</v>
      </c>
      <c r="C3367" s="8" t="s">
        <v>9661</v>
      </c>
      <c r="D3367" s="8" t="s">
        <v>9681</v>
      </c>
      <c r="F3367" s="8" t="s">
        <v>6164</v>
      </c>
      <c r="G3367" s="8" t="str">
        <f t="shared" ca="1" si="205"/>
        <v>13</v>
      </c>
      <c r="H3367" s="8" t="str">
        <f t="shared" ca="1" si="206"/>
        <v>20</v>
      </c>
      <c r="I3367" s="8" t="s">
        <v>6306</v>
      </c>
      <c r="J3367" s="8" t="s">
        <v>6551</v>
      </c>
      <c r="K3367" s="8" t="s">
        <v>6217</v>
      </c>
      <c r="L3367" s="8" t="s">
        <v>10394</v>
      </c>
      <c r="M3367" s="8" t="s">
        <v>10395</v>
      </c>
      <c r="N3367" s="8" t="s">
        <v>42</v>
      </c>
    </row>
    <row r="3368" spans="1:14" ht="21.75" customHeight="1">
      <c r="A3368" s="8" t="s">
        <v>385</v>
      </c>
      <c r="B3368" s="8" t="s">
        <v>10396</v>
      </c>
      <c r="C3368" s="8" t="s">
        <v>9661</v>
      </c>
      <c r="D3368" s="8" t="s">
        <v>9664</v>
      </c>
      <c r="F3368" s="8" t="s">
        <v>6164</v>
      </c>
      <c r="G3368" s="8" t="str">
        <f t="shared" ca="1" si="205"/>
        <v>13</v>
      </c>
      <c r="H3368" s="8" t="str">
        <f t="shared" ca="1" si="206"/>
        <v>20</v>
      </c>
      <c r="I3368" s="8" t="s">
        <v>6973</v>
      </c>
      <c r="J3368" s="8" t="s">
        <v>6158</v>
      </c>
      <c r="K3368" s="8" t="s">
        <v>6143</v>
      </c>
      <c r="L3368" s="8" t="s">
        <v>10397</v>
      </c>
      <c r="M3368" s="8" t="s">
        <v>10398</v>
      </c>
      <c r="N3368" s="8" t="s">
        <v>36</v>
      </c>
    </row>
    <row r="3369" spans="1:14" ht="21.75" customHeight="1">
      <c r="A3369" s="8" t="s">
        <v>385</v>
      </c>
      <c r="B3369" s="8" t="s">
        <v>10399</v>
      </c>
      <c r="C3369" s="8" t="s">
        <v>9661</v>
      </c>
      <c r="D3369" s="8" t="s">
        <v>9664</v>
      </c>
      <c r="F3369" s="8" t="s">
        <v>6141</v>
      </c>
      <c r="G3369" s="8" t="str">
        <f t="shared" ca="1" si="205"/>
        <v>13</v>
      </c>
      <c r="H3369" s="8" t="str">
        <f t="shared" ca="1" si="206"/>
        <v>20</v>
      </c>
      <c r="I3369" s="8" t="s">
        <v>6252</v>
      </c>
      <c r="J3369" s="8" t="s">
        <v>6158</v>
      </c>
      <c r="K3369" s="8" t="s">
        <v>6217</v>
      </c>
      <c r="L3369" s="8" t="s">
        <v>10400</v>
      </c>
      <c r="M3369" s="8" t="s">
        <v>10401</v>
      </c>
      <c r="N3369" s="8" t="s">
        <v>6147</v>
      </c>
    </row>
    <row r="3370" spans="1:14" ht="21.75" customHeight="1">
      <c r="A3370" s="8" t="s">
        <v>10402</v>
      </c>
      <c r="B3370" s="8" t="s">
        <v>9948</v>
      </c>
      <c r="C3370" s="8" t="s">
        <v>9661</v>
      </c>
      <c r="D3370" s="8" t="s">
        <v>9664</v>
      </c>
      <c r="F3370" s="8" t="s">
        <v>6141</v>
      </c>
      <c r="G3370" s="8" t="str">
        <f t="shared" ca="1" si="205"/>
        <v>13</v>
      </c>
      <c r="H3370" s="8" t="str">
        <f t="shared" ca="1" si="206"/>
        <v>20</v>
      </c>
      <c r="I3370" s="8" t="s">
        <v>8606</v>
      </c>
      <c r="J3370" s="8" t="s">
        <v>6558</v>
      </c>
      <c r="K3370" s="8" t="s">
        <v>6949</v>
      </c>
      <c r="L3370" s="8" t="s">
        <v>10403</v>
      </c>
      <c r="M3370" s="8" t="s">
        <v>10404</v>
      </c>
      <c r="N3370" s="8" t="s">
        <v>36</v>
      </c>
    </row>
    <row r="3371" spans="1:14" ht="21.75" customHeight="1">
      <c r="A3371" s="8" t="s">
        <v>10405</v>
      </c>
      <c r="B3371" s="8" t="s">
        <v>10406</v>
      </c>
      <c r="C3371" s="8" t="s">
        <v>9661</v>
      </c>
      <c r="D3371" s="8" t="s">
        <v>9664</v>
      </c>
      <c r="F3371" s="8" t="s">
        <v>6141</v>
      </c>
      <c r="G3371" s="8" t="str">
        <f t="shared" ca="1" si="205"/>
        <v>13</v>
      </c>
      <c r="H3371" s="8" t="str">
        <f t="shared" ca="1" si="206"/>
        <v>20</v>
      </c>
      <c r="I3371" s="8" t="s">
        <v>6171</v>
      </c>
      <c r="J3371" s="8" t="s">
        <v>6144</v>
      </c>
      <c r="K3371" s="8" t="s">
        <v>6150</v>
      </c>
      <c r="L3371" s="8" t="s">
        <v>10407</v>
      </c>
      <c r="M3371" s="8" t="s">
        <v>10408</v>
      </c>
      <c r="N3371" s="8" t="s">
        <v>42</v>
      </c>
    </row>
    <row r="3372" spans="1:14" ht="21.75" customHeight="1">
      <c r="A3372" s="8" t="s">
        <v>10409</v>
      </c>
      <c r="B3372" s="8" t="s">
        <v>10203</v>
      </c>
      <c r="C3372" s="8" t="s">
        <v>9661</v>
      </c>
      <c r="D3372" s="8" t="s">
        <v>9662</v>
      </c>
      <c r="F3372" s="8" t="s">
        <v>6141</v>
      </c>
      <c r="G3372" s="8" t="str">
        <f t="shared" ca="1" si="205"/>
        <v>13</v>
      </c>
      <c r="H3372" s="8" t="str">
        <f t="shared" ca="1" si="206"/>
        <v>20</v>
      </c>
      <c r="I3372" s="8" t="s">
        <v>6244</v>
      </c>
      <c r="J3372" s="8" t="s">
        <v>6438</v>
      </c>
      <c r="K3372" s="8" t="s">
        <v>6217</v>
      </c>
      <c r="L3372" s="8" t="s">
        <v>10410</v>
      </c>
      <c r="M3372" s="8" t="s">
        <v>8558</v>
      </c>
      <c r="N3372" s="8" t="s">
        <v>6169</v>
      </c>
    </row>
    <row r="3373" spans="1:14" ht="21.75" customHeight="1">
      <c r="A3373" s="8" t="s">
        <v>1205</v>
      </c>
      <c r="B3373" s="8" t="s">
        <v>10411</v>
      </c>
      <c r="C3373" s="8" t="s">
        <v>9661</v>
      </c>
      <c r="D3373" s="8" t="s">
        <v>9662</v>
      </c>
      <c r="F3373" s="8" t="s">
        <v>6141</v>
      </c>
      <c r="G3373" s="8" t="str">
        <f t="shared" ca="1" si="205"/>
        <v>13</v>
      </c>
      <c r="H3373" s="8" t="str">
        <f t="shared" ca="1" si="206"/>
        <v>20</v>
      </c>
      <c r="I3373" s="8" t="s">
        <v>6252</v>
      </c>
      <c r="J3373" s="8" t="s">
        <v>6413</v>
      </c>
      <c r="K3373" s="8" t="s">
        <v>6217</v>
      </c>
      <c r="L3373" s="8" t="s">
        <v>10412</v>
      </c>
      <c r="M3373" s="8" t="s">
        <v>6326</v>
      </c>
      <c r="N3373" s="8" t="s">
        <v>6169</v>
      </c>
    </row>
    <row r="3374" spans="1:14" ht="21.75" customHeight="1">
      <c r="A3374" s="8" t="s">
        <v>385</v>
      </c>
      <c r="B3374" s="8" t="s">
        <v>6824</v>
      </c>
      <c r="C3374" s="8" t="s">
        <v>9661</v>
      </c>
      <c r="D3374" s="8" t="s">
        <v>9664</v>
      </c>
      <c r="F3374" s="8" t="s">
        <v>6164</v>
      </c>
      <c r="G3374" s="8" t="str">
        <f t="shared" ca="1" si="205"/>
        <v>13</v>
      </c>
      <c r="H3374" s="8" t="str">
        <f t="shared" ca="1" si="206"/>
        <v>20</v>
      </c>
      <c r="I3374" s="8" t="s">
        <v>6142</v>
      </c>
      <c r="J3374" s="8" t="s">
        <v>6158</v>
      </c>
      <c r="K3374" s="8" t="s">
        <v>6217</v>
      </c>
      <c r="L3374" s="8" t="s">
        <v>9965</v>
      </c>
      <c r="M3374" s="8" t="s">
        <v>10413</v>
      </c>
      <c r="N3374" s="8" t="s">
        <v>6169</v>
      </c>
    </row>
    <row r="3375" spans="1:14" ht="21.75" customHeight="1">
      <c r="A3375" s="8" t="s">
        <v>9906</v>
      </c>
      <c r="B3375" s="8" t="s">
        <v>10414</v>
      </c>
      <c r="C3375" s="8" t="s">
        <v>9661</v>
      </c>
      <c r="D3375" s="8" t="s">
        <v>9664</v>
      </c>
      <c r="F3375" s="8" t="s">
        <v>6164</v>
      </c>
      <c r="G3375" s="8" t="str">
        <f t="shared" ca="1" si="205"/>
        <v>13</v>
      </c>
      <c r="H3375" s="8" t="str">
        <f t="shared" ca="1" si="206"/>
        <v>20</v>
      </c>
      <c r="I3375" s="8" t="s">
        <v>6256</v>
      </c>
      <c r="J3375" s="8" t="s">
        <v>6190</v>
      </c>
      <c r="K3375" s="8" t="s">
        <v>6217</v>
      </c>
      <c r="L3375" s="8" t="s">
        <v>10415</v>
      </c>
      <c r="M3375" s="8" t="s">
        <v>10416</v>
      </c>
      <c r="N3375" s="8" t="s">
        <v>6224</v>
      </c>
    </row>
    <row r="3376" spans="1:14" ht="21.75" customHeight="1">
      <c r="A3376" s="8" t="s">
        <v>51</v>
      </c>
      <c r="B3376" s="8" t="s">
        <v>10417</v>
      </c>
      <c r="C3376" s="8" t="s">
        <v>9661</v>
      </c>
      <c r="D3376" s="8" t="s">
        <v>9664</v>
      </c>
      <c r="F3376" s="8" t="s">
        <v>6150</v>
      </c>
      <c r="G3376" s="8" t="str">
        <f t="shared" ca="1" si="205"/>
        <v>13</v>
      </c>
      <c r="H3376" s="8" t="str">
        <f t="shared" ca="1" si="206"/>
        <v>20</v>
      </c>
      <c r="I3376" s="8" t="s">
        <v>6157</v>
      </c>
      <c r="J3376" s="8" t="s">
        <v>6158</v>
      </c>
      <c r="K3376" s="8" t="s">
        <v>6166</v>
      </c>
      <c r="L3376" s="8" t="s">
        <v>10418</v>
      </c>
      <c r="M3376" s="8" t="s">
        <v>7857</v>
      </c>
      <c r="N3376" s="8" t="s">
        <v>42</v>
      </c>
    </row>
    <row r="3377" spans="1:14" ht="21.75" customHeight="1">
      <c r="A3377" s="8" t="s">
        <v>1068</v>
      </c>
      <c r="B3377" s="8" t="s">
        <v>10379</v>
      </c>
      <c r="C3377" s="8" t="s">
        <v>9661</v>
      </c>
      <c r="D3377" s="8" t="s">
        <v>9662</v>
      </c>
      <c r="F3377" s="8" t="s">
        <v>6141</v>
      </c>
      <c r="G3377" s="8" t="str">
        <f t="shared" ca="1" si="205"/>
        <v>13</v>
      </c>
      <c r="H3377" s="8" t="str">
        <f t="shared" ca="1" si="206"/>
        <v>20</v>
      </c>
      <c r="I3377" s="8" t="s">
        <v>6171</v>
      </c>
      <c r="J3377" s="8" t="s">
        <v>6864</v>
      </c>
      <c r="K3377" s="8" t="s">
        <v>6143</v>
      </c>
      <c r="L3377" s="8" t="s">
        <v>10381</v>
      </c>
      <c r="M3377" s="8" t="s">
        <v>10419</v>
      </c>
      <c r="N3377" s="8" t="s">
        <v>6224</v>
      </c>
    </row>
    <row r="3378" spans="1:14" ht="21.75" customHeight="1">
      <c r="A3378" s="8" t="s">
        <v>761</v>
      </c>
      <c r="B3378" s="8" t="s">
        <v>9848</v>
      </c>
      <c r="C3378" s="8" t="s">
        <v>9661</v>
      </c>
      <c r="D3378" s="8" t="s">
        <v>9664</v>
      </c>
      <c r="F3378" s="8" t="s">
        <v>6141</v>
      </c>
      <c r="G3378" s="8" t="str">
        <f t="shared" ca="1" si="205"/>
        <v>13</v>
      </c>
      <c r="H3378" s="8" t="str">
        <f t="shared" ca="1" si="206"/>
        <v>20</v>
      </c>
      <c r="I3378" s="8" t="s">
        <v>8033</v>
      </c>
      <c r="J3378" s="8" t="s">
        <v>6158</v>
      </c>
      <c r="K3378" s="8" t="s">
        <v>6949</v>
      </c>
      <c r="L3378" s="8" t="s">
        <v>10420</v>
      </c>
      <c r="M3378" s="8" t="s">
        <v>1907</v>
      </c>
      <c r="N3378" s="8" t="s">
        <v>36</v>
      </c>
    </row>
    <row r="3379" spans="1:14" ht="21.75" customHeight="1">
      <c r="A3379" s="8" t="s">
        <v>963</v>
      </c>
      <c r="B3379" s="8" t="s">
        <v>10054</v>
      </c>
      <c r="C3379" s="8" t="s">
        <v>9661</v>
      </c>
      <c r="D3379" s="8" t="s">
        <v>9681</v>
      </c>
      <c r="F3379" s="8" t="s">
        <v>6141</v>
      </c>
      <c r="G3379" s="8" t="str">
        <f t="shared" ca="1" si="205"/>
        <v>13</v>
      </c>
      <c r="H3379" s="8" t="str">
        <f t="shared" ca="1" si="206"/>
        <v>20</v>
      </c>
      <c r="I3379" s="8" t="s">
        <v>7847</v>
      </c>
      <c r="J3379" s="8" t="s">
        <v>6786</v>
      </c>
      <c r="K3379" s="8" t="s">
        <v>6217</v>
      </c>
      <c r="L3379" s="8" t="s">
        <v>10421</v>
      </c>
      <c r="M3379" s="8" t="s">
        <v>10422</v>
      </c>
      <c r="N3379" s="8" t="s">
        <v>36</v>
      </c>
    </row>
    <row r="3380" spans="1:14" ht="21.75" customHeight="1">
      <c r="A3380" s="8" t="s">
        <v>385</v>
      </c>
      <c r="B3380" s="8" t="s">
        <v>10423</v>
      </c>
      <c r="C3380" s="8" t="s">
        <v>9661</v>
      </c>
      <c r="D3380" s="8" t="s">
        <v>9664</v>
      </c>
      <c r="F3380" s="8" t="s">
        <v>6141</v>
      </c>
      <c r="G3380" s="8" t="str">
        <f t="shared" ca="1" si="205"/>
        <v>13</v>
      </c>
      <c r="H3380" s="8" t="str">
        <f t="shared" ca="1" si="206"/>
        <v>20</v>
      </c>
      <c r="I3380" s="8" t="s">
        <v>6676</v>
      </c>
      <c r="J3380" s="8" t="s">
        <v>6158</v>
      </c>
      <c r="K3380" s="8" t="s">
        <v>6217</v>
      </c>
      <c r="L3380" s="8" t="s">
        <v>10424</v>
      </c>
      <c r="M3380" s="8" t="s">
        <v>10425</v>
      </c>
      <c r="N3380" s="8" t="s">
        <v>6147</v>
      </c>
    </row>
    <row r="3381" spans="1:14" ht="21.75" customHeight="1">
      <c r="A3381" s="8" t="s">
        <v>10426</v>
      </c>
      <c r="B3381" s="8" t="s">
        <v>2906</v>
      </c>
      <c r="C3381" s="8" t="s">
        <v>9661</v>
      </c>
      <c r="D3381" s="8" t="s">
        <v>9664</v>
      </c>
      <c r="F3381" s="8" t="s">
        <v>6141</v>
      </c>
      <c r="G3381" s="8" t="str">
        <f t="shared" ca="1" si="205"/>
        <v>13</v>
      </c>
      <c r="H3381" s="8" t="str">
        <f t="shared" ca="1" si="206"/>
        <v>20</v>
      </c>
      <c r="I3381" s="8" t="s">
        <v>6256</v>
      </c>
      <c r="J3381" s="8" t="s">
        <v>6144</v>
      </c>
      <c r="K3381" s="8" t="s">
        <v>6143</v>
      </c>
      <c r="L3381" s="8" t="s">
        <v>8440</v>
      </c>
      <c r="M3381" s="8" t="s">
        <v>6300</v>
      </c>
      <c r="N3381" s="8" t="s">
        <v>36</v>
      </c>
    </row>
    <row r="3382" spans="1:14" ht="21.75" customHeight="1">
      <c r="A3382" s="8" t="s">
        <v>385</v>
      </c>
      <c r="B3382" s="8" t="s">
        <v>8776</v>
      </c>
      <c r="C3382" s="8" t="s">
        <v>9661</v>
      </c>
      <c r="D3382" s="8" t="s">
        <v>9664</v>
      </c>
      <c r="F3382" s="8" t="s">
        <v>6141</v>
      </c>
      <c r="G3382" s="8" t="str">
        <f t="shared" ca="1" si="205"/>
        <v>13</v>
      </c>
      <c r="H3382" s="8" t="str">
        <f t="shared" ca="1" si="206"/>
        <v>20</v>
      </c>
      <c r="I3382" s="8" t="s">
        <v>6195</v>
      </c>
      <c r="J3382" s="8" t="s">
        <v>6413</v>
      </c>
      <c r="K3382" s="8" t="s">
        <v>6143</v>
      </c>
      <c r="L3382" s="8" t="s">
        <v>10427</v>
      </c>
      <c r="M3382" s="8" t="s">
        <v>8007</v>
      </c>
      <c r="N3382" s="8" t="s">
        <v>6224</v>
      </c>
    </row>
    <row r="3383" spans="1:14" ht="21.75" customHeight="1">
      <c r="A3383" s="8" t="s">
        <v>385</v>
      </c>
      <c r="B3383" s="8" t="s">
        <v>9058</v>
      </c>
      <c r="C3383" s="8" t="s">
        <v>9661</v>
      </c>
      <c r="D3383" s="8" t="s">
        <v>9662</v>
      </c>
      <c r="F3383" s="8" t="s">
        <v>6141</v>
      </c>
      <c r="G3383" s="8" t="str">
        <f t="shared" ca="1" si="205"/>
        <v>13</v>
      </c>
      <c r="H3383" s="8" t="str">
        <f t="shared" ca="1" si="206"/>
        <v>20</v>
      </c>
      <c r="I3383" s="8" t="s">
        <v>6195</v>
      </c>
      <c r="J3383" s="8" t="s">
        <v>9059</v>
      </c>
      <c r="K3383" s="8" t="s">
        <v>6217</v>
      </c>
      <c r="L3383" s="8" t="s">
        <v>9060</v>
      </c>
      <c r="M3383" s="8" t="s">
        <v>6631</v>
      </c>
      <c r="N3383" s="8" t="s">
        <v>6224</v>
      </c>
    </row>
    <row r="3384" spans="1:14" ht="21.75" customHeight="1">
      <c r="A3384" s="8" t="s">
        <v>10428</v>
      </c>
      <c r="B3384" s="8" t="s">
        <v>10289</v>
      </c>
      <c r="C3384" s="8" t="s">
        <v>9661</v>
      </c>
      <c r="D3384" s="8" t="s">
        <v>9664</v>
      </c>
      <c r="F3384" s="8" t="s">
        <v>6141</v>
      </c>
      <c r="G3384" s="8" t="str">
        <f t="shared" ca="1" si="205"/>
        <v>13</v>
      </c>
      <c r="H3384" s="8" t="str">
        <f t="shared" ca="1" si="206"/>
        <v>20</v>
      </c>
      <c r="I3384" s="8" t="s">
        <v>6256</v>
      </c>
      <c r="J3384" s="8" t="s">
        <v>6420</v>
      </c>
      <c r="K3384" s="8" t="s">
        <v>6217</v>
      </c>
      <c r="L3384" s="8" t="s">
        <v>10429</v>
      </c>
      <c r="M3384" s="8" t="s">
        <v>1907</v>
      </c>
      <c r="N3384" s="8" t="s">
        <v>6169</v>
      </c>
    </row>
    <row r="3385" spans="1:14" ht="21.75" customHeight="1">
      <c r="A3385" s="8" t="s">
        <v>2746</v>
      </c>
      <c r="B3385" s="8" t="s">
        <v>2747</v>
      </c>
      <c r="C3385" s="8" t="s">
        <v>9661</v>
      </c>
      <c r="D3385" s="8" t="s">
        <v>9681</v>
      </c>
      <c r="F3385" s="8" t="s">
        <v>6164</v>
      </c>
      <c r="G3385" s="8" t="str">
        <f t="shared" ca="1" si="205"/>
        <v>13</v>
      </c>
      <c r="H3385" s="8" t="str">
        <f t="shared" ca="1" si="206"/>
        <v>20</v>
      </c>
      <c r="I3385" s="8" t="s">
        <v>6532</v>
      </c>
      <c r="J3385" s="8" t="s">
        <v>6245</v>
      </c>
      <c r="K3385" s="8" t="s">
        <v>6217</v>
      </c>
      <c r="L3385" s="8" t="s">
        <v>9926</v>
      </c>
      <c r="M3385" s="8" t="s">
        <v>10430</v>
      </c>
      <c r="N3385" s="8" t="s">
        <v>36</v>
      </c>
    </row>
    <row r="3386" spans="1:14" ht="21.75" customHeight="1">
      <c r="A3386" s="8" t="s">
        <v>367</v>
      </c>
      <c r="B3386" s="8" t="s">
        <v>9785</v>
      </c>
      <c r="C3386" s="8" t="s">
        <v>9661</v>
      </c>
      <c r="D3386" s="8" t="s">
        <v>9664</v>
      </c>
      <c r="F3386" s="8" t="s">
        <v>6164</v>
      </c>
      <c r="G3386" s="8" t="str">
        <f t="shared" ca="1" si="205"/>
        <v>13</v>
      </c>
      <c r="H3386" s="8" t="str">
        <f t="shared" ca="1" si="206"/>
        <v>20</v>
      </c>
      <c r="I3386" s="8" t="s">
        <v>6195</v>
      </c>
      <c r="J3386" s="8" t="s">
        <v>6158</v>
      </c>
      <c r="K3386" s="8" t="s">
        <v>6143</v>
      </c>
      <c r="L3386" s="8" t="s">
        <v>10431</v>
      </c>
      <c r="M3386" s="8" t="s">
        <v>6698</v>
      </c>
      <c r="N3386" s="8" t="s">
        <v>6224</v>
      </c>
    </row>
    <row r="3387" spans="1:14" ht="21.75" customHeight="1">
      <c r="A3387" s="8" t="s">
        <v>4556</v>
      </c>
      <c r="B3387" s="8" t="s">
        <v>2726</v>
      </c>
      <c r="C3387" s="8" t="s">
        <v>9661</v>
      </c>
      <c r="D3387" s="8" t="s">
        <v>9664</v>
      </c>
      <c r="F3387" s="8" t="s">
        <v>6141</v>
      </c>
      <c r="G3387" s="8" t="str">
        <f t="shared" ca="1" si="205"/>
        <v>13</v>
      </c>
      <c r="H3387" s="8" t="str">
        <f t="shared" ca="1" si="206"/>
        <v>20</v>
      </c>
      <c r="I3387" s="8" t="s">
        <v>6171</v>
      </c>
      <c r="J3387" s="8" t="s">
        <v>6190</v>
      </c>
      <c r="K3387" s="8" t="s">
        <v>6166</v>
      </c>
      <c r="L3387" s="8" t="s">
        <v>10432</v>
      </c>
      <c r="M3387" s="8" t="s">
        <v>10433</v>
      </c>
      <c r="N3387" s="8" t="s">
        <v>36</v>
      </c>
    </row>
    <row r="3388" spans="1:14" ht="21.75" customHeight="1">
      <c r="A3388" s="8" t="s">
        <v>385</v>
      </c>
      <c r="B3388" s="8" t="s">
        <v>6990</v>
      </c>
      <c r="C3388" s="8" t="s">
        <v>9661</v>
      </c>
      <c r="D3388" s="8" t="s">
        <v>9664</v>
      </c>
      <c r="F3388" s="8" t="s">
        <v>6141</v>
      </c>
      <c r="G3388" s="8" t="str">
        <f t="shared" ca="1" si="205"/>
        <v>13</v>
      </c>
      <c r="H3388" s="8" t="str">
        <f t="shared" ca="1" si="206"/>
        <v>20</v>
      </c>
      <c r="I3388" s="8" t="s">
        <v>6252</v>
      </c>
      <c r="J3388" s="8" t="s">
        <v>6152</v>
      </c>
      <c r="K3388" s="8" t="s">
        <v>6217</v>
      </c>
      <c r="L3388" s="8" t="s">
        <v>6992</v>
      </c>
      <c r="M3388" s="8" t="s">
        <v>10434</v>
      </c>
      <c r="N3388" s="8" t="s">
        <v>42</v>
      </c>
    </row>
    <row r="3389" spans="1:14" ht="21.75" customHeight="1">
      <c r="A3389" s="8" t="s">
        <v>10435</v>
      </c>
      <c r="B3389" s="8" t="s">
        <v>6759</v>
      </c>
      <c r="C3389" s="8" t="s">
        <v>9661</v>
      </c>
      <c r="D3389" s="8" t="s">
        <v>9664</v>
      </c>
      <c r="F3389" s="8" t="s">
        <v>6141</v>
      </c>
      <c r="G3389" s="8" t="str">
        <f t="shared" ca="1" si="205"/>
        <v>13</v>
      </c>
      <c r="H3389" s="8" t="str">
        <f t="shared" ca="1" si="206"/>
        <v>20</v>
      </c>
      <c r="I3389" s="8" t="s">
        <v>6244</v>
      </c>
      <c r="J3389" s="8" t="s">
        <v>6366</v>
      </c>
      <c r="K3389" s="8" t="s">
        <v>6217</v>
      </c>
      <c r="L3389" s="8" t="s">
        <v>10436</v>
      </c>
      <c r="M3389" s="8" t="s">
        <v>10437</v>
      </c>
      <c r="N3389" s="8" t="s">
        <v>6169</v>
      </c>
    </row>
    <row r="3390" spans="1:14" ht="21.75" customHeight="1">
      <c r="A3390" s="8" t="s">
        <v>7159</v>
      </c>
      <c r="B3390" s="8" t="s">
        <v>10227</v>
      </c>
      <c r="C3390" s="8" t="s">
        <v>9661</v>
      </c>
      <c r="D3390" s="8" t="s">
        <v>9664</v>
      </c>
      <c r="F3390" s="8" t="s">
        <v>6141</v>
      </c>
      <c r="G3390" s="8" t="str">
        <f t="shared" ca="1" si="205"/>
        <v>13</v>
      </c>
      <c r="H3390" s="8" t="str">
        <f t="shared" ca="1" si="206"/>
        <v>20</v>
      </c>
      <c r="I3390" s="8" t="s">
        <v>6171</v>
      </c>
      <c r="J3390" s="8" t="s">
        <v>6144</v>
      </c>
      <c r="K3390" s="8" t="s">
        <v>6143</v>
      </c>
      <c r="L3390" s="8" t="s">
        <v>10438</v>
      </c>
      <c r="M3390" s="8" t="s">
        <v>10439</v>
      </c>
      <c r="N3390" s="8" t="s">
        <v>42</v>
      </c>
    </row>
    <row r="3391" spans="1:14" ht="21.75" customHeight="1">
      <c r="A3391" s="8" t="s">
        <v>385</v>
      </c>
      <c r="B3391" s="8" t="s">
        <v>10440</v>
      </c>
      <c r="C3391" s="8" t="s">
        <v>9661</v>
      </c>
      <c r="D3391" s="8" t="s">
        <v>9664</v>
      </c>
      <c r="F3391" s="8" t="s">
        <v>6141</v>
      </c>
      <c r="G3391" s="8" t="str">
        <f t="shared" ca="1" si="205"/>
        <v>13</v>
      </c>
      <c r="H3391" s="8" t="str">
        <f t="shared" ca="1" si="206"/>
        <v>20</v>
      </c>
      <c r="I3391" s="8" t="s">
        <v>7526</v>
      </c>
      <c r="J3391" s="8" t="s">
        <v>6245</v>
      </c>
      <c r="K3391" s="8" t="s">
        <v>6217</v>
      </c>
      <c r="L3391" s="8" t="s">
        <v>10441</v>
      </c>
      <c r="M3391" s="8" t="s">
        <v>10442</v>
      </c>
      <c r="N3391" s="8" t="s">
        <v>42</v>
      </c>
    </row>
    <row r="3392" spans="1:14" ht="21.75" customHeight="1">
      <c r="A3392" s="8" t="s">
        <v>1110</v>
      </c>
      <c r="B3392" s="8" t="s">
        <v>9058</v>
      </c>
      <c r="C3392" s="8" t="s">
        <v>9661</v>
      </c>
      <c r="D3392" s="8" t="s">
        <v>9662</v>
      </c>
      <c r="F3392" s="8" t="s">
        <v>6141</v>
      </c>
      <c r="G3392" s="8" t="str">
        <f t="shared" ca="1" si="205"/>
        <v>13</v>
      </c>
      <c r="H3392" s="8" t="str">
        <f t="shared" ca="1" si="206"/>
        <v>20</v>
      </c>
      <c r="I3392" s="8" t="s">
        <v>7367</v>
      </c>
      <c r="J3392" s="8" t="s">
        <v>9059</v>
      </c>
      <c r="K3392" s="8" t="s">
        <v>6217</v>
      </c>
      <c r="L3392" s="8" t="s">
        <v>10058</v>
      </c>
      <c r="M3392" s="8" t="s">
        <v>10443</v>
      </c>
      <c r="N3392" s="8" t="s">
        <v>6224</v>
      </c>
    </row>
    <row r="3393" spans="1:14" ht="21.75" customHeight="1">
      <c r="A3393" s="8" t="s">
        <v>517</v>
      </c>
      <c r="B3393" s="8" t="s">
        <v>10444</v>
      </c>
      <c r="C3393" s="8" t="s">
        <v>9661</v>
      </c>
      <c r="D3393" s="8" t="s">
        <v>21</v>
      </c>
      <c r="F3393" s="8" t="s">
        <v>6141</v>
      </c>
      <c r="G3393" s="8" t="str">
        <f t="shared" ca="1" si="205"/>
        <v>13</v>
      </c>
      <c r="H3393" s="8" t="str">
        <f t="shared" ca="1" si="206"/>
        <v>20</v>
      </c>
      <c r="I3393" s="8" t="s">
        <v>6256</v>
      </c>
      <c r="J3393" s="8" t="s">
        <v>6144</v>
      </c>
      <c r="K3393" s="8" t="s">
        <v>6143</v>
      </c>
      <c r="L3393" s="8" t="s">
        <v>10445</v>
      </c>
      <c r="M3393" s="8" t="s">
        <v>21</v>
      </c>
      <c r="N3393" s="8" t="s">
        <v>36</v>
      </c>
    </row>
    <row r="3394" spans="1:14" ht="21.75" customHeight="1">
      <c r="A3394" s="8" t="s">
        <v>10446</v>
      </c>
      <c r="B3394" s="8" t="s">
        <v>10360</v>
      </c>
      <c r="C3394" s="8" t="s">
        <v>9661</v>
      </c>
      <c r="D3394" s="8" t="s">
        <v>9664</v>
      </c>
      <c r="F3394" s="8" t="s">
        <v>6141</v>
      </c>
      <c r="G3394" s="8" t="str">
        <f t="shared" ca="1" si="205"/>
        <v>13</v>
      </c>
      <c r="H3394" s="8" t="str">
        <f t="shared" ca="1" si="206"/>
        <v>20</v>
      </c>
      <c r="I3394" s="8" t="s">
        <v>6785</v>
      </c>
      <c r="J3394" s="8" t="s">
        <v>6158</v>
      </c>
      <c r="K3394" s="8" t="s">
        <v>6217</v>
      </c>
      <c r="L3394" s="8" t="s">
        <v>10447</v>
      </c>
      <c r="M3394" s="8" t="s">
        <v>8305</v>
      </c>
      <c r="N3394" s="8" t="s">
        <v>6224</v>
      </c>
    </row>
    <row r="3395" spans="1:14" ht="21.75" customHeight="1">
      <c r="A3395" s="8" t="s">
        <v>10448</v>
      </c>
      <c r="B3395" s="8" t="s">
        <v>10449</v>
      </c>
      <c r="C3395" s="8" t="s">
        <v>9661</v>
      </c>
      <c r="D3395" s="8" t="s">
        <v>9664</v>
      </c>
      <c r="F3395" s="8" t="s">
        <v>6164</v>
      </c>
      <c r="G3395" s="8" t="str">
        <f t="shared" ca="1" si="205"/>
        <v>13</v>
      </c>
      <c r="H3395" s="8" t="str">
        <f t="shared" ca="1" si="206"/>
        <v>20</v>
      </c>
      <c r="I3395" s="8" t="s">
        <v>6189</v>
      </c>
      <c r="J3395" s="8" t="s">
        <v>6324</v>
      </c>
      <c r="K3395" s="8" t="s">
        <v>6143</v>
      </c>
      <c r="L3395" s="8" t="s">
        <v>10450</v>
      </c>
      <c r="M3395" s="8" t="s">
        <v>10451</v>
      </c>
      <c r="N3395" s="8" t="s">
        <v>42</v>
      </c>
    </row>
    <row r="3396" spans="1:14" ht="21.75" customHeight="1">
      <c r="A3396" s="8" t="s">
        <v>547</v>
      </c>
      <c r="B3396" s="8" t="s">
        <v>2703</v>
      </c>
      <c r="C3396" s="8" t="s">
        <v>9661</v>
      </c>
      <c r="D3396" s="8" t="s">
        <v>9664</v>
      </c>
      <c r="F3396" s="8" t="s">
        <v>6141</v>
      </c>
      <c r="G3396" s="8" t="str">
        <f t="shared" ca="1" si="205"/>
        <v>13</v>
      </c>
      <c r="H3396" s="8" t="str">
        <f t="shared" ca="1" si="206"/>
        <v>20</v>
      </c>
      <c r="I3396" s="8" t="s">
        <v>6532</v>
      </c>
      <c r="J3396" s="8" t="s">
        <v>6270</v>
      </c>
      <c r="K3396" s="8" t="s">
        <v>6143</v>
      </c>
      <c r="L3396" s="8" t="s">
        <v>10452</v>
      </c>
      <c r="M3396" s="8" t="s">
        <v>10453</v>
      </c>
      <c r="N3396" s="8" t="s">
        <v>6169</v>
      </c>
    </row>
    <row r="3397" spans="1:14" ht="21.75" customHeight="1">
      <c r="A3397" s="8" t="s">
        <v>10454</v>
      </c>
      <c r="B3397" s="8" t="s">
        <v>10289</v>
      </c>
      <c r="C3397" s="8" t="s">
        <v>9661</v>
      </c>
      <c r="D3397" s="8" t="s">
        <v>9664</v>
      </c>
      <c r="F3397" s="8" t="s">
        <v>6141</v>
      </c>
      <c r="G3397" s="8" t="str">
        <f t="shared" ca="1" si="205"/>
        <v>13</v>
      </c>
      <c r="H3397" s="8" t="str">
        <f t="shared" ca="1" si="206"/>
        <v>20</v>
      </c>
      <c r="I3397" s="8" t="s">
        <v>6238</v>
      </c>
      <c r="J3397" s="8" t="s">
        <v>6420</v>
      </c>
      <c r="K3397" s="8" t="s">
        <v>6166</v>
      </c>
      <c r="L3397" s="8" t="s">
        <v>10455</v>
      </c>
      <c r="M3397" s="8" t="s">
        <v>1907</v>
      </c>
      <c r="N3397" s="8" t="s">
        <v>6169</v>
      </c>
    </row>
    <row r="3398" spans="1:14" ht="21.75" customHeight="1">
      <c r="A3398" s="8" t="s">
        <v>1429</v>
      </c>
      <c r="B3398" s="8" t="s">
        <v>9875</v>
      </c>
      <c r="C3398" s="8" t="s">
        <v>9661</v>
      </c>
      <c r="D3398" s="8" t="s">
        <v>9664</v>
      </c>
      <c r="F3398" s="8" t="s">
        <v>6164</v>
      </c>
      <c r="G3398" s="8" t="str">
        <f t="shared" ca="1" si="205"/>
        <v>13</v>
      </c>
      <c r="H3398" s="8" t="str">
        <f t="shared" ca="1" si="206"/>
        <v>20</v>
      </c>
      <c r="I3398" s="8" t="s">
        <v>6183</v>
      </c>
      <c r="J3398" s="8" t="s">
        <v>9876</v>
      </c>
      <c r="K3398" s="8" t="s">
        <v>6166</v>
      </c>
      <c r="L3398" s="8" t="s">
        <v>9877</v>
      </c>
      <c r="M3398" s="8" t="s">
        <v>10456</v>
      </c>
      <c r="N3398" s="8" t="s">
        <v>36</v>
      </c>
    </row>
    <row r="3399" spans="1:14" ht="21.75" customHeight="1">
      <c r="A3399" s="8" t="s">
        <v>10457</v>
      </c>
      <c r="B3399" s="8" t="s">
        <v>2726</v>
      </c>
      <c r="C3399" s="8" t="s">
        <v>9661</v>
      </c>
      <c r="D3399" s="8" t="s">
        <v>9664</v>
      </c>
      <c r="F3399" s="8" t="s">
        <v>6141</v>
      </c>
      <c r="G3399" s="8" t="str">
        <f t="shared" ca="1" si="205"/>
        <v>13</v>
      </c>
      <c r="H3399" s="8" t="str">
        <f t="shared" ca="1" si="206"/>
        <v>20</v>
      </c>
      <c r="I3399" s="8" t="s">
        <v>6269</v>
      </c>
      <c r="J3399" s="8" t="s">
        <v>6190</v>
      </c>
      <c r="K3399" s="8" t="s">
        <v>6166</v>
      </c>
      <c r="L3399" s="8" t="s">
        <v>10458</v>
      </c>
      <c r="M3399" s="8" t="s">
        <v>9373</v>
      </c>
      <c r="N3399" s="8" t="s">
        <v>36</v>
      </c>
    </row>
    <row r="3400" spans="1:14" ht="21.75" customHeight="1">
      <c r="A3400" s="8" t="s">
        <v>4176</v>
      </c>
      <c r="B3400" s="8" t="s">
        <v>10459</v>
      </c>
      <c r="C3400" s="8" t="s">
        <v>9661</v>
      </c>
      <c r="D3400" s="8" t="s">
        <v>9664</v>
      </c>
      <c r="F3400" s="8" t="s">
        <v>6141</v>
      </c>
      <c r="G3400" s="8" t="str">
        <f t="shared" ca="1" si="205"/>
        <v>13</v>
      </c>
      <c r="H3400" s="8" t="str">
        <f t="shared" ca="1" si="206"/>
        <v>20</v>
      </c>
      <c r="I3400" s="8" t="s">
        <v>6750</v>
      </c>
      <c r="J3400" s="8" t="s">
        <v>6233</v>
      </c>
      <c r="K3400" s="8" t="s">
        <v>6217</v>
      </c>
      <c r="L3400" s="8" t="s">
        <v>10460</v>
      </c>
      <c r="M3400" s="8" t="s">
        <v>10461</v>
      </c>
      <c r="N3400" s="8" t="s">
        <v>6147</v>
      </c>
    </row>
    <row r="3401" spans="1:14" ht="21.75" customHeight="1">
      <c r="A3401" s="8" t="s">
        <v>3951</v>
      </c>
      <c r="B3401" s="8" t="s">
        <v>10222</v>
      </c>
      <c r="C3401" s="8" t="s">
        <v>9661</v>
      </c>
      <c r="D3401" s="8" t="s">
        <v>9678</v>
      </c>
      <c r="F3401" s="8" t="s">
        <v>6164</v>
      </c>
      <c r="G3401" s="8" t="str">
        <f t="shared" ca="1" si="205"/>
        <v>13</v>
      </c>
      <c r="H3401" s="8" t="str">
        <f t="shared" ca="1" si="206"/>
        <v>20</v>
      </c>
      <c r="I3401" s="8" t="s">
        <v>6189</v>
      </c>
      <c r="J3401" s="8" t="s">
        <v>6558</v>
      </c>
      <c r="K3401" s="8" t="s">
        <v>6143</v>
      </c>
      <c r="L3401" s="8" t="s">
        <v>10462</v>
      </c>
      <c r="M3401" s="8" t="s">
        <v>10463</v>
      </c>
      <c r="N3401" s="8" t="s">
        <v>6169</v>
      </c>
    </row>
    <row r="3402" spans="1:14" ht="21.75" customHeight="1">
      <c r="A3402" s="8" t="s">
        <v>10464</v>
      </c>
      <c r="B3402" s="8" t="s">
        <v>10465</v>
      </c>
      <c r="C3402" s="8" t="s">
        <v>9661</v>
      </c>
      <c r="D3402" s="8" t="s">
        <v>9664</v>
      </c>
      <c r="F3402" s="8" t="s">
        <v>6141</v>
      </c>
      <c r="G3402" s="8" t="str">
        <f t="shared" ca="1" si="205"/>
        <v>13</v>
      </c>
      <c r="H3402" s="8" t="str">
        <f t="shared" ca="1" si="206"/>
        <v>20</v>
      </c>
      <c r="I3402" s="8" t="s">
        <v>6785</v>
      </c>
      <c r="J3402" s="8" t="s">
        <v>6457</v>
      </c>
      <c r="K3402" s="8" t="s">
        <v>6166</v>
      </c>
      <c r="L3402" s="8" t="s">
        <v>10466</v>
      </c>
      <c r="M3402" s="8" t="s">
        <v>8129</v>
      </c>
      <c r="N3402" s="8" t="s">
        <v>42</v>
      </c>
    </row>
    <row r="3403" spans="1:14" ht="21.75" customHeight="1">
      <c r="A3403" s="8" t="s">
        <v>894</v>
      </c>
      <c r="B3403" s="8" t="s">
        <v>10198</v>
      </c>
      <c r="C3403" s="8" t="s">
        <v>9661</v>
      </c>
      <c r="D3403" s="8" t="s">
        <v>9664</v>
      </c>
      <c r="F3403" s="8" t="s">
        <v>6141</v>
      </c>
      <c r="G3403" s="8" t="str">
        <f t="shared" ca="1" si="205"/>
        <v>13</v>
      </c>
      <c r="H3403" s="8" t="str">
        <f t="shared" ca="1" si="206"/>
        <v>20</v>
      </c>
      <c r="I3403" s="8" t="s">
        <v>6256</v>
      </c>
      <c r="J3403" s="8" t="s">
        <v>6278</v>
      </c>
      <c r="K3403" s="8" t="s">
        <v>6217</v>
      </c>
      <c r="L3403" s="8" t="s">
        <v>10199</v>
      </c>
      <c r="M3403" s="8" t="s">
        <v>10467</v>
      </c>
      <c r="N3403" s="8" t="s">
        <v>42</v>
      </c>
    </row>
    <row r="3404" spans="1:14" ht="21.75" customHeight="1">
      <c r="A3404" s="8" t="s">
        <v>10468</v>
      </c>
      <c r="B3404" s="8" t="s">
        <v>10469</v>
      </c>
      <c r="C3404" s="8" t="s">
        <v>9661</v>
      </c>
      <c r="D3404" s="8" t="s">
        <v>9662</v>
      </c>
      <c r="F3404" s="8" t="s">
        <v>6141</v>
      </c>
      <c r="G3404" s="8" t="str">
        <f t="shared" ca="1" si="205"/>
        <v>13</v>
      </c>
      <c r="H3404" s="8" t="str">
        <f t="shared" ca="1" si="206"/>
        <v>20</v>
      </c>
      <c r="I3404" s="8" t="s">
        <v>6151</v>
      </c>
      <c r="J3404" s="8" t="s">
        <v>6413</v>
      </c>
      <c r="K3404" s="8" t="s">
        <v>6166</v>
      </c>
      <c r="L3404" s="8" t="s">
        <v>10470</v>
      </c>
      <c r="M3404" s="8" t="s">
        <v>10471</v>
      </c>
      <c r="N3404" s="8" t="s">
        <v>36</v>
      </c>
    </row>
    <row r="3405" spans="1:14" ht="21.75" customHeight="1">
      <c r="A3405" s="8" t="s">
        <v>6929</v>
      </c>
      <c r="B3405" s="8" t="s">
        <v>10472</v>
      </c>
      <c r="C3405" s="8" t="s">
        <v>9661</v>
      </c>
      <c r="D3405" s="8" t="s">
        <v>9678</v>
      </c>
      <c r="F3405" s="8" t="s">
        <v>6164</v>
      </c>
      <c r="G3405" s="8" t="str">
        <f t="shared" ca="1" si="205"/>
        <v>13</v>
      </c>
      <c r="H3405" s="8" t="str">
        <f t="shared" ca="1" si="206"/>
        <v>20</v>
      </c>
      <c r="I3405" s="8" t="s">
        <v>6256</v>
      </c>
      <c r="J3405" s="8" t="s">
        <v>6158</v>
      </c>
      <c r="K3405" s="8" t="s">
        <v>6166</v>
      </c>
      <c r="L3405" s="8" t="s">
        <v>10473</v>
      </c>
      <c r="M3405" s="8" t="s">
        <v>10474</v>
      </c>
      <c r="N3405" s="8" t="s">
        <v>36</v>
      </c>
    </row>
    <row r="3406" spans="1:14" ht="21.75" customHeight="1">
      <c r="A3406" s="8" t="s">
        <v>3462</v>
      </c>
      <c r="B3406" s="8" t="s">
        <v>10062</v>
      </c>
      <c r="C3406" s="8" t="s">
        <v>9661</v>
      </c>
      <c r="D3406" s="8" t="s">
        <v>9664</v>
      </c>
      <c r="F3406" s="8" t="s">
        <v>6141</v>
      </c>
      <c r="G3406" s="8" t="str">
        <f t="shared" ca="1" si="205"/>
        <v>13</v>
      </c>
      <c r="H3406" s="8" t="str">
        <f t="shared" ca="1" si="206"/>
        <v>20</v>
      </c>
      <c r="I3406" s="8" t="s">
        <v>6252</v>
      </c>
      <c r="J3406" s="8" t="s">
        <v>6595</v>
      </c>
      <c r="K3406" s="8" t="s">
        <v>6217</v>
      </c>
      <c r="L3406" s="8" t="s">
        <v>10475</v>
      </c>
      <c r="M3406" s="8" t="s">
        <v>10476</v>
      </c>
      <c r="N3406" s="8" t="s">
        <v>36</v>
      </c>
    </row>
    <row r="3407" spans="1:14" ht="21.75" customHeight="1">
      <c r="A3407" s="8" t="s">
        <v>2510</v>
      </c>
      <c r="B3407" s="8" t="s">
        <v>2726</v>
      </c>
      <c r="C3407" s="8" t="s">
        <v>9661</v>
      </c>
      <c r="D3407" s="8" t="s">
        <v>9664</v>
      </c>
      <c r="F3407" s="8" t="s">
        <v>6141</v>
      </c>
      <c r="G3407" s="8" t="str">
        <f t="shared" ca="1" si="205"/>
        <v>13</v>
      </c>
      <c r="H3407" s="8" t="str">
        <f t="shared" ca="1" si="206"/>
        <v>20</v>
      </c>
      <c r="I3407" s="8" t="s">
        <v>6171</v>
      </c>
      <c r="J3407" s="8" t="s">
        <v>6190</v>
      </c>
      <c r="K3407" s="8" t="s">
        <v>6166</v>
      </c>
      <c r="L3407" s="8" t="s">
        <v>10477</v>
      </c>
      <c r="M3407" s="8" t="s">
        <v>10478</v>
      </c>
      <c r="N3407" s="8" t="s">
        <v>36</v>
      </c>
    </row>
    <row r="3408" spans="1:14" ht="21.75" customHeight="1">
      <c r="A3408" s="8" t="s">
        <v>385</v>
      </c>
      <c r="B3408" s="8" t="s">
        <v>8238</v>
      </c>
      <c r="C3408" s="8" t="s">
        <v>9661</v>
      </c>
      <c r="D3408" s="8" t="s">
        <v>9662</v>
      </c>
      <c r="F3408" s="8" t="s">
        <v>6141</v>
      </c>
      <c r="G3408" s="8" t="str">
        <f t="shared" ca="1" si="205"/>
        <v>13</v>
      </c>
      <c r="H3408" s="8" t="str">
        <f t="shared" ca="1" si="206"/>
        <v>20</v>
      </c>
      <c r="I3408" s="8" t="s">
        <v>6785</v>
      </c>
      <c r="J3408" s="8" t="s">
        <v>6190</v>
      </c>
      <c r="K3408" s="8" t="s">
        <v>6217</v>
      </c>
      <c r="L3408" s="8" t="s">
        <v>10479</v>
      </c>
      <c r="M3408" s="8" t="s">
        <v>6330</v>
      </c>
      <c r="N3408" s="8" t="s">
        <v>6147</v>
      </c>
    </row>
    <row r="3409" spans="1:14" ht="21.75" customHeight="1">
      <c r="A3409" s="8" t="s">
        <v>7953</v>
      </c>
      <c r="B3409" s="8" t="s">
        <v>10480</v>
      </c>
      <c r="C3409" s="8" t="s">
        <v>9661</v>
      </c>
      <c r="D3409" s="8" t="s">
        <v>10481</v>
      </c>
      <c r="F3409" s="8" t="s">
        <v>6164</v>
      </c>
      <c r="G3409" s="8" t="str">
        <f t="shared" ca="1" si="205"/>
        <v>13</v>
      </c>
      <c r="H3409" s="8" t="str">
        <f t="shared" ca="1" si="206"/>
        <v>20</v>
      </c>
      <c r="I3409" s="8" t="s">
        <v>6340</v>
      </c>
      <c r="J3409" s="8" t="s">
        <v>6158</v>
      </c>
      <c r="K3409" s="8" t="s">
        <v>6217</v>
      </c>
      <c r="L3409" s="8" t="s">
        <v>10482</v>
      </c>
      <c r="M3409" s="8" t="s">
        <v>7310</v>
      </c>
      <c r="N3409" s="8" t="s">
        <v>6147</v>
      </c>
    </row>
    <row r="3410" spans="1:14" ht="21.75" customHeight="1">
      <c r="A3410" s="8" t="s">
        <v>2567</v>
      </c>
      <c r="B3410" s="8" t="s">
        <v>10069</v>
      </c>
      <c r="C3410" s="8" t="s">
        <v>9661</v>
      </c>
      <c r="D3410" s="8" t="s">
        <v>9681</v>
      </c>
      <c r="F3410" s="8" t="s">
        <v>6164</v>
      </c>
      <c r="G3410" s="8" t="str">
        <f t="shared" ca="1" si="205"/>
        <v>13</v>
      </c>
      <c r="H3410" s="8" t="str">
        <f t="shared" ca="1" si="206"/>
        <v>20</v>
      </c>
      <c r="I3410" s="8" t="s">
        <v>6589</v>
      </c>
      <c r="J3410" s="8" t="s">
        <v>6457</v>
      </c>
      <c r="K3410" s="8" t="s">
        <v>6217</v>
      </c>
      <c r="L3410" s="8" t="s">
        <v>10070</v>
      </c>
      <c r="M3410" s="8" t="s">
        <v>10483</v>
      </c>
      <c r="N3410" s="8" t="s">
        <v>6147</v>
      </c>
    </row>
    <row r="3411" spans="1:14" ht="21.75" customHeight="1">
      <c r="A3411" s="8" t="s">
        <v>1898</v>
      </c>
      <c r="B3411" s="8" t="s">
        <v>10484</v>
      </c>
      <c r="C3411" s="8" t="s">
        <v>9661</v>
      </c>
      <c r="D3411" s="8" t="s">
        <v>9662</v>
      </c>
      <c r="F3411" s="8" t="s">
        <v>6141</v>
      </c>
      <c r="G3411" s="8" t="str">
        <f t="shared" ca="1" si="205"/>
        <v>13</v>
      </c>
      <c r="H3411" s="8" t="str">
        <f t="shared" ca="1" si="206"/>
        <v>20</v>
      </c>
      <c r="I3411" s="8" t="s">
        <v>6252</v>
      </c>
      <c r="J3411" s="8" t="s">
        <v>6190</v>
      </c>
      <c r="K3411" s="8" t="s">
        <v>6217</v>
      </c>
      <c r="L3411" s="8" t="s">
        <v>10485</v>
      </c>
      <c r="M3411" s="8" t="s">
        <v>6358</v>
      </c>
      <c r="N3411" s="8" t="s">
        <v>36</v>
      </c>
    </row>
    <row r="3412" spans="1:14" ht="21.75" customHeight="1">
      <c r="A3412" s="8" t="s">
        <v>10486</v>
      </c>
      <c r="B3412" s="8" t="s">
        <v>7386</v>
      </c>
      <c r="C3412" s="8" t="s">
        <v>9661</v>
      </c>
      <c r="D3412" s="8" t="s">
        <v>9664</v>
      </c>
      <c r="F3412" s="8" t="s">
        <v>6141</v>
      </c>
      <c r="G3412" s="8" t="str">
        <f t="shared" ca="1" si="205"/>
        <v>13</v>
      </c>
      <c r="H3412" s="8" t="str">
        <f t="shared" ca="1" si="206"/>
        <v>20</v>
      </c>
      <c r="I3412" s="8" t="s">
        <v>6244</v>
      </c>
      <c r="J3412" s="8" t="s">
        <v>7388</v>
      </c>
      <c r="K3412" s="8" t="s">
        <v>6217</v>
      </c>
      <c r="L3412" s="8" t="s">
        <v>10487</v>
      </c>
      <c r="M3412" s="8" t="s">
        <v>6368</v>
      </c>
      <c r="N3412" s="8" t="s">
        <v>6169</v>
      </c>
    </row>
    <row r="3413" spans="1:14" ht="21.75" customHeight="1">
      <c r="A3413" s="8" t="s">
        <v>10488</v>
      </c>
      <c r="B3413" s="8" t="s">
        <v>9977</v>
      </c>
      <c r="C3413" s="8" t="s">
        <v>9661</v>
      </c>
      <c r="D3413" s="8" t="s">
        <v>9664</v>
      </c>
      <c r="F3413" s="8" t="s">
        <v>6164</v>
      </c>
      <c r="G3413" s="8" t="str">
        <f t="shared" ca="1" si="205"/>
        <v>13</v>
      </c>
      <c r="H3413" s="8" t="str">
        <f t="shared" ca="1" si="206"/>
        <v>20</v>
      </c>
      <c r="I3413" s="8" t="s">
        <v>6171</v>
      </c>
      <c r="J3413" s="8" t="s">
        <v>6379</v>
      </c>
      <c r="K3413" s="8" t="s">
        <v>6150</v>
      </c>
      <c r="L3413" s="8" t="s">
        <v>10489</v>
      </c>
      <c r="M3413" s="8" t="s">
        <v>6890</v>
      </c>
      <c r="N3413" s="8" t="s">
        <v>42</v>
      </c>
    </row>
    <row r="3414" spans="1:14" ht="21.75" customHeight="1">
      <c r="A3414" s="8" t="s">
        <v>385</v>
      </c>
      <c r="B3414" s="8" t="s">
        <v>8992</v>
      </c>
      <c r="C3414" s="8" t="s">
        <v>9661</v>
      </c>
      <c r="D3414" s="8" t="s">
        <v>9662</v>
      </c>
      <c r="F3414" s="8" t="s">
        <v>6141</v>
      </c>
      <c r="G3414" s="8" t="str">
        <f t="shared" ca="1" si="205"/>
        <v>13</v>
      </c>
      <c r="H3414" s="8" t="str">
        <f t="shared" ca="1" si="206"/>
        <v>20</v>
      </c>
      <c r="I3414" s="8" t="s">
        <v>8935</v>
      </c>
      <c r="J3414" s="8" t="s">
        <v>8993</v>
      </c>
      <c r="K3414" s="8" t="s">
        <v>6143</v>
      </c>
      <c r="L3414" s="8" t="s">
        <v>10490</v>
      </c>
      <c r="M3414" s="8" t="s">
        <v>10491</v>
      </c>
      <c r="N3414" s="8" t="s">
        <v>42</v>
      </c>
    </row>
    <row r="3415" spans="1:14" ht="21.75" customHeight="1">
      <c r="A3415" s="8" t="s">
        <v>3014</v>
      </c>
      <c r="B3415" s="8" t="s">
        <v>10492</v>
      </c>
      <c r="C3415" s="8" t="s">
        <v>9661</v>
      </c>
      <c r="D3415" s="8" t="s">
        <v>9662</v>
      </c>
      <c r="F3415" s="8" t="s">
        <v>6141</v>
      </c>
      <c r="G3415" s="8" t="str">
        <f t="shared" ca="1" si="205"/>
        <v>13</v>
      </c>
      <c r="H3415" s="8" t="str">
        <f t="shared" ca="1" si="206"/>
        <v>20</v>
      </c>
      <c r="I3415" s="8" t="s">
        <v>6157</v>
      </c>
      <c r="J3415" s="8" t="s">
        <v>6239</v>
      </c>
      <c r="K3415" s="8" t="s">
        <v>6217</v>
      </c>
      <c r="L3415" s="8" t="s">
        <v>10493</v>
      </c>
      <c r="M3415" s="8" t="s">
        <v>10494</v>
      </c>
      <c r="N3415" s="8" t="s">
        <v>36</v>
      </c>
    </row>
    <row r="3416" spans="1:14" ht="21.75" customHeight="1">
      <c r="A3416" s="8" t="s">
        <v>10495</v>
      </c>
      <c r="B3416" s="8" t="s">
        <v>9808</v>
      </c>
      <c r="C3416" s="8" t="s">
        <v>9661</v>
      </c>
      <c r="D3416" s="8" t="s">
        <v>9662</v>
      </c>
      <c r="F3416" s="8" t="s">
        <v>6141</v>
      </c>
      <c r="G3416" s="8" t="str">
        <f t="shared" ca="1" si="205"/>
        <v>13</v>
      </c>
      <c r="H3416" s="8" t="str">
        <f t="shared" ca="1" si="206"/>
        <v>20</v>
      </c>
      <c r="I3416" s="8" t="s">
        <v>6252</v>
      </c>
      <c r="J3416" s="8" t="s">
        <v>6361</v>
      </c>
      <c r="K3416" s="8" t="s">
        <v>6217</v>
      </c>
      <c r="L3416" s="8" t="s">
        <v>10167</v>
      </c>
      <c r="M3416" s="8" t="s">
        <v>4611</v>
      </c>
      <c r="N3416" s="8" t="s">
        <v>6169</v>
      </c>
    </row>
    <row r="3417" spans="1:14" ht="21.75" customHeight="1">
      <c r="A3417" s="8" t="s">
        <v>3951</v>
      </c>
      <c r="B3417" s="8" t="s">
        <v>6276</v>
      </c>
      <c r="C3417" s="8" t="s">
        <v>9661</v>
      </c>
      <c r="D3417" s="8" t="s">
        <v>9664</v>
      </c>
      <c r="F3417" s="8" t="s">
        <v>6141</v>
      </c>
      <c r="G3417" s="8" t="str">
        <f t="shared" ca="1" si="205"/>
        <v>13</v>
      </c>
      <c r="H3417" s="8" t="str">
        <f t="shared" ca="1" si="206"/>
        <v>20</v>
      </c>
      <c r="I3417" s="8" t="s">
        <v>9123</v>
      </c>
      <c r="J3417" s="8" t="s">
        <v>6278</v>
      </c>
      <c r="K3417" s="8" t="s">
        <v>6217</v>
      </c>
      <c r="L3417" s="8" t="s">
        <v>10166</v>
      </c>
      <c r="M3417" s="8" t="s">
        <v>10496</v>
      </c>
      <c r="N3417" s="8" t="s">
        <v>6169</v>
      </c>
    </row>
    <row r="3418" spans="1:14" ht="21.75" customHeight="1">
      <c r="A3418" s="8" t="s">
        <v>367</v>
      </c>
      <c r="B3418" s="8" t="s">
        <v>10089</v>
      </c>
      <c r="C3418" s="8" t="s">
        <v>9661</v>
      </c>
      <c r="D3418" s="8" t="s">
        <v>9664</v>
      </c>
      <c r="F3418" s="8" t="s">
        <v>6141</v>
      </c>
      <c r="G3418" s="8" t="str">
        <f t="shared" ca="1" si="205"/>
        <v>13</v>
      </c>
      <c r="H3418" s="8" t="str">
        <f t="shared" ca="1" si="206"/>
        <v>20</v>
      </c>
      <c r="I3418" s="8" t="s">
        <v>6785</v>
      </c>
      <c r="J3418" s="8" t="s">
        <v>6158</v>
      </c>
      <c r="K3418" s="8" t="s">
        <v>6217</v>
      </c>
      <c r="L3418" s="8" t="s">
        <v>10497</v>
      </c>
      <c r="M3418" s="8" t="s">
        <v>8752</v>
      </c>
      <c r="N3418" s="8" t="s">
        <v>42</v>
      </c>
    </row>
    <row r="3419" spans="1:14" ht="21.75" customHeight="1">
      <c r="A3419" s="8" t="s">
        <v>3283</v>
      </c>
      <c r="B3419" s="8" t="s">
        <v>10498</v>
      </c>
      <c r="C3419" s="8" t="s">
        <v>9661</v>
      </c>
      <c r="D3419" s="8" t="s">
        <v>9664</v>
      </c>
      <c r="F3419" s="8" t="s">
        <v>6141</v>
      </c>
      <c r="G3419" s="8" t="str">
        <f t="shared" ca="1" si="205"/>
        <v>13</v>
      </c>
      <c r="H3419" s="8" t="str">
        <f t="shared" ca="1" si="206"/>
        <v>20</v>
      </c>
      <c r="I3419" s="8" t="s">
        <v>6878</v>
      </c>
      <c r="J3419" s="8" t="s">
        <v>6152</v>
      </c>
      <c r="K3419" s="8" t="s">
        <v>6217</v>
      </c>
      <c r="L3419" s="8" t="s">
        <v>10499</v>
      </c>
      <c r="M3419" s="8" t="s">
        <v>10500</v>
      </c>
      <c r="N3419" s="8" t="s">
        <v>42</v>
      </c>
    </row>
    <row r="3420" spans="1:14" ht="21.75" customHeight="1">
      <c r="A3420" s="8" t="s">
        <v>10501</v>
      </c>
      <c r="B3420" s="8" t="s">
        <v>10502</v>
      </c>
      <c r="C3420" s="8" t="s">
        <v>9661</v>
      </c>
      <c r="D3420" s="8" t="s">
        <v>9664</v>
      </c>
      <c r="F3420" s="8" t="s">
        <v>6141</v>
      </c>
      <c r="G3420" s="8" t="str">
        <f t="shared" ca="1" si="205"/>
        <v>13</v>
      </c>
      <c r="H3420" s="8" t="str">
        <f t="shared" ca="1" si="206"/>
        <v>20</v>
      </c>
      <c r="I3420" s="8" t="s">
        <v>6589</v>
      </c>
      <c r="J3420" s="8" t="s">
        <v>6158</v>
      </c>
      <c r="K3420" s="8" t="s">
        <v>6217</v>
      </c>
      <c r="L3420" s="8" t="s">
        <v>10503</v>
      </c>
      <c r="M3420" s="8" t="s">
        <v>10504</v>
      </c>
      <c r="N3420" s="8" t="s">
        <v>6169</v>
      </c>
    </row>
    <row r="3421" spans="1:14" ht="21.75" customHeight="1">
      <c r="A3421" s="8" t="s">
        <v>761</v>
      </c>
      <c r="B3421" s="8" t="s">
        <v>10505</v>
      </c>
      <c r="C3421" s="8" t="s">
        <v>9661</v>
      </c>
      <c r="D3421" s="8" t="s">
        <v>9681</v>
      </c>
      <c r="F3421" s="8" t="s">
        <v>6141</v>
      </c>
      <c r="G3421" s="8" t="str">
        <f t="shared" ca="1" si="205"/>
        <v>13</v>
      </c>
      <c r="H3421" s="8" t="str">
        <f t="shared" ca="1" si="206"/>
        <v>20</v>
      </c>
      <c r="I3421" s="8" t="s">
        <v>6189</v>
      </c>
      <c r="J3421" s="8" t="s">
        <v>7507</v>
      </c>
      <c r="K3421" s="8" t="s">
        <v>6143</v>
      </c>
      <c r="L3421" s="8" t="s">
        <v>10506</v>
      </c>
      <c r="M3421" s="8" t="s">
        <v>9182</v>
      </c>
      <c r="N3421" s="8" t="s">
        <v>36</v>
      </c>
    </row>
    <row r="3422" spans="1:14" ht="21.75" customHeight="1">
      <c r="A3422" s="8" t="s">
        <v>10507</v>
      </c>
      <c r="B3422" s="8" t="s">
        <v>7386</v>
      </c>
      <c r="C3422" s="8" t="s">
        <v>9661</v>
      </c>
      <c r="D3422" s="8" t="s">
        <v>9664</v>
      </c>
      <c r="F3422" s="8" t="s">
        <v>6141</v>
      </c>
      <c r="G3422" s="8" t="str">
        <f t="shared" ca="1" si="205"/>
        <v>13</v>
      </c>
      <c r="H3422" s="8" t="str">
        <f t="shared" ca="1" si="206"/>
        <v>20</v>
      </c>
      <c r="I3422" s="8" t="s">
        <v>6532</v>
      </c>
      <c r="J3422" s="8" t="s">
        <v>7388</v>
      </c>
      <c r="K3422" s="8" t="s">
        <v>6143</v>
      </c>
      <c r="L3422" s="8" t="s">
        <v>10508</v>
      </c>
      <c r="M3422" s="8" t="s">
        <v>10509</v>
      </c>
      <c r="N3422" s="8" t="s">
        <v>6169</v>
      </c>
    </row>
    <row r="3423" spans="1:14" ht="21.75" customHeight="1">
      <c r="A3423" s="8" t="s">
        <v>10510</v>
      </c>
      <c r="B3423" s="8" t="s">
        <v>10203</v>
      </c>
      <c r="C3423" s="8" t="s">
        <v>9661</v>
      </c>
      <c r="D3423" s="8" t="s">
        <v>9662</v>
      </c>
      <c r="F3423" s="8" t="s">
        <v>6141</v>
      </c>
      <c r="G3423" s="8" t="str">
        <f t="shared" ca="1" si="205"/>
        <v>13</v>
      </c>
      <c r="H3423" s="8" t="str">
        <f t="shared" ca="1" si="206"/>
        <v>20</v>
      </c>
      <c r="I3423" s="8" t="s">
        <v>6244</v>
      </c>
      <c r="J3423" s="8" t="s">
        <v>6438</v>
      </c>
      <c r="K3423" s="8" t="s">
        <v>6166</v>
      </c>
      <c r="L3423" s="8" t="s">
        <v>10410</v>
      </c>
      <c r="M3423" s="8" t="s">
        <v>8305</v>
      </c>
      <c r="N3423" s="8" t="s">
        <v>6169</v>
      </c>
    </row>
    <row r="3424" spans="1:14" ht="21.75" customHeight="1">
      <c r="A3424" s="8" t="s">
        <v>4341</v>
      </c>
      <c r="B3424" s="8" t="s">
        <v>4342</v>
      </c>
      <c r="C3424" s="8" t="s">
        <v>9661</v>
      </c>
      <c r="D3424" s="8" t="s">
        <v>9662</v>
      </c>
      <c r="F3424" s="8" t="s">
        <v>6141</v>
      </c>
      <c r="G3424" s="8" t="str">
        <f t="shared" ca="1" si="205"/>
        <v>13</v>
      </c>
      <c r="H3424" s="8" t="str">
        <f t="shared" ca="1" si="206"/>
        <v>20</v>
      </c>
      <c r="I3424" s="8" t="s">
        <v>6189</v>
      </c>
      <c r="J3424" s="8" t="s">
        <v>10511</v>
      </c>
      <c r="K3424" s="8" t="s">
        <v>6143</v>
      </c>
      <c r="L3424" s="8" t="s">
        <v>10512</v>
      </c>
      <c r="M3424" s="8" t="s">
        <v>6286</v>
      </c>
      <c r="N3424" s="8" t="s">
        <v>42</v>
      </c>
    </row>
    <row r="3425" spans="1:14" ht="21.75" customHeight="1">
      <c r="A3425" s="8" t="s">
        <v>385</v>
      </c>
      <c r="B3425" s="8" t="s">
        <v>10513</v>
      </c>
      <c r="C3425" s="8" t="s">
        <v>9661</v>
      </c>
      <c r="D3425" s="8" t="s">
        <v>9678</v>
      </c>
      <c r="F3425" s="8" t="s">
        <v>6141</v>
      </c>
      <c r="G3425" s="8" t="str">
        <f t="shared" ca="1" si="205"/>
        <v>13</v>
      </c>
      <c r="H3425" s="8" t="str">
        <f t="shared" ca="1" si="206"/>
        <v>20</v>
      </c>
      <c r="I3425" s="8" t="s">
        <v>6785</v>
      </c>
      <c r="J3425" s="8" t="s">
        <v>6152</v>
      </c>
      <c r="K3425" s="8" t="s">
        <v>6166</v>
      </c>
      <c r="L3425" s="8" t="s">
        <v>10514</v>
      </c>
      <c r="M3425" s="8" t="s">
        <v>10515</v>
      </c>
      <c r="N3425" s="8" t="s">
        <v>36</v>
      </c>
    </row>
    <row r="3426" spans="1:14" ht="21.75" customHeight="1">
      <c r="A3426" s="8" t="s">
        <v>3283</v>
      </c>
      <c r="B3426" s="8" t="s">
        <v>10516</v>
      </c>
      <c r="C3426" s="8" t="s">
        <v>9661</v>
      </c>
      <c r="D3426" s="8" t="s">
        <v>9664</v>
      </c>
      <c r="F3426" s="8" t="s">
        <v>6141</v>
      </c>
      <c r="G3426" s="8" t="str">
        <f t="shared" ca="1" si="205"/>
        <v>13</v>
      </c>
      <c r="H3426" s="8" t="str">
        <f t="shared" ca="1" si="206"/>
        <v>20</v>
      </c>
      <c r="I3426" s="8" t="s">
        <v>6340</v>
      </c>
      <c r="J3426" s="8" t="s">
        <v>6964</v>
      </c>
      <c r="K3426" s="8" t="s">
        <v>6217</v>
      </c>
      <c r="L3426" s="8" t="s">
        <v>10517</v>
      </c>
      <c r="M3426" s="8" t="s">
        <v>7874</v>
      </c>
      <c r="N3426" s="8" t="s">
        <v>36</v>
      </c>
    </row>
    <row r="3427" spans="1:14" ht="21.75" customHeight="1">
      <c r="A3427" s="8" t="s">
        <v>10518</v>
      </c>
      <c r="B3427" s="8" t="s">
        <v>9931</v>
      </c>
      <c r="C3427" s="8" t="s">
        <v>9661</v>
      </c>
      <c r="D3427" s="8" t="s">
        <v>9662</v>
      </c>
      <c r="F3427" s="8" t="s">
        <v>6141</v>
      </c>
      <c r="G3427" s="8" t="str">
        <f t="shared" ca="1" si="205"/>
        <v>13</v>
      </c>
      <c r="H3427" s="8" t="str">
        <f t="shared" ca="1" si="206"/>
        <v>20</v>
      </c>
      <c r="I3427" s="8" t="s">
        <v>7031</v>
      </c>
      <c r="J3427" s="8" t="s">
        <v>6190</v>
      </c>
      <c r="K3427" s="8" t="s">
        <v>6143</v>
      </c>
      <c r="L3427" s="8" t="s">
        <v>10519</v>
      </c>
      <c r="M3427" s="8" t="s">
        <v>10520</v>
      </c>
      <c r="N3427" s="8" t="s">
        <v>6224</v>
      </c>
    </row>
    <row r="3428" spans="1:14" ht="21.75" customHeight="1">
      <c r="A3428" s="8" t="s">
        <v>8268</v>
      </c>
      <c r="B3428" s="8" t="s">
        <v>10521</v>
      </c>
      <c r="C3428" s="8" t="s">
        <v>9661</v>
      </c>
      <c r="D3428" s="8" t="s">
        <v>10481</v>
      </c>
      <c r="F3428" s="8" t="s">
        <v>6141</v>
      </c>
      <c r="G3428" s="8" t="str">
        <f t="shared" ca="1" si="205"/>
        <v>13</v>
      </c>
      <c r="H3428" s="8" t="str">
        <f t="shared" ca="1" si="206"/>
        <v>20</v>
      </c>
      <c r="I3428" s="8" t="s">
        <v>10522</v>
      </c>
      <c r="J3428" s="8" t="s">
        <v>6527</v>
      </c>
      <c r="K3428" s="8" t="s">
        <v>6217</v>
      </c>
      <c r="L3428" s="8" t="s">
        <v>10523</v>
      </c>
      <c r="M3428" s="8" t="s">
        <v>10524</v>
      </c>
      <c r="N3428" s="8" t="s">
        <v>36</v>
      </c>
    </row>
    <row r="3429" spans="1:14" ht="21.75" customHeight="1">
      <c r="A3429" s="8" t="s">
        <v>10525</v>
      </c>
      <c r="B3429" s="8" t="s">
        <v>10163</v>
      </c>
      <c r="C3429" s="8" t="s">
        <v>9661</v>
      </c>
      <c r="D3429" s="8" t="s">
        <v>9664</v>
      </c>
      <c r="F3429" s="8" t="s">
        <v>6141</v>
      </c>
      <c r="G3429" s="8" t="str">
        <f t="shared" ca="1" si="205"/>
        <v>13</v>
      </c>
      <c r="H3429" s="8" t="str">
        <f t="shared" ca="1" si="206"/>
        <v>20</v>
      </c>
      <c r="I3429" s="8" t="s">
        <v>6785</v>
      </c>
      <c r="J3429" s="8" t="s">
        <v>6245</v>
      </c>
      <c r="K3429" s="8" t="s">
        <v>6166</v>
      </c>
      <c r="L3429" s="8" t="s">
        <v>10526</v>
      </c>
      <c r="M3429" s="8" t="s">
        <v>8183</v>
      </c>
      <c r="N3429" s="8" t="s">
        <v>6169</v>
      </c>
    </row>
    <row r="3430" spans="1:14" ht="21.75" customHeight="1">
      <c r="A3430" s="8" t="s">
        <v>10527</v>
      </c>
      <c r="B3430" s="8" t="s">
        <v>8127</v>
      </c>
      <c r="C3430" s="8" t="s">
        <v>9661</v>
      </c>
      <c r="D3430" s="8" t="s">
        <v>9664</v>
      </c>
      <c r="F3430" s="8" t="s">
        <v>6141</v>
      </c>
      <c r="G3430" s="8" t="str">
        <f t="shared" ca="1" si="205"/>
        <v>13</v>
      </c>
      <c r="H3430" s="8" t="str">
        <f t="shared" ca="1" si="206"/>
        <v>20</v>
      </c>
      <c r="I3430" s="8" t="s">
        <v>6252</v>
      </c>
      <c r="J3430" s="8" t="s">
        <v>6413</v>
      </c>
      <c r="K3430" s="8" t="s">
        <v>6217</v>
      </c>
      <c r="L3430" s="8" t="s">
        <v>10528</v>
      </c>
      <c r="M3430" s="8" t="s">
        <v>10529</v>
      </c>
      <c r="N3430" s="8" t="s">
        <v>6169</v>
      </c>
    </row>
    <row r="3431" spans="1:14" ht="21.75" customHeight="1">
      <c r="A3431" s="8" t="s">
        <v>10530</v>
      </c>
      <c r="B3431" s="8" t="s">
        <v>10237</v>
      </c>
      <c r="C3431" s="8" t="s">
        <v>9661</v>
      </c>
      <c r="D3431" s="8" t="s">
        <v>9664</v>
      </c>
      <c r="F3431" s="8" t="s">
        <v>6141</v>
      </c>
      <c r="G3431" s="8" t="str">
        <f t="shared" ca="1" si="205"/>
        <v>13</v>
      </c>
      <c r="H3431" s="8" t="str">
        <f t="shared" ca="1" si="206"/>
        <v>20</v>
      </c>
      <c r="I3431" s="8" t="s">
        <v>6269</v>
      </c>
      <c r="J3431" s="8" t="s">
        <v>7191</v>
      </c>
      <c r="K3431" s="8" t="s">
        <v>6166</v>
      </c>
      <c r="L3431" s="8" t="s">
        <v>10531</v>
      </c>
      <c r="M3431" s="8" t="s">
        <v>10532</v>
      </c>
      <c r="N3431" s="8" t="s">
        <v>6224</v>
      </c>
    </row>
    <row r="3432" spans="1:14" ht="21.75" customHeight="1">
      <c r="A3432" s="8" t="s">
        <v>10533</v>
      </c>
      <c r="B3432" s="8" t="s">
        <v>8397</v>
      </c>
      <c r="C3432" s="8" t="s">
        <v>9661</v>
      </c>
      <c r="D3432" s="8" t="s">
        <v>9662</v>
      </c>
      <c r="F3432" s="8" t="s">
        <v>6164</v>
      </c>
      <c r="G3432" s="8" t="str">
        <f t="shared" ca="1" si="205"/>
        <v>13</v>
      </c>
      <c r="H3432" s="8" t="str">
        <f t="shared" ca="1" si="206"/>
        <v>20</v>
      </c>
      <c r="I3432" s="8" t="s">
        <v>6554</v>
      </c>
      <c r="J3432" s="8" t="s">
        <v>6420</v>
      </c>
      <c r="K3432" s="8" t="s">
        <v>6143</v>
      </c>
      <c r="L3432" s="8" t="s">
        <v>10534</v>
      </c>
      <c r="M3432" s="8" t="s">
        <v>10535</v>
      </c>
      <c r="N3432" s="8" t="s">
        <v>6169</v>
      </c>
    </row>
    <row r="3433" spans="1:14" ht="21.75" customHeight="1">
      <c r="A3433" s="8" t="s">
        <v>2510</v>
      </c>
      <c r="B3433" s="8" t="s">
        <v>7089</v>
      </c>
      <c r="C3433" s="8" t="s">
        <v>9661</v>
      </c>
      <c r="D3433" s="8" t="s">
        <v>9662</v>
      </c>
      <c r="F3433" s="8" t="s">
        <v>6150</v>
      </c>
      <c r="G3433" s="8" t="str">
        <f t="shared" ca="1" si="205"/>
        <v>13</v>
      </c>
      <c r="H3433" s="8" t="str">
        <f t="shared" ca="1" si="206"/>
        <v>20</v>
      </c>
      <c r="I3433" s="8" t="s">
        <v>8069</v>
      </c>
      <c r="J3433" s="8" t="s">
        <v>6361</v>
      </c>
      <c r="K3433" s="8" t="s">
        <v>6217</v>
      </c>
      <c r="L3433" s="8" t="s">
        <v>7923</v>
      </c>
      <c r="M3433" s="8" t="s">
        <v>7858</v>
      </c>
      <c r="N3433" s="8" t="s">
        <v>6169</v>
      </c>
    </row>
    <row r="3434" spans="1:14" ht="21.75" customHeight="1">
      <c r="A3434" s="8" t="s">
        <v>7541</v>
      </c>
      <c r="B3434" s="8" t="s">
        <v>10536</v>
      </c>
      <c r="C3434" s="8" t="s">
        <v>9661</v>
      </c>
      <c r="D3434" s="8" t="s">
        <v>9662</v>
      </c>
      <c r="F3434" s="8" t="s">
        <v>6164</v>
      </c>
      <c r="G3434" s="8" t="str">
        <f t="shared" ca="1" si="205"/>
        <v>13</v>
      </c>
      <c r="H3434" s="8" t="str">
        <f t="shared" ca="1" si="206"/>
        <v>20</v>
      </c>
      <c r="I3434" s="8" t="s">
        <v>6157</v>
      </c>
      <c r="J3434" s="8" t="s">
        <v>6413</v>
      </c>
      <c r="K3434" s="8" t="s">
        <v>6166</v>
      </c>
      <c r="L3434" s="8" t="s">
        <v>10537</v>
      </c>
      <c r="M3434" s="8" t="s">
        <v>6960</v>
      </c>
      <c r="N3434" s="8" t="s">
        <v>36</v>
      </c>
    </row>
    <row r="3435" spans="1:14" ht="21.75" customHeight="1">
      <c r="A3435" s="8" t="s">
        <v>976</v>
      </c>
      <c r="B3435" s="8" t="s">
        <v>6824</v>
      </c>
      <c r="C3435" s="8" t="s">
        <v>9661</v>
      </c>
      <c r="D3435" s="8" t="s">
        <v>9664</v>
      </c>
      <c r="F3435" s="8" t="s">
        <v>6164</v>
      </c>
      <c r="G3435" s="8" t="str">
        <f t="shared" ca="1" si="205"/>
        <v>13</v>
      </c>
      <c r="H3435" s="8" t="str">
        <f t="shared" ca="1" si="206"/>
        <v>20</v>
      </c>
      <c r="I3435" s="8" t="s">
        <v>6195</v>
      </c>
      <c r="J3435" s="8" t="s">
        <v>6158</v>
      </c>
      <c r="K3435" s="8" t="s">
        <v>6217</v>
      </c>
      <c r="L3435" s="8" t="s">
        <v>10538</v>
      </c>
      <c r="M3435" s="8" t="s">
        <v>8129</v>
      </c>
      <c r="N3435" s="8" t="s">
        <v>6169</v>
      </c>
    </row>
    <row r="3436" spans="1:14" ht="21.75" customHeight="1">
      <c r="A3436" s="8" t="s">
        <v>3951</v>
      </c>
      <c r="B3436" s="8" t="s">
        <v>2887</v>
      </c>
      <c r="C3436" s="8" t="s">
        <v>9661</v>
      </c>
      <c r="D3436" s="8" t="s">
        <v>9678</v>
      </c>
      <c r="F3436" s="8" t="s">
        <v>6141</v>
      </c>
      <c r="G3436" s="8" t="str">
        <f t="shared" ca="1" si="205"/>
        <v>13</v>
      </c>
      <c r="H3436" s="8" t="str">
        <f t="shared" ca="1" si="206"/>
        <v>20</v>
      </c>
      <c r="I3436" s="8" t="s">
        <v>7381</v>
      </c>
      <c r="J3436" s="8" t="s">
        <v>7223</v>
      </c>
      <c r="K3436" s="8" t="s">
        <v>6143</v>
      </c>
      <c r="L3436" s="8" t="s">
        <v>10214</v>
      </c>
      <c r="M3436" s="8" t="s">
        <v>10539</v>
      </c>
      <c r="N3436" s="8" t="s">
        <v>6224</v>
      </c>
    </row>
    <row r="3437" spans="1:14" ht="21.75" customHeight="1">
      <c r="A3437" s="8" t="s">
        <v>10540</v>
      </c>
      <c r="B3437" s="8" t="s">
        <v>7386</v>
      </c>
      <c r="C3437" s="8" t="s">
        <v>9661</v>
      </c>
      <c r="D3437" s="8" t="s">
        <v>9664</v>
      </c>
      <c r="F3437" s="8" t="s">
        <v>6141</v>
      </c>
      <c r="G3437" s="8" t="str">
        <f t="shared" ca="1" si="205"/>
        <v>13</v>
      </c>
      <c r="H3437" s="8" t="str">
        <f t="shared" ca="1" si="206"/>
        <v>20</v>
      </c>
      <c r="I3437" s="8" t="s">
        <v>6252</v>
      </c>
      <c r="J3437" s="8" t="s">
        <v>7388</v>
      </c>
      <c r="K3437" s="8" t="s">
        <v>6143</v>
      </c>
      <c r="L3437" s="8" t="s">
        <v>10541</v>
      </c>
      <c r="M3437" s="8" t="s">
        <v>1907</v>
      </c>
      <c r="N3437" s="8" t="s">
        <v>6169</v>
      </c>
    </row>
    <row r="3438" spans="1:14" ht="21.75" customHeight="1">
      <c r="A3438" s="8" t="s">
        <v>7902</v>
      </c>
      <c r="B3438" s="8" t="s">
        <v>10516</v>
      </c>
      <c r="C3438" s="8" t="s">
        <v>9661</v>
      </c>
      <c r="D3438" s="8" t="s">
        <v>9664</v>
      </c>
      <c r="F3438" s="8" t="s">
        <v>6141</v>
      </c>
      <c r="G3438" s="8" t="str">
        <f t="shared" ca="1" si="205"/>
        <v>13</v>
      </c>
      <c r="H3438" s="8" t="str">
        <f t="shared" ca="1" si="206"/>
        <v>20</v>
      </c>
      <c r="I3438" s="8" t="s">
        <v>6157</v>
      </c>
      <c r="J3438" s="8" t="s">
        <v>6964</v>
      </c>
      <c r="K3438" s="8" t="s">
        <v>6166</v>
      </c>
      <c r="L3438" s="8" t="s">
        <v>10517</v>
      </c>
      <c r="M3438" s="8" t="s">
        <v>4611</v>
      </c>
      <c r="N3438" s="8" t="s">
        <v>36</v>
      </c>
    </row>
    <row r="3439" spans="1:14" ht="21.75" customHeight="1">
      <c r="A3439" s="8" t="s">
        <v>108</v>
      </c>
      <c r="B3439" s="8" t="s">
        <v>10388</v>
      </c>
      <c r="C3439" s="8" t="s">
        <v>9661</v>
      </c>
      <c r="D3439" s="8" t="s">
        <v>9664</v>
      </c>
      <c r="F3439" s="8" t="s">
        <v>6141</v>
      </c>
      <c r="G3439" s="8" t="str">
        <f t="shared" ca="1" si="205"/>
        <v>13</v>
      </c>
      <c r="H3439" s="8" t="str">
        <f t="shared" ca="1" si="206"/>
        <v>20</v>
      </c>
      <c r="I3439" s="8" t="s">
        <v>6256</v>
      </c>
      <c r="J3439" s="8" t="s">
        <v>6551</v>
      </c>
      <c r="K3439" s="8" t="s">
        <v>6217</v>
      </c>
      <c r="L3439" s="8" t="s">
        <v>10389</v>
      </c>
      <c r="M3439" s="8" t="s">
        <v>10542</v>
      </c>
      <c r="N3439" s="8" t="s">
        <v>6224</v>
      </c>
    </row>
    <row r="3440" spans="1:14" ht="21.75" customHeight="1">
      <c r="A3440" s="8" t="s">
        <v>3951</v>
      </c>
      <c r="B3440" s="8" t="s">
        <v>8779</v>
      </c>
      <c r="C3440" s="8" t="s">
        <v>9661</v>
      </c>
      <c r="D3440" s="8" t="s">
        <v>9664</v>
      </c>
      <c r="F3440" s="8" t="s">
        <v>6164</v>
      </c>
      <c r="G3440" s="8" t="str">
        <f t="shared" ca="1" si="205"/>
        <v>13</v>
      </c>
      <c r="H3440" s="8" t="str">
        <f t="shared" ca="1" si="206"/>
        <v>20</v>
      </c>
      <c r="I3440" s="8" t="s">
        <v>6195</v>
      </c>
      <c r="J3440" s="8" t="s">
        <v>6324</v>
      </c>
      <c r="K3440" s="8" t="s">
        <v>6217</v>
      </c>
      <c r="L3440" s="8" t="s">
        <v>10543</v>
      </c>
      <c r="M3440" s="8" t="s">
        <v>10544</v>
      </c>
      <c r="N3440" s="8" t="s">
        <v>6169</v>
      </c>
    </row>
    <row r="3441" spans="1:14" ht="21.75" customHeight="1">
      <c r="A3441" s="8" t="s">
        <v>10545</v>
      </c>
      <c r="B3441" s="8" t="s">
        <v>7442</v>
      </c>
      <c r="C3441" s="8" t="s">
        <v>9661</v>
      </c>
      <c r="D3441" s="8" t="s">
        <v>9664</v>
      </c>
      <c r="F3441" s="8" t="s">
        <v>6141</v>
      </c>
      <c r="G3441" s="8" t="str">
        <f t="shared" ca="1" si="205"/>
        <v>13</v>
      </c>
      <c r="H3441" s="8" t="str">
        <f t="shared" ca="1" si="206"/>
        <v>20</v>
      </c>
      <c r="I3441" s="8" t="s">
        <v>6252</v>
      </c>
      <c r="J3441" s="8" t="s">
        <v>6201</v>
      </c>
      <c r="K3441" s="8" t="s">
        <v>6217</v>
      </c>
      <c r="L3441" s="8" t="s">
        <v>10546</v>
      </c>
      <c r="M3441" s="8" t="s">
        <v>10547</v>
      </c>
      <c r="N3441" s="8" t="s">
        <v>42</v>
      </c>
    </row>
    <row r="3442" spans="1:14" ht="21.75" customHeight="1">
      <c r="A3442" s="8" t="s">
        <v>3462</v>
      </c>
      <c r="B3442" s="8" t="s">
        <v>10548</v>
      </c>
      <c r="C3442" s="8" t="s">
        <v>9661</v>
      </c>
      <c r="D3442" s="8" t="s">
        <v>9664</v>
      </c>
      <c r="F3442" s="8" t="s">
        <v>6141</v>
      </c>
      <c r="G3442" s="8" t="str">
        <f t="shared" ca="1" si="205"/>
        <v>13</v>
      </c>
      <c r="H3442" s="8" t="str">
        <f t="shared" ca="1" si="206"/>
        <v>20</v>
      </c>
      <c r="I3442" s="8" t="s">
        <v>6319</v>
      </c>
      <c r="J3442" s="8" t="s">
        <v>6158</v>
      </c>
      <c r="K3442" s="8" t="s">
        <v>6217</v>
      </c>
      <c r="L3442" s="8" t="s">
        <v>10549</v>
      </c>
      <c r="M3442" s="8" t="s">
        <v>4847</v>
      </c>
      <c r="N3442" s="8" t="s">
        <v>36</v>
      </c>
    </row>
    <row r="3443" spans="1:14" ht="21.75" customHeight="1">
      <c r="A3443" s="8" t="s">
        <v>172</v>
      </c>
      <c r="B3443" s="8" t="s">
        <v>4269</v>
      </c>
      <c r="C3443" s="8" t="s">
        <v>9661</v>
      </c>
      <c r="D3443" s="8" t="s">
        <v>9662</v>
      </c>
      <c r="F3443" s="8" t="s">
        <v>6141</v>
      </c>
      <c r="G3443" s="8" t="str">
        <f t="shared" ca="1" si="205"/>
        <v>13</v>
      </c>
      <c r="H3443" s="8" t="str">
        <f t="shared" ca="1" si="206"/>
        <v>20</v>
      </c>
      <c r="I3443" s="8" t="s">
        <v>6171</v>
      </c>
      <c r="J3443" s="8" t="s">
        <v>6361</v>
      </c>
      <c r="K3443" s="8" t="s">
        <v>6217</v>
      </c>
      <c r="L3443" s="8" t="s">
        <v>10550</v>
      </c>
      <c r="M3443" s="8" t="s">
        <v>7730</v>
      </c>
      <c r="N3443" s="8" t="s">
        <v>6224</v>
      </c>
    </row>
    <row r="3444" spans="1:14" ht="21.75" customHeight="1">
      <c r="A3444" s="8" t="s">
        <v>4556</v>
      </c>
      <c r="B3444" s="8" t="s">
        <v>6276</v>
      </c>
      <c r="C3444" s="8" t="s">
        <v>9661</v>
      </c>
      <c r="D3444" s="8" t="s">
        <v>9664</v>
      </c>
      <c r="F3444" s="8" t="s">
        <v>6141</v>
      </c>
      <c r="G3444" s="8" t="str">
        <f t="shared" ca="1" si="205"/>
        <v>13</v>
      </c>
      <c r="H3444" s="8" t="str">
        <f t="shared" ca="1" si="206"/>
        <v>20</v>
      </c>
      <c r="I3444" s="8" t="s">
        <v>6256</v>
      </c>
      <c r="J3444" s="8" t="s">
        <v>6278</v>
      </c>
      <c r="K3444" s="8" t="s">
        <v>6217</v>
      </c>
      <c r="L3444" s="8" t="s">
        <v>10166</v>
      </c>
      <c r="M3444" s="8" t="s">
        <v>10551</v>
      </c>
      <c r="N3444" s="8" t="s">
        <v>6169</v>
      </c>
    </row>
    <row r="3445" spans="1:14" ht="21.75" customHeight="1">
      <c r="A3445" s="8" t="s">
        <v>10552</v>
      </c>
      <c r="B3445" s="8" t="s">
        <v>10469</v>
      </c>
      <c r="C3445" s="8" t="s">
        <v>9661</v>
      </c>
      <c r="D3445" s="8" t="s">
        <v>9662</v>
      </c>
      <c r="F3445" s="8" t="s">
        <v>6141</v>
      </c>
      <c r="G3445" s="8" t="str">
        <f t="shared" ca="1" si="205"/>
        <v>13</v>
      </c>
      <c r="H3445" s="8" t="str">
        <f t="shared" ca="1" si="206"/>
        <v>20</v>
      </c>
      <c r="I3445" s="8" t="s">
        <v>6195</v>
      </c>
      <c r="J3445" s="8" t="s">
        <v>6413</v>
      </c>
      <c r="K3445" s="8" t="s">
        <v>6143</v>
      </c>
      <c r="L3445" s="8" t="s">
        <v>10553</v>
      </c>
      <c r="M3445" s="8" t="s">
        <v>10554</v>
      </c>
      <c r="N3445" s="8" t="s">
        <v>36</v>
      </c>
    </row>
    <row r="3446" spans="1:14" ht="21.75" customHeight="1">
      <c r="A3446" s="8" t="s">
        <v>10555</v>
      </c>
      <c r="B3446" s="8" t="s">
        <v>6387</v>
      </c>
      <c r="C3446" s="8" t="s">
        <v>9661</v>
      </c>
      <c r="D3446" s="8" t="s">
        <v>9664</v>
      </c>
      <c r="F3446" s="8" t="s">
        <v>6150</v>
      </c>
      <c r="G3446" s="8" t="str">
        <f t="shared" ca="1" si="205"/>
        <v>13</v>
      </c>
      <c r="H3446" s="8" t="str">
        <f t="shared" ca="1" si="206"/>
        <v>20</v>
      </c>
      <c r="I3446" s="8" t="s">
        <v>6244</v>
      </c>
      <c r="J3446" s="8" t="s">
        <v>6286</v>
      </c>
      <c r="K3446" s="8" t="s">
        <v>6217</v>
      </c>
      <c r="L3446" s="8" t="s">
        <v>10556</v>
      </c>
      <c r="M3446" s="8" t="s">
        <v>10557</v>
      </c>
      <c r="N3446" s="8" t="s">
        <v>6169</v>
      </c>
    </row>
    <row r="3447" spans="1:14" ht="21.75" customHeight="1">
      <c r="A3447" s="8" t="s">
        <v>385</v>
      </c>
      <c r="B3447" s="8" t="s">
        <v>10203</v>
      </c>
      <c r="C3447" s="8" t="s">
        <v>9661</v>
      </c>
      <c r="D3447" s="8" t="s">
        <v>9662</v>
      </c>
      <c r="F3447" s="8" t="s">
        <v>6150</v>
      </c>
      <c r="G3447" s="8" t="str">
        <f t="shared" ca="1" si="205"/>
        <v>13</v>
      </c>
      <c r="H3447" s="8" t="str">
        <f t="shared" ca="1" si="206"/>
        <v>20</v>
      </c>
      <c r="I3447" s="8" t="s">
        <v>6261</v>
      </c>
      <c r="J3447" s="8" t="s">
        <v>6438</v>
      </c>
      <c r="K3447" s="8" t="s">
        <v>6166</v>
      </c>
      <c r="L3447" s="8" t="s">
        <v>10558</v>
      </c>
      <c r="M3447" s="8" t="s">
        <v>6568</v>
      </c>
      <c r="N3447" s="8" t="s">
        <v>6169</v>
      </c>
    </row>
    <row r="3448" spans="1:14" ht="21.75" customHeight="1">
      <c r="A3448" s="8" t="s">
        <v>10559</v>
      </c>
      <c r="B3448" s="8" t="s">
        <v>10289</v>
      </c>
      <c r="C3448" s="8" t="s">
        <v>9661</v>
      </c>
      <c r="D3448" s="8" t="s">
        <v>9664</v>
      </c>
      <c r="F3448" s="8" t="s">
        <v>6141</v>
      </c>
      <c r="G3448" s="8" t="str">
        <f t="shared" ca="1" si="205"/>
        <v>13</v>
      </c>
      <c r="H3448" s="8" t="str">
        <f t="shared" ca="1" si="206"/>
        <v>20</v>
      </c>
      <c r="I3448" s="8" t="s">
        <v>6750</v>
      </c>
      <c r="J3448" s="8" t="s">
        <v>6420</v>
      </c>
      <c r="K3448" s="8" t="s">
        <v>6217</v>
      </c>
      <c r="L3448" s="8" t="s">
        <v>10429</v>
      </c>
      <c r="M3448" s="8" t="s">
        <v>1907</v>
      </c>
      <c r="N3448" s="8" t="s">
        <v>6169</v>
      </c>
    </row>
    <row r="3449" spans="1:14" ht="21.75" customHeight="1">
      <c r="A3449" s="8" t="s">
        <v>385</v>
      </c>
      <c r="B3449" s="8" t="s">
        <v>6824</v>
      </c>
      <c r="C3449" s="8" t="s">
        <v>9661</v>
      </c>
      <c r="D3449" s="8" t="s">
        <v>9664</v>
      </c>
      <c r="F3449" s="8" t="s">
        <v>6141</v>
      </c>
      <c r="G3449" s="8" t="str">
        <f t="shared" ca="1" si="205"/>
        <v>13</v>
      </c>
      <c r="H3449" s="8" t="str">
        <f t="shared" ca="1" si="206"/>
        <v>20</v>
      </c>
      <c r="I3449" s="8" t="s">
        <v>8033</v>
      </c>
      <c r="J3449" s="8" t="s">
        <v>6158</v>
      </c>
      <c r="K3449" s="8" t="s">
        <v>6143</v>
      </c>
      <c r="L3449" s="8" t="s">
        <v>10560</v>
      </c>
      <c r="M3449" s="8" t="s">
        <v>6680</v>
      </c>
      <c r="N3449" s="8" t="s">
        <v>6169</v>
      </c>
    </row>
    <row r="3450" spans="1:14" ht="21.75" customHeight="1">
      <c r="A3450" s="8" t="s">
        <v>10561</v>
      </c>
      <c r="B3450" s="8" t="s">
        <v>10562</v>
      </c>
      <c r="C3450" s="8" t="s">
        <v>9661</v>
      </c>
      <c r="D3450" s="8" t="s">
        <v>9664</v>
      </c>
      <c r="F3450" s="8" t="s">
        <v>6141</v>
      </c>
      <c r="G3450" s="8" t="str">
        <f t="shared" ca="1" si="205"/>
        <v>13</v>
      </c>
      <c r="H3450" s="8" t="str">
        <f t="shared" ca="1" si="206"/>
        <v>20</v>
      </c>
      <c r="I3450" s="8" t="s">
        <v>6478</v>
      </c>
      <c r="J3450" s="8" t="s">
        <v>6270</v>
      </c>
      <c r="K3450" s="8" t="s">
        <v>6143</v>
      </c>
      <c r="L3450" s="8" t="s">
        <v>10563</v>
      </c>
      <c r="M3450" s="8" t="s">
        <v>10564</v>
      </c>
      <c r="N3450" s="8" t="s">
        <v>6147</v>
      </c>
    </row>
    <row r="3451" spans="1:14" ht="21.75" customHeight="1">
      <c r="A3451" s="8" t="s">
        <v>10565</v>
      </c>
      <c r="B3451" s="8" t="s">
        <v>10566</v>
      </c>
      <c r="C3451" s="8" t="s">
        <v>9661</v>
      </c>
      <c r="D3451" s="8" t="s">
        <v>9664</v>
      </c>
      <c r="F3451" s="8" t="s">
        <v>6141</v>
      </c>
      <c r="G3451" s="8" t="str">
        <f t="shared" ca="1" si="205"/>
        <v>13</v>
      </c>
      <c r="H3451" s="8" t="str">
        <f t="shared" ca="1" si="206"/>
        <v>20</v>
      </c>
      <c r="I3451" s="8" t="s">
        <v>6269</v>
      </c>
      <c r="J3451" s="8" t="s">
        <v>7824</v>
      </c>
      <c r="K3451" s="8" t="s">
        <v>6166</v>
      </c>
      <c r="L3451" s="8" t="s">
        <v>10567</v>
      </c>
      <c r="M3451" s="8" t="s">
        <v>10491</v>
      </c>
      <c r="N3451" s="8" t="s">
        <v>6169</v>
      </c>
    </row>
    <row r="3452" spans="1:14" ht="21.75" customHeight="1">
      <c r="A3452" s="8" t="s">
        <v>367</v>
      </c>
      <c r="B3452" s="8" t="s">
        <v>7386</v>
      </c>
      <c r="C3452" s="8" t="s">
        <v>9661</v>
      </c>
      <c r="D3452" s="8" t="s">
        <v>9664</v>
      </c>
      <c r="F3452" s="8" t="s">
        <v>6141</v>
      </c>
      <c r="G3452" s="8" t="str">
        <f t="shared" ca="1" si="205"/>
        <v>13</v>
      </c>
      <c r="H3452" s="8" t="str">
        <f t="shared" ca="1" si="206"/>
        <v>20</v>
      </c>
      <c r="I3452" s="8" t="s">
        <v>9261</v>
      </c>
      <c r="J3452" s="8" t="s">
        <v>7388</v>
      </c>
      <c r="K3452" s="8" t="s">
        <v>6217</v>
      </c>
      <c r="L3452" s="8" t="s">
        <v>10568</v>
      </c>
      <c r="M3452" s="8" t="s">
        <v>10569</v>
      </c>
      <c r="N3452" s="8" t="s">
        <v>6169</v>
      </c>
    </row>
    <row r="3453" spans="1:14" ht="21.75" customHeight="1">
      <c r="A3453" s="8" t="s">
        <v>3951</v>
      </c>
      <c r="B3453" s="8" t="s">
        <v>8779</v>
      </c>
      <c r="C3453" s="8" t="s">
        <v>9661</v>
      </c>
      <c r="D3453" s="8" t="s">
        <v>9664</v>
      </c>
      <c r="F3453" s="8" t="s">
        <v>6164</v>
      </c>
      <c r="G3453" s="8" t="str">
        <f t="shared" ca="1" si="205"/>
        <v>13</v>
      </c>
      <c r="H3453" s="8" t="str">
        <f t="shared" ca="1" si="206"/>
        <v>20</v>
      </c>
      <c r="I3453" s="8" t="s">
        <v>6878</v>
      </c>
      <c r="J3453" s="8" t="s">
        <v>6324</v>
      </c>
      <c r="K3453" s="8" t="s">
        <v>6217</v>
      </c>
      <c r="L3453" s="8" t="s">
        <v>10570</v>
      </c>
      <c r="M3453" s="8" t="s">
        <v>10571</v>
      </c>
      <c r="N3453" s="8" t="s">
        <v>6169</v>
      </c>
    </row>
    <row r="3454" spans="1:14" ht="21.75" customHeight="1">
      <c r="A3454" s="8" t="s">
        <v>3462</v>
      </c>
      <c r="B3454" s="8" t="s">
        <v>10572</v>
      </c>
      <c r="C3454" s="8" t="s">
        <v>9661</v>
      </c>
      <c r="D3454" s="8" t="s">
        <v>9664</v>
      </c>
      <c r="F3454" s="8" t="s">
        <v>6141</v>
      </c>
      <c r="G3454" s="8" t="str">
        <f t="shared" ca="1" si="205"/>
        <v>13</v>
      </c>
      <c r="H3454" s="8" t="str">
        <f t="shared" ca="1" si="206"/>
        <v>20</v>
      </c>
      <c r="I3454" s="8" t="s">
        <v>6157</v>
      </c>
      <c r="J3454" s="8" t="s">
        <v>6158</v>
      </c>
      <c r="K3454" s="8" t="s">
        <v>6166</v>
      </c>
      <c r="L3454" s="8" t="s">
        <v>10573</v>
      </c>
      <c r="M3454" s="8" t="s">
        <v>1907</v>
      </c>
      <c r="N3454" s="8" t="s">
        <v>6147</v>
      </c>
    </row>
    <row r="3455" spans="1:14" ht="21.75" customHeight="1">
      <c r="A3455" s="8" t="s">
        <v>10574</v>
      </c>
      <c r="B3455" s="8" t="s">
        <v>10575</v>
      </c>
      <c r="C3455" s="8" t="s">
        <v>9661</v>
      </c>
      <c r="D3455" s="8" t="s">
        <v>9664</v>
      </c>
      <c r="F3455" s="8" t="s">
        <v>6141</v>
      </c>
      <c r="G3455" s="8" t="str">
        <f t="shared" ca="1" si="205"/>
        <v>13</v>
      </c>
      <c r="H3455" s="8" t="str">
        <f t="shared" ca="1" si="206"/>
        <v>20</v>
      </c>
      <c r="I3455" s="8" t="s">
        <v>6171</v>
      </c>
      <c r="J3455" s="8" t="s">
        <v>6233</v>
      </c>
      <c r="K3455" s="8" t="s">
        <v>6143</v>
      </c>
      <c r="L3455" s="8" t="s">
        <v>10576</v>
      </c>
      <c r="M3455" s="8" t="s">
        <v>8244</v>
      </c>
      <c r="N3455" s="8" t="s">
        <v>36</v>
      </c>
    </row>
    <row r="3456" spans="1:14" ht="21.75" customHeight="1">
      <c r="A3456" s="8" t="s">
        <v>8644</v>
      </c>
      <c r="B3456" s="8" t="s">
        <v>5622</v>
      </c>
      <c r="C3456" s="8" t="s">
        <v>9661</v>
      </c>
      <c r="D3456" s="8" t="s">
        <v>9662</v>
      </c>
      <c r="F3456" s="8" t="s">
        <v>6141</v>
      </c>
      <c r="G3456" s="8" t="str">
        <f t="shared" ca="1" si="205"/>
        <v>13</v>
      </c>
      <c r="H3456" s="8" t="str">
        <f t="shared" ca="1" si="206"/>
        <v>20</v>
      </c>
      <c r="I3456" s="8" t="s">
        <v>6171</v>
      </c>
      <c r="J3456" s="8" t="s">
        <v>6190</v>
      </c>
      <c r="K3456" s="8" t="s">
        <v>6217</v>
      </c>
      <c r="L3456" s="8" t="s">
        <v>10577</v>
      </c>
      <c r="M3456" s="8" t="s">
        <v>8639</v>
      </c>
      <c r="N3456" s="8" t="s">
        <v>6224</v>
      </c>
    </row>
    <row r="3457" spans="1:14" ht="21.75" customHeight="1">
      <c r="A3457" s="8" t="s">
        <v>10578</v>
      </c>
      <c r="B3457" s="8" t="s">
        <v>2703</v>
      </c>
      <c r="C3457" s="8" t="s">
        <v>9661</v>
      </c>
      <c r="D3457" s="8" t="s">
        <v>9664</v>
      </c>
      <c r="F3457" s="8" t="s">
        <v>6141</v>
      </c>
      <c r="G3457" s="8" t="str">
        <f t="shared" ca="1" si="205"/>
        <v>13</v>
      </c>
      <c r="H3457" s="8" t="str">
        <f t="shared" ca="1" si="206"/>
        <v>20</v>
      </c>
      <c r="I3457" s="8" t="s">
        <v>6589</v>
      </c>
      <c r="J3457" s="8" t="s">
        <v>6270</v>
      </c>
      <c r="K3457" s="8" t="s">
        <v>6217</v>
      </c>
      <c r="L3457" s="8" t="s">
        <v>10579</v>
      </c>
      <c r="M3457" s="8" t="s">
        <v>10580</v>
      </c>
      <c r="N3457" s="8" t="s">
        <v>6169</v>
      </c>
    </row>
    <row r="3458" spans="1:14" ht="21.75" customHeight="1">
      <c r="A3458" s="8" t="s">
        <v>10581</v>
      </c>
      <c r="B3458" s="8" t="s">
        <v>6990</v>
      </c>
      <c r="C3458" s="8" t="s">
        <v>9661</v>
      </c>
      <c r="D3458" s="8" t="s">
        <v>9664</v>
      </c>
      <c r="F3458" s="8" t="s">
        <v>6141</v>
      </c>
      <c r="G3458" s="8" t="str">
        <f t="shared" ca="1" si="205"/>
        <v>13</v>
      </c>
      <c r="H3458" s="8" t="str">
        <f t="shared" ca="1" si="206"/>
        <v>20</v>
      </c>
      <c r="I3458" s="8" t="s">
        <v>6252</v>
      </c>
      <c r="J3458" s="8" t="s">
        <v>6152</v>
      </c>
      <c r="K3458" s="8" t="s">
        <v>6217</v>
      </c>
      <c r="L3458" s="8" t="s">
        <v>10582</v>
      </c>
      <c r="M3458" s="8" t="s">
        <v>10583</v>
      </c>
      <c r="N3458" s="8" t="s">
        <v>42</v>
      </c>
    </row>
    <row r="3459" spans="1:14" ht="21.75" customHeight="1">
      <c r="A3459" s="8" t="s">
        <v>75</v>
      </c>
      <c r="B3459" s="8" t="s">
        <v>2887</v>
      </c>
      <c r="C3459" s="8" t="s">
        <v>9661</v>
      </c>
      <c r="D3459" s="8" t="s">
        <v>9664</v>
      </c>
      <c r="F3459" s="8" t="s">
        <v>6164</v>
      </c>
      <c r="G3459" s="8" t="str">
        <f t="shared" ca="1" si="205"/>
        <v>13</v>
      </c>
      <c r="H3459" s="8" t="str">
        <f t="shared" ca="1" si="206"/>
        <v>20</v>
      </c>
      <c r="I3459" s="8" t="s">
        <v>6277</v>
      </c>
      <c r="J3459" s="8" t="s">
        <v>7223</v>
      </c>
      <c r="K3459" s="8" t="s">
        <v>6217</v>
      </c>
      <c r="L3459" s="8" t="s">
        <v>10584</v>
      </c>
      <c r="M3459" s="8" t="s">
        <v>10585</v>
      </c>
      <c r="N3459" s="8" t="s">
        <v>6224</v>
      </c>
    </row>
    <row r="3460" spans="1:14" ht="21.75" customHeight="1">
      <c r="A3460" s="8" t="s">
        <v>172</v>
      </c>
      <c r="B3460" s="8" t="s">
        <v>10321</v>
      </c>
      <c r="C3460" s="8" t="s">
        <v>9661</v>
      </c>
      <c r="D3460" s="8" t="s">
        <v>9664</v>
      </c>
      <c r="F3460" s="8" t="s">
        <v>6141</v>
      </c>
      <c r="G3460" s="8" t="str">
        <f t="shared" ca="1" si="205"/>
        <v>13</v>
      </c>
      <c r="H3460" s="8" t="str">
        <f t="shared" ca="1" si="206"/>
        <v>20</v>
      </c>
      <c r="I3460" s="8" t="s">
        <v>6277</v>
      </c>
      <c r="J3460" s="8" t="s">
        <v>7223</v>
      </c>
      <c r="K3460" s="8" t="s">
        <v>6143</v>
      </c>
      <c r="L3460" s="8" t="s">
        <v>10586</v>
      </c>
      <c r="M3460" s="8" t="s">
        <v>10587</v>
      </c>
      <c r="N3460" s="8" t="s">
        <v>36</v>
      </c>
    </row>
    <row r="3461" spans="1:14" ht="21.75" customHeight="1">
      <c r="A3461" s="8" t="s">
        <v>7755</v>
      </c>
      <c r="B3461" s="8" t="s">
        <v>6759</v>
      </c>
      <c r="C3461" s="8" t="s">
        <v>9661</v>
      </c>
      <c r="D3461" s="8" t="s">
        <v>9664</v>
      </c>
      <c r="F3461" s="8" t="s">
        <v>6141</v>
      </c>
      <c r="G3461" s="8" t="str">
        <f t="shared" ca="1" si="205"/>
        <v>13</v>
      </c>
      <c r="H3461" s="8" t="str">
        <f t="shared" ca="1" si="206"/>
        <v>20</v>
      </c>
      <c r="I3461" s="8" t="s">
        <v>6244</v>
      </c>
      <c r="J3461" s="8" t="s">
        <v>6366</v>
      </c>
      <c r="K3461" s="8" t="s">
        <v>6217</v>
      </c>
      <c r="L3461" s="8" t="s">
        <v>10588</v>
      </c>
      <c r="M3461" s="8" t="s">
        <v>10589</v>
      </c>
      <c r="N3461" s="8" t="s">
        <v>6169</v>
      </c>
    </row>
    <row r="3462" spans="1:14" ht="21.75" customHeight="1">
      <c r="A3462" s="8" t="s">
        <v>10590</v>
      </c>
      <c r="B3462" s="8" t="s">
        <v>10591</v>
      </c>
      <c r="C3462" s="8" t="s">
        <v>9661</v>
      </c>
      <c r="D3462" s="8" t="s">
        <v>9664</v>
      </c>
      <c r="F3462" s="8" t="s">
        <v>6141</v>
      </c>
      <c r="G3462" s="8" t="str">
        <f t="shared" ca="1" si="205"/>
        <v>13</v>
      </c>
      <c r="H3462" s="8" t="str">
        <f t="shared" ca="1" si="206"/>
        <v>20</v>
      </c>
      <c r="I3462" s="8" t="s">
        <v>6301</v>
      </c>
      <c r="J3462" s="8" t="s">
        <v>6158</v>
      </c>
      <c r="K3462" s="8" t="s">
        <v>6217</v>
      </c>
      <c r="L3462" s="8" t="s">
        <v>10592</v>
      </c>
      <c r="M3462" s="8" t="s">
        <v>6890</v>
      </c>
      <c r="N3462" s="8" t="s">
        <v>36</v>
      </c>
    </row>
    <row r="3463" spans="1:14" ht="21.75" customHeight="1">
      <c r="A3463" s="8" t="s">
        <v>10593</v>
      </c>
      <c r="B3463" s="8" t="s">
        <v>10414</v>
      </c>
      <c r="C3463" s="8" t="s">
        <v>9661</v>
      </c>
      <c r="D3463" s="8" t="s">
        <v>9664</v>
      </c>
      <c r="F3463" s="8" t="s">
        <v>6141</v>
      </c>
      <c r="G3463" s="8" t="str">
        <f t="shared" ca="1" si="205"/>
        <v>13</v>
      </c>
      <c r="H3463" s="8" t="str">
        <f t="shared" ca="1" si="206"/>
        <v>20</v>
      </c>
      <c r="I3463" s="8" t="s">
        <v>6171</v>
      </c>
      <c r="J3463" s="8" t="s">
        <v>6190</v>
      </c>
      <c r="K3463" s="8" t="s">
        <v>6217</v>
      </c>
      <c r="L3463" s="8" t="s">
        <v>10415</v>
      </c>
      <c r="M3463" s="8" t="s">
        <v>10594</v>
      </c>
      <c r="N3463" s="8" t="s">
        <v>6224</v>
      </c>
    </row>
    <row r="3464" spans="1:14" ht="21.75" customHeight="1">
      <c r="A3464" s="8" t="s">
        <v>10595</v>
      </c>
      <c r="B3464" s="8" t="s">
        <v>10596</v>
      </c>
      <c r="C3464" s="8" t="s">
        <v>9661</v>
      </c>
      <c r="D3464" s="8" t="s">
        <v>9664</v>
      </c>
      <c r="F3464" s="8" t="s">
        <v>6141</v>
      </c>
      <c r="G3464" s="8" t="str">
        <f t="shared" ca="1" si="205"/>
        <v>13</v>
      </c>
      <c r="H3464" s="8" t="str">
        <f t="shared" ca="1" si="206"/>
        <v>20</v>
      </c>
      <c r="I3464" s="8" t="s">
        <v>6151</v>
      </c>
      <c r="J3464" s="8" t="s">
        <v>6158</v>
      </c>
      <c r="K3464" s="8" t="s">
        <v>6166</v>
      </c>
      <c r="L3464" s="8" t="s">
        <v>10597</v>
      </c>
      <c r="M3464" s="8" t="s">
        <v>10598</v>
      </c>
      <c r="N3464" s="8" t="s">
        <v>42</v>
      </c>
    </row>
    <row r="3465" spans="1:14" ht="21.75" customHeight="1">
      <c r="A3465" s="8" t="s">
        <v>10599</v>
      </c>
      <c r="B3465" s="8" t="s">
        <v>10600</v>
      </c>
      <c r="C3465" s="8" t="s">
        <v>9661</v>
      </c>
      <c r="D3465" s="8" t="s">
        <v>9664</v>
      </c>
      <c r="F3465" s="8" t="s">
        <v>6164</v>
      </c>
      <c r="G3465" s="8" t="str">
        <f t="shared" ca="1" si="205"/>
        <v>13</v>
      </c>
      <c r="H3465" s="8" t="str">
        <f t="shared" ca="1" si="206"/>
        <v>20</v>
      </c>
      <c r="I3465" s="8" t="s">
        <v>7669</v>
      </c>
      <c r="J3465" s="8" t="s">
        <v>6178</v>
      </c>
      <c r="K3465" s="8" t="s">
        <v>6150</v>
      </c>
      <c r="L3465" s="8" t="s">
        <v>10601</v>
      </c>
      <c r="M3465" s="8" t="s">
        <v>10602</v>
      </c>
      <c r="N3465" s="8" t="s">
        <v>36</v>
      </c>
    </row>
    <row r="3466" spans="1:14" ht="21.75" customHeight="1">
      <c r="A3466" s="8" t="s">
        <v>172</v>
      </c>
      <c r="B3466" s="8" t="s">
        <v>6891</v>
      </c>
      <c r="C3466" s="8" t="s">
        <v>9661</v>
      </c>
      <c r="D3466" s="8" t="s">
        <v>9662</v>
      </c>
      <c r="F3466" s="8" t="s">
        <v>6141</v>
      </c>
      <c r="G3466" s="8" t="str">
        <f t="shared" ca="1" si="205"/>
        <v>13</v>
      </c>
      <c r="H3466" s="8" t="str">
        <f t="shared" ca="1" si="206"/>
        <v>20</v>
      </c>
      <c r="I3466" s="8" t="s">
        <v>6277</v>
      </c>
      <c r="J3466" s="8" t="s">
        <v>6361</v>
      </c>
      <c r="K3466" s="8" t="s">
        <v>6143</v>
      </c>
      <c r="L3466" s="8" t="s">
        <v>10603</v>
      </c>
      <c r="M3466" s="8" t="s">
        <v>1907</v>
      </c>
      <c r="N3466" s="8" t="s">
        <v>6169</v>
      </c>
    </row>
    <row r="3467" spans="1:14" ht="21.75" customHeight="1">
      <c r="A3467" s="8" t="s">
        <v>10604</v>
      </c>
      <c r="B3467" s="8" t="s">
        <v>7386</v>
      </c>
      <c r="C3467" s="8" t="s">
        <v>9661</v>
      </c>
      <c r="D3467" s="8" t="s">
        <v>9664</v>
      </c>
      <c r="F3467" s="8" t="s">
        <v>6141</v>
      </c>
      <c r="G3467" s="8" t="str">
        <f t="shared" ca="1" si="205"/>
        <v>13</v>
      </c>
      <c r="H3467" s="8" t="str">
        <f t="shared" ca="1" si="206"/>
        <v>20</v>
      </c>
      <c r="I3467" s="8" t="s">
        <v>6294</v>
      </c>
      <c r="J3467" s="8" t="s">
        <v>7388</v>
      </c>
      <c r="K3467" s="8" t="s">
        <v>6143</v>
      </c>
      <c r="L3467" s="8" t="s">
        <v>10605</v>
      </c>
      <c r="M3467" s="8" t="s">
        <v>10606</v>
      </c>
      <c r="N3467" s="8" t="s">
        <v>6169</v>
      </c>
    </row>
    <row r="3468" spans="1:14" ht="21.75" customHeight="1">
      <c r="A3468" s="8" t="s">
        <v>10607</v>
      </c>
      <c r="B3468" s="8" t="s">
        <v>10596</v>
      </c>
      <c r="C3468" s="8" t="s">
        <v>9661</v>
      </c>
      <c r="D3468" s="8" t="s">
        <v>9664</v>
      </c>
      <c r="F3468" s="8" t="s">
        <v>6141</v>
      </c>
      <c r="G3468" s="8" t="str">
        <f t="shared" ca="1" si="205"/>
        <v>13</v>
      </c>
      <c r="H3468" s="8" t="str">
        <f t="shared" ca="1" si="206"/>
        <v>20</v>
      </c>
      <c r="I3468" s="8" t="s">
        <v>6151</v>
      </c>
      <c r="J3468" s="8" t="s">
        <v>6158</v>
      </c>
      <c r="K3468" s="8" t="s">
        <v>6166</v>
      </c>
      <c r="L3468" s="8" t="s">
        <v>10597</v>
      </c>
      <c r="M3468" s="8" t="s">
        <v>10598</v>
      </c>
      <c r="N3468" s="8" t="s">
        <v>42</v>
      </c>
    </row>
    <row r="3469" spans="1:14" ht="21.75" customHeight="1">
      <c r="A3469" s="8" t="s">
        <v>260</v>
      </c>
      <c r="B3469" s="8" t="s">
        <v>10163</v>
      </c>
      <c r="C3469" s="8" t="s">
        <v>9661</v>
      </c>
      <c r="D3469" s="8" t="s">
        <v>9664</v>
      </c>
      <c r="F3469" s="8" t="s">
        <v>6141</v>
      </c>
      <c r="G3469" s="8" t="str">
        <f t="shared" ca="1" si="205"/>
        <v>13</v>
      </c>
      <c r="H3469" s="8" t="str">
        <f t="shared" ca="1" si="206"/>
        <v>20</v>
      </c>
      <c r="I3469" s="8" t="s">
        <v>6277</v>
      </c>
      <c r="J3469" s="8" t="s">
        <v>6245</v>
      </c>
      <c r="K3469" s="8" t="s">
        <v>6143</v>
      </c>
      <c r="L3469" s="8" t="s">
        <v>10608</v>
      </c>
      <c r="M3469" s="8" t="s">
        <v>10609</v>
      </c>
      <c r="N3469" s="8" t="s">
        <v>6169</v>
      </c>
    </row>
    <row r="3470" spans="1:14" ht="21.75" customHeight="1">
      <c r="A3470" s="8" t="s">
        <v>2510</v>
      </c>
      <c r="B3470" s="8" t="s">
        <v>10610</v>
      </c>
      <c r="C3470" s="8" t="s">
        <v>9661</v>
      </c>
      <c r="D3470" s="8" t="s">
        <v>9662</v>
      </c>
      <c r="F3470" s="8" t="s">
        <v>6150</v>
      </c>
      <c r="G3470" s="8" t="str">
        <f t="shared" ca="1" si="205"/>
        <v>13</v>
      </c>
      <c r="H3470" s="8" t="str">
        <f t="shared" ca="1" si="206"/>
        <v>20</v>
      </c>
      <c r="I3470" s="8" t="s">
        <v>6171</v>
      </c>
      <c r="J3470" s="8" t="s">
        <v>7191</v>
      </c>
      <c r="K3470" s="8" t="s">
        <v>6217</v>
      </c>
      <c r="L3470" s="8" t="s">
        <v>10611</v>
      </c>
      <c r="M3470" s="8" t="s">
        <v>9596</v>
      </c>
      <c r="N3470" s="8" t="s">
        <v>6147</v>
      </c>
    </row>
    <row r="3471" spans="1:14" ht="21.75" customHeight="1">
      <c r="A3471" s="8" t="s">
        <v>385</v>
      </c>
      <c r="B3471" s="8" t="s">
        <v>10612</v>
      </c>
      <c r="C3471" s="8" t="s">
        <v>9661</v>
      </c>
      <c r="D3471" s="8" t="s">
        <v>9664</v>
      </c>
      <c r="F3471" s="8" t="s">
        <v>6164</v>
      </c>
      <c r="G3471" s="8" t="str">
        <f t="shared" ca="1" si="205"/>
        <v>13</v>
      </c>
      <c r="H3471" s="8" t="str">
        <f t="shared" ca="1" si="206"/>
        <v>20</v>
      </c>
      <c r="I3471" s="8" t="s">
        <v>7889</v>
      </c>
      <c r="J3471" s="8" t="s">
        <v>6286</v>
      </c>
      <c r="K3471" s="8" t="s">
        <v>6217</v>
      </c>
      <c r="L3471" s="8" t="s">
        <v>10613</v>
      </c>
      <c r="M3471" s="8" t="s">
        <v>9192</v>
      </c>
      <c r="N3471" s="8" t="s">
        <v>42</v>
      </c>
    </row>
    <row r="3472" spans="1:14" ht="21.75" customHeight="1">
      <c r="A3472" s="8" t="s">
        <v>385</v>
      </c>
      <c r="B3472" s="8" t="s">
        <v>10614</v>
      </c>
      <c r="C3472" s="8" t="s">
        <v>9661</v>
      </c>
      <c r="D3472" s="8" t="s">
        <v>9664</v>
      </c>
      <c r="F3472" s="8" t="s">
        <v>6164</v>
      </c>
      <c r="G3472" s="8" t="str">
        <f t="shared" ca="1" si="205"/>
        <v>13</v>
      </c>
      <c r="H3472" s="8" t="str">
        <f t="shared" ca="1" si="206"/>
        <v>20</v>
      </c>
      <c r="I3472" s="8" t="s">
        <v>6256</v>
      </c>
      <c r="J3472" s="8" t="s">
        <v>6286</v>
      </c>
      <c r="K3472" s="8" t="s">
        <v>6166</v>
      </c>
      <c r="L3472" s="8" t="s">
        <v>10615</v>
      </c>
      <c r="M3472" s="8" t="s">
        <v>7613</v>
      </c>
      <c r="N3472" s="8" t="s">
        <v>42</v>
      </c>
    </row>
    <row r="3473" spans="1:14" ht="21.75" customHeight="1">
      <c r="A3473" s="8" t="s">
        <v>10616</v>
      </c>
      <c r="B3473" s="8" t="s">
        <v>10082</v>
      </c>
      <c r="C3473" s="8" t="s">
        <v>9661</v>
      </c>
      <c r="D3473" s="8" t="s">
        <v>9664</v>
      </c>
      <c r="F3473" s="8" t="s">
        <v>6141</v>
      </c>
      <c r="G3473" s="8" t="str">
        <f t="shared" ca="1" si="205"/>
        <v>13</v>
      </c>
      <c r="H3473" s="8" t="str">
        <f t="shared" ca="1" si="206"/>
        <v>20</v>
      </c>
      <c r="I3473" s="8" t="s">
        <v>6785</v>
      </c>
      <c r="J3473" s="8" t="s">
        <v>6190</v>
      </c>
      <c r="K3473" s="8" t="s">
        <v>6166</v>
      </c>
      <c r="L3473" s="8" t="s">
        <v>10617</v>
      </c>
      <c r="M3473" s="8" t="s">
        <v>10618</v>
      </c>
      <c r="N3473" s="8" t="s">
        <v>36</v>
      </c>
    </row>
    <row r="3474" spans="1:14" ht="21.75" customHeight="1">
      <c r="A3474" s="8" t="s">
        <v>385</v>
      </c>
      <c r="B3474" s="8" t="s">
        <v>9785</v>
      </c>
      <c r="C3474" s="8" t="s">
        <v>9661</v>
      </c>
      <c r="D3474" s="8" t="s">
        <v>9662</v>
      </c>
      <c r="F3474" s="8" t="s">
        <v>6164</v>
      </c>
      <c r="G3474" s="8" t="str">
        <f t="shared" ca="1" si="205"/>
        <v>13</v>
      </c>
      <c r="H3474" s="8" t="str">
        <f t="shared" ca="1" si="206"/>
        <v>20</v>
      </c>
      <c r="I3474" s="8" t="s">
        <v>6189</v>
      </c>
      <c r="J3474" s="8" t="s">
        <v>6158</v>
      </c>
      <c r="K3474" s="8" t="s">
        <v>6150</v>
      </c>
      <c r="L3474" s="8" t="s">
        <v>10619</v>
      </c>
      <c r="M3474" s="8" t="s">
        <v>1907</v>
      </c>
      <c r="N3474" s="8" t="s">
        <v>6224</v>
      </c>
    </row>
    <row r="3475" spans="1:14" ht="21.75" customHeight="1">
      <c r="A3475" s="8" t="s">
        <v>10620</v>
      </c>
      <c r="B3475" s="8" t="s">
        <v>10621</v>
      </c>
      <c r="C3475" s="8" t="s">
        <v>9661</v>
      </c>
      <c r="D3475" s="8" t="s">
        <v>9664</v>
      </c>
      <c r="F3475" s="8" t="s">
        <v>6150</v>
      </c>
      <c r="G3475" s="8" t="str">
        <f t="shared" ca="1" si="205"/>
        <v>13</v>
      </c>
      <c r="H3475" s="8" t="str">
        <f t="shared" ca="1" si="206"/>
        <v>20</v>
      </c>
      <c r="I3475" s="8" t="s">
        <v>6256</v>
      </c>
      <c r="J3475" s="8" t="s">
        <v>6278</v>
      </c>
      <c r="K3475" s="8" t="s">
        <v>6217</v>
      </c>
      <c r="L3475" s="8" t="s">
        <v>10622</v>
      </c>
      <c r="M3475" s="8" t="s">
        <v>10623</v>
      </c>
      <c r="N3475" s="8" t="s">
        <v>42</v>
      </c>
    </row>
    <row r="3476" spans="1:14" ht="21.75" customHeight="1">
      <c r="A3476" s="8" t="s">
        <v>10624</v>
      </c>
      <c r="B3476" s="8" t="s">
        <v>10625</v>
      </c>
      <c r="C3476" s="8" t="s">
        <v>9661</v>
      </c>
      <c r="D3476" s="8" t="s">
        <v>9664</v>
      </c>
      <c r="F3476" s="8" t="s">
        <v>6164</v>
      </c>
      <c r="G3476" s="8" t="str">
        <f t="shared" ca="1" si="205"/>
        <v>13</v>
      </c>
      <c r="H3476" s="8" t="str">
        <f t="shared" ca="1" si="206"/>
        <v>20</v>
      </c>
      <c r="I3476" s="8" t="s">
        <v>6785</v>
      </c>
      <c r="J3476" s="8" t="s">
        <v>6379</v>
      </c>
      <c r="K3476" s="8" t="s">
        <v>6143</v>
      </c>
      <c r="L3476" s="8" t="s">
        <v>10626</v>
      </c>
      <c r="M3476" s="8" t="s">
        <v>8563</v>
      </c>
      <c r="N3476" s="8" t="s">
        <v>36</v>
      </c>
    </row>
    <row r="3477" spans="1:14" ht="21.75" customHeight="1">
      <c r="A3477" s="8" t="s">
        <v>6997</v>
      </c>
      <c r="B3477" s="8" t="s">
        <v>10024</v>
      </c>
      <c r="C3477" s="8" t="s">
        <v>9661</v>
      </c>
      <c r="D3477" s="8" t="s">
        <v>9664</v>
      </c>
      <c r="F3477" s="8" t="s">
        <v>6164</v>
      </c>
      <c r="G3477" s="8" t="str">
        <f t="shared" ca="1" si="205"/>
        <v>13</v>
      </c>
      <c r="H3477" s="8" t="str">
        <f t="shared" ca="1" si="206"/>
        <v>20</v>
      </c>
      <c r="I3477" s="8" t="s">
        <v>6252</v>
      </c>
      <c r="J3477" s="8" t="s">
        <v>6278</v>
      </c>
      <c r="K3477" s="8" t="s">
        <v>6166</v>
      </c>
      <c r="L3477" s="8" t="s">
        <v>10627</v>
      </c>
      <c r="M3477" s="8" t="s">
        <v>21</v>
      </c>
      <c r="N3477" s="8" t="s">
        <v>36</v>
      </c>
    </row>
    <row r="3478" spans="1:14" ht="21.75" customHeight="1">
      <c r="A3478" s="8" t="s">
        <v>10628</v>
      </c>
      <c r="B3478" s="8" t="s">
        <v>10629</v>
      </c>
      <c r="C3478" s="8" t="s">
        <v>9661</v>
      </c>
      <c r="D3478" s="8" t="s">
        <v>9664</v>
      </c>
      <c r="F3478" s="8" t="s">
        <v>6141</v>
      </c>
      <c r="G3478" s="8" t="str">
        <f t="shared" ca="1" si="205"/>
        <v>13</v>
      </c>
      <c r="H3478" s="8" t="str">
        <f t="shared" ca="1" si="206"/>
        <v>20</v>
      </c>
      <c r="I3478" s="8" t="s">
        <v>8275</v>
      </c>
      <c r="J3478" s="8" t="s">
        <v>6336</v>
      </c>
      <c r="K3478" s="8" t="s">
        <v>6217</v>
      </c>
      <c r="L3478" s="8" t="s">
        <v>10630</v>
      </c>
      <c r="M3478" s="8" t="s">
        <v>10631</v>
      </c>
      <c r="N3478" s="8" t="s">
        <v>36</v>
      </c>
    </row>
    <row r="3479" spans="1:14" ht="21.75" customHeight="1">
      <c r="A3479" s="8" t="s">
        <v>10632</v>
      </c>
      <c r="B3479" s="8" t="s">
        <v>2703</v>
      </c>
      <c r="C3479" s="8" t="s">
        <v>9661</v>
      </c>
      <c r="D3479" s="8" t="s">
        <v>9664</v>
      </c>
      <c r="F3479" s="8" t="s">
        <v>6141</v>
      </c>
      <c r="G3479" s="8" t="str">
        <f t="shared" ca="1" si="205"/>
        <v>13</v>
      </c>
      <c r="H3479" s="8" t="str">
        <f t="shared" ca="1" si="206"/>
        <v>20</v>
      </c>
      <c r="I3479" s="8" t="s">
        <v>6244</v>
      </c>
      <c r="J3479" s="8" t="s">
        <v>6270</v>
      </c>
      <c r="K3479" s="8" t="s">
        <v>6166</v>
      </c>
      <c r="L3479" s="8" t="s">
        <v>10579</v>
      </c>
      <c r="M3479" s="8" t="s">
        <v>10633</v>
      </c>
      <c r="N3479" s="8" t="s">
        <v>6169</v>
      </c>
    </row>
    <row r="3480" spans="1:14" ht="21.75" customHeight="1">
      <c r="A3480" s="8" t="s">
        <v>2113</v>
      </c>
      <c r="B3480" s="8" t="s">
        <v>10634</v>
      </c>
      <c r="C3480" s="8" t="s">
        <v>9661</v>
      </c>
      <c r="D3480" s="8" t="s">
        <v>9664</v>
      </c>
      <c r="F3480" s="8" t="s">
        <v>6164</v>
      </c>
      <c r="G3480" s="8" t="str">
        <f t="shared" ca="1" si="205"/>
        <v>13</v>
      </c>
      <c r="H3480" s="8" t="str">
        <f t="shared" ca="1" si="206"/>
        <v>20</v>
      </c>
      <c r="I3480" s="8" t="s">
        <v>8439</v>
      </c>
      <c r="J3480" s="8" t="s">
        <v>6764</v>
      </c>
      <c r="K3480" s="8" t="s">
        <v>6143</v>
      </c>
      <c r="L3480" s="8" t="s">
        <v>10635</v>
      </c>
      <c r="M3480" s="8" t="s">
        <v>6559</v>
      </c>
      <c r="N3480" s="8" t="s">
        <v>36</v>
      </c>
    </row>
    <row r="3481" spans="1:14" ht="21.75" customHeight="1">
      <c r="A3481" s="8" t="s">
        <v>6598</v>
      </c>
      <c r="B3481" s="8" t="s">
        <v>6990</v>
      </c>
      <c r="C3481" s="8" t="s">
        <v>9661</v>
      </c>
      <c r="D3481" s="8" t="s">
        <v>9664</v>
      </c>
      <c r="F3481" s="8" t="s">
        <v>6141</v>
      </c>
      <c r="G3481" s="8" t="str">
        <f t="shared" ca="1" si="205"/>
        <v>13</v>
      </c>
      <c r="H3481" s="8" t="str">
        <f t="shared" ca="1" si="206"/>
        <v>20</v>
      </c>
      <c r="I3481" s="8" t="s">
        <v>8461</v>
      </c>
      <c r="J3481" s="8" t="s">
        <v>6152</v>
      </c>
      <c r="K3481" s="8" t="s">
        <v>6166</v>
      </c>
      <c r="L3481" s="8" t="s">
        <v>10636</v>
      </c>
      <c r="M3481" s="8" t="s">
        <v>8317</v>
      </c>
      <c r="N3481" s="8" t="s">
        <v>42</v>
      </c>
    </row>
    <row r="3482" spans="1:14" ht="21.75" customHeight="1">
      <c r="A3482" s="8" t="s">
        <v>10637</v>
      </c>
      <c r="B3482" s="8" t="s">
        <v>7386</v>
      </c>
      <c r="C3482" s="8" t="s">
        <v>9661</v>
      </c>
      <c r="D3482" s="8" t="s">
        <v>9664</v>
      </c>
      <c r="F3482" s="8" t="s">
        <v>6141</v>
      </c>
      <c r="G3482" s="8" t="str">
        <f t="shared" ca="1" si="205"/>
        <v>13</v>
      </c>
      <c r="H3482" s="8" t="str">
        <f t="shared" ca="1" si="206"/>
        <v>20</v>
      </c>
      <c r="I3482" s="8" t="s">
        <v>6261</v>
      </c>
      <c r="J3482" s="8" t="s">
        <v>7388</v>
      </c>
      <c r="K3482" s="8" t="s">
        <v>6166</v>
      </c>
      <c r="L3482" s="8" t="s">
        <v>10638</v>
      </c>
      <c r="M3482" s="8" t="s">
        <v>10639</v>
      </c>
      <c r="N3482" s="8" t="s">
        <v>6169</v>
      </c>
    </row>
    <row r="3483" spans="1:14" ht="21.75" customHeight="1">
      <c r="A3483" s="8" t="s">
        <v>3462</v>
      </c>
      <c r="B3483" s="8" t="s">
        <v>10640</v>
      </c>
      <c r="C3483" s="8" t="s">
        <v>9661</v>
      </c>
      <c r="D3483" s="8" t="s">
        <v>9664</v>
      </c>
      <c r="F3483" s="8" t="s">
        <v>6141</v>
      </c>
      <c r="G3483" s="8" t="str">
        <f t="shared" ca="1" si="205"/>
        <v>13</v>
      </c>
      <c r="H3483" s="8" t="str">
        <f t="shared" ca="1" si="206"/>
        <v>20</v>
      </c>
      <c r="I3483" s="8" t="s">
        <v>6785</v>
      </c>
      <c r="J3483" s="8" t="s">
        <v>6144</v>
      </c>
      <c r="K3483" s="8" t="s">
        <v>6217</v>
      </c>
      <c r="L3483" s="8" t="s">
        <v>10641</v>
      </c>
      <c r="M3483" s="8" t="s">
        <v>10642</v>
      </c>
      <c r="N3483" s="8" t="s">
        <v>6147</v>
      </c>
    </row>
    <row r="3484" spans="1:14" ht="21.75" customHeight="1">
      <c r="A3484" s="8" t="s">
        <v>9209</v>
      </c>
      <c r="B3484" s="8" t="s">
        <v>6738</v>
      </c>
      <c r="C3484" s="8" t="s">
        <v>9661</v>
      </c>
      <c r="D3484" s="8" t="s">
        <v>9664</v>
      </c>
      <c r="F3484" s="8" t="s">
        <v>6141</v>
      </c>
      <c r="G3484" s="8" t="str">
        <f t="shared" ca="1" si="205"/>
        <v>13</v>
      </c>
      <c r="H3484" s="8" t="str">
        <f t="shared" ca="1" si="206"/>
        <v>20</v>
      </c>
      <c r="I3484" s="8" t="s">
        <v>7530</v>
      </c>
      <c r="J3484" s="8" t="s">
        <v>6184</v>
      </c>
      <c r="K3484" s="8" t="s">
        <v>6172</v>
      </c>
      <c r="L3484" s="8" t="s">
        <v>9210</v>
      </c>
      <c r="M3484" s="8" t="s">
        <v>4176</v>
      </c>
      <c r="N3484" s="8" t="s">
        <v>6169</v>
      </c>
    </row>
    <row r="3485" spans="1:14" ht="21.75" customHeight="1">
      <c r="A3485" s="8" t="s">
        <v>10643</v>
      </c>
      <c r="B3485" s="8" t="s">
        <v>10644</v>
      </c>
      <c r="C3485" s="8" t="s">
        <v>9661</v>
      </c>
      <c r="D3485" s="8" t="s">
        <v>9664</v>
      </c>
      <c r="F3485" s="8" t="s">
        <v>6141</v>
      </c>
      <c r="G3485" s="8" t="str">
        <f t="shared" ca="1" si="205"/>
        <v>13</v>
      </c>
      <c r="H3485" s="8" t="str">
        <f t="shared" ca="1" si="206"/>
        <v>20</v>
      </c>
      <c r="I3485" s="8" t="s">
        <v>6632</v>
      </c>
      <c r="J3485" s="8" t="s">
        <v>6190</v>
      </c>
      <c r="K3485" s="8" t="s">
        <v>6166</v>
      </c>
      <c r="L3485" s="8" t="s">
        <v>10645</v>
      </c>
      <c r="M3485" s="8" t="s">
        <v>1907</v>
      </c>
      <c r="N3485" s="8" t="s">
        <v>42</v>
      </c>
    </row>
    <row r="3486" spans="1:14" ht="21.75" customHeight="1">
      <c r="A3486" s="8" t="s">
        <v>10646</v>
      </c>
      <c r="B3486" s="8" t="s">
        <v>10198</v>
      </c>
      <c r="C3486" s="8" t="s">
        <v>9661</v>
      </c>
      <c r="D3486" s="8" t="s">
        <v>9664</v>
      </c>
      <c r="F3486" s="8" t="s">
        <v>6141</v>
      </c>
      <c r="G3486" s="8" t="str">
        <f t="shared" ca="1" si="205"/>
        <v>13</v>
      </c>
      <c r="H3486" s="8" t="str">
        <f t="shared" ca="1" si="206"/>
        <v>20</v>
      </c>
      <c r="I3486" s="8" t="s">
        <v>6269</v>
      </c>
      <c r="J3486" s="8" t="s">
        <v>6278</v>
      </c>
      <c r="K3486" s="8" t="s">
        <v>6217</v>
      </c>
      <c r="L3486" s="8" t="s">
        <v>10647</v>
      </c>
      <c r="M3486" s="8" t="s">
        <v>10648</v>
      </c>
      <c r="N3486" s="8" t="s">
        <v>42</v>
      </c>
    </row>
    <row r="3487" spans="1:14" ht="21.75" customHeight="1">
      <c r="A3487" s="8" t="s">
        <v>3283</v>
      </c>
      <c r="B3487" s="8" t="s">
        <v>10649</v>
      </c>
      <c r="C3487" s="8" t="s">
        <v>9661</v>
      </c>
      <c r="D3487" s="8" t="s">
        <v>9681</v>
      </c>
      <c r="F3487" s="8" t="s">
        <v>6141</v>
      </c>
      <c r="G3487" s="8" t="str">
        <f t="shared" ca="1" si="205"/>
        <v>13</v>
      </c>
      <c r="H3487" s="8" t="str">
        <f t="shared" ca="1" si="206"/>
        <v>20</v>
      </c>
      <c r="I3487" s="8" t="s">
        <v>6189</v>
      </c>
      <c r="J3487" s="8" t="s">
        <v>6786</v>
      </c>
      <c r="K3487" s="8" t="s">
        <v>6143</v>
      </c>
      <c r="L3487" s="8" t="s">
        <v>10650</v>
      </c>
      <c r="M3487" s="8" t="s">
        <v>10651</v>
      </c>
      <c r="N3487" s="8" t="s">
        <v>42</v>
      </c>
    </row>
    <row r="3488" spans="1:14" ht="21.75" customHeight="1">
      <c r="A3488" s="8" t="s">
        <v>10652</v>
      </c>
      <c r="B3488" s="8" t="s">
        <v>10600</v>
      </c>
      <c r="C3488" s="8" t="s">
        <v>9661</v>
      </c>
      <c r="D3488" s="8" t="s">
        <v>9664</v>
      </c>
      <c r="F3488" s="8" t="s">
        <v>6164</v>
      </c>
      <c r="G3488" s="8" t="str">
        <f t="shared" ca="1" si="205"/>
        <v>13</v>
      </c>
      <c r="H3488" s="8" t="str">
        <f t="shared" ca="1" si="206"/>
        <v>20</v>
      </c>
      <c r="I3488" s="8" t="s">
        <v>7769</v>
      </c>
      <c r="J3488" s="8" t="s">
        <v>6178</v>
      </c>
      <c r="K3488" s="8" t="s">
        <v>6150</v>
      </c>
      <c r="L3488" s="8" t="s">
        <v>10653</v>
      </c>
      <c r="M3488" s="8" t="s">
        <v>10654</v>
      </c>
      <c r="N3488" s="8" t="s">
        <v>36</v>
      </c>
    </row>
    <row r="3489" spans="1:14" ht="21.75" customHeight="1">
      <c r="A3489" s="8" t="s">
        <v>10655</v>
      </c>
      <c r="B3489" s="8" t="s">
        <v>8779</v>
      </c>
      <c r="C3489" s="8" t="s">
        <v>9661</v>
      </c>
      <c r="D3489" s="8" t="s">
        <v>9664</v>
      </c>
      <c r="F3489" s="8" t="s">
        <v>6164</v>
      </c>
      <c r="G3489" s="8" t="str">
        <f t="shared" ca="1" si="205"/>
        <v>13</v>
      </c>
      <c r="H3489" s="8" t="str">
        <f t="shared" ca="1" si="206"/>
        <v>20</v>
      </c>
      <c r="I3489" s="8" t="s">
        <v>6189</v>
      </c>
      <c r="J3489" s="8" t="s">
        <v>6324</v>
      </c>
      <c r="K3489" s="8" t="s">
        <v>6143</v>
      </c>
      <c r="L3489" s="8" t="s">
        <v>10656</v>
      </c>
      <c r="M3489" s="8" t="s">
        <v>10657</v>
      </c>
      <c r="N3489" s="8" t="s">
        <v>6169</v>
      </c>
    </row>
    <row r="3490" spans="1:14" ht="21.75" customHeight="1">
      <c r="A3490" s="8" t="s">
        <v>1588</v>
      </c>
      <c r="B3490" s="8" t="s">
        <v>10658</v>
      </c>
      <c r="C3490" s="8" t="s">
        <v>9661</v>
      </c>
      <c r="D3490" s="8" t="s">
        <v>9664</v>
      </c>
      <c r="F3490" s="8" t="s">
        <v>6141</v>
      </c>
      <c r="G3490" s="8" t="str">
        <f t="shared" ca="1" si="205"/>
        <v>13</v>
      </c>
      <c r="H3490" s="8" t="str">
        <f t="shared" ca="1" si="206"/>
        <v>20</v>
      </c>
      <c r="I3490" s="8" t="s">
        <v>6301</v>
      </c>
      <c r="J3490" s="8" t="s">
        <v>6239</v>
      </c>
      <c r="K3490" s="8" t="s">
        <v>6217</v>
      </c>
      <c r="L3490" s="8" t="s">
        <v>10659</v>
      </c>
      <c r="M3490" s="8" t="s">
        <v>10660</v>
      </c>
      <c r="N3490" s="8" t="s">
        <v>42</v>
      </c>
    </row>
    <row r="3491" spans="1:14" ht="21.75" customHeight="1">
      <c r="A3491" s="8" t="s">
        <v>5096</v>
      </c>
      <c r="B3491" s="8" t="s">
        <v>9921</v>
      </c>
      <c r="C3491" s="8" t="s">
        <v>9661</v>
      </c>
      <c r="D3491" s="8" t="s">
        <v>9664</v>
      </c>
      <c r="F3491" s="8" t="s">
        <v>6141</v>
      </c>
      <c r="G3491" s="8" t="str">
        <f t="shared" ca="1" si="205"/>
        <v>13</v>
      </c>
      <c r="H3491" s="8" t="str">
        <f t="shared" ca="1" si="206"/>
        <v>20</v>
      </c>
      <c r="I3491" s="8" t="s">
        <v>10661</v>
      </c>
      <c r="J3491" s="8" t="s">
        <v>6551</v>
      </c>
      <c r="K3491" s="8" t="s">
        <v>6166</v>
      </c>
      <c r="L3491" s="8" t="s">
        <v>10662</v>
      </c>
      <c r="M3491" s="8" t="s">
        <v>10663</v>
      </c>
      <c r="N3491" s="8" t="s">
        <v>42</v>
      </c>
    </row>
    <row r="3492" spans="1:14" ht="21.75" customHeight="1">
      <c r="A3492" s="8" t="s">
        <v>10664</v>
      </c>
      <c r="B3492" s="8" t="s">
        <v>10360</v>
      </c>
      <c r="C3492" s="8" t="s">
        <v>9661</v>
      </c>
      <c r="D3492" s="8" t="s">
        <v>9664</v>
      </c>
      <c r="F3492" s="8" t="s">
        <v>6141</v>
      </c>
      <c r="G3492" s="8" t="str">
        <f t="shared" ca="1" si="205"/>
        <v>13</v>
      </c>
      <c r="H3492" s="8" t="str">
        <f t="shared" ca="1" si="206"/>
        <v>20</v>
      </c>
      <c r="I3492" s="8" t="s">
        <v>6256</v>
      </c>
      <c r="J3492" s="8" t="s">
        <v>6158</v>
      </c>
      <c r="K3492" s="8" t="s">
        <v>6217</v>
      </c>
      <c r="L3492" s="8" t="s">
        <v>10447</v>
      </c>
      <c r="M3492" s="8" t="s">
        <v>8558</v>
      </c>
      <c r="N3492" s="8" t="s">
        <v>6224</v>
      </c>
    </row>
    <row r="3493" spans="1:14" ht="21.75" customHeight="1">
      <c r="A3493" s="8" t="s">
        <v>9514</v>
      </c>
      <c r="B3493" s="8" t="s">
        <v>10665</v>
      </c>
      <c r="C3493" s="8" t="s">
        <v>9661</v>
      </c>
      <c r="D3493" s="8" t="s">
        <v>9664</v>
      </c>
      <c r="F3493" s="8" t="s">
        <v>6141</v>
      </c>
      <c r="G3493" s="8" t="str">
        <f t="shared" ca="1" si="205"/>
        <v>13</v>
      </c>
      <c r="H3493" s="8" t="str">
        <f t="shared" ca="1" si="206"/>
        <v>20</v>
      </c>
      <c r="I3493" s="8" t="s">
        <v>6269</v>
      </c>
      <c r="J3493" s="8" t="s">
        <v>6336</v>
      </c>
      <c r="K3493" s="8" t="s">
        <v>6166</v>
      </c>
      <c r="L3493" s="8" t="s">
        <v>10666</v>
      </c>
      <c r="M3493" s="8" t="s">
        <v>6326</v>
      </c>
      <c r="N3493" s="8" t="s">
        <v>6224</v>
      </c>
    </row>
    <row r="3494" spans="1:14" ht="21.75" customHeight="1">
      <c r="A3494" s="8" t="s">
        <v>108</v>
      </c>
      <c r="B3494" s="8" t="s">
        <v>10667</v>
      </c>
      <c r="C3494" s="8" t="s">
        <v>9661</v>
      </c>
      <c r="D3494" s="8" t="s">
        <v>9664</v>
      </c>
      <c r="F3494" s="8" t="s">
        <v>6141</v>
      </c>
      <c r="G3494" s="8" t="str">
        <f t="shared" ca="1" si="205"/>
        <v>13</v>
      </c>
      <c r="H3494" s="8" t="str">
        <f t="shared" ca="1" si="206"/>
        <v>20</v>
      </c>
      <c r="I3494" s="8" t="s">
        <v>6785</v>
      </c>
      <c r="J3494" s="8" t="s">
        <v>6324</v>
      </c>
      <c r="K3494" s="8" t="s">
        <v>6217</v>
      </c>
      <c r="L3494" s="8" t="s">
        <v>10668</v>
      </c>
      <c r="M3494" s="8" t="s">
        <v>6674</v>
      </c>
      <c r="N3494" s="8" t="s">
        <v>36</v>
      </c>
    </row>
    <row r="3495" spans="1:14" ht="21.75" customHeight="1">
      <c r="A3495" s="8" t="s">
        <v>5367</v>
      </c>
      <c r="B3495" s="8" t="s">
        <v>9690</v>
      </c>
      <c r="C3495" s="8" t="s">
        <v>9661</v>
      </c>
      <c r="D3495" s="8" t="s">
        <v>9664</v>
      </c>
      <c r="F3495" s="8" t="s">
        <v>6141</v>
      </c>
      <c r="G3495" s="8" t="str">
        <f t="shared" ca="1" si="205"/>
        <v>13</v>
      </c>
      <c r="H3495" s="8" t="str">
        <f t="shared" ca="1" si="206"/>
        <v>20</v>
      </c>
      <c r="I3495" s="8" t="s">
        <v>6157</v>
      </c>
      <c r="J3495" s="8" t="s">
        <v>6379</v>
      </c>
      <c r="K3495" s="8" t="s">
        <v>6217</v>
      </c>
      <c r="L3495" s="8" t="s">
        <v>9691</v>
      </c>
      <c r="M3495" s="8" t="s">
        <v>10669</v>
      </c>
      <c r="N3495" s="8" t="s">
        <v>42</v>
      </c>
    </row>
    <row r="3496" spans="1:14" ht="21.75" customHeight="1">
      <c r="A3496" s="8" t="s">
        <v>2510</v>
      </c>
      <c r="B3496" s="8" t="s">
        <v>10670</v>
      </c>
      <c r="C3496" s="8" t="s">
        <v>9661</v>
      </c>
      <c r="D3496" s="8" t="s">
        <v>9664</v>
      </c>
      <c r="F3496" s="8" t="s">
        <v>6141</v>
      </c>
      <c r="G3496" s="8" t="str">
        <f t="shared" ca="1" si="205"/>
        <v>13</v>
      </c>
      <c r="H3496" s="8" t="str">
        <f t="shared" ca="1" si="206"/>
        <v>20</v>
      </c>
      <c r="I3496" s="8" t="s">
        <v>6171</v>
      </c>
      <c r="J3496" s="8" t="s">
        <v>6278</v>
      </c>
      <c r="K3496" s="8" t="s">
        <v>6217</v>
      </c>
      <c r="L3496" s="8" t="s">
        <v>10671</v>
      </c>
      <c r="M3496" s="8" t="s">
        <v>9596</v>
      </c>
      <c r="N3496" s="8" t="s">
        <v>36</v>
      </c>
    </row>
    <row r="3497" spans="1:14" ht="21.75" customHeight="1">
      <c r="A3497" s="8" t="s">
        <v>10672</v>
      </c>
      <c r="B3497" s="8" t="s">
        <v>7386</v>
      </c>
      <c r="C3497" s="8" t="s">
        <v>9661</v>
      </c>
      <c r="D3497" s="8" t="s">
        <v>9664</v>
      </c>
      <c r="F3497" s="8" t="s">
        <v>6141</v>
      </c>
      <c r="G3497" s="8" t="str">
        <f t="shared" ca="1" si="205"/>
        <v>13</v>
      </c>
      <c r="H3497" s="8" t="str">
        <f t="shared" ca="1" si="206"/>
        <v>20</v>
      </c>
      <c r="I3497" s="8" t="s">
        <v>6319</v>
      </c>
      <c r="J3497" s="8" t="s">
        <v>7388</v>
      </c>
      <c r="K3497" s="8" t="s">
        <v>6166</v>
      </c>
      <c r="L3497" s="8" t="s">
        <v>10673</v>
      </c>
      <c r="M3497" s="8" t="s">
        <v>1410</v>
      </c>
      <c r="N3497" s="8" t="s">
        <v>6169</v>
      </c>
    </row>
    <row r="3498" spans="1:14" ht="21.75" customHeight="1">
      <c r="A3498" s="8" t="s">
        <v>10674</v>
      </c>
      <c r="B3498" s="8" t="s">
        <v>10675</v>
      </c>
      <c r="C3498" s="8" t="s">
        <v>9661</v>
      </c>
      <c r="D3498" s="8" t="s">
        <v>9664</v>
      </c>
      <c r="F3498" s="8" t="s">
        <v>6141</v>
      </c>
      <c r="G3498" s="8" t="str">
        <f t="shared" ca="1" si="205"/>
        <v>13</v>
      </c>
      <c r="H3498" s="8" t="str">
        <f t="shared" ca="1" si="206"/>
        <v>20</v>
      </c>
      <c r="I3498" s="8" t="s">
        <v>6277</v>
      </c>
      <c r="J3498" s="8" t="s">
        <v>6270</v>
      </c>
      <c r="K3498" s="8" t="s">
        <v>6143</v>
      </c>
      <c r="L3498" s="8" t="s">
        <v>10676</v>
      </c>
      <c r="M3498" s="8" t="s">
        <v>10677</v>
      </c>
      <c r="N3498" s="8" t="s">
        <v>36</v>
      </c>
    </row>
    <row r="3499" spans="1:14" ht="21.75" customHeight="1">
      <c r="A3499" s="8" t="s">
        <v>10678</v>
      </c>
      <c r="B3499" s="8" t="s">
        <v>10163</v>
      </c>
      <c r="C3499" s="8" t="s">
        <v>9661</v>
      </c>
      <c r="D3499" s="8" t="s">
        <v>9664</v>
      </c>
      <c r="F3499" s="8" t="s">
        <v>6141</v>
      </c>
      <c r="G3499" s="8" t="str">
        <f t="shared" ca="1" si="205"/>
        <v>13</v>
      </c>
      <c r="H3499" s="8" t="str">
        <f t="shared" ca="1" si="206"/>
        <v>20</v>
      </c>
      <c r="I3499" s="8" t="s">
        <v>6157</v>
      </c>
      <c r="J3499" s="8" t="s">
        <v>6245</v>
      </c>
      <c r="K3499" s="8" t="s">
        <v>6166</v>
      </c>
      <c r="L3499" s="8" t="s">
        <v>10608</v>
      </c>
      <c r="M3499" s="8" t="s">
        <v>10679</v>
      </c>
      <c r="N3499" s="8" t="s">
        <v>6169</v>
      </c>
    </row>
    <row r="3500" spans="1:14" ht="21.75" customHeight="1">
      <c r="A3500" s="8" t="s">
        <v>10680</v>
      </c>
      <c r="B3500" s="8" t="s">
        <v>5726</v>
      </c>
      <c r="C3500" s="8" t="s">
        <v>9661</v>
      </c>
      <c r="D3500" s="8" t="s">
        <v>9664</v>
      </c>
      <c r="F3500" s="8" t="s">
        <v>6141</v>
      </c>
      <c r="G3500" s="8" t="str">
        <f t="shared" ca="1" si="205"/>
        <v>13</v>
      </c>
      <c r="H3500" s="8" t="str">
        <f t="shared" ca="1" si="206"/>
        <v>20</v>
      </c>
      <c r="I3500" s="8" t="s">
        <v>6785</v>
      </c>
      <c r="J3500" s="8" t="s">
        <v>8993</v>
      </c>
      <c r="K3500" s="8" t="s">
        <v>6217</v>
      </c>
      <c r="L3500" s="8" t="s">
        <v>10681</v>
      </c>
      <c r="M3500" s="8" t="s">
        <v>10682</v>
      </c>
      <c r="N3500" s="8" t="s">
        <v>6169</v>
      </c>
    </row>
    <row r="3501" spans="1:14" ht="21.75" customHeight="1">
      <c r="A3501" s="8" t="s">
        <v>1881</v>
      </c>
      <c r="B3501" s="8" t="s">
        <v>10472</v>
      </c>
      <c r="C3501" s="8" t="s">
        <v>9661</v>
      </c>
      <c r="D3501" s="8" t="s">
        <v>9719</v>
      </c>
      <c r="F3501" s="8" t="s">
        <v>6164</v>
      </c>
      <c r="G3501" s="8" t="str">
        <f t="shared" ca="1" si="205"/>
        <v>13</v>
      </c>
      <c r="H3501" s="8" t="str">
        <f t="shared" ca="1" si="206"/>
        <v>20</v>
      </c>
      <c r="I3501" s="8" t="s">
        <v>6332</v>
      </c>
      <c r="J3501" s="8" t="s">
        <v>6158</v>
      </c>
      <c r="K3501" s="8" t="s">
        <v>6166</v>
      </c>
      <c r="L3501" s="8" t="s">
        <v>10683</v>
      </c>
      <c r="M3501" s="8" t="s">
        <v>10684</v>
      </c>
      <c r="N3501" s="8" t="s">
        <v>36</v>
      </c>
    </row>
    <row r="3502" spans="1:14" ht="21.75" customHeight="1">
      <c r="A3502" s="8" t="s">
        <v>6441</v>
      </c>
      <c r="B3502" s="8" t="s">
        <v>3164</v>
      </c>
      <c r="C3502" s="8" t="s">
        <v>9661</v>
      </c>
      <c r="D3502" s="8" t="s">
        <v>9664</v>
      </c>
      <c r="F3502" s="8" t="s">
        <v>6164</v>
      </c>
      <c r="G3502" s="8" t="str">
        <f t="shared" ca="1" si="205"/>
        <v>13</v>
      </c>
      <c r="H3502" s="8" t="str">
        <f t="shared" ca="1" si="206"/>
        <v>20</v>
      </c>
      <c r="I3502" s="8" t="s">
        <v>9123</v>
      </c>
      <c r="J3502" s="8" t="s">
        <v>6201</v>
      </c>
      <c r="K3502" s="8" t="s">
        <v>6217</v>
      </c>
      <c r="L3502" s="8" t="s">
        <v>263</v>
      </c>
      <c r="M3502" s="8" t="s">
        <v>1907</v>
      </c>
      <c r="N3502" s="8" t="s">
        <v>6169</v>
      </c>
    </row>
    <row r="3503" spans="1:14" ht="21.75" customHeight="1">
      <c r="A3503" s="8" t="s">
        <v>5539</v>
      </c>
      <c r="B3503" s="8" t="s">
        <v>10629</v>
      </c>
      <c r="C3503" s="8" t="s">
        <v>9661</v>
      </c>
      <c r="D3503" s="8" t="s">
        <v>9664</v>
      </c>
      <c r="F3503" s="8" t="s">
        <v>6141</v>
      </c>
      <c r="G3503" s="8" t="str">
        <f t="shared" ca="1" si="205"/>
        <v>13</v>
      </c>
      <c r="H3503" s="8" t="str">
        <f t="shared" ca="1" si="206"/>
        <v>20</v>
      </c>
      <c r="I3503" s="8" t="s">
        <v>6183</v>
      </c>
      <c r="J3503" s="8" t="s">
        <v>6336</v>
      </c>
      <c r="K3503" s="8" t="s">
        <v>6166</v>
      </c>
      <c r="L3503" s="8" t="s">
        <v>10630</v>
      </c>
      <c r="M3503" s="8" t="s">
        <v>10685</v>
      </c>
      <c r="N3503" s="8" t="s">
        <v>36</v>
      </c>
    </row>
    <row r="3504" spans="1:14" ht="21.75" customHeight="1">
      <c r="A3504" s="8" t="s">
        <v>7953</v>
      </c>
      <c r="B3504" s="8" t="s">
        <v>10237</v>
      </c>
      <c r="C3504" s="8" t="s">
        <v>9661</v>
      </c>
      <c r="D3504" s="8" t="s">
        <v>9664</v>
      </c>
      <c r="F3504" s="8" t="s">
        <v>6141</v>
      </c>
      <c r="G3504" s="8" t="str">
        <f t="shared" ca="1" si="205"/>
        <v>13</v>
      </c>
      <c r="H3504" s="8" t="str">
        <f t="shared" ca="1" si="206"/>
        <v>20</v>
      </c>
      <c r="I3504" s="8" t="s">
        <v>6244</v>
      </c>
      <c r="J3504" s="8" t="s">
        <v>7191</v>
      </c>
      <c r="K3504" s="8" t="s">
        <v>6166</v>
      </c>
      <c r="L3504" s="8" t="s">
        <v>10686</v>
      </c>
      <c r="M3504" s="8" t="s">
        <v>7558</v>
      </c>
      <c r="N3504" s="8" t="s">
        <v>6224</v>
      </c>
    </row>
    <row r="3505" spans="1:14" ht="21.75" customHeight="1">
      <c r="A3505" s="8" t="s">
        <v>761</v>
      </c>
      <c r="B3505" s="8" t="s">
        <v>10687</v>
      </c>
      <c r="C3505" s="8" t="s">
        <v>9661</v>
      </c>
      <c r="D3505" s="8" t="s">
        <v>9664</v>
      </c>
      <c r="F3505" s="8" t="s">
        <v>6141</v>
      </c>
      <c r="G3505" s="8" t="str">
        <f t="shared" ca="1" si="205"/>
        <v>13</v>
      </c>
      <c r="H3505" s="8" t="str">
        <f t="shared" ca="1" si="206"/>
        <v>20</v>
      </c>
      <c r="I3505" s="8" t="s">
        <v>6589</v>
      </c>
      <c r="J3505" s="8" t="s">
        <v>6158</v>
      </c>
      <c r="K3505" s="8" t="s">
        <v>6143</v>
      </c>
      <c r="L3505" s="8" t="s">
        <v>10688</v>
      </c>
      <c r="M3505" s="8" t="s">
        <v>7811</v>
      </c>
      <c r="N3505" s="8" t="s">
        <v>42</v>
      </c>
    </row>
    <row r="3506" spans="1:14" ht="21.75" customHeight="1">
      <c r="A3506" s="8" t="s">
        <v>10689</v>
      </c>
      <c r="B3506" s="8" t="s">
        <v>10289</v>
      </c>
      <c r="C3506" s="8" t="s">
        <v>9661</v>
      </c>
      <c r="D3506" s="8" t="s">
        <v>9664</v>
      </c>
      <c r="F3506" s="8" t="s">
        <v>6141</v>
      </c>
      <c r="G3506" s="8" t="str">
        <f t="shared" ca="1" si="205"/>
        <v>13</v>
      </c>
      <c r="H3506" s="8" t="str">
        <f t="shared" ca="1" si="206"/>
        <v>20</v>
      </c>
      <c r="I3506" s="8" t="s">
        <v>6256</v>
      </c>
      <c r="J3506" s="8" t="s">
        <v>6420</v>
      </c>
      <c r="K3506" s="8" t="s">
        <v>6217</v>
      </c>
      <c r="L3506" s="8" t="s">
        <v>10429</v>
      </c>
      <c r="M3506" s="8" t="s">
        <v>1907</v>
      </c>
      <c r="N3506" s="8" t="s">
        <v>6169</v>
      </c>
    </row>
    <row r="3507" spans="1:14" ht="21.75" customHeight="1">
      <c r="A3507" s="8" t="s">
        <v>385</v>
      </c>
      <c r="B3507" s="8" t="s">
        <v>10690</v>
      </c>
      <c r="C3507" s="8" t="s">
        <v>9661</v>
      </c>
      <c r="D3507" s="8" t="s">
        <v>9662</v>
      </c>
      <c r="F3507" s="8" t="s">
        <v>6141</v>
      </c>
      <c r="G3507" s="8" t="str">
        <f t="shared" ca="1" si="205"/>
        <v>13</v>
      </c>
      <c r="H3507" s="8" t="str">
        <f t="shared" ca="1" si="206"/>
        <v>20</v>
      </c>
      <c r="I3507" s="8" t="s">
        <v>6171</v>
      </c>
      <c r="J3507" s="8" t="s">
        <v>6527</v>
      </c>
      <c r="K3507" s="8" t="s">
        <v>6143</v>
      </c>
      <c r="L3507" s="8" t="s">
        <v>10691</v>
      </c>
      <c r="M3507" s="8" t="s">
        <v>10692</v>
      </c>
      <c r="N3507" s="8" t="s">
        <v>6224</v>
      </c>
    </row>
    <row r="3508" spans="1:14" ht="21.75" customHeight="1">
      <c r="A3508" s="8" t="s">
        <v>1588</v>
      </c>
      <c r="B3508" s="8" t="s">
        <v>10693</v>
      </c>
      <c r="C3508" s="8" t="s">
        <v>9661</v>
      </c>
      <c r="D3508" s="8" t="s">
        <v>9664</v>
      </c>
      <c r="F3508" s="8" t="s">
        <v>6141</v>
      </c>
      <c r="G3508" s="8" t="str">
        <f t="shared" ca="1" si="205"/>
        <v>13</v>
      </c>
      <c r="H3508" s="8" t="str">
        <f t="shared" ca="1" si="206"/>
        <v>20</v>
      </c>
      <c r="I3508" s="8" t="s">
        <v>6306</v>
      </c>
      <c r="J3508" s="8" t="s">
        <v>6366</v>
      </c>
      <c r="K3508" s="8" t="s">
        <v>6217</v>
      </c>
      <c r="L3508" s="8" t="s">
        <v>10694</v>
      </c>
      <c r="M3508" s="8" t="s">
        <v>10695</v>
      </c>
      <c r="N3508" s="8" t="s">
        <v>36</v>
      </c>
    </row>
    <row r="3509" spans="1:14" ht="21.75" customHeight="1">
      <c r="A3509" s="8" t="s">
        <v>10696</v>
      </c>
      <c r="B3509" s="8" t="s">
        <v>10697</v>
      </c>
      <c r="C3509" s="8" t="s">
        <v>9661</v>
      </c>
      <c r="D3509" s="8" t="s">
        <v>9664</v>
      </c>
      <c r="F3509" s="8" t="s">
        <v>6164</v>
      </c>
      <c r="G3509" s="8" t="str">
        <f t="shared" ca="1" si="205"/>
        <v>13</v>
      </c>
      <c r="H3509" s="8" t="str">
        <f t="shared" ca="1" si="206"/>
        <v>20</v>
      </c>
      <c r="I3509" s="8" t="s">
        <v>6973</v>
      </c>
      <c r="J3509" s="8" t="s">
        <v>6558</v>
      </c>
      <c r="K3509" s="8" t="s">
        <v>6217</v>
      </c>
      <c r="L3509" s="8" t="s">
        <v>10698</v>
      </c>
      <c r="M3509" s="8" t="s">
        <v>10699</v>
      </c>
      <c r="N3509" s="8" t="s">
        <v>42</v>
      </c>
    </row>
    <row r="3510" spans="1:14" ht="21.75" customHeight="1">
      <c r="A3510" s="8" t="s">
        <v>3483</v>
      </c>
      <c r="B3510" s="8" t="s">
        <v>10700</v>
      </c>
      <c r="C3510" s="8" t="s">
        <v>9661</v>
      </c>
      <c r="D3510" s="8" t="s">
        <v>9664</v>
      </c>
      <c r="F3510" s="8" t="s">
        <v>6164</v>
      </c>
      <c r="G3510" s="8" t="str">
        <f t="shared" ca="1" si="205"/>
        <v>13</v>
      </c>
      <c r="H3510" s="8" t="str">
        <f t="shared" ca="1" si="206"/>
        <v>20</v>
      </c>
      <c r="I3510" s="8" t="s">
        <v>7669</v>
      </c>
      <c r="J3510" s="8" t="s">
        <v>6379</v>
      </c>
      <c r="K3510" s="8" t="s">
        <v>6949</v>
      </c>
      <c r="L3510" s="8" t="s">
        <v>10701</v>
      </c>
      <c r="M3510" s="8" t="s">
        <v>7857</v>
      </c>
      <c r="N3510" s="8" t="s">
        <v>36</v>
      </c>
    </row>
    <row r="3511" spans="1:14" ht="21.75" customHeight="1">
      <c r="A3511" s="8" t="s">
        <v>778</v>
      </c>
      <c r="B3511" s="8" t="s">
        <v>2710</v>
      </c>
      <c r="C3511" s="8" t="s">
        <v>9661</v>
      </c>
      <c r="D3511" s="8" t="s">
        <v>9662</v>
      </c>
      <c r="F3511" s="8" t="s">
        <v>6164</v>
      </c>
      <c r="G3511" s="8" t="str">
        <f t="shared" ca="1" si="205"/>
        <v>13</v>
      </c>
      <c r="H3511" s="8" t="str">
        <f t="shared" ca="1" si="206"/>
        <v>20</v>
      </c>
      <c r="I3511" s="8" t="s">
        <v>6532</v>
      </c>
      <c r="J3511" s="8" t="s">
        <v>6413</v>
      </c>
      <c r="K3511" s="8" t="s">
        <v>6143</v>
      </c>
      <c r="L3511" s="8" t="s">
        <v>10702</v>
      </c>
      <c r="M3511" s="8" t="s">
        <v>8497</v>
      </c>
      <c r="N3511" s="8" t="s">
        <v>36</v>
      </c>
    </row>
    <row r="3512" spans="1:14" ht="21.75" customHeight="1">
      <c r="A3512" s="9" t="s">
        <v>10703</v>
      </c>
      <c r="B3512" s="9" t="s">
        <v>10704</v>
      </c>
      <c r="C3512" s="9" t="s">
        <v>6139</v>
      </c>
      <c r="D3512" s="9" t="s">
        <v>6163</v>
      </c>
      <c r="F3512" s="9" t="s">
        <v>6141</v>
      </c>
      <c r="G3512" s="9" t="str">
        <f t="shared" ref="G3512:G4005" ca="1" si="207">IFERROR(__xludf.DUMMYFUNCTION("REGEXEXTRACT(H3512,""(\d+)-"")"),"8")</f>
        <v>8</v>
      </c>
      <c r="H3512" s="9" t="str">
        <f t="shared" ca="1" si="206"/>
        <v>20</v>
      </c>
      <c r="I3512" s="9" t="s">
        <v>10705</v>
      </c>
      <c r="J3512" s="9" t="s">
        <v>10706</v>
      </c>
      <c r="K3512" s="9" t="s">
        <v>6217</v>
      </c>
      <c r="L3512" s="9" t="s">
        <v>10707</v>
      </c>
      <c r="M3512" s="9" t="s">
        <v>10708</v>
      </c>
      <c r="N3512" s="9" t="s">
        <v>21</v>
      </c>
    </row>
    <row r="3513" spans="1:14" ht="21.75" customHeight="1">
      <c r="A3513" s="8" t="s">
        <v>385</v>
      </c>
      <c r="B3513" s="10" t="s">
        <v>10709</v>
      </c>
      <c r="C3513" s="8" t="s">
        <v>7462</v>
      </c>
      <c r="D3513" s="8" t="s">
        <v>7487</v>
      </c>
      <c r="F3513" s="8" t="s">
        <v>6164</v>
      </c>
      <c r="G3513" s="9" t="str">
        <f t="shared" ca="1" si="207"/>
        <v>8</v>
      </c>
      <c r="H3513" s="9" t="str">
        <f t="shared" ca="1" si="206"/>
        <v>20</v>
      </c>
      <c r="I3513" s="8" t="s">
        <v>10710</v>
      </c>
      <c r="J3513" s="8" t="s">
        <v>40</v>
      </c>
      <c r="K3513" s="8" t="s">
        <v>6166</v>
      </c>
      <c r="L3513" s="8" t="s">
        <v>21</v>
      </c>
      <c r="M3513" s="8" t="s">
        <v>10711</v>
      </c>
      <c r="N3513" s="8" t="s">
        <v>10712</v>
      </c>
    </row>
    <row r="3514" spans="1:14" ht="21.75" customHeight="1">
      <c r="A3514" s="8" t="s">
        <v>9631</v>
      </c>
      <c r="B3514" s="10" t="s">
        <v>10713</v>
      </c>
      <c r="C3514" s="8" t="s">
        <v>7462</v>
      </c>
      <c r="D3514" s="8" t="s">
        <v>7471</v>
      </c>
      <c r="F3514" s="8" t="s">
        <v>6164</v>
      </c>
      <c r="G3514" s="9" t="str">
        <f t="shared" ca="1" si="207"/>
        <v>8</v>
      </c>
      <c r="H3514" s="9" t="str">
        <f t="shared" ca="1" si="206"/>
        <v>20</v>
      </c>
      <c r="I3514" s="8" t="s">
        <v>10714</v>
      </c>
      <c r="J3514" s="8" t="s">
        <v>6158</v>
      </c>
      <c r="K3514" s="8" t="s">
        <v>19</v>
      </c>
      <c r="L3514" s="8" t="s">
        <v>21</v>
      </c>
      <c r="M3514" s="8" t="s">
        <v>10715</v>
      </c>
      <c r="N3514" s="8" t="s">
        <v>10712</v>
      </c>
    </row>
    <row r="3515" spans="1:14" ht="21.75" customHeight="1">
      <c r="A3515" s="8" t="s">
        <v>10716</v>
      </c>
      <c r="B3515" s="10" t="s">
        <v>10713</v>
      </c>
      <c r="C3515" s="8" t="s">
        <v>7462</v>
      </c>
      <c r="D3515" s="8" t="s">
        <v>7495</v>
      </c>
      <c r="F3515" s="8" t="s">
        <v>6141</v>
      </c>
      <c r="G3515" s="9" t="str">
        <f t="shared" ca="1" si="207"/>
        <v>8</v>
      </c>
      <c r="H3515" s="9" t="str">
        <f t="shared" ca="1" si="206"/>
        <v>20</v>
      </c>
      <c r="I3515" s="8" t="s">
        <v>10717</v>
      </c>
      <c r="J3515" s="8" t="s">
        <v>10706</v>
      </c>
      <c r="K3515" s="8" t="s">
        <v>6217</v>
      </c>
      <c r="L3515" s="8" t="s">
        <v>10718</v>
      </c>
      <c r="M3515" s="8" t="s">
        <v>10719</v>
      </c>
      <c r="N3515" s="8" t="s">
        <v>308</v>
      </c>
    </row>
    <row r="3516" spans="1:14" ht="21.75" customHeight="1">
      <c r="A3516" s="8" t="s">
        <v>10720</v>
      </c>
      <c r="B3516" s="10" t="s">
        <v>10721</v>
      </c>
      <c r="C3516" s="8" t="s">
        <v>7462</v>
      </c>
      <c r="D3516" s="8" t="s">
        <v>7487</v>
      </c>
      <c r="F3516" s="8" t="s">
        <v>6141</v>
      </c>
      <c r="G3516" s="9" t="str">
        <f t="shared" ca="1" si="207"/>
        <v>8</v>
      </c>
      <c r="H3516" s="9" t="str">
        <f t="shared" ca="1" si="206"/>
        <v>20</v>
      </c>
      <c r="I3516" s="8" t="s">
        <v>10705</v>
      </c>
      <c r="J3516" s="8" t="s">
        <v>10722</v>
      </c>
      <c r="K3516" s="8" t="s">
        <v>6143</v>
      </c>
      <c r="L3516" s="8" t="s">
        <v>21</v>
      </c>
      <c r="M3516" s="8" t="s">
        <v>10723</v>
      </c>
      <c r="N3516" s="8" t="s">
        <v>10712</v>
      </c>
    </row>
    <row r="3517" spans="1:14" ht="21.75" customHeight="1">
      <c r="A3517" s="8" t="s">
        <v>367</v>
      </c>
      <c r="B3517" s="10" t="s">
        <v>10724</v>
      </c>
      <c r="C3517" s="8" t="s">
        <v>7462</v>
      </c>
      <c r="D3517" s="8" t="s">
        <v>7495</v>
      </c>
      <c r="F3517" s="8" t="s">
        <v>6164</v>
      </c>
      <c r="G3517" s="9" t="str">
        <f t="shared" ca="1" si="207"/>
        <v>8</v>
      </c>
      <c r="H3517" s="9" t="str">
        <f t="shared" ca="1" si="206"/>
        <v>20</v>
      </c>
      <c r="I3517" s="8" t="s">
        <v>10725</v>
      </c>
      <c r="J3517" s="8" t="s">
        <v>21</v>
      </c>
      <c r="K3517" s="8" t="s">
        <v>6143</v>
      </c>
      <c r="L3517" s="8" t="s">
        <v>21</v>
      </c>
      <c r="M3517" s="8" t="s">
        <v>10726</v>
      </c>
      <c r="N3517" s="8" t="s">
        <v>6379</v>
      </c>
    </row>
    <row r="3518" spans="1:14" ht="21.75" customHeight="1">
      <c r="A3518" s="8" t="s">
        <v>314</v>
      </c>
      <c r="B3518" s="8" t="s">
        <v>10727</v>
      </c>
      <c r="C3518" s="8" t="s">
        <v>7462</v>
      </c>
      <c r="D3518" s="8" t="s">
        <v>7490</v>
      </c>
      <c r="F3518" s="8" t="s">
        <v>6141</v>
      </c>
      <c r="G3518" s="9" t="str">
        <f t="shared" ca="1" si="207"/>
        <v>8</v>
      </c>
      <c r="H3518" s="9" t="str">
        <f t="shared" ca="1" si="206"/>
        <v>20</v>
      </c>
      <c r="I3518" s="8" t="s">
        <v>10728</v>
      </c>
      <c r="J3518" s="8" t="s">
        <v>40</v>
      </c>
      <c r="K3518" s="8" t="s">
        <v>6143</v>
      </c>
      <c r="L3518" s="8" t="s">
        <v>10729</v>
      </c>
      <c r="M3518" s="8" t="s">
        <v>10730</v>
      </c>
      <c r="N3518" s="8" t="s">
        <v>308</v>
      </c>
    </row>
    <row r="3519" spans="1:14" ht="21.75" customHeight="1">
      <c r="A3519" s="8" t="s">
        <v>385</v>
      </c>
      <c r="B3519" s="8" t="s">
        <v>10731</v>
      </c>
      <c r="C3519" s="8" t="s">
        <v>7462</v>
      </c>
      <c r="D3519" s="8" t="s">
        <v>10732</v>
      </c>
      <c r="F3519" s="8" t="s">
        <v>6164</v>
      </c>
      <c r="G3519" s="9" t="str">
        <f t="shared" ca="1" si="207"/>
        <v>8</v>
      </c>
      <c r="H3519" s="9" t="str">
        <f t="shared" ca="1" si="206"/>
        <v>20</v>
      </c>
      <c r="I3519" s="8" t="s">
        <v>10733</v>
      </c>
      <c r="J3519" s="8" t="s">
        <v>40</v>
      </c>
      <c r="K3519" s="8" t="s">
        <v>6143</v>
      </c>
      <c r="L3519" s="8" t="s">
        <v>10734</v>
      </c>
      <c r="M3519" s="8" t="s">
        <v>10735</v>
      </c>
      <c r="N3519" s="8" t="s">
        <v>10736</v>
      </c>
    </row>
    <row r="3520" spans="1:14" ht="21.75" customHeight="1">
      <c r="A3520" s="8" t="s">
        <v>9120</v>
      </c>
      <c r="B3520" s="8" t="s">
        <v>10737</v>
      </c>
      <c r="C3520" s="8" t="s">
        <v>7462</v>
      </c>
      <c r="D3520" s="8" t="s">
        <v>7466</v>
      </c>
      <c r="F3520" s="8" t="s">
        <v>6164</v>
      </c>
      <c r="G3520" s="9" t="str">
        <f t="shared" ca="1" si="207"/>
        <v>8</v>
      </c>
      <c r="H3520" s="9" t="str">
        <f t="shared" ca="1" si="206"/>
        <v>20</v>
      </c>
      <c r="I3520" s="8" t="s">
        <v>10738</v>
      </c>
      <c r="J3520" s="8" t="s">
        <v>40</v>
      </c>
      <c r="K3520" s="8" t="s">
        <v>6143</v>
      </c>
      <c r="L3520" s="8" t="s">
        <v>10739</v>
      </c>
      <c r="M3520" s="8" t="s">
        <v>10740</v>
      </c>
      <c r="N3520" s="8" t="s">
        <v>10741</v>
      </c>
    </row>
    <row r="3521" spans="1:14" ht="21.75" customHeight="1">
      <c r="A3521" s="8" t="s">
        <v>255</v>
      </c>
      <c r="B3521" s="10" t="s">
        <v>10713</v>
      </c>
      <c r="C3521" s="8" t="s">
        <v>7462</v>
      </c>
      <c r="D3521" s="8" t="s">
        <v>7463</v>
      </c>
      <c r="F3521" s="8" t="s">
        <v>6141</v>
      </c>
      <c r="G3521" s="9" t="str">
        <f t="shared" ca="1" si="207"/>
        <v>8</v>
      </c>
      <c r="H3521" s="9" t="str">
        <f t="shared" ca="1" si="206"/>
        <v>20</v>
      </c>
      <c r="I3521" s="8" t="s">
        <v>10742</v>
      </c>
      <c r="J3521" s="8" t="s">
        <v>40</v>
      </c>
      <c r="K3521" s="8" t="s">
        <v>19</v>
      </c>
      <c r="L3521" s="8" t="s">
        <v>10743</v>
      </c>
      <c r="M3521" s="8" t="s">
        <v>10744</v>
      </c>
      <c r="N3521" s="8" t="s">
        <v>10712</v>
      </c>
    </row>
    <row r="3522" spans="1:14" ht="21.75" customHeight="1">
      <c r="A3522" s="8" t="s">
        <v>10745</v>
      </c>
      <c r="B3522" s="10" t="s">
        <v>10713</v>
      </c>
      <c r="C3522" s="8" t="s">
        <v>7462</v>
      </c>
      <c r="D3522" s="8" t="s">
        <v>10732</v>
      </c>
      <c r="F3522" s="8" t="s">
        <v>6141</v>
      </c>
      <c r="G3522" s="9" t="str">
        <f t="shared" ca="1" si="207"/>
        <v>8</v>
      </c>
      <c r="H3522" s="9" t="str">
        <f t="shared" ca="1" si="206"/>
        <v>20</v>
      </c>
      <c r="I3522" s="8" t="s">
        <v>10746</v>
      </c>
      <c r="J3522" s="8" t="s">
        <v>6158</v>
      </c>
      <c r="K3522" s="8" t="s">
        <v>6143</v>
      </c>
      <c r="L3522" s="8" t="s">
        <v>10747</v>
      </c>
      <c r="M3522" s="8" t="s">
        <v>10748</v>
      </c>
      <c r="N3522" s="8" t="s">
        <v>10749</v>
      </c>
    </row>
    <row r="3523" spans="1:14" ht="21.75" customHeight="1">
      <c r="A3523" s="8" t="s">
        <v>4176</v>
      </c>
      <c r="B3523" s="8" t="s">
        <v>10750</v>
      </c>
      <c r="C3523" s="8" t="s">
        <v>7462</v>
      </c>
      <c r="D3523" s="8" t="s">
        <v>7483</v>
      </c>
      <c r="F3523" s="8" t="s">
        <v>6141</v>
      </c>
      <c r="G3523" s="9" t="str">
        <f t="shared" ca="1" si="207"/>
        <v>8</v>
      </c>
      <c r="H3523" s="9" t="str">
        <f t="shared" ca="1" si="206"/>
        <v>20</v>
      </c>
      <c r="I3523" s="8" t="s">
        <v>10751</v>
      </c>
      <c r="J3523" s="8" t="s">
        <v>6270</v>
      </c>
      <c r="K3523" s="8" t="s">
        <v>6143</v>
      </c>
      <c r="L3523" s="8" t="s">
        <v>21</v>
      </c>
      <c r="M3523" s="8" t="s">
        <v>10752</v>
      </c>
      <c r="N3523" s="8" t="s">
        <v>10749</v>
      </c>
    </row>
    <row r="3524" spans="1:14" ht="21.75" customHeight="1">
      <c r="A3524" s="8" t="s">
        <v>5604</v>
      </c>
      <c r="B3524" s="10" t="s">
        <v>21</v>
      </c>
      <c r="C3524" s="8" t="s">
        <v>9661</v>
      </c>
      <c r="D3524" s="8" t="s">
        <v>9664</v>
      </c>
      <c r="F3524" s="8" t="s">
        <v>6141</v>
      </c>
      <c r="G3524" s="9" t="str">
        <f t="shared" ca="1" si="207"/>
        <v>8</v>
      </c>
      <c r="H3524" s="9" t="str">
        <f t="shared" ca="1" si="206"/>
        <v>20</v>
      </c>
      <c r="I3524" s="8" t="s">
        <v>10753</v>
      </c>
      <c r="J3524" s="8" t="s">
        <v>10706</v>
      </c>
      <c r="K3524" s="8" t="s">
        <v>6217</v>
      </c>
      <c r="L3524" s="8" t="s">
        <v>10754</v>
      </c>
      <c r="M3524" s="8" t="s">
        <v>10755</v>
      </c>
      <c r="N3524" s="8" t="s">
        <v>308</v>
      </c>
    </row>
    <row r="3525" spans="1:14" ht="21.75" customHeight="1">
      <c r="A3525" s="8" t="s">
        <v>6512</v>
      </c>
      <c r="B3525" s="10" t="s">
        <v>10713</v>
      </c>
      <c r="C3525" s="8" t="s">
        <v>7462</v>
      </c>
      <c r="D3525" s="8" t="s">
        <v>7463</v>
      </c>
      <c r="F3525" s="8" t="s">
        <v>6141</v>
      </c>
      <c r="G3525" s="9" t="str">
        <f t="shared" ca="1" si="207"/>
        <v>8</v>
      </c>
      <c r="H3525" s="9" t="str">
        <f t="shared" ca="1" si="206"/>
        <v>20</v>
      </c>
      <c r="I3525" s="8" t="s">
        <v>10756</v>
      </c>
      <c r="J3525" s="8" t="s">
        <v>40</v>
      </c>
      <c r="K3525" s="8" t="s">
        <v>6217</v>
      </c>
      <c r="L3525" s="8" t="s">
        <v>10757</v>
      </c>
      <c r="M3525" s="8" t="s">
        <v>10758</v>
      </c>
      <c r="N3525" s="8" t="s">
        <v>10736</v>
      </c>
    </row>
    <row r="3526" spans="1:14" ht="21.75" customHeight="1">
      <c r="A3526" s="8" t="s">
        <v>10759</v>
      </c>
      <c r="B3526" s="8" t="s">
        <v>3289</v>
      </c>
      <c r="C3526" s="8" t="s">
        <v>7462</v>
      </c>
      <c r="D3526" s="8" t="s">
        <v>7495</v>
      </c>
      <c r="F3526" s="8" t="s">
        <v>6141</v>
      </c>
      <c r="G3526" s="9" t="str">
        <f t="shared" ca="1" si="207"/>
        <v>8</v>
      </c>
      <c r="H3526" s="9" t="str">
        <f t="shared" ca="1" si="206"/>
        <v>20</v>
      </c>
      <c r="I3526" s="8" t="s">
        <v>10751</v>
      </c>
      <c r="J3526" s="8" t="s">
        <v>10760</v>
      </c>
      <c r="K3526" s="8" t="s">
        <v>19</v>
      </c>
      <c r="L3526" s="8" t="s">
        <v>10761</v>
      </c>
      <c r="M3526" s="8" t="s">
        <v>10762</v>
      </c>
      <c r="N3526" s="8" t="s">
        <v>10741</v>
      </c>
    </row>
    <row r="3527" spans="1:14" ht="21.75" customHeight="1">
      <c r="A3527" s="8" t="s">
        <v>10763</v>
      </c>
      <c r="B3527" s="8" t="s">
        <v>10764</v>
      </c>
      <c r="C3527" s="8" t="s">
        <v>7462</v>
      </c>
      <c r="D3527" s="8" t="s">
        <v>7463</v>
      </c>
      <c r="F3527" s="8" t="s">
        <v>6141</v>
      </c>
      <c r="G3527" s="9" t="str">
        <f t="shared" ca="1" si="207"/>
        <v>8</v>
      </c>
      <c r="H3527" s="9" t="str">
        <f t="shared" ca="1" si="206"/>
        <v>20</v>
      </c>
      <c r="I3527" s="8" t="s">
        <v>10765</v>
      </c>
      <c r="J3527" s="8" t="s">
        <v>21</v>
      </c>
      <c r="K3527" s="8" t="s">
        <v>6166</v>
      </c>
      <c r="L3527" s="8" t="s">
        <v>10766</v>
      </c>
      <c r="M3527" s="8" t="s">
        <v>10767</v>
      </c>
      <c r="N3527" s="8" t="s">
        <v>10706</v>
      </c>
    </row>
    <row r="3528" spans="1:14" ht="21.75" customHeight="1">
      <c r="A3528" s="8" t="s">
        <v>6326</v>
      </c>
      <c r="B3528" s="10" t="s">
        <v>10713</v>
      </c>
      <c r="C3528" s="8" t="s">
        <v>7462</v>
      </c>
      <c r="D3528" s="8" t="s">
        <v>7490</v>
      </c>
      <c r="F3528" s="8" t="s">
        <v>6141</v>
      </c>
      <c r="G3528" s="9" t="str">
        <f t="shared" ca="1" si="207"/>
        <v>8</v>
      </c>
      <c r="H3528" s="9" t="str">
        <f t="shared" ca="1" si="206"/>
        <v>20</v>
      </c>
      <c r="I3528" s="8" t="s">
        <v>10768</v>
      </c>
      <c r="J3528" s="8" t="s">
        <v>10760</v>
      </c>
      <c r="K3528" s="8" t="s">
        <v>6143</v>
      </c>
      <c r="L3528" s="8" t="s">
        <v>10769</v>
      </c>
      <c r="M3528" s="8" t="s">
        <v>10770</v>
      </c>
      <c r="N3528" s="8" t="s">
        <v>10712</v>
      </c>
    </row>
    <row r="3529" spans="1:14" ht="21.75" customHeight="1">
      <c r="A3529" s="8" t="s">
        <v>10771</v>
      </c>
      <c r="B3529" s="8" t="s">
        <v>10764</v>
      </c>
      <c r="C3529" s="8" t="s">
        <v>7462</v>
      </c>
      <c r="D3529" s="8" t="s">
        <v>7463</v>
      </c>
      <c r="F3529" s="8" t="s">
        <v>6141</v>
      </c>
      <c r="G3529" s="9" t="str">
        <f t="shared" ca="1" si="207"/>
        <v>8</v>
      </c>
      <c r="H3529" s="9" t="str">
        <f t="shared" ca="1" si="206"/>
        <v>20</v>
      </c>
      <c r="I3529" s="8" t="s">
        <v>10772</v>
      </c>
      <c r="J3529" s="8" t="s">
        <v>21</v>
      </c>
      <c r="K3529" s="8" t="s">
        <v>6143</v>
      </c>
      <c r="L3529" s="8" t="s">
        <v>10766</v>
      </c>
      <c r="M3529" s="8" t="s">
        <v>10773</v>
      </c>
      <c r="N3529" s="8" t="s">
        <v>10706</v>
      </c>
    </row>
    <row r="3530" spans="1:14" ht="21.75" customHeight="1">
      <c r="A3530" s="8" t="s">
        <v>10774</v>
      </c>
      <c r="B3530" s="10" t="s">
        <v>10713</v>
      </c>
      <c r="C3530" s="8" t="s">
        <v>7462</v>
      </c>
      <c r="D3530" s="8" t="s">
        <v>7495</v>
      </c>
      <c r="F3530" s="8" t="s">
        <v>6164</v>
      </c>
      <c r="G3530" s="9" t="str">
        <f t="shared" ca="1" si="207"/>
        <v>8</v>
      </c>
      <c r="H3530" s="9" t="str">
        <f t="shared" ca="1" si="206"/>
        <v>20</v>
      </c>
      <c r="I3530" s="8" t="s">
        <v>10768</v>
      </c>
      <c r="J3530" s="8" t="s">
        <v>6379</v>
      </c>
      <c r="K3530" s="8" t="s">
        <v>6143</v>
      </c>
      <c r="L3530" s="8" t="s">
        <v>10775</v>
      </c>
      <c r="M3530" s="8" t="s">
        <v>10776</v>
      </c>
      <c r="N3530" s="8" t="s">
        <v>10749</v>
      </c>
    </row>
    <row r="3531" spans="1:14" ht="21.75" customHeight="1">
      <c r="A3531" s="8" t="s">
        <v>385</v>
      </c>
      <c r="B3531" s="8" t="s">
        <v>10737</v>
      </c>
      <c r="C3531" s="8" t="s">
        <v>7462</v>
      </c>
      <c r="D3531" s="8" t="s">
        <v>10732</v>
      </c>
      <c r="F3531" s="8" t="s">
        <v>6164</v>
      </c>
      <c r="G3531" s="9" t="str">
        <f t="shared" ca="1" si="207"/>
        <v>8</v>
      </c>
      <c r="H3531" s="9" t="str">
        <f t="shared" ca="1" si="206"/>
        <v>20</v>
      </c>
      <c r="I3531" s="8" t="s">
        <v>10777</v>
      </c>
      <c r="J3531" s="8" t="s">
        <v>40</v>
      </c>
      <c r="K3531" s="8" t="s">
        <v>6143</v>
      </c>
      <c r="L3531" s="8" t="s">
        <v>10739</v>
      </c>
      <c r="M3531" s="8" t="s">
        <v>10778</v>
      </c>
      <c r="N3531" s="8" t="s">
        <v>10741</v>
      </c>
    </row>
    <row r="3532" spans="1:14" ht="21.75" customHeight="1">
      <c r="A3532" s="8" t="s">
        <v>4611</v>
      </c>
      <c r="B3532" s="8" t="s">
        <v>10779</v>
      </c>
      <c r="C3532" s="8" t="s">
        <v>7462</v>
      </c>
      <c r="D3532" s="8" t="s">
        <v>7475</v>
      </c>
      <c r="F3532" s="8" t="s">
        <v>6141</v>
      </c>
      <c r="G3532" s="9" t="str">
        <f t="shared" ca="1" si="207"/>
        <v>8</v>
      </c>
      <c r="H3532" s="9" t="str">
        <f t="shared" ca="1" si="206"/>
        <v>20</v>
      </c>
      <c r="I3532" s="8" t="s">
        <v>10742</v>
      </c>
      <c r="J3532" s="8" t="s">
        <v>6158</v>
      </c>
      <c r="K3532" s="8" t="s">
        <v>19</v>
      </c>
      <c r="L3532" s="8" t="s">
        <v>10780</v>
      </c>
      <c r="M3532" s="8" t="s">
        <v>10781</v>
      </c>
      <c r="N3532" s="8" t="s">
        <v>10712</v>
      </c>
    </row>
    <row r="3533" spans="1:14" ht="21.75" customHeight="1">
      <c r="A3533" s="8" t="s">
        <v>10782</v>
      </c>
      <c r="B3533" s="10" t="s">
        <v>10713</v>
      </c>
      <c r="C3533" s="8" t="s">
        <v>7462</v>
      </c>
      <c r="D3533" s="8" t="s">
        <v>7543</v>
      </c>
      <c r="F3533" s="8" t="s">
        <v>6141</v>
      </c>
      <c r="G3533" s="9" t="str">
        <f t="shared" ca="1" si="207"/>
        <v>8</v>
      </c>
      <c r="H3533" s="9" t="str">
        <f t="shared" ca="1" si="206"/>
        <v>20</v>
      </c>
      <c r="I3533" s="8" t="s">
        <v>10714</v>
      </c>
      <c r="J3533" s="8" t="s">
        <v>40</v>
      </c>
      <c r="K3533" s="8" t="s">
        <v>6217</v>
      </c>
      <c r="L3533" s="8" t="s">
        <v>10783</v>
      </c>
      <c r="M3533" s="8" t="s">
        <v>10784</v>
      </c>
      <c r="N3533" s="8" t="s">
        <v>10785</v>
      </c>
    </row>
    <row r="3534" spans="1:14" ht="21.75" customHeight="1">
      <c r="A3534" s="8" t="s">
        <v>4176</v>
      </c>
      <c r="B3534" s="8" t="s">
        <v>7644</v>
      </c>
      <c r="C3534" s="8" t="s">
        <v>7462</v>
      </c>
      <c r="D3534" s="8" t="s">
        <v>7490</v>
      </c>
      <c r="F3534" s="8" t="s">
        <v>10786</v>
      </c>
      <c r="G3534" s="9" t="str">
        <f t="shared" ca="1" si="207"/>
        <v>8</v>
      </c>
      <c r="H3534" s="9" t="str">
        <f t="shared" ca="1" si="206"/>
        <v>20</v>
      </c>
      <c r="I3534" s="8" t="s">
        <v>10787</v>
      </c>
      <c r="J3534" s="8" t="s">
        <v>10788</v>
      </c>
      <c r="K3534" s="8" t="s">
        <v>6217</v>
      </c>
      <c r="L3534" s="8" t="s">
        <v>10789</v>
      </c>
      <c r="M3534" s="8" t="s">
        <v>10790</v>
      </c>
      <c r="N3534" s="8" t="s">
        <v>308</v>
      </c>
    </row>
    <row r="3535" spans="1:14" ht="21.75" customHeight="1">
      <c r="A3535" s="8" t="s">
        <v>4176</v>
      </c>
      <c r="B3535" s="8" t="s">
        <v>10737</v>
      </c>
      <c r="C3535" s="8" t="s">
        <v>7462</v>
      </c>
      <c r="D3535" s="8" t="s">
        <v>7463</v>
      </c>
      <c r="F3535" s="8" t="s">
        <v>6164</v>
      </c>
      <c r="G3535" s="9" t="str">
        <f t="shared" ca="1" si="207"/>
        <v>8</v>
      </c>
      <c r="H3535" s="9" t="str">
        <f t="shared" ca="1" si="206"/>
        <v>20</v>
      </c>
      <c r="I3535" s="8" t="s">
        <v>10791</v>
      </c>
      <c r="J3535" s="8" t="s">
        <v>40</v>
      </c>
      <c r="K3535" s="8" t="s">
        <v>6143</v>
      </c>
      <c r="L3535" s="8" t="s">
        <v>10739</v>
      </c>
      <c r="M3535" s="8" t="s">
        <v>10792</v>
      </c>
      <c r="N3535" s="8" t="s">
        <v>10741</v>
      </c>
    </row>
    <row r="3536" spans="1:14" ht="21.75" customHeight="1">
      <c r="A3536" s="8" t="s">
        <v>8643</v>
      </c>
      <c r="B3536" s="8" t="s">
        <v>10793</v>
      </c>
      <c r="C3536" s="8" t="s">
        <v>7462</v>
      </c>
      <c r="D3536" s="8" t="s">
        <v>7543</v>
      </c>
      <c r="F3536" s="8" t="s">
        <v>6141</v>
      </c>
      <c r="G3536" s="9" t="str">
        <f t="shared" ca="1" si="207"/>
        <v>8</v>
      </c>
      <c r="H3536" s="9" t="str">
        <f t="shared" ca="1" si="206"/>
        <v>20</v>
      </c>
      <c r="I3536" s="8" t="s">
        <v>10714</v>
      </c>
      <c r="J3536" s="8" t="s">
        <v>40</v>
      </c>
      <c r="K3536" s="8" t="s">
        <v>6217</v>
      </c>
      <c r="L3536" s="8" t="s">
        <v>10794</v>
      </c>
      <c r="M3536" s="8" t="s">
        <v>10795</v>
      </c>
      <c r="N3536" s="8" t="s">
        <v>10741</v>
      </c>
    </row>
    <row r="3537" spans="1:14" ht="21.75" customHeight="1">
      <c r="A3537" s="8" t="s">
        <v>10796</v>
      </c>
      <c r="B3537" s="10" t="s">
        <v>10713</v>
      </c>
      <c r="C3537" s="8" t="s">
        <v>7462</v>
      </c>
      <c r="D3537" s="8" t="s">
        <v>10732</v>
      </c>
      <c r="F3537" s="8" t="s">
        <v>6141</v>
      </c>
      <c r="G3537" s="9" t="str">
        <f t="shared" ca="1" si="207"/>
        <v>8</v>
      </c>
      <c r="H3537" s="9" t="str">
        <f t="shared" ca="1" si="206"/>
        <v>20</v>
      </c>
      <c r="I3537" s="8" t="s">
        <v>10725</v>
      </c>
      <c r="J3537" s="8" t="s">
        <v>10797</v>
      </c>
      <c r="K3537" s="8" t="s">
        <v>6217</v>
      </c>
      <c r="L3537" s="8" t="s">
        <v>10798</v>
      </c>
      <c r="M3537" s="8" t="s">
        <v>10799</v>
      </c>
      <c r="N3537" s="8" t="s">
        <v>10712</v>
      </c>
    </row>
    <row r="3538" spans="1:14" ht="21.75" customHeight="1">
      <c r="A3538" s="8" t="s">
        <v>6911</v>
      </c>
      <c r="B3538" s="10" t="s">
        <v>10713</v>
      </c>
      <c r="C3538" s="8" t="s">
        <v>7462</v>
      </c>
      <c r="D3538" s="8" t="s">
        <v>7495</v>
      </c>
      <c r="F3538" s="8" t="s">
        <v>6141</v>
      </c>
      <c r="G3538" s="9" t="str">
        <f t="shared" ca="1" si="207"/>
        <v>8</v>
      </c>
      <c r="H3538" s="9" t="str">
        <f t="shared" ca="1" si="206"/>
        <v>20</v>
      </c>
      <c r="I3538" s="8" t="s">
        <v>10800</v>
      </c>
      <c r="J3538" s="8" t="s">
        <v>10706</v>
      </c>
      <c r="K3538" s="8" t="s">
        <v>6217</v>
      </c>
      <c r="L3538" s="8" t="s">
        <v>10801</v>
      </c>
      <c r="M3538" s="8" t="s">
        <v>10802</v>
      </c>
      <c r="N3538" s="8" t="s">
        <v>10741</v>
      </c>
    </row>
    <row r="3539" spans="1:14" ht="21.75" customHeight="1">
      <c r="A3539" s="8" t="s">
        <v>385</v>
      </c>
      <c r="B3539" s="10" t="s">
        <v>10713</v>
      </c>
      <c r="C3539" s="8" t="s">
        <v>7462</v>
      </c>
      <c r="D3539" s="8" t="s">
        <v>7463</v>
      </c>
      <c r="F3539" s="8" t="s">
        <v>6164</v>
      </c>
      <c r="G3539" s="9" t="str">
        <f t="shared" ca="1" si="207"/>
        <v>8</v>
      </c>
      <c r="H3539" s="9" t="str">
        <f t="shared" ca="1" si="206"/>
        <v>20</v>
      </c>
      <c r="I3539" s="8" t="s">
        <v>10756</v>
      </c>
      <c r="J3539" s="8" t="s">
        <v>10803</v>
      </c>
      <c r="K3539" s="8" t="s">
        <v>6143</v>
      </c>
      <c r="L3539" s="8" t="s">
        <v>10804</v>
      </c>
      <c r="M3539" s="8" t="s">
        <v>10805</v>
      </c>
      <c r="N3539" s="8" t="s">
        <v>10712</v>
      </c>
    </row>
    <row r="3540" spans="1:14" ht="21.75" customHeight="1">
      <c r="A3540" s="8" t="s">
        <v>3408</v>
      </c>
      <c r="B3540" s="8" t="s">
        <v>10806</v>
      </c>
      <c r="C3540" s="8" t="s">
        <v>7462</v>
      </c>
      <c r="D3540" s="8" t="s">
        <v>7547</v>
      </c>
      <c r="F3540" s="8" t="s">
        <v>6141</v>
      </c>
      <c r="G3540" s="9" t="str">
        <f t="shared" ca="1" si="207"/>
        <v>8</v>
      </c>
      <c r="H3540" s="9" t="str">
        <f t="shared" ca="1" si="206"/>
        <v>20</v>
      </c>
      <c r="I3540" s="8" t="s">
        <v>10807</v>
      </c>
      <c r="J3540" s="8" t="s">
        <v>6158</v>
      </c>
      <c r="K3540" s="8" t="s">
        <v>6217</v>
      </c>
      <c r="L3540" s="8" t="s">
        <v>21</v>
      </c>
      <c r="M3540" s="8" t="s">
        <v>10808</v>
      </c>
      <c r="N3540" s="8" t="s">
        <v>10712</v>
      </c>
    </row>
    <row r="3541" spans="1:14" ht="21.75" customHeight="1">
      <c r="A3541" s="8" t="s">
        <v>1410</v>
      </c>
      <c r="B3541" s="8" t="s">
        <v>10809</v>
      </c>
      <c r="C3541" s="8" t="s">
        <v>7462</v>
      </c>
      <c r="D3541" s="8" t="s">
        <v>7543</v>
      </c>
      <c r="F3541" s="8" t="s">
        <v>6141</v>
      </c>
      <c r="G3541" s="9" t="str">
        <f t="shared" ca="1" si="207"/>
        <v>8</v>
      </c>
      <c r="H3541" s="9" t="str">
        <f t="shared" ca="1" si="206"/>
        <v>20</v>
      </c>
      <c r="I3541" s="8" t="s">
        <v>10810</v>
      </c>
      <c r="J3541" s="8" t="s">
        <v>40</v>
      </c>
      <c r="K3541" s="8" t="s">
        <v>6217</v>
      </c>
      <c r="L3541" s="8" t="s">
        <v>21</v>
      </c>
      <c r="M3541" s="8" t="s">
        <v>10811</v>
      </c>
      <c r="N3541" s="8" t="s">
        <v>10749</v>
      </c>
    </row>
    <row r="3542" spans="1:14" ht="21.75" customHeight="1">
      <c r="A3542" s="8" t="s">
        <v>5517</v>
      </c>
      <c r="B3542" s="10" t="s">
        <v>10713</v>
      </c>
      <c r="C3542" s="8" t="s">
        <v>8585</v>
      </c>
      <c r="D3542" s="8" t="s">
        <v>8586</v>
      </c>
      <c r="F3542" s="8" t="s">
        <v>6164</v>
      </c>
      <c r="G3542" s="9" t="str">
        <f t="shared" ca="1" si="207"/>
        <v>8</v>
      </c>
      <c r="H3542" s="9" t="str">
        <f t="shared" ca="1" si="206"/>
        <v>20</v>
      </c>
      <c r="I3542" s="8" t="s">
        <v>10714</v>
      </c>
      <c r="J3542" s="8" t="s">
        <v>6379</v>
      </c>
      <c r="K3542" s="8" t="s">
        <v>6217</v>
      </c>
      <c r="L3542" s="8" t="s">
        <v>10812</v>
      </c>
      <c r="M3542" s="8" t="s">
        <v>10813</v>
      </c>
      <c r="N3542" s="8" t="s">
        <v>10741</v>
      </c>
    </row>
    <row r="3543" spans="1:14" ht="21.75" customHeight="1">
      <c r="A3543" s="8" t="s">
        <v>10814</v>
      </c>
      <c r="B3543" s="10" t="s">
        <v>10713</v>
      </c>
      <c r="C3543" s="8" t="s">
        <v>8585</v>
      </c>
      <c r="D3543" s="8" t="s">
        <v>8591</v>
      </c>
      <c r="F3543" s="8" t="s">
        <v>6164</v>
      </c>
      <c r="G3543" s="9" t="str">
        <f t="shared" ca="1" si="207"/>
        <v>8</v>
      </c>
      <c r="H3543" s="9" t="str">
        <f t="shared" ca="1" si="206"/>
        <v>20</v>
      </c>
      <c r="I3543" s="8" t="s">
        <v>10810</v>
      </c>
      <c r="J3543" s="8" t="s">
        <v>40</v>
      </c>
      <c r="K3543" s="8" t="s">
        <v>6217</v>
      </c>
      <c r="L3543" s="8" t="s">
        <v>10815</v>
      </c>
      <c r="M3543" s="8" t="s">
        <v>10816</v>
      </c>
      <c r="N3543" s="8" t="s">
        <v>10741</v>
      </c>
    </row>
    <row r="3544" spans="1:14" ht="21.75" customHeight="1">
      <c r="A3544" s="8" t="s">
        <v>10817</v>
      </c>
      <c r="B3544" s="8" t="s">
        <v>10818</v>
      </c>
      <c r="C3544" s="8" t="s">
        <v>8585</v>
      </c>
      <c r="D3544" s="8" t="s">
        <v>8591</v>
      </c>
      <c r="F3544" s="8" t="s">
        <v>6164</v>
      </c>
      <c r="G3544" s="9" t="str">
        <f t="shared" ca="1" si="207"/>
        <v>8</v>
      </c>
      <c r="H3544" s="9" t="str">
        <f t="shared" ca="1" si="206"/>
        <v>20</v>
      </c>
      <c r="I3544" s="8" t="s">
        <v>10819</v>
      </c>
      <c r="J3544" s="8" t="s">
        <v>21</v>
      </c>
      <c r="K3544" s="8" t="s">
        <v>6217</v>
      </c>
      <c r="L3544" s="8" t="s">
        <v>10820</v>
      </c>
      <c r="M3544" s="8" t="s">
        <v>10821</v>
      </c>
      <c r="N3544" s="8" t="s">
        <v>10706</v>
      </c>
    </row>
    <row r="3545" spans="1:14" ht="21.75" customHeight="1">
      <c r="A3545" s="8" t="s">
        <v>10822</v>
      </c>
      <c r="B3545" s="8" t="s">
        <v>10818</v>
      </c>
      <c r="C3545" s="8" t="s">
        <v>8585</v>
      </c>
      <c r="D3545" s="8" t="s">
        <v>8591</v>
      </c>
      <c r="F3545" s="8" t="s">
        <v>6164</v>
      </c>
      <c r="G3545" s="9" t="str">
        <f t="shared" ca="1" si="207"/>
        <v>8</v>
      </c>
      <c r="H3545" s="9" t="str">
        <f t="shared" ca="1" si="206"/>
        <v>20</v>
      </c>
      <c r="I3545" s="8" t="s">
        <v>10810</v>
      </c>
      <c r="J3545" s="8" t="s">
        <v>21</v>
      </c>
      <c r="K3545" s="8" t="s">
        <v>6217</v>
      </c>
      <c r="L3545" s="8" t="s">
        <v>10820</v>
      </c>
      <c r="M3545" s="8" t="s">
        <v>10821</v>
      </c>
      <c r="N3545" s="8" t="s">
        <v>10706</v>
      </c>
    </row>
    <row r="3546" spans="1:14" ht="21.75" customHeight="1">
      <c r="A3546" s="8" t="s">
        <v>8656</v>
      </c>
      <c r="B3546" s="10" t="s">
        <v>10713</v>
      </c>
      <c r="C3546" s="8" t="s">
        <v>8585</v>
      </c>
      <c r="D3546" s="8" t="s">
        <v>8586</v>
      </c>
      <c r="F3546" s="8" t="s">
        <v>10823</v>
      </c>
      <c r="G3546" s="9" t="str">
        <f t="shared" ca="1" si="207"/>
        <v>8</v>
      </c>
      <c r="H3546" s="9" t="str">
        <f t="shared" ca="1" si="206"/>
        <v>20</v>
      </c>
      <c r="I3546" s="8" t="s">
        <v>10824</v>
      </c>
      <c r="J3546" s="8" t="s">
        <v>6864</v>
      </c>
      <c r="K3546" s="8" t="s">
        <v>10825</v>
      </c>
      <c r="L3546" s="8" t="s">
        <v>10826</v>
      </c>
      <c r="M3546" s="8" t="s">
        <v>10827</v>
      </c>
      <c r="N3546" s="8" t="s">
        <v>10712</v>
      </c>
    </row>
    <row r="3547" spans="1:14" ht="21.75" customHeight="1">
      <c r="A3547" s="8" t="s">
        <v>1321</v>
      </c>
      <c r="B3547" s="8" t="s">
        <v>10828</v>
      </c>
      <c r="C3547" s="8" t="s">
        <v>8585</v>
      </c>
      <c r="D3547" s="8" t="s">
        <v>8586</v>
      </c>
      <c r="F3547" s="8" t="s">
        <v>6164</v>
      </c>
      <c r="G3547" s="9" t="str">
        <f t="shared" ca="1" si="207"/>
        <v>8</v>
      </c>
      <c r="H3547" s="9" t="str">
        <f t="shared" ca="1" si="206"/>
        <v>20</v>
      </c>
      <c r="I3547" s="8" t="s">
        <v>10829</v>
      </c>
      <c r="J3547" s="8" t="s">
        <v>6379</v>
      </c>
      <c r="K3547" s="8" t="s">
        <v>19</v>
      </c>
      <c r="L3547" s="8" t="s">
        <v>10830</v>
      </c>
      <c r="M3547" s="8" t="s">
        <v>10831</v>
      </c>
      <c r="N3547" s="8" t="s">
        <v>10712</v>
      </c>
    </row>
    <row r="3548" spans="1:14" ht="21.75" customHeight="1">
      <c r="A3548" s="8" t="s">
        <v>9902</v>
      </c>
      <c r="B3548" s="10" t="s">
        <v>10713</v>
      </c>
      <c r="C3548" s="8" t="s">
        <v>8585</v>
      </c>
      <c r="D3548" s="8" t="s">
        <v>8667</v>
      </c>
      <c r="F3548" s="8" t="s">
        <v>6164</v>
      </c>
      <c r="G3548" s="9" t="str">
        <f t="shared" ca="1" si="207"/>
        <v>8</v>
      </c>
      <c r="H3548" s="9" t="str">
        <f t="shared" ca="1" si="206"/>
        <v>20</v>
      </c>
      <c r="I3548" s="8" t="s">
        <v>10832</v>
      </c>
      <c r="J3548" s="8" t="s">
        <v>6379</v>
      </c>
      <c r="K3548" s="8" t="s">
        <v>6143</v>
      </c>
      <c r="L3548" s="8" t="s">
        <v>10833</v>
      </c>
      <c r="M3548" s="8" t="s">
        <v>10834</v>
      </c>
      <c r="N3548" s="8" t="s">
        <v>10712</v>
      </c>
    </row>
    <row r="3549" spans="1:14" ht="21.75" customHeight="1">
      <c r="A3549" s="8" t="s">
        <v>4176</v>
      </c>
      <c r="B3549" s="10" t="s">
        <v>10713</v>
      </c>
      <c r="C3549" s="8" t="s">
        <v>8585</v>
      </c>
      <c r="D3549" s="8" t="s">
        <v>8617</v>
      </c>
      <c r="F3549" s="8" t="s">
        <v>6141</v>
      </c>
      <c r="G3549" s="9" t="str">
        <f t="shared" ca="1" si="207"/>
        <v>8</v>
      </c>
      <c r="H3549" s="9" t="str">
        <f t="shared" ca="1" si="206"/>
        <v>20</v>
      </c>
      <c r="I3549" s="8" t="s">
        <v>10810</v>
      </c>
      <c r="J3549" s="8" t="s">
        <v>10722</v>
      </c>
      <c r="K3549" s="8" t="s">
        <v>6217</v>
      </c>
      <c r="L3549" s="8" t="s">
        <v>10835</v>
      </c>
      <c r="M3549" s="8" t="s">
        <v>10836</v>
      </c>
      <c r="N3549" s="8" t="s">
        <v>10736</v>
      </c>
    </row>
    <row r="3550" spans="1:14" ht="21.75" customHeight="1">
      <c r="A3550" s="8" t="s">
        <v>3014</v>
      </c>
      <c r="B3550" s="10" t="s">
        <v>21</v>
      </c>
      <c r="C3550" s="8" t="s">
        <v>8585</v>
      </c>
      <c r="D3550" s="8" t="s">
        <v>8648</v>
      </c>
      <c r="F3550" s="8" t="s">
        <v>6141</v>
      </c>
      <c r="G3550" s="9" t="str">
        <f t="shared" ca="1" si="207"/>
        <v>8</v>
      </c>
      <c r="H3550" s="9" t="str">
        <f t="shared" ca="1" si="206"/>
        <v>20</v>
      </c>
      <c r="I3550" s="8" t="s">
        <v>10772</v>
      </c>
      <c r="J3550" s="8" t="s">
        <v>10706</v>
      </c>
      <c r="K3550" s="8" t="s">
        <v>6143</v>
      </c>
      <c r="L3550" s="8" t="s">
        <v>21</v>
      </c>
      <c r="M3550" s="8" t="s">
        <v>10837</v>
      </c>
      <c r="N3550" s="8" t="s">
        <v>10712</v>
      </c>
    </row>
    <row r="3551" spans="1:14" ht="21.75" customHeight="1">
      <c r="A3551" s="8" t="s">
        <v>9902</v>
      </c>
      <c r="B3551" s="10" t="s">
        <v>10713</v>
      </c>
      <c r="C3551" s="8" t="s">
        <v>8585</v>
      </c>
      <c r="D3551" s="8" t="s">
        <v>8667</v>
      </c>
      <c r="F3551" s="8" t="s">
        <v>6164</v>
      </c>
      <c r="G3551" s="9" t="str">
        <f t="shared" ca="1" si="207"/>
        <v>8</v>
      </c>
      <c r="H3551" s="9" t="str">
        <f t="shared" ca="1" si="206"/>
        <v>20</v>
      </c>
      <c r="I3551" s="8" t="s">
        <v>10832</v>
      </c>
      <c r="J3551" s="8" t="s">
        <v>6379</v>
      </c>
      <c r="K3551" s="8" t="s">
        <v>6143</v>
      </c>
      <c r="L3551" s="8" t="s">
        <v>10833</v>
      </c>
      <c r="M3551" s="8" t="s">
        <v>10838</v>
      </c>
      <c r="N3551" s="8" t="s">
        <v>10712</v>
      </c>
    </row>
    <row r="3552" spans="1:14" ht="21.75" customHeight="1">
      <c r="A3552" s="8" t="s">
        <v>1410</v>
      </c>
      <c r="B3552" s="10" t="s">
        <v>10713</v>
      </c>
      <c r="C3552" s="8" t="s">
        <v>8585</v>
      </c>
      <c r="D3552" s="8" t="s">
        <v>8667</v>
      </c>
      <c r="F3552" s="8" t="s">
        <v>6164</v>
      </c>
      <c r="G3552" s="9" t="str">
        <f t="shared" ca="1" si="207"/>
        <v>8</v>
      </c>
      <c r="H3552" s="9" t="str">
        <f t="shared" ca="1" si="206"/>
        <v>20</v>
      </c>
      <c r="I3552" s="8" t="s">
        <v>10772</v>
      </c>
      <c r="J3552" s="8" t="s">
        <v>10706</v>
      </c>
      <c r="K3552" s="8" t="s">
        <v>6143</v>
      </c>
      <c r="L3552" s="8" t="s">
        <v>10839</v>
      </c>
      <c r="M3552" s="8" t="s">
        <v>10840</v>
      </c>
      <c r="N3552" s="8" t="s">
        <v>10712</v>
      </c>
    </row>
    <row r="3553" spans="1:14" ht="21.75" customHeight="1">
      <c r="A3553" s="8" t="s">
        <v>6919</v>
      </c>
      <c r="B3553" s="10" t="s">
        <v>10713</v>
      </c>
      <c r="C3553" s="8" t="s">
        <v>8585</v>
      </c>
      <c r="D3553" s="8" t="s">
        <v>8617</v>
      </c>
      <c r="F3553" s="8" t="s">
        <v>6141</v>
      </c>
      <c r="G3553" s="9" t="str">
        <f t="shared" ca="1" si="207"/>
        <v>8</v>
      </c>
      <c r="H3553" s="9" t="str">
        <f t="shared" ca="1" si="206"/>
        <v>20</v>
      </c>
      <c r="I3553" s="8" t="s">
        <v>10714</v>
      </c>
      <c r="J3553" s="8" t="s">
        <v>10722</v>
      </c>
      <c r="K3553" s="8" t="s">
        <v>6166</v>
      </c>
      <c r="L3553" s="8" t="s">
        <v>10835</v>
      </c>
      <c r="M3553" s="8" t="s">
        <v>10841</v>
      </c>
      <c r="N3553" s="8" t="s">
        <v>10736</v>
      </c>
    </row>
    <row r="3554" spans="1:14" ht="21.75" customHeight="1">
      <c r="A3554" s="8" t="s">
        <v>1410</v>
      </c>
      <c r="B3554" s="10" t="s">
        <v>10713</v>
      </c>
      <c r="C3554" s="8" t="s">
        <v>8585</v>
      </c>
      <c r="D3554" s="8" t="s">
        <v>8591</v>
      </c>
      <c r="F3554" s="8" t="s">
        <v>6141</v>
      </c>
      <c r="G3554" s="9" t="str">
        <f t="shared" ca="1" si="207"/>
        <v>8</v>
      </c>
      <c r="H3554" s="9" t="str">
        <f t="shared" ca="1" si="206"/>
        <v>20</v>
      </c>
      <c r="I3554" s="8" t="s">
        <v>10787</v>
      </c>
      <c r="J3554" s="8" t="s">
        <v>6158</v>
      </c>
      <c r="K3554" s="8" t="s">
        <v>19</v>
      </c>
      <c r="L3554" s="8" t="s">
        <v>10842</v>
      </c>
      <c r="M3554" s="8" t="s">
        <v>10843</v>
      </c>
      <c r="N3554" s="8" t="s">
        <v>10712</v>
      </c>
    </row>
    <row r="3555" spans="1:14" ht="21.75" customHeight="1">
      <c r="A3555" s="8" t="s">
        <v>1205</v>
      </c>
      <c r="B3555" s="10" t="s">
        <v>10713</v>
      </c>
      <c r="C3555" s="8" t="s">
        <v>8585</v>
      </c>
      <c r="D3555" s="8" t="s">
        <v>8667</v>
      </c>
      <c r="F3555" s="8" t="s">
        <v>6164</v>
      </c>
      <c r="G3555" s="9" t="str">
        <f t="shared" ca="1" si="207"/>
        <v>8</v>
      </c>
      <c r="H3555" s="9" t="str">
        <f t="shared" ca="1" si="206"/>
        <v>20</v>
      </c>
      <c r="I3555" s="8" t="s">
        <v>10705</v>
      </c>
      <c r="J3555" s="8" t="s">
        <v>6379</v>
      </c>
      <c r="K3555" s="8" t="s">
        <v>6217</v>
      </c>
      <c r="L3555" s="8" t="s">
        <v>10833</v>
      </c>
      <c r="M3555" s="8" t="s">
        <v>10838</v>
      </c>
      <c r="N3555" s="8" t="s">
        <v>10712</v>
      </c>
    </row>
    <row r="3556" spans="1:14" ht="21.75" customHeight="1">
      <c r="A3556" s="8" t="s">
        <v>4176</v>
      </c>
      <c r="B3556" s="8" t="s">
        <v>10844</v>
      </c>
      <c r="C3556" s="8" t="s">
        <v>8585</v>
      </c>
      <c r="D3556" s="8" t="s">
        <v>8705</v>
      </c>
      <c r="F3556" s="8" t="s">
        <v>6164</v>
      </c>
      <c r="G3556" s="9" t="str">
        <f t="shared" ca="1" si="207"/>
        <v>8</v>
      </c>
      <c r="H3556" s="9" t="str">
        <f t="shared" ca="1" si="206"/>
        <v>20</v>
      </c>
      <c r="I3556" s="8" t="s">
        <v>10845</v>
      </c>
      <c r="J3556" s="8" t="s">
        <v>40</v>
      </c>
      <c r="K3556" s="8" t="s">
        <v>6143</v>
      </c>
      <c r="L3556" s="8" t="s">
        <v>6448</v>
      </c>
      <c r="M3556" s="8" t="s">
        <v>10846</v>
      </c>
      <c r="N3556" s="8" t="s">
        <v>10785</v>
      </c>
    </row>
    <row r="3557" spans="1:14" ht="21.75" customHeight="1">
      <c r="A3557" s="8" t="s">
        <v>10847</v>
      </c>
      <c r="B3557" s="10" t="s">
        <v>10713</v>
      </c>
      <c r="C3557" s="8" t="s">
        <v>8585</v>
      </c>
      <c r="D3557" s="8" t="s">
        <v>8586</v>
      </c>
      <c r="F3557" s="8" t="s">
        <v>6164</v>
      </c>
      <c r="G3557" s="9" t="str">
        <f t="shared" ca="1" si="207"/>
        <v>8</v>
      </c>
      <c r="H3557" s="9" t="str">
        <f t="shared" ca="1" si="206"/>
        <v>20</v>
      </c>
      <c r="I3557" s="8" t="s">
        <v>10810</v>
      </c>
      <c r="J3557" s="8" t="s">
        <v>10706</v>
      </c>
      <c r="K3557" s="8" t="s">
        <v>6217</v>
      </c>
      <c r="L3557" s="8" t="s">
        <v>10848</v>
      </c>
      <c r="M3557" s="8" t="s">
        <v>10849</v>
      </c>
      <c r="N3557" s="8" t="s">
        <v>10741</v>
      </c>
    </row>
    <row r="3558" spans="1:14" ht="21.75" customHeight="1">
      <c r="A3558" s="8" t="s">
        <v>10850</v>
      </c>
      <c r="B3558" s="8" t="s">
        <v>10851</v>
      </c>
      <c r="C3558" s="8" t="s">
        <v>8585</v>
      </c>
      <c r="D3558" s="8" t="s">
        <v>21</v>
      </c>
      <c r="F3558" s="8" t="s">
        <v>6164</v>
      </c>
      <c r="G3558" s="9" t="str">
        <f t="shared" ca="1" si="207"/>
        <v>8</v>
      </c>
      <c r="H3558" s="9" t="str">
        <f t="shared" ca="1" si="206"/>
        <v>20</v>
      </c>
      <c r="I3558" s="8" t="s">
        <v>10852</v>
      </c>
      <c r="J3558" s="8" t="s">
        <v>10788</v>
      </c>
      <c r="K3558" s="8" t="s">
        <v>6143</v>
      </c>
      <c r="L3558" s="8" t="s">
        <v>21</v>
      </c>
      <c r="M3558" s="8" t="s">
        <v>10853</v>
      </c>
      <c r="N3558" s="8" t="s">
        <v>10712</v>
      </c>
    </row>
    <row r="3559" spans="1:14" ht="21.75" customHeight="1">
      <c r="A3559" s="8" t="s">
        <v>385</v>
      </c>
      <c r="B3559" s="10" t="s">
        <v>10713</v>
      </c>
      <c r="C3559" s="8" t="s">
        <v>8585</v>
      </c>
      <c r="D3559" s="8" t="s">
        <v>8667</v>
      </c>
      <c r="F3559" s="8" t="s">
        <v>6141</v>
      </c>
      <c r="G3559" s="9" t="str">
        <f t="shared" ca="1" si="207"/>
        <v>8</v>
      </c>
      <c r="H3559" s="9" t="str">
        <f t="shared" ca="1" si="206"/>
        <v>20</v>
      </c>
      <c r="I3559" s="8" t="s">
        <v>10854</v>
      </c>
      <c r="J3559" s="8" t="s">
        <v>40</v>
      </c>
      <c r="K3559" s="8" t="s">
        <v>6143</v>
      </c>
      <c r="L3559" s="8" t="s">
        <v>10855</v>
      </c>
      <c r="M3559" s="8" t="s">
        <v>10856</v>
      </c>
      <c r="N3559" s="8" t="s">
        <v>10741</v>
      </c>
    </row>
    <row r="3560" spans="1:14" ht="21.75" customHeight="1">
      <c r="A3560" s="8" t="s">
        <v>4176</v>
      </c>
      <c r="B3560" s="8" t="s">
        <v>10857</v>
      </c>
      <c r="C3560" s="8" t="s">
        <v>8585</v>
      </c>
      <c r="D3560" s="8" t="s">
        <v>8586</v>
      </c>
      <c r="F3560" s="8" t="s">
        <v>6141</v>
      </c>
      <c r="G3560" s="9" t="str">
        <f t="shared" ca="1" si="207"/>
        <v>8</v>
      </c>
      <c r="H3560" s="9" t="str">
        <f t="shared" ca="1" si="206"/>
        <v>20</v>
      </c>
      <c r="I3560" s="8" t="s">
        <v>10725</v>
      </c>
      <c r="J3560" s="8" t="s">
        <v>10706</v>
      </c>
      <c r="K3560" s="8" t="s">
        <v>6143</v>
      </c>
      <c r="L3560" s="8" t="s">
        <v>10858</v>
      </c>
      <c r="M3560" s="8" t="s">
        <v>10859</v>
      </c>
      <c r="N3560" s="8" t="s">
        <v>10736</v>
      </c>
    </row>
    <row r="3561" spans="1:14" ht="21.75" customHeight="1">
      <c r="A3561" s="8" t="s">
        <v>4176</v>
      </c>
      <c r="B3561" s="10" t="s">
        <v>10713</v>
      </c>
      <c r="C3561" s="8" t="s">
        <v>8585</v>
      </c>
      <c r="D3561" s="8" t="s">
        <v>8591</v>
      </c>
      <c r="F3561" s="8" t="s">
        <v>6141</v>
      </c>
      <c r="G3561" s="9" t="str">
        <f t="shared" ca="1" si="207"/>
        <v>8</v>
      </c>
      <c r="H3561" s="9" t="str">
        <f t="shared" ca="1" si="206"/>
        <v>20</v>
      </c>
      <c r="I3561" s="8" t="s">
        <v>10860</v>
      </c>
      <c r="J3561" s="8" t="s">
        <v>6158</v>
      </c>
      <c r="K3561" s="8" t="s">
        <v>10861</v>
      </c>
      <c r="L3561" s="8" t="s">
        <v>10842</v>
      </c>
      <c r="M3561" s="8" t="s">
        <v>10862</v>
      </c>
      <c r="N3561" s="8" t="s">
        <v>10712</v>
      </c>
    </row>
    <row r="3562" spans="1:14" ht="21.75" customHeight="1">
      <c r="A3562" s="8" t="s">
        <v>4176</v>
      </c>
      <c r="B3562" s="8" t="s">
        <v>10857</v>
      </c>
      <c r="C3562" s="8" t="s">
        <v>8585</v>
      </c>
      <c r="D3562" s="8" t="s">
        <v>8586</v>
      </c>
      <c r="F3562" s="8" t="s">
        <v>6141</v>
      </c>
      <c r="G3562" s="9" t="str">
        <f t="shared" ca="1" si="207"/>
        <v>8</v>
      </c>
      <c r="H3562" s="9" t="str">
        <f t="shared" ca="1" si="206"/>
        <v>20</v>
      </c>
      <c r="I3562" s="8" t="s">
        <v>10863</v>
      </c>
      <c r="J3562" s="8" t="s">
        <v>10706</v>
      </c>
      <c r="K3562" s="8" t="s">
        <v>6143</v>
      </c>
      <c r="L3562" s="8" t="s">
        <v>10858</v>
      </c>
      <c r="M3562" s="8" t="s">
        <v>10864</v>
      </c>
      <c r="N3562" s="8" t="s">
        <v>10736</v>
      </c>
    </row>
    <row r="3563" spans="1:14" ht="21.75" customHeight="1">
      <c r="A3563" s="8" t="s">
        <v>385</v>
      </c>
      <c r="B3563" s="10" t="s">
        <v>10713</v>
      </c>
      <c r="C3563" s="8" t="s">
        <v>8585</v>
      </c>
      <c r="D3563" s="8" t="s">
        <v>8586</v>
      </c>
      <c r="F3563" s="8" t="s">
        <v>6164</v>
      </c>
      <c r="G3563" s="9" t="str">
        <f t="shared" ca="1" si="207"/>
        <v>8</v>
      </c>
      <c r="H3563" s="9" t="str">
        <f t="shared" ca="1" si="206"/>
        <v>20</v>
      </c>
      <c r="I3563" s="8" t="s">
        <v>10865</v>
      </c>
      <c r="J3563" s="8" t="s">
        <v>10866</v>
      </c>
      <c r="K3563" s="8" t="s">
        <v>19</v>
      </c>
      <c r="L3563" s="8" t="s">
        <v>10867</v>
      </c>
      <c r="M3563" s="8" t="s">
        <v>10868</v>
      </c>
      <c r="N3563" s="8" t="s">
        <v>10749</v>
      </c>
    </row>
    <row r="3564" spans="1:14" ht="21.75" customHeight="1">
      <c r="A3564" s="8" t="s">
        <v>10869</v>
      </c>
      <c r="B3564" s="10" t="s">
        <v>10713</v>
      </c>
      <c r="C3564" s="8" t="s">
        <v>8585</v>
      </c>
      <c r="D3564" s="8" t="s">
        <v>8617</v>
      </c>
      <c r="F3564" s="8" t="s">
        <v>6141</v>
      </c>
      <c r="G3564" s="9" t="str">
        <f t="shared" ca="1" si="207"/>
        <v>8</v>
      </c>
      <c r="H3564" s="9" t="str">
        <f t="shared" ca="1" si="206"/>
        <v>20</v>
      </c>
      <c r="I3564" s="8" t="s">
        <v>10870</v>
      </c>
      <c r="J3564" s="8" t="s">
        <v>10871</v>
      </c>
      <c r="K3564" s="8" t="s">
        <v>6143</v>
      </c>
      <c r="L3564" s="8" t="s">
        <v>10872</v>
      </c>
      <c r="M3564" s="8" t="s">
        <v>10873</v>
      </c>
      <c r="N3564" s="8" t="s">
        <v>10749</v>
      </c>
    </row>
    <row r="3565" spans="1:14" ht="21.75" customHeight="1">
      <c r="A3565" s="8" t="s">
        <v>385</v>
      </c>
      <c r="B3565" s="10" t="s">
        <v>10713</v>
      </c>
      <c r="C3565" s="8" t="s">
        <v>8585</v>
      </c>
      <c r="D3565" s="8" t="s">
        <v>8705</v>
      </c>
      <c r="F3565" s="8" t="s">
        <v>6164</v>
      </c>
      <c r="G3565" s="9" t="str">
        <f t="shared" ca="1" si="207"/>
        <v>8</v>
      </c>
      <c r="H3565" s="9" t="str">
        <f t="shared" ca="1" si="206"/>
        <v>20</v>
      </c>
      <c r="I3565" s="8" t="s">
        <v>10874</v>
      </c>
      <c r="J3565" s="8" t="s">
        <v>10706</v>
      </c>
      <c r="K3565" s="8" t="s">
        <v>6143</v>
      </c>
      <c r="L3565" s="8" t="s">
        <v>10875</v>
      </c>
      <c r="M3565" s="8" t="s">
        <v>10876</v>
      </c>
      <c r="N3565" s="8" t="s">
        <v>10749</v>
      </c>
    </row>
    <row r="3566" spans="1:14" ht="21.75" customHeight="1">
      <c r="A3566" s="8" t="s">
        <v>10877</v>
      </c>
      <c r="B3566" s="10" t="s">
        <v>10878</v>
      </c>
      <c r="C3566" s="8" t="s">
        <v>8585</v>
      </c>
      <c r="D3566" s="8" t="s">
        <v>8586</v>
      </c>
      <c r="F3566" s="8" t="s">
        <v>6164</v>
      </c>
      <c r="G3566" s="9" t="str">
        <f t="shared" ca="1" si="207"/>
        <v>8</v>
      </c>
      <c r="H3566" s="9" t="str">
        <f t="shared" ca="1" si="206"/>
        <v>20</v>
      </c>
      <c r="I3566" s="8" t="s">
        <v>10879</v>
      </c>
      <c r="J3566" s="8" t="s">
        <v>21</v>
      </c>
      <c r="K3566" s="8" t="s">
        <v>6143</v>
      </c>
      <c r="L3566" s="8" t="s">
        <v>21</v>
      </c>
      <c r="M3566" s="8" t="s">
        <v>10880</v>
      </c>
      <c r="N3566" s="8" t="s">
        <v>10881</v>
      </c>
    </row>
    <row r="3567" spans="1:14" ht="21.75" customHeight="1">
      <c r="A3567" s="8" t="s">
        <v>4176</v>
      </c>
      <c r="B3567" s="10" t="s">
        <v>10713</v>
      </c>
      <c r="C3567" s="8" t="s">
        <v>8585</v>
      </c>
      <c r="D3567" s="8" t="s">
        <v>8586</v>
      </c>
      <c r="F3567" s="8" t="s">
        <v>6141</v>
      </c>
      <c r="G3567" s="9" t="str">
        <f t="shared" ca="1" si="207"/>
        <v>8</v>
      </c>
      <c r="H3567" s="9" t="str">
        <f t="shared" ca="1" si="206"/>
        <v>20</v>
      </c>
      <c r="I3567" s="8" t="s">
        <v>10882</v>
      </c>
      <c r="J3567" s="8" t="s">
        <v>10706</v>
      </c>
      <c r="K3567" s="8" t="s">
        <v>6143</v>
      </c>
      <c r="L3567" s="8" t="s">
        <v>10855</v>
      </c>
      <c r="M3567" s="8" t="s">
        <v>10883</v>
      </c>
      <c r="N3567" s="8" t="s">
        <v>10736</v>
      </c>
    </row>
    <row r="3568" spans="1:14" ht="21.75" customHeight="1">
      <c r="A3568" s="8" t="s">
        <v>4276</v>
      </c>
      <c r="B3568" s="10" t="s">
        <v>10713</v>
      </c>
      <c r="C3568" s="8" t="s">
        <v>8585</v>
      </c>
      <c r="D3568" s="8" t="s">
        <v>8586</v>
      </c>
      <c r="F3568" s="8" t="s">
        <v>6141</v>
      </c>
      <c r="G3568" s="9" t="str">
        <f t="shared" ca="1" si="207"/>
        <v>8</v>
      </c>
      <c r="H3568" s="9" t="str">
        <f t="shared" ca="1" si="206"/>
        <v>20</v>
      </c>
      <c r="I3568" s="8" t="s">
        <v>10884</v>
      </c>
      <c r="J3568" s="8" t="s">
        <v>40</v>
      </c>
      <c r="K3568" s="8" t="s">
        <v>6143</v>
      </c>
      <c r="L3568" s="8" t="s">
        <v>10885</v>
      </c>
      <c r="M3568" s="8" t="s">
        <v>10886</v>
      </c>
      <c r="N3568" s="8" t="s">
        <v>10712</v>
      </c>
    </row>
    <row r="3569" spans="1:14" ht="21.75" customHeight="1">
      <c r="A3569" s="8" t="s">
        <v>3741</v>
      </c>
      <c r="B3569" s="10" t="s">
        <v>10713</v>
      </c>
      <c r="C3569" s="8" t="s">
        <v>8585</v>
      </c>
      <c r="D3569" s="8" t="s">
        <v>8667</v>
      </c>
      <c r="F3569" s="8" t="s">
        <v>6141</v>
      </c>
      <c r="G3569" s="9" t="str">
        <f t="shared" ca="1" si="207"/>
        <v>8</v>
      </c>
      <c r="H3569" s="9" t="str">
        <f t="shared" ca="1" si="206"/>
        <v>20</v>
      </c>
      <c r="I3569" s="8" t="s">
        <v>10887</v>
      </c>
      <c r="J3569" s="8" t="s">
        <v>10706</v>
      </c>
      <c r="K3569" s="8" t="s">
        <v>6217</v>
      </c>
      <c r="L3569" s="8" t="s">
        <v>10888</v>
      </c>
      <c r="M3569" s="8" t="s">
        <v>10889</v>
      </c>
      <c r="N3569" s="8" t="s">
        <v>10712</v>
      </c>
    </row>
    <row r="3570" spans="1:14" ht="21.75" customHeight="1">
      <c r="A3570" s="8" t="s">
        <v>4176</v>
      </c>
      <c r="B3570" s="10" t="s">
        <v>10713</v>
      </c>
      <c r="C3570" s="8" t="s">
        <v>8585</v>
      </c>
      <c r="D3570" s="8" t="s">
        <v>8667</v>
      </c>
      <c r="F3570" s="8" t="s">
        <v>6141</v>
      </c>
      <c r="G3570" s="9" t="str">
        <f t="shared" ca="1" si="207"/>
        <v>8</v>
      </c>
      <c r="H3570" s="9" t="str">
        <f t="shared" ca="1" si="206"/>
        <v>20</v>
      </c>
      <c r="I3570" s="8" t="s">
        <v>10810</v>
      </c>
      <c r="J3570" s="8" t="s">
        <v>40</v>
      </c>
      <c r="K3570" s="8" t="s">
        <v>10861</v>
      </c>
      <c r="L3570" s="8" t="s">
        <v>10890</v>
      </c>
      <c r="M3570" s="8" t="s">
        <v>10891</v>
      </c>
      <c r="N3570" s="8" t="s">
        <v>10712</v>
      </c>
    </row>
    <row r="3571" spans="1:14" ht="21.75" customHeight="1">
      <c r="A3571" s="8" t="s">
        <v>761</v>
      </c>
      <c r="B3571" s="8" t="s">
        <v>10892</v>
      </c>
      <c r="C3571" s="8" t="s">
        <v>8585</v>
      </c>
      <c r="D3571" s="8" t="s">
        <v>8667</v>
      </c>
      <c r="F3571" s="8" t="s">
        <v>6141</v>
      </c>
      <c r="G3571" s="9" t="str">
        <f t="shared" ca="1" si="207"/>
        <v>8</v>
      </c>
      <c r="H3571" s="9" t="str">
        <f t="shared" ca="1" si="206"/>
        <v>20</v>
      </c>
      <c r="I3571" s="8" t="s">
        <v>10863</v>
      </c>
      <c r="J3571" s="8" t="s">
        <v>10706</v>
      </c>
      <c r="K3571" s="8" t="s">
        <v>6217</v>
      </c>
      <c r="L3571" s="8" t="s">
        <v>10893</v>
      </c>
      <c r="M3571" s="8" t="s">
        <v>10894</v>
      </c>
      <c r="N3571" s="8" t="s">
        <v>10785</v>
      </c>
    </row>
    <row r="3572" spans="1:14" ht="21.75" customHeight="1">
      <c r="A3572" s="8" t="s">
        <v>75</v>
      </c>
      <c r="B3572" s="8" t="s">
        <v>3648</v>
      </c>
      <c r="C3572" s="8" t="s">
        <v>8585</v>
      </c>
      <c r="D3572" s="8" t="s">
        <v>8586</v>
      </c>
      <c r="F3572" s="8" t="s">
        <v>6141</v>
      </c>
      <c r="G3572" s="9" t="str">
        <f t="shared" ca="1" si="207"/>
        <v>8</v>
      </c>
      <c r="H3572" s="9" t="str">
        <f t="shared" ca="1" si="206"/>
        <v>20</v>
      </c>
      <c r="I3572" s="8" t="s">
        <v>10768</v>
      </c>
      <c r="J3572" s="8" t="s">
        <v>40</v>
      </c>
      <c r="K3572" s="8" t="s">
        <v>6217</v>
      </c>
      <c r="L3572" s="8" t="s">
        <v>10895</v>
      </c>
      <c r="M3572" s="8" t="s">
        <v>10896</v>
      </c>
      <c r="N3572" s="8" t="s">
        <v>10736</v>
      </c>
    </row>
    <row r="3573" spans="1:14" ht="21.75" customHeight="1">
      <c r="A3573" s="8" t="s">
        <v>193</v>
      </c>
      <c r="B3573" s="8" t="s">
        <v>10897</v>
      </c>
      <c r="C3573" s="8" t="s">
        <v>8585</v>
      </c>
      <c r="D3573" s="8" t="s">
        <v>8617</v>
      </c>
      <c r="F3573" s="8" t="s">
        <v>6164</v>
      </c>
      <c r="G3573" s="9" t="str">
        <f t="shared" ca="1" si="207"/>
        <v>8</v>
      </c>
      <c r="H3573" s="9" t="str">
        <f t="shared" ca="1" si="206"/>
        <v>20</v>
      </c>
      <c r="I3573" s="8" t="s">
        <v>10898</v>
      </c>
      <c r="J3573" s="8" t="s">
        <v>10899</v>
      </c>
      <c r="K3573" s="8" t="s">
        <v>10861</v>
      </c>
      <c r="L3573" s="8" t="s">
        <v>21</v>
      </c>
      <c r="M3573" s="8" t="s">
        <v>10900</v>
      </c>
      <c r="N3573" s="8" t="s">
        <v>10749</v>
      </c>
    </row>
    <row r="3574" spans="1:14" ht="21.75" customHeight="1">
      <c r="A3574" s="8" t="s">
        <v>385</v>
      </c>
      <c r="B3574" s="8" t="s">
        <v>10901</v>
      </c>
      <c r="C3574" s="8" t="s">
        <v>8585</v>
      </c>
      <c r="D3574" s="8" t="s">
        <v>8586</v>
      </c>
      <c r="F3574" s="8" t="s">
        <v>6141</v>
      </c>
      <c r="G3574" s="9" t="str">
        <f t="shared" ca="1" si="207"/>
        <v>8</v>
      </c>
      <c r="H3574" s="9" t="str">
        <f t="shared" ca="1" si="206"/>
        <v>20</v>
      </c>
      <c r="I3574" s="8" t="s">
        <v>10902</v>
      </c>
      <c r="J3574" s="8" t="s">
        <v>40</v>
      </c>
      <c r="K3574" s="8" t="s">
        <v>6217</v>
      </c>
      <c r="L3574" s="8" t="s">
        <v>10903</v>
      </c>
      <c r="M3574" s="8" t="s">
        <v>10904</v>
      </c>
      <c r="N3574" s="8" t="s">
        <v>10741</v>
      </c>
    </row>
    <row r="3575" spans="1:14" ht="21.75" customHeight="1">
      <c r="A3575" s="8" t="s">
        <v>10905</v>
      </c>
      <c r="B3575" s="10" t="s">
        <v>10713</v>
      </c>
      <c r="C3575" s="8" t="s">
        <v>8585</v>
      </c>
      <c r="D3575" s="8" t="s">
        <v>8617</v>
      </c>
      <c r="F3575" s="8" t="s">
        <v>6705</v>
      </c>
      <c r="G3575" s="9" t="str">
        <f t="shared" ca="1" si="207"/>
        <v>8</v>
      </c>
      <c r="H3575" s="9" t="str">
        <f t="shared" ca="1" si="206"/>
        <v>20</v>
      </c>
      <c r="I3575" s="8" t="s">
        <v>10906</v>
      </c>
      <c r="J3575" s="8" t="s">
        <v>40</v>
      </c>
      <c r="K3575" s="8" t="s">
        <v>6217</v>
      </c>
      <c r="L3575" s="8" t="s">
        <v>10907</v>
      </c>
      <c r="M3575" s="8" t="s">
        <v>10908</v>
      </c>
      <c r="N3575" s="8" t="s">
        <v>10712</v>
      </c>
    </row>
    <row r="3576" spans="1:14" ht="21.75" customHeight="1">
      <c r="A3576" s="8" t="s">
        <v>862</v>
      </c>
      <c r="B3576" s="10" t="s">
        <v>10713</v>
      </c>
      <c r="C3576" s="8" t="s">
        <v>8585</v>
      </c>
      <c r="D3576" s="8" t="s">
        <v>8648</v>
      </c>
      <c r="F3576" s="8" t="s">
        <v>6164</v>
      </c>
      <c r="G3576" s="9" t="str">
        <f t="shared" ca="1" si="207"/>
        <v>8</v>
      </c>
      <c r="H3576" s="9" t="str">
        <f t="shared" ca="1" si="206"/>
        <v>20</v>
      </c>
      <c r="I3576" s="8" t="s">
        <v>10909</v>
      </c>
      <c r="J3576" s="8" t="s">
        <v>10760</v>
      </c>
      <c r="K3576" s="8" t="s">
        <v>19</v>
      </c>
      <c r="L3576" s="8" t="s">
        <v>10910</v>
      </c>
      <c r="M3576" s="8" t="s">
        <v>10911</v>
      </c>
      <c r="N3576" s="8" t="s">
        <v>10741</v>
      </c>
    </row>
    <row r="3577" spans="1:14" ht="21.75" customHeight="1">
      <c r="A3577" s="8" t="s">
        <v>75</v>
      </c>
      <c r="B3577" s="10" t="s">
        <v>10713</v>
      </c>
      <c r="C3577" s="8" t="s">
        <v>8585</v>
      </c>
      <c r="D3577" s="8" t="s">
        <v>8586</v>
      </c>
      <c r="F3577" s="8" t="s">
        <v>6141</v>
      </c>
      <c r="G3577" s="9" t="str">
        <f t="shared" ca="1" si="207"/>
        <v>8</v>
      </c>
      <c r="H3577" s="9" t="str">
        <f t="shared" ca="1" si="206"/>
        <v>20</v>
      </c>
      <c r="I3577" s="8" t="s">
        <v>10777</v>
      </c>
      <c r="J3577" s="8" t="s">
        <v>10706</v>
      </c>
      <c r="K3577" s="8" t="s">
        <v>6143</v>
      </c>
      <c r="L3577" s="8" t="s">
        <v>10912</v>
      </c>
      <c r="M3577" s="8" t="s">
        <v>10913</v>
      </c>
      <c r="N3577" s="8" t="s">
        <v>10741</v>
      </c>
    </row>
    <row r="3578" spans="1:14" ht="21.75" customHeight="1">
      <c r="A3578" s="8" t="s">
        <v>149</v>
      </c>
      <c r="B3578" s="10" t="s">
        <v>10713</v>
      </c>
      <c r="C3578" s="8" t="s">
        <v>8585</v>
      </c>
      <c r="D3578" s="8" t="s">
        <v>8667</v>
      </c>
      <c r="F3578" s="8" t="s">
        <v>6141</v>
      </c>
      <c r="G3578" s="9" t="str">
        <f t="shared" ca="1" si="207"/>
        <v>8</v>
      </c>
      <c r="H3578" s="9" t="str">
        <f t="shared" ca="1" si="206"/>
        <v>20</v>
      </c>
      <c r="I3578" s="8" t="s">
        <v>10870</v>
      </c>
      <c r="J3578" s="8" t="s">
        <v>10899</v>
      </c>
      <c r="K3578" s="8" t="s">
        <v>10861</v>
      </c>
      <c r="L3578" s="8" t="s">
        <v>10914</v>
      </c>
      <c r="M3578" s="8" t="s">
        <v>10915</v>
      </c>
      <c r="N3578" s="8" t="s">
        <v>10741</v>
      </c>
    </row>
    <row r="3579" spans="1:14" ht="21.75" customHeight="1">
      <c r="A3579" s="8" t="s">
        <v>4578</v>
      </c>
      <c r="B3579" s="10" t="s">
        <v>10713</v>
      </c>
      <c r="C3579" s="8" t="s">
        <v>8585</v>
      </c>
      <c r="D3579" s="8" t="s">
        <v>8586</v>
      </c>
      <c r="F3579" s="8" t="s">
        <v>6141</v>
      </c>
      <c r="G3579" s="9" t="str">
        <f t="shared" ca="1" si="207"/>
        <v>8</v>
      </c>
      <c r="H3579" s="9" t="str">
        <f t="shared" ca="1" si="206"/>
        <v>20</v>
      </c>
      <c r="I3579" s="8" t="s">
        <v>10916</v>
      </c>
      <c r="J3579" s="8" t="s">
        <v>6158</v>
      </c>
      <c r="K3579" s="8" t="s">
        <v>6143</v>
      </c>
      <c r="L3579" s="8" t="s">
        <v>10917</v>
      </c>
      <c r="M3579" s="8" t="s">
        <v>10918</v>
      </c>
      <c r="N3579" s="8" t="s">
        <v>10712</v>
      </c>
    </row>
    <row r="3580" spans="1:14" ht="21.75" customHeight="1">
      <c r="A3580" s="8" t="s">
        <v>1410</v>
      </c>
      <c r="B3580" s="10" t="s">
        <v>10713</v>
      </c>
      <c r="C3580" s="8" t="s">
        <v>8585</v>
      </c>
      <c r="D3580" s="8" t="s">
        <v>8617</v>
      </c>
      <c r="F3580" s="8" t="s">
        <v>6141</v>
      </c>
      <c r="G3580" s="9" t="str">
        <f t="shared" ca="1" si="207"/>
        <v>8</v>
      </c>
      <c r="H3580" s="9" t="str">
        <f t="shared" ca="1" si="206"/>
        <v>20</v>
      </c>
      <c r="I3580" s="8" t="s">
        <v>10791</v>
      </c>
      <c r="J3580" s="8" t="s">
        <v>40</v>
      </c>
      <c r="K3580" s="8" t="s">
        <v>6166</v>
      </c>
      <c r="L3580" s="8" t="s">
        <v>10919</v>
      </c>
      <c r="M3580" s="8" t="s">
        <v>10920</v>
      </c>
      <c r="N3580" s="8" t="s">
        <v>10712</v>
      </c>
    </row>
    <row r="3581" spans="1:14" ht="21.75" customHeight="1">
      <c r="A3581" s="8" t="s">
        <v>10921</v>
      </c>
      <c r="B3581" s="10" t="s">
        <v>10713</v>
      </c>
      <c r="C3581" s="8" t="s">
        <v>8585</v>
      </c>
      <c r="D3581" s="8" t="s">
        <v>8586</v>
      </c>
      <c r="F3581" s="8" t="s">
        <v>6141</v>
      </c>
      <c r="G3581" s="9" t="str">
        <f t="shared" ca="1" si="207"/>
        <v>8</v>
      </c>
      <c r="H3581" s="9" t="str">
        <f t="shared" ca="1" si="206"/>
        <v>20</v>
      </c>
      <c r="I3581" s="8" t="s">
        <v>10922</v>
      </c>
      <c r="J3581" s="8" t="s">
        <v>10706</v>
      </c>
      <c r="K3581" s="8" t="s">
        <v>6166</v>
      </c>
      <c r="L3581" s="8" t="s">
        <v>10912</v>
      </c>
      <c r="M3581" s="8" t="s">
        <v>10923</v>
      </c>
      <c r="N3581" s="8" t="s">
        <v>10741</v>
      </c>
    </row>
    <row r="3582" spans="1:14" ht="21.75" customHeight="1">
      <c r="A3582" s="8" t="s">
        <v>10924</v>
      </c>
      <c r="B3582" s="8" t="s">
        <v>10925</v>
      </c>
      <c r="C3582" s="8" t="s">
        <v>8585</v>
      </c>
      <c r="D3582" s="8" t="s">
        <v>8586</v>
      </c>
      <c r="F3582" s="8" t="s">
        <v>6141</v>
      </c>
      <c r="G3582" s="9" t="str">
        <f t="shared" ca="1" si="207"/>
        <v>8</v>
      </c>
      <c r="H3582" s="9" t="str">
        <f t="shared" ca="1" si="206"/>
        <v>20</v>
      </c>
      <c r="I3582" s="8" t="s">
        <v>10926</v>
      </c>
      <c r="J3582" s="8" t="s">
        <v>6158</v>
      </c>
      <c r="K3582" s="8" t="s">
        <v>6143</v>
      </c>
      <c r="L3582" s="8" t="s">
        <v>21</v>
      </c>
      <c r="M3582" s="8" t="s">
        <v>10927</v>
      </c>
      <c r="N3582" s="8" t="s">
        <v>10749</v>
      </c>
    </row>
    <row r="3583" spans="1:14" ht="21.75" customHeight="1">
      <c r="A3583" s="8" t="s">
        <v>10928</v>
      </c>
      <c r="B3583" s="10" t="s">
        <v>21</v>
      </c>
      <c r="C3583" s="8" t="s">
        <v>8585</v>
      </c>
      <c r="D3583" s="8" t="s">
        <v>8617</v>
      </c>
      <c r="F3583" s="8" t="s">
        <v>6164</v>
      </c>
      <c r="G3583" s="9" t="str">
        <f t="shared" ca="1" si="207"/>
        <v>8</v>
      </c>
      <c r="H3583" s="9" t="str">
        <f t="shared" ca="1" si="206"/>
        <v>20</v>
      </c>
      <c r="I3583" s="8" t="s">
        <v>10926</v>
      </c>
      <c r="J3583" s="8" t="s">
        <v>21</v>
      </c>
      <c r="K3583" s="8" t="s">
        <v>10929</v>
      </c>
      <c r="L3583" s="8" t="s">
        <v>21</v>
      </c>
      <c r="M3583" s="8" t="s">
        <v>10930</v>
      </c>
      <c r="N3583" s="8" t="s">
        <v>10706</v>
      </c>
    </row>
    <row r="3584" spans="1:14" ht="21.75" customHeight="1">
      <c r="A3584" s="8" t="s">
        <v>10931</v>
      </c>
      <c r="B3584" s="10" t="s">
        <v>10932</v>
      </c>
      <c r="C3584" s="8" t="s">
        <v>8585</v>
      </c>
      <c r="D3584" s="8" t="s">
        <v>8586</v>
      </c>
      <c r="F3584" s="8" t="s">
        <v>6141</v>
      </c>
      <c r="G3584" s="9" t="str">
        <f t="shared" ca="1" si="207"/>
        <v>8</v>
      </c>
      <c r="H3584" s="9" t="str">
        <f t="shared" ca="1" si="206"/>
        <v>20</v>
      </c>
      <c r="I3584" s="8" t="s">
        <v>10870</v>
      </c>
      <c r="J3584" s="8" t="s">
        <v>10933</v>
      </c>
      <c r="K3584" s="8" t="s">
        <v>6143</v>
      </c>
      <c r="L3584" s="8" t="s">
        <v>21</v>
      </c>
      <c r="M3584" s="8" t="s">
        <v>10934</v>
      </c>
      <c r="N3584" s="8" t="s">
        <v>10712</v>
      </c>
    </row>
    <row r="3585" spans="1:14" ht="21.75" customHeight="1">
      <c r="A3585" s="8" t="s">
        <v>4556</v>
      </c>
      <c r="B3585" s="10" t="s">
        <v>10713</v>
      </c>
      <c r="C3585" s="8" t="s">
        <v>8585</v>
      </c>
      <c r="D3585" s="8" t="s">
        <v>8617</v>
      </c>
      <c r="F3585" s="8" t="s">
        <v>6141</v>
      </c>
      <c r="G3585" s="9" t="str">
        <f t="shared" ca="1" si="207"/>
        <v>8</v>
      </c>
      <c r="H3585" s="9" t="str">
        <f t="shared" ca="1" si="206"/>
        <v>20</v>
      </c>
      <c r="I3585" s="8" t="s">
        <v>10791</v>
      </c>
      <c r="J3585" s="8" t="s">
        <v>40</v>
      </c>
      <c r="K3585" s="8" t="s">
        <v>6217</v>
      </c>
      <c r="L3585" s="8" t="s">
        <v>10919</v>
      </c>
      <c r="M3585" s="8" t="s">
        <v>10935</v>
      </c>
      <c r="N3585" s="8" t="s">
        <v>10712</v>
      </c>
    </row>
    <row r="3586" spans="1:14" ht="21.75" customHeight="1">
      <c r="A3586" s="8" t="s">
        <v>1229</v>
      </c>
      <c r="B3586" s="10" t="s">
        <v>10713</v>
      </c>
      <c r="C3586" s="8" t="s">
        <v>8585</v>
      </c>
      <c r="D3586" s="8" t="s">
        <v>8586</v>
      </c>
      <c r="F3586" s="8" t="s">
        <v>6141</v>
      </c>
      <c r="G3586" s="9" t="str">
        <f t="shared" ca="1" si="207"/>
        <v>8</v>
      </c>
      <c r="H3586" s="9" t="str">
        <f t="shared" ca="1" si="206"/>
        <v>20</v>
      </c>
      <c r="I3586" s="8" t="s">
        <v>10936</v>
      </c>
      <c r="J3586" s="8" t="s">
        <v>40</v>
      </c>
      <c r="K3586" s="8" t="s">
        <v>6143</v>
      </c>
      <c r="L3586" s="8" t="s">
        <v>10937</v>
      </c>
      <c r="M3586" s="8" t="s">
        <v>10938</v>
      </c>
      <c r="N3586" s="8" t="s">
        <v>10741</v>
      </c>
    </row>
    <row r="3587" spans="1:14" ht="21.75" customHeight="1">
      <c r="A3587" s="8" t="s">
        <v>6326</v>
      </c>
      <c r="B3587" s="8" t="s">
        <v>10939</v>
      </c>
      <c r="C3587" s="8" t="s">
        <v>8585</v>
      </c>
      <c r="D3587" s="8" t="s">
        <v>8705</v>
      </c>
      <c r="F3587" s="8" t="s">
        <v>6164</v>
      </c>
      <c r="G3587" s="9" t="str">
        <f t="shared" ca="1" si="207"/>
        <v>8</v>
      </c>
      <c r="H3587" s="9" t="str">
        <f t="shared" ca="1" si="206"/>
        <v>20</v>
      </c>
      <c r="I3587" s="8" t="s">
        <v>10940</v>
      </c>
      <c r="J3587" s="8" t="s">
        <v>10706</v>
      </c>
      <c r="K3587" s="8" t="s">
        <v>6143</v>
      </c>
      <c r="L3587" s="8" t="s">
        <v>10875</v>
      </c>
      <c r="M3587" s="8" t="s">
        <v>10941</v>
      </c>
      <c r="N3587" s="8" t="s">
        <v>10749</v>
      </c>
    </row>
    <row r="3588" spans="1:14" ht="21.75" customHeight="1">
      <c r="A3588" s="8" t="s">
        <v>172</v>
      </c>
      <c r="B3588" s="8" t="s">
        <v>10942</v>
      </c>
      <c r="C3588" s="8" t="s">
        <v>8585</v>
      </c>
      <c r="D3588" s="8" t="s">
        <v>8617</v>
      </c>
      <c r="F3588" s="8" t="s">
        <v>6141</v>
      </c>
      <c r="G3588" s="9" t="str">
        <f t="shared" ca="1" si="207"/>
        <v>8</v>
      </c>
      <c r="H3588" s="9" t="str">
        <f t="shared" ca="1" si="206"/>
        <v>20</v>
      </c>
      <c r="I3588" s="8" t="s">
        <v>10772</v>
      </c>
      <c r="J3588" s="8" t="s">
        <v>6270</v>
      </c>
      <c r="K3588" s="8" t="s">
        <v>6143</v>
      </c>
      <c r="L3588" s="8" t="s">
        <v>10943</v>
      </c>
      <c r="M3588" s="8" t="s">
        <v>10944</v>
      </c>
      <c r="N3588" s="8" t="s">
        <v>10712</v>
      </c>
    </row>
    <row r="3589" spans="1:14" ht="21.75" customHeight="1">
      <c r="A3589" s="8" t="s">
        <v>10945</v>
      </c>
      <c r="B3589" s="8" t="s">
        <v>10946</v>
      </c>
      <c r="C3589" s="8" t="s">
        <v>8585</v>
      </c>
      <c r="D3589" s="8" t="s">
        <v>10947</v>
      </c>
      <c r="F3589" s="8" t="s">
        <v>10786</v>
      </c>
      <c r="G3589" s="9" t="str">
        <f t="shared" ca="1" si="207"/>
        <v>8</v>
      </c>
      <c r="H3589" s="9" t="str">
        <f t="shared" ca="1" si="206"/>
        <v>20</v>
      </c>
      <c r="I3589" s="8" t="s">
        <v>10936</v>
      </c>
      <c r="J3589" s="8" t="s">
        <v>21</v>
      </c>
      <c r="K3589" s="8" t="s">
        <v>6143</v>
      </c>
      <c r="L3589" s="8" t="s">
        <v>10948</v>
      </c>
      <c r="M3589" s="8" t="s">
        <v>10949</v>
      </c>
      <c r="N3589" s="8" t="s">
        <v>40</v>
      </c>
    </row>
    <row r="3590" spans="1:14" ht="21.75" customHeight="1">
      <c r="A3590" s="8" t="s">
        <v>4556</v>
      </c>
      <c r="B3590" s="10" t="s">
        <v>10713</v>
      </c>
      <c r="C3590" s="8" t="s">
        <v>8585</v>
      </c>
      <c r="D3590" s="8" t="s">
        <v>8617</v>
      </c>
      <c r="F3590" s="8" t="s">
        <v>6141</v>
      </c>
      <c r="G3590" s="9" t="str">
        <f t="shared" ca="1" si="207"/>
        <v>8</v>
      </c>
      <c r="H3590" s="9" t="str">
        <f t="shared" ca="1" si="206"/>
        <v>20</v>
      </c>
      <c r="I3590" s="8" t="s">
        <v>10870</v>
      </c>
      <c r="J3590" s="8" t="s">
        <v>40</v>
      </c>
      <c r="K3590" s="8" t="s">
        <v>6143</v>
      </c>
      <c r="L3590" s="8" t="s">
        <v>10907</v>
      </c>
      <c r="M3590" s="8" t="s">
        <v>10950</v>
      </c>
      <c r="N3590" s="8" t="s">
        <v>10712</v>
      </c>
    </row>
    <row r="3591" spans="1:14" ht="21.75" customHeight="1">
      <c r="A3591" s="8" t="s">
        <v>10951</v>
      </c>
      <c r="B3591" s="8" t="s">
        <v>7386</v>
      </c>
      <c r="C3591" s="8" t="s">
        <v>8585</v>
      </c>
      <c r="D3591" s="8" t="s">
        <v>8605</v>
      </c>
      <c r="F3591" s="8" t="s">
        <v>6141</v>
      </c>
      <c r="G3591" s="9" t="str">
        <f t="shared" ca="1" si="207"/>
        <v>8</v>
      </c>
      <c r="H3591" s="9" t="str">
        <f t="shared" ca="1" si="206"/>
        <v>20</v>
      </c>
      <c r="I3591" s="8" t="s">
        <v>10952</v>
      </c>
      <c r="J3591" s="8" t="s">
        <v>10706</v>
      </c>
      <c r="K3591" s="8" t="s">
        <v>19</v>
      </c>
      <c r="L3591" s="8" t="s">
        <v>10953</v>
      </c>
      <c r="M3591" s="8" t="s">
        <v>10954</v>
      </c>
      <c r="N3591" s="8" t="s">
        <v>308</v>
      </c>
    </row>
    <row r="3592" spans="1:14" ht="21.75" customHeight="1">
      <c r="A3592" s="8" t="s">
        <v>4176</v>
      </c>
      <c r="B3592" s="8" t="s">
        <v>10955</v>
      </c>
      <c r="C3592" s="8" t="s">
        <v>8585</v>
      </c>
      <c r="D3592" s="8" t="s">
        <v>8605</v>
      </c>
      <c r="F3592" s="8" t="s">
        <v>6141</v>
      </c>
      <c r="G3592" s="9" t="str">
        <f t="shared" ca="1" si="207"/>
        <v>8</v>
      </c>
      <c r="H3592" s="9" t="str">
        <f t="shared" ca="1" si="206"/>
        <v>20</v>
      </c>
      <c r="I3592" s="8" t="s">
        <v>10742</v>
      </c>
      <c r="J3592" s="8" t="s">
        <v>40</v>
      </c>
      <c r="K3592" s="8" t="s">
        <v>6143</v>
      </c>
      <c r="L3592" s="8" t="s">
        <v>21</v>
      </c>
      <c r="M3592" s="8" t="s">
        <v>10956</v>
      </c>
      <c r="N3592" s="8" t="s">
        <v>10749</v>
      </c>
    </row>
    <row r="3593" spans="1:14" ht="21.75" customHeight="1">
      <c r="A3593" s="8" t="s">
        <v>4611</v>
      </c>
      <c r="B3593" s="8" t="s">
        <v>10957</v>
      </c>
      <c r="C3593" s="8" t="s">
        <v>8585</v>
      </c>
      <c r="D3593" s="8" t="s">
        <v>8586</v>
      </c>
      <c r="F3593" s="8" t="s">
        <v>6141</v>
      </c>
      <c r="G3593" s="9" t="str">
        <f t="shared" ca="1" si="207"/>
        <v>8</v>
      </c>
      <c r="H3593" s="9" t="str">
        <f t="shared" ca="1" si="206"/>
        <v>20</v>
      </c>
      <c r="I3593" s="8" t="s">
        <v>10777</v>
      </c>
      <c r="J3593" s="8" t="s">
        <v>10706</v>
      </c>
      <c r="K3593" s="8" t="s">
        <v>19</v>
      </c>
      <c r="L3593" s="8" t="s">
        <v>10912</v>
      </c>
      <c r="M3593" s="8" t="s">
        <v>10958</v>
      </c>
      <c r="N3593" s="8" t="s">
        <v>10741</v>
      </c>
    </row>
    <row r="3594" spans="1:14" ht="21.75" customHeight="1">
      <c r="A3594" s="8" t="s">
        <v>10959</v>
      </c>
      <c r="B3594" s="8" t="s">
        <v>10851</v>
      </c>
      <c r="C3594" s="8" t="s">
        <v>8585</v>
      </c>
      <c r="D3594" s="8" t="s">
        <v>8586</v>
      </c>
      <c r="F3594" s="8" t="s">
        <v>6164</v>
      </c>
      <c r="G3594" s="9" t="str">
        <f t="shared" ca="1" si="207"/>
        <v>8</v>
      </c>
      <c r="H3594" s="9" t="str">
        <f t="shared" ca="1" si="206"/>
        <v>20</v>
      </c>
      <c r="I3594" s="8" t="s">
        <v>10936</v>
      </c>
      <c r="J3594" s="8" t="s">
        <v>10788</v>
      </c>
      <c r="K3594" s="8" t="s">
        <v>6143</v>
      </c>
      <c r="L3594" s="8" t="s">
        <v>21</v>
      </c>
      <c r="M3594" s="8" t="s">
        <v>10960</v>
      </c>
      <c r="N3594" s="8" t="s">
        <v>10712</v>
      </c>
    </row>
    <row r="3595" spans="1:14" ht="21.75" customHeight="1">
      <c r="A3595" s="8" t="s">
        <v>6326</v>
      </c>
      <c r="B3595" s="10" t="s">
        <v>10961</v>
      </c>
      <c r="C3595" s="8" t="s">
        <v>8585</v>
      </c>
      <c r="D3595" s="8" t="s">
        <v>8586</v>
      </c>
      <c r="F3595" s="8" t="s">
        <v>6141</v>
      </c>
      <c r="G3595" s="9" t="str">
        <f t="shared" ca="1" si="207"/>
        <v>8</v>
      </c>
      <c r="H3595" s="9" t="str">
        <f t="shared" ca="1" si="206"/>
        <v>20</v>
      </c>
      <c r="I3595" s="8" t="s">
        <v>10879</v>
      </c>
      <c r="J3595" s="8" t="s">
        <v>21</v>
      </c>
      <c r="K3595" s="8" t="s">
        <v>10861</v>
      </c>
      <c r="L3595" s="8" t="s">
        <v>21</v>
      </c>
      <c r="M3595" s="8" t="s">
        <v>10962</v>
      </c>
      <c r="N3595" s="8" t="s">
        <v>6270</v>
      </c>
    </row>
    <row r="3596" spans="1:14" ht="21.75" customHeight="1">
      <c r="A3596" s="8" t="s">
        <v>10963</v>
      </c>
      <c r="B3596" s="8" t="s">
        <v>10964</v>
      </c>
      <c r="C3596" s="8" t="s">
        <v>8585</v>
      </c>
      <c r="D3596" s="8" t="s">
        <v>8586</v>
      </c>
      <c r="F3596" s="8" t="s">
        <v>6141</v>
      </c>
      <c r="G3596" s="9" t="str">
        <f t="shared" ca="1" si="207"/>
        <v>8</v>
      </c>
      <c r="H3596" s="9" t="str">
        <f t="shared" ca="1" si="206"/>
        <v>20</v>
      </c>
      <c r="I3596" s="8" t="s">
        <v>10965</v>
      </c>
      <c r="J3596" s="8" t="s">
        <v>6158</v>
      </c>
      <c r="K3596" s="8" t="s">
        <v>6217</v>
      </c>
      <c r="L3596" s="8" t="s">
        <v>21</v>
      </c>
      <c r="M3596" s="8" t="s">
        <v>10966</v>
      </c>
      <c r="N3596" s="8" t="s">
        <v>10712</v>
      </c>
    </row>
    <row r="3597" spans="1:14" ht="21.75" customHeight="1">
      <c r="A3597" s="8" t="s">
        <v>4847</v>
      </c>
      <c r="B3597" s="10" t="s">
        <v>10713</v>
      </c>
      <c r="C3597" s="8" t="s">
        <v>8585</v>
      </c>
      <c r="D3597" s="8" t="s">
        <v>8586</v>
      </c>
      <c r="F3597" s="8" t="s">
        <v>6164</v>
      </c>
      <c r="G3597" s="9" t="str">
        <f t="shared" ca="1" si="207"/>
        <v>8</v>
      </c>
      <c r="H3597" s="9" t="str">
        <f t="shared" ca="1" si="206"/>
        <v>20</v>
      </c>
      <c r="I3597" s="8" t="s">
        <v>10746</v>
      </c>
      <c r="J3597" s="8" t="s">
        <v>6270</v>
      </c>
      <c r="K3597" s="8" t="s">
        <v>6143</v>
      </c>
      <c r="L3597" s="8" t="s">
        <v>10967</v>
      </c>
      <c r="M3597" s="8" t="s">
        <v>10968</v>
      </c>
      <c r="N3597" s="8" t="s">
        <v>10712</v>
      </c>
    </row>
    <row r="3598" spans="1:14" ht="21.75" customHeight="1">
      <c r="A3598" s="8" t="s">
        <v>769</v>
      </c>
      <c r="B3598" s="8" t="s">
        <v>10969</v>
      </c>
      <c r="C3598" s="8" t="s">
        <v>8585</v>
      </c>
      <c r="D3598" s="8" t="s">
        <v>8591</v>
      </c>
      <c r="F3598" s="8" t="s">
        <v>6164</v>
      </c>
      <c r="G3598" s="9" t="str">
        <f t="shared" ca="1" si="207"/>
        <v>8</v>
      </c>
      <c r="H3598" s="9" t="str">
        <f t="shared" ca="1" si="206"/>
        <v>20</v>
      </c>
      <c r="I3598" s="8" t="s">
        <v>10810</v>
      </c>
      <c r="J3598" s="8" t="s">
        <v>10706</v>
      </c>
      <c r="K3598" s="8" t="s">
        <v>6217</v>
      </c>
      <c r="L3598" s="8" t="s">
        <v>21</v>
      </c>
      <c r="M3598" s="8" t="s">
        <v>10970</v>
      </c>
      <c r="N3598" s="8" t="s">
        <v>10741</v>
      </c>
    </row>
    <row r="3599" spans="1:14" ht="21.75" customHeight="1">
      <c r="A3599" s="8" t="s">
        <v>4176</v>
      </c>
      <c r="B3599" s="8" t="s">
        <v>10971</v>
      </c>
      <c r="C3599" s="8" t="s">
        <v>8585</v>
      </c>
      <c r="D3599" s="8" t="s">
        <v>8667</v>
      </c>
      <c r="F3599" s="8" t="s">
        <v>6141</v>
      </c>
      <c r="G3599" s="9" t="str">
        <f t="shared" ca="1" si="207"/>
        <v>8</v>
      </c>
      <c r="H3599" s="9" t="str">
        <f t="shared" ca="1" si="206"/>
        <v>20</v>
      </c>
      <c r="I3599" s="8" t="s">
        <v>10972</v>
      </c>
      <c r="J3599" s="8" t="s">
        <v>40</v>
      </c>
      <c r="K3599" s="8" t="s">
        <v>6143</v>
      </c>
      <c r="L3599" s="8" t="s">
        <v>21</v>
      </c>
      <c r="M3599" s="8" t="s">
        <v>10973</v>
      </c>
      <c r="N3599" s="8" t="s">
        <v>10749</v>
      </c>
    </row>
    <row r="3600" spans="1:14" ht="21.75" customHeight="1">
      <c r="A3600" s="8" t="s">
        <v>4176</v>
      </c>
      <c r="B3600" s="8" t="s">
        <v>10851</v>
      </c>
      <c r="C3600" s="8" t="s">
        <v>8585</v>
      </c>
      <c r="D3600" s="8" t="s">
        <v>21</v>
      </c>
      <c r="F3600" s="8" t="s">
        <v>6141</v>
      </c>
      <c r="G3600" s="9" t="str">
        <f t="shared" ca="1" si="207"/>
        <v>8</v>
      </c>
      <c r="H3600" s="9" t="str">
        <f t="shared" ca="1" si="206"/>
        <v>20</v>
      </c>
      <c r="I3600" s="8" t="s">
        <v>10860</v>
      </c>
      <c r="J3600" s="8" t="s">
        <v>10788</v>
      </c>
      <c r="K3600" s="8" t="s">
        <v>6143</v>
      </c>
      <c r="L3600" s="8" t="s">
        <v>21</v>
      </c>
      <c r="M3600" s="8" t="s">
        <v>10974</v>
      </c>
      <c r="N3600" s="8" t="s">
        <v>10712</v>
      </c>
    </row>
    <row r="3601" spans="1:14" ht="21.75" customHeight="1">
      <c r="A3601" s="8" t="s">
        <v>10975</v>
      </c>
      <c r="B3601" s="8" t="s">
        <v>10976</v>
      </c>
      <c r="C3601" s="8" t="s">
        <v>8585</v>
      </c>
      <c r="D3601" s="8" t="s">
        <v>8586</v>
      </c>
      <c r="F3601" s="8" t="s">
        <v>6141</v>
      </c>
      <c r="G3601" s="9" t="str">
        <f t="shared" ca="1" si="207"/>
        <v>8</v>
      </c>
      <c r="H3601" s="9" t="str">
        <f t="shared" ca="1" si="206"/>
        <v>20</v>
      </c>
      <c r="I3601" s="8" t="s">
        <v>10977</v>
      </c>
      <c r="J3601" s="8" t="s">
        <v>40</v>
      </c>
      <c r="K3601" s="8" t="s">
        <v>6143</v>
      </c>
      <c r="L3601" s="8" t="s">
        <v>10978</v>
      </c>
      <c r="M3601" s="8" t="s">
        <v>10979</v>
      </c>
      <c r="N3601" s="8" t="s">
        <v>10749</v>
      </c>
    </row>
    <row r="3602" spans="1:14" ht="21.75" customHeight="1">
      <c r="A3602" s="8" t="s">
        <v>10980</v>
      </c>
      <c r="B3602" s="8" t="s">
        <v>10981</v>
      </c>
      <c r="C3602" s="8" t="s">
        <v>8585</v>
      </c>
      <c r="D3602" s="8" t="s">
        <v>8617</v>
      </c>
      <c r="F3602" s="8" t="s">
        <v>6705</v>
      </c>
      <c r="G3602" s="9" t="str">
        <f t="shared" ca="1" si="207"/>
        <v>8</v>
      </c>
      <c r="H3602" s="9" t="str">
        <f t="shared" ca="1" si="206"/>
        <v>20</v>
      </c>
      <c r="I3602" s="8" t="s">
        <v>10977</v>
      </c>
      <c r="J3602" s="8" t="s">
        <v>21</v>
      </c>
      <c r="K3602" s="8" t="s">
        <v>10929</v>
      </c>
      <c r="L3602" s="8" t="s">
        <v>10982</v>
      </c>
      <c r="M3602" s="8" t="s">
        <v>10983</v>
      </c>
      <c r="N3602" s="8" t="s">
        <v>10984</v>
      </c>
    </row>
    <row r="3603" spans="1:14" ht="21.75" customHeight="1">
      <c r="A3603" s="8" t="s">
        <v>172</v>
      </c>
      <c r="B3603" s="8" t="s">
        <v>10985</v>
      </c>
      <c r="C3603" s="8" t="s">
        <v>8585</v>
      </c>
      <c r="D3603" s="8" t="s">
        <v>8591</v>
      </c>
      <c r="F3603" s="8" t="s">
        <v>6141</v>
      </c>
      <c r="G3603" s="9" t="str">
        <f t="shared" ca="1" si="207"/>
        <v>8</v>
      </c>
      <c r="H3603" s="9" t="str">
        <f t="shared" ca="1" si="206"/>
        <v>20</v>
      </c>
      <c r="I3603" s="8" t="s">
        <v>10986</v>
      </c>
      <c r="J3603" s="8" t="s">
        <v>7067</v>
      </c>
      <c r="K3603" s="8" t="s">
        <v>6217</v>
      </c>
      <c r="L3603" s="8" t="s">
        <v>10987</v>
      </c>
      <c r="M3603" s="8" t="s">
        <v>10988</v>
      </c>
      <c r="N3603" s="8" t="s">
        <v>10736</v>
      </c>
    </row>
    <row r="3604" spans="1:14" ht="21.75" customHeight="1">
      <c r="A3604" s="8" t="s">
        <v>51</v>
      </c>
      <c r="B3604" s="8" t="s">
        <v>10989</v>
      </c>
      <c r="C3604" s="8" t="s">
        <v>8585</v>
      </c>
      <c r="D3604" s="8" t="s">
        <v>8586</v>
      </c>
      <c r="F3604" s="8" t="s">
        <v>10786</v>
      </c>
      <c r="G3604" s="9" t="str">
        <f t="shared" ca="1" si="207"/>
        <v>8</v>
      </c>
      <c r="H3604" s="9" t="str">
        <f t="shared" ca="1" si="206"/>
        <v>20</v>
      </c>
      <c r="I3604" s="8" t="s">
        <v>10810</v>
      </c>
      <c r="J3604" s="8" t="s">
        <v>10760</v>
      </c>
      <c r="K3604" s="8" t="s">
        <v>6217</v>
      </c>
      <c r="L3604" s="8" t="s">
        <v>10990</v>
      </c>
      <c r="M3604" s="8" t="s">
        <v>10991</v>
      </c>
      <c r="N3604" s="8" t="s">
        <v>10712</v>
      </c>
    </row>
    <row r="3605" spans="1:14" ht="21.75" customHeight="1">
      <c r="A3605" s="8" t="s">
        <v>490</v>
      </c>
      <c r="B3605" s="8" t="s">
        <v>10992</v>
      </c>
      <c r="C3605" s="8" t="s">
        <v>8585</v>
      </c>
      <c r="D3605" s="8" t="s">
        <v>8629</v>
      </c>
      <c r="F3605" s="8" t="s">
        <v>6164</v>
      </c>
      <c r="G3605" s="9" t="str">
        <f t="shared" ca="1" si="207"/>
        <v>8</v>
      </c>
      <c r="H3605" s="9" t="str">
        <f t="shared" ca="1" si="206"/>
        <v>20</v>
      </c>
      <c r="I3605" s="8" t="s">
        <v>10765</v>
      </c>
      <c r="J3605" s="8" t="s">
        <v>21</v>
      </c>
      <c r="K3605" s="8" t="s">
        <v>10861</v>
      </c>
      <c r="L3605" s="8" t="s">
        <v>10993</v>
      </c>
      <c r="M3605" s="8" t="s">
        <v>10994</v>
      </c>
      <c r="N3605" s="8" t="s">
        <v>10995</v>
      </c>
    </row>
    <row r="3606" spans="1:14" ht="21.75" customHeight="1">
      <c r="A3606" s="8" t="s">
        <v>385</v>
      </c>
      <c r="B3606" s="10" t="s">
        <v>10713</v>
      </c>
      <c r="C3606" s="8" t="s">
        <v>8585</v>
      </c>
      <c r="D3606" s="8" t="s">
        <v>8586</v>
      </c>
      <c r="F3606" s="8" t="s">
        <v>6141</v>
      </c>
      <c r="G3606" s="9" t="str">
        <f t="shared" ca="1" si="207"/>
        <v>8</v>
      </c>
      <c r="H3606" s="9" t="str">
        <f t="shared" ca="1" si="206"/>
        <v>20</v>
      </c>
      <c r="I3606" s="8" t="s">
        <v>10936</v>
      </c>
      <c r="J3606" s="8" t="s">
        <v>40</v>
      </c>
      <c r="K3606" s="8" t="s">
        <v>6143</v>
      </c>
      <c r="L3606" s="8" t="s">
        <v>10996</v>
      </c>
      <c r="M3606" s="8" t="s">
        <v>10997</v>
      </c>
      <c r="N3606" s="8" t="s">
        <v>10712</v>
      </c>
    </row>
    <row r="3607" spans="1:14" ht="21.75" customHeight="1">
      <c r="A3607" s="8" t="s">
        <v>24</v>
      </c>
      <c r="B3607" s="8" t="s">
        <v>10818</v>
      </c>
      <c r="C3607" s="8" t="s">
        <v>8585</v>
      </c>
      <c r="D3607" s="8" t="s">
        <v>8591</v>
      </c>
      <c r="F3607" s="8" t="s">
        <v>6164</v>
      </c>
      <c r="G3607" s="9" t="str">
        <f t="shared" ca="1" si="207"/>
        <v>8</v>
      </c>
      <c r="H3607" s="9" t="str">
        <f t="shared" ca="1" si="206"/>
        <v>20</v>
      </c>
      <c r="I3607" s="8" t="s">
        <v>10865</v>
      </c>
      <c r="J3607" s="8" t="s">
        <v>21</v>
      </c>
      <c r="K3607" s="8" t="s">
        <v>19</v>
      </c>
      <c r="L3607" s="8" t="s">
        <v>10820</v>
      </c>
      <c r="M3607" s="8" t="s">
        <v>10998</v>
      </c>
      <c r="N3607" s="8" t="s">
        <v>10706</v>
      </c>
    </row>
    <row r="3608" spans="1:14" ht="21.75" customHeight="1">
      <c r="A3608" s="8" t="s">
        <v>108</v>
      </c>
      <c r="B3608" s="10" t="s">
        <v>10713</v>
      </c>
      <c r="C3608" s="8" t="s">
        <v>8585</v>
      </c>
      <c r="D3608" s="8" t="s">
        <v>8605</v>
      </c>
      <c r="F3608" s="8" t="s">
        <v>6164</v>
      </c>
      <c r="G3608" s="9" t="str">
        <f t="shared" ca="1" si="207"/>
        <v>8</v>
      </c>
      <c r="H3608" s="9" t="str">
        <f t="shared" ca="1" si="206"/>
        <v>20</v>
      </c>
      <c r="I3608" s="8" t="s">
        <v>10999</v>
      </c>
      <c r="J3608" s="8" t="s">
        <v>10706</v>
      </c>
      <c r="K3608" s="8" t="s">
        <v>6143</v>
      </c>
      <c r="L3608" s="8" t="s">
        <v>10953</v>
      </c>
      <c r="M3608" s="8" t="s">
        <v>11000</v>
      </c>
      <c r="N3608" s="8" t="s">
        <v>308</v>
      </c>
    </row>
    <row r="3609" spans="1:14" ht="21.75" customHeight="1">
      <c r="A3609" s="8" t="s">
        <v>11001</v>
      </c>
      <c r="B3609" s="10" t="s">
        <v>21</v>
      </c>
      <c r="C3609" s="8" t="s">
        <v>8585</v>
      </c>
      <c r="D3609" s="8" t="s">
        <v>8605</v>
      </c>
      <c r="F3609" s="8" t="s">
        <v>6164</v>
      </c>
      <c r="G3609" s="9" t="str">
        <f t="shared" ca="1" si="207"/>
        <v>8</v>
      </c>
      <c r="H3609" s="9" t="str">
        <f t="shared" ca="1" si="206"/>
        <v>20</v>
      </c>
      <c r="I3609" s="8" t="s">
        <v>10870</v>
      </c>
      <c r="J3609" s="8" t="s">
        <v>10706</v>
      </c>
      <c r="K3609" s="8" t="s">
        <v>6143</v>
      </c>
      <c r="L3609" s="8" t="s">
        <v>11002</v>
      </c>
      <c r="M3609" s="8" t="s">
        <v>11003</v>
      </c>
      <c r="N3609" s="8" t="s">
        <v>10749</v>
      </c>
    </row>
    <row r="3610" spans="1:14" ht="21.75" customHeight="1">
      <c r="A3610" s="8" t="s">
        <v>11004</v>
      </c>
      <c r="B3610" s="10" t="s">
        <v>21</v>
      </c>
      <c r="C3610" s="8" t="s">
        <v>8585</v>
      </c>
      <c r="D3610" s="8" t="s">
        <v>8605</v>
      </c>
      <c r="F3610" s="8" t="s">
        <v>10786</v>
      </c>
      <c r="G3610" s="9" t="str">
        <f t="shared" ca="1" si="207"/>
        <v>8</v>
      </c>
      <c r="H3610" s="9" t="str">
        <f t="shared" ca="1" si="206"/>
        <v>20</v>
      </c>
      <c r="I3610" s="8" t="s">
        <v>10807</v>
      </c>
      <c r="J3610" s="8" t="s">
        <v>10706</v>
      </c>
      <c r="K3610" s="8" t="s">
        <v>19</v>
      </c>
      <c r="L3610" s="8" t="s">
        <v>11002</v>
      </c>
      <c r="M3610" s="8" t="s">
        <v>11005</v>
      </c>
      <c r="N3610" s="8" t="s">
        <v>10749</v>
      </c>
    </row>
    <row r="3611" spans="1:14" ht="21.75" customHeight="1">
      <c r="A3611" s="8" t="s">
        <v>4176</v>
      </c>
      <c r="B3611" s="10" t="s">
        <v>10713</v>
      </c>
      <c r="C3611" s="8" t="s">
        <v>8585</v>
      </c>
      <c r="D3611" s="8" t="s">
        <v>8705</v>
      </c>
      <c r="F3611" s="8" t="s">
        <v>6141</v>
      </c>
      <c r="G3611" s="9" t="str">
        <f t="shared" ca="1" si="207"/>
        <v>8</v>
      </c>
      <c r="H3611" s="9" t="str">
        <f t="shared" ca="1" si="206"/>
        <v>20</v>
      </c>
      <c r="I3611" s="8" t="s">
        <v>10751</v>
      </c>
      <c r="J3611" s="8" t="s">
        <v>561</v>
      </c>
      <c r="K3611" s="8" t="s">
        <v>10861</v>
      </c>
      <c r="L3611" s="8" t="s">
        <v>11006</v>
      </c>
      <c r="M3611" s="8" t="s">
        <v>11007</v>
      </c>
      <c r="N3611" s="8" t="s">
        <v>308</v>
      </c>
    </row>
    <row r="3612" spans="1:14" ht="21.75" customHeight="1">
      <c r="A3612" s="8" t="s">
        <v>11008</v>
      </c>
      <c r="B3612" s="8" t="s">
        <v>11009</v>
      </c>
      <c r="C3612" s="8" t="s">
        <v>8585</v>
      </c>
      <c r="D3612" s="8" t="s">
        <v>8586</v>
      </c>
      <c r="F3612" s="8" t="s">
        <v>6141</v>
      </c>
      <c r="G3612" s="9" t="str">
        <f t="shared" ca="1" si="207"/>
        <v>8</v>
      </c>
      <c r="H3612" s="9" t="str">
        <f t="shared" ca="1" si="206"/>
        <v>20</v>
      </c>
      <c r="I3612" s="8" t="s">
        <v>10756</v>
      </c>
      <c r="J3612" s="8" t="s">
        <v>6379</v>
      </c>
      <c r="K3612" s="8" t="s">
        <v>6143</v>
      </c>
      <c r="L3612" s="8" t="s">
        <v>11010</v>
      </c>
      <c r="M3612" s="8" t="s">
        <v>11011</v>
      </c>
      <c r="N3612" s="8" t="s">
        <v>308</v>
      </c>
    </row>
    <row r="3613" spans="1:14" ht="21.75" customHeight="1">
      <c r="A3613" s="8" t="s">
        <v>11012</v>
      </c>
      <c r="B3613" s="10" t="s">
        <v>10713</v>
      </c>
      <c r="C3613" s="8" t="s">
        <v>8585</v>
      </c>
      <c r="D3613" s="8" t="s">
        <v>8605</v>
      </c>
      <c r="F3613" s="8" t="s">
        <v>6141</v>
      </c>
      <c r="G3613" s="9" t="str">
        <f t="shared" ca="1" si="207"/>
        <v>8</v>
      </c>
      <c r="H3613" s="9" t="str">
        <f t="shared" ca="1" si="206"/>
        <v>20</v>
      </c>
      <c r="I3613" s="8" t="s">
        <v>11013</v>
      </c>
      <c r="J3613" s="8" t="s">
        <v>10706</v>
      </c>
      <c r="K3613" s="8" t="s">
        <v>6143</v>
      </c>
      <c r="L3613" s="8" t="s">
        <v>10953</v>
      </c>
      <c r="M3613" s="8" t="s">
        <v>11014</v>
      </c>
      <c r="N3613" s="8" t="s">
        <v>308</v>
      </c>
    </row>
    <row r="3614" spans="1:14" ht="21.75" customHeight="1">
      <c r="A3614" s="8" t="s">
        <v>4176</v>
      </c>
      <c r="B3614" s="8" t="s">
        <v>11015</v>
      </c>
      <c r="C3614" s="8" t="s">
        <v>8585</v>
      </c>
      <c r="D3614" s="8" t="s">
        <v>21</v>
      </c>
      <c r="F3614" s="8" t="s">
        <v>6141</v>
      </c>
      <c r="G3614" s="9" t="str">
        <f t="shared" ca="1" si="207"/>
        <v>8</v>
      </c>
      <c r="H3614" s="9" t="str">
        <f t="shared" ca="1" si="206"/>
        <v>20</v>
      </c>
      <c r="I3614" s="8" t="s">
        <v>11016</v>
      </c>
      <c r="J3614" s="8" t="s">
        <v>6595</v>
      </c>
      <c r="K3614" s="8" t="s">
        <v>6217</v>
      </c>
      <c r="L3614" s="8" t="s">
        <v>11017</v>
      </c>
      <c r="M3614" s="8" t="s">
        <v>11018</v>
      </c>
      <c r="N3614" s="8" t="s">
        <v>10712</v>
      </c>
    </row>
    <row r="3615" spans="1:14" ht="21.75" customHeight="1">
      <c r="A3615" s="8" t="s">
        <v>11019</v>
      </c>
      <c r="B3615" s="10" t="s">
        <v>11020</v>
      </c>
      <c r="C3615" s="8" t="s">
        <v>8585</v>
      </c>
      <c r="D3615" s="8" t="s">
        <v>8705</v>
      </c>
      <c r="F3615" s="8" t="s">
        <v>11021</v>
      </c>
      <c r="G3615" s="9" t="str">
        <f t="shared" ca="1" si="207"/>
        <v>8</v>
      </c>
      <c r="H3615" s="9" t="str">
        <f t="shared" ca="1" si="206"/>
        <v>20</v>
      </c>
      <c r="I3615" s="8" t="s">
        <v>11022</v>
      </c>
      <c r="J3615" s="8" t="s">
        <v>21</v>
      </c>
      <c r="K3615" s="8" t="s">
        <v>6143</v>
      </c>
      <c r="L3615" s="8" t="s">
        <v>21</v>
      </c>
      <c r="M3615" s="8" t="s">
        <v>11023</v>
      </c>
      <c r="N3615" s="8" t="s">
        <v>6158</v>
      </c>
    </row>
    <row r="3616" spans="1:14" ht="21.75" customHeight="1">
      <c r="A3616" s="8" t="s">
        <v>4176</v>
      </c>
      <c r="B3616" s="8" t="s">
        <v>11024</v>
      </c>
      <c r="C3616" s="8" t="s">
        <v>8585</v>
      </c>
      <c r="D3616" s="8" t="s">
        <v>8605</v>
      </c>
      <c r="F3616" s="8" t="s">
        <v>6141</v>
      </c>
      <c r="G3616" s="9" t="str">
        <f t="shared" ca="1" si="207"/>
        <v>8</v>
      </c>
      <c r="H3616" s="9" t="str">
        <f t="shared" ca="1" si="206"/>
        <v>20</v>
      </c>
      <c r="I3616" s="8" t="s">
        <v>10742</v>
      </c>
      <c r="J3616" s="8" t="s">
        <v>40</v>
      </c>
      <c r="K3616" s="8" t="s">
        <v>19</v>
      </c>
      <c r="L3616" s="8" t="s">
        <v>11025</v>
      </c>
      <c r="M3616" s="8" t="s">
        <v>11026</v>
      </c>
      <c r="N3616" s="8" t="s">
        <v>10749</v>
      </c>
    </row>
    <row r="3617" spans="1:14" ht="21.75" customHeight="1">
      <c r="A3617" s="8" t="s">
        <v>1410</v>
      </c>
      <c r="B3617" s="8" t="s">
        <v>11027</v>
      </c>
      <c r="C3617" s="8" t="s">
        <v>8585</v>
      </c>
      <c r="D3617" s="8" t="s">
        <v>21</v>
      </c>
      <c r="F3617" s="8" t="s">
        <v>6164</v>
      </c>
      <c r="G3617" s="9" t="str">
        <f t="shared" ca="1" si="207"/>
        <v>8</v>
      </c>
      <c r="H3617" s="9" t="str">
        <f t="shared" ca="1" si="206"/>
        <v>20</v>
      </c>
      <c r="I3617" s="8" t="s">
        <v>10832</v>
      </c>
      <c r="J3617" s="8" t="s">
        <v>21</v>
      </c>
      <c r="K3617" s="8" t="s">
        <v>6143</v>
      </c>
      <c r="L3617" s="8" t="s">
        <v>11028</v>
      </c>
      <c r="M3617" s="8" t="s">
        <v>11029</v>
      </c>
      <c r="N3617" s="8" t="s">
        <v>10706</v>
      </c>
    </row>
    <row r="3618" spans="1:14" ht="21.75" customHeight="1">
      <c r="A3618" s="8" t="s">
        <v>11030</v>
      </c>
      <c r="B3618" s="10" t="s">
        <v>10713</v>
      </c>
      <c r="C3618" s="8" t="s">
        <v>8585</v>
      </c>
      <c r="D3618" s="8" t="s">
        <v>8617</v>
      </c>
      <c r="F3618" s="8" t="s">
        <v>6141</v>
      </c>
      <c r="G3618" s="9" t="str">
        <f t="shared" ca="1" si="207"/>
        <v>8</v>
      </c>
      <c r="H3618" s="9" t="str">
        <f t="shared" ca="1" si="206"/>
        <v>20</v>
      </c>
      <c r="I3618" s="8" t="s">
        <v>11031</v>
      </c>
      <c r="J3618" s="8" t="s">
        <v>10706</v>
      </c>
      <c r="K3618" s="8" t="s">
        <v>6217</v>
      </c>
      <c r="L3618" s="8" t="s">
        <v>11032</v>
      </c>
      <c r="M3618" s="8" t="s">
        <v>11033</v>
      </c>
      <c r="N3618" s="8" t="s">
        <v>10712</v>
      </c>
    </row>
    <row r="3619" spans="1:14" ht="21.75" customHeight="1">
      <c r="A3619" s="8" t="s">
        <v>11034</v>
      </c>
      <c r="B3619" s="10" t="s">
        <v>10713</v>
      </c>
      <c r="C3619" s="8" t="s">
        <v>8585</v>
      </c>
      <c r="D3619" s="8" t="s">
        <v>8667</v>
      </c>
      <c r="F3619" s="8" t="s">
        <v>6141</v>
      </c>
      <c r="G3619" s="9" t="str">
        <f t="shared" ca="1" si="207"/>
        <v>8</v>
      </c>
      <c r="H3619" s="9" t="str">
        <f t="shared" ca="1" si="206"/>
        <v>20</v>
      </c>
      <c r="I3619" s="8" t="s">
        <v>10756</v>
      </c>
      <c r="J3619" s="8" t="s">
        <v>6158</v>
      </c>
      <c r="K3619" s="8" t="s">
        <v>6143</v>
      </c>
      <c r="L3619" s="8" t="s">
        <v>11035</v>
      </c>
      <c r="M3619" s="8" t="s">
        <v>11036</v>
      </c>
      <c r="N3619" s="8" t="s">
        <v>10712</v>
      </c>
    </row>
    <row r="3620" spans="1:14" ht="21.75" customHeight="1">
      <c r="A3620" s="8" t="s">
        <v>11037</v>
      </c>
      <c r="B3620" s="10" t="s">
        <v>10713</v>
      </c>
      <c r="C3620" s="8" t="s">
        <v>8585</v>
      </c>
      <c r="D3620" s="8" t="s">
        <v>8586</v>
      </c>
      <c r="F3620" s="8" t="s">
        <v>10786</v>
      </c>
      <c r="G3620" s="9" t="str">
        <f t="shared" ca="1" si="207"/>
        <v>8</v>
      </c>
      <c r="H3620" s="9" t="str">
        <f t="shared" ca="1" si="206"/>
        <v>20</v>
      </c>
      <c r="I3620" s="8" t="s">
        <v>10865</v>
      </c>
      <c r="J3620" s="8" t="s">
        <v>40</v>
      </c>
      <c r="K3620" s="8" t="s">
        <v>19</v>
      </c>
      <c r="L3620" s="8" t="s">
        <v>11038</v>
      </c>
      <c r="M3620" s="8" t="s">
        <v>11039</v>
      </c>
      <c r="N3620" s="8" t="s">
        <v>10749</v>
      </c>
    </row>
    <row r="3621" spans="1:14" ht="21.75" customHeight="1">
      <c r="A3621" s="8" t="s">
        <v>11040</v>
      </c>
      <c r="B3621" s="10" t="s">
        <v>10713</v>
      </c>
      <c r="C3621" s="8" t="s">
        <v>8585</v>
      </c>
      <c r="D3621" s="8" t="s">
        <v>8586</v>
      </c>
      <c r="F3621" s="8" t="s">
        <v>6141</v>
      </c>
      <c r="G3621" s="9" t="str">
        <f t="shared" ca="1" si="207"/>
        <v>8</v>
      </c>
      <c r="H3621" s="9" t="str">
        <f t="shared" ca="1" si="206"/>
        <v>20</v>
      </c>
      <c r="I3621" s="8" t="s">
        <v>11041</v>
      </c>
      <c r="J3621" s="8" t="s">
        <v>6158</v>
      </c>
      <c r="K3621" s="8" t="s">
        <v>6166</v>
      </c>
      <c r="L3621" s="8" t="s">
        <v>11042</v>
      </c>
      <c r="M3621" s="8" t="s">
        <v>11043</v>
      </c>
      <c r="N3621" s="8" t="s">
        <v>10785</v>
      </c>
    </row>
    <row r="3622" spans="1:14" ht="21.75" customHeight="1">
      <c r="A3622" s="8" t="s">
        <v>385</v>
      </c>
      <c r="B3622" s="10" t="s">
        <v>11020</v>
      </c>
      <c r="C3622" s="8" t="s">
        <v>8585</v>
      </c>
      <c r="D3622" s="8" t="s">
        <v>8705</v>
      </c>
      <c r="F3622" s="8" t="s">
        <v>11021</v>
      </c>
      <c r="G3622" s="9" t="str">
        <f t="shared" ca="1" si="207"/>
        <v>8</v>
      </c>
      <c r="H3622" s="9" t="str">
        <f t="shared" ca="1" si="206"/>
        <v>20</v>
      </c>
      <c r="I3622" s="8" t="s">
        <v>11044</v>
      </c>
      <c r="J3622" s="8" t="s">
        <v>21</v>
      </c>
      <c r="K3622" s="8" t="s">
        <v>6143</v>
      </c>
      <c r="L3622" s="8" t="s">
        <v>21</v>
      </c>
      <c r="M3622" s="8" t="s">
        <v>11045</v>
      </c>
      <c r="N3622" s="8" t="s">
        <v>6158</v>
      </c>
    </row>
    <row r="3623" spans="1:14" ht="21.75" customHeight="1">
      <c r="A3623" s="8" t="s">
        <v>11046</v>
      </c>
      <c r="B3623" s="8" t="s">
        <v>11047</v>
      </c>
      <c r="C3623" s="8" t="s">
        <v>8585</v>
      </c>
      <c r="D3623" s="8" t="s">
        <v>8629</v>
      </c>
      <c r="F3623" s="8" t="s">
        <v>6705</v>
      </c>
      <c r="G3623" s="9" t="str">
        <f t="shared" ca="1" si="207"/>
        <v>8</v>
      </c>
      <c r="H3623" s="9" t="str">
        <f t="shared" ca="1" si="206"/>
        <v>20</v>
      </c>
      <c r="I3623" s="8" t="s">
        <v>10810</v>
      </c>
      <c r="J3623" s="8" t="s">
        <v>11048</v>
      </c>
      <c r="K3623" s="8" t="s">
        <v>6166</v>
      </c>
      <c r="L3623" s="8" t="s">
        <v>11049</v>
      </c>
      <c r="M3623" s="8" t="s">
        <v>11050</v>
      </c>
      <c r="N3623" s="8" t="s">
        <v>10749</v>
      </c>
    </row>
    <row r="3624" spans="1:14" ht="21.75" customHeight="1">
      <c r="A3624" s="8" t="s">
        <v>5985</v>
      </c>
      <c r="B3624" s="8" t="s">
        <v>11051</v>
      </c>
      <c r="C3624" s="8" t="s">
        <v>8585</v>
      </c>
      <c r="D3624" s="8" t="s">
        <v>8617</v>
      </c>
      <c r="F3624" s="8" t="s">
        <v>6141</v>
      </c>
      <c r="G3624" s="9" t="str">
        <f t="shared" ca="1" si="207"/>
        <v>8</v>
      </c>
      <c r="H3624" s="9" t="str">
        <f t="shared" ca="1" si="206"/>
        <v>20</v>
      </c>
      <c r="I3624" s="8" t="s">
        <v>10710</v>
      </c>
      <c r="J3624" s="8" t="s">
        <v>10797</v>
      </c>
      <c r="K3624" s="8" t="s">
        <v>6217</v>
      </c>
      <c r="L3624" s="8" t="s">
        <v>11052</v>
      </c>
      <c r="M3624" s="8" t="s">
        <v>11053</v>
      </c>
      <c r="N3624" s="8" t="s">
        <v>10736</v>
      </c>
    </row>
    <row r="3625" spans="1:14" ht="21.75" customHeight="1">
      <c r="A3625" s="8" t="s">
        <v>4176</v>
      </c>
      <c r="B3625" s="10" t="s">
        <v>10713</v>
      </c>
      <c r="C3625" s="8" t="s">
        <v>8585</v>
      </c>
      <c r="D3625" s="8" t="s">
        <v>8586</v>
      </c>
      <c r="F3625" s="8" t="s">
        <v>6164</v>
      </c>
      <c r="G3625" s="9" t="str">
        <f t="shared" ca="1" si="207"/>
        <v>8</v>
      </c>
      <c r="H3625" s="9" t="str">
        <f t="shared" ca="1" si="206"/>
        <v>20</v>
      </c>
      <c r="I3625" s="8" t="s">
        <v>10916</v>
      </c>
      <c r="J3625" s="8" t="s">
        <v>10706</v>
      </c>
      <c r="K3625" s="8" t="s">
        <v>6143</v>
      </c>
      <c r="L3625" s="8" t="s">
        <v>11054</v>
      </c>
      <c r="M3625" s="8" t="s">
        <v>11055</v>
      </c>
      <c r="N3625" s="8" t="s">
        <v>10712</v>
      </c>
    </row>
    <row r="3626" spans="1:14" ht="21.75" customHeight="1">
      <c r="A3626" s="8" t="s">
        <v>4176</v>
      </c>
      <c r="B3626" s="10" t="s">
        <v>10713</v>
      </c>
      <c r="C3626" s="8" t="s">
        <v>8585</v>
      </c>
      <c r="D3626" s="8" t="s">
        <v>8586</v>
      </c>
      <c r="F3626" s="8" t="s">
        <v>6141</v>
      </c>
      <c r="G3626" s="9" t="str">
        <f t="shared" ca="1" si="207"/>
        <v>8</v>
      </c>
      <c r="H3626" s="9" t="str">
        <f t="shared" ca="1" si="206"/>
        <v>20</v>
      </c>
      <c r="I3626" s="8" t="s">
        <v>10772</v>
      </c>
      <c r="J3626" s="8" t="s">
        <v>6379</v>
      </c>
      <c r="K3626" s="8" t="s">
        <v>10861</v>
      </c>
      <c r="L3626" s="8" t="s">
        <v>11056</v>
      </c>
      <c r="M3626" s="8" t="s">
        <v>11057</v>
      </c>
      <c r="N3626" s="8" t="s">
        <v>10741</v>
      </c>
    </row>
    <row r="3627" spans="1:14" ht="21.75" customHeight="1">
      <c r="A3627" s="8" t="s">
        <v>7428</v>
      </c>
      <c r="B3627" s="8" t="s">
        <v>11058</v>
      </c>
      <c r="C3627" s="8" t="s">
        <v>8585</v>
      </c>
      <c r="D3627" s="8" t="s">
        <v>8617</v>
      </c>
      <c r="F3627" s="8" t="s">
        <v>10786</v>
      </c>
      <c r="G3627" s="9" t="str">
        <f t="shared" ca="1" si="207"/>
        <v>8</v>
      </c>
      <c r="H3627" s="9" t="str">
        <f t="shared" ca="1" si="206"/>
        <v>20</v>
      </c>
      <c r="I3627" s="8" t="s">
        <v>11059</v>
      </c>
      <c r="J3627" s="8" t="s">
        <v>6270</v>
      </c>
      <c r="K3627" s="8" t="s">
        <v>19</v>
      </c>
      <c r="L3627" s="8" t="s">
        <v>11060</v>
      </c>
      <c r="M3627" s="8" t="s">
        <v>11061</v>
      </c>
      <c r="N3627" s="8" t="s">
        <v>10749</v>
      </c>
    </row>
    <row r="3628" spans="1:14" ht="21.75" customHeight="1">
      <c r="A3628" s="8" t="s">
        <v>11062</v>
      </c>
      <c r="B3628" s="10" t="s">
        <v>10713</v>
      </c>
      <c r="C3628" s="8" t="s">
        <v>8585</v>
      </c>
      <c r="D3628" s="8" t="s">
        <v>8667</v>
      </c>
      <c r="F3628" s="8" t="s">
        <v>6141</v>
      </c>
      <c r="G3628" s="9" t="str">
        <f t="shared" ca="1" si="207"/>
        <v>8</v>
      </c>
      <c r="H3628" s="9" t="str">
        <f t="shared" ca="1" si="206"/>
        <v>20</v>
      </c>
      <c r="I3628" s="8" t="s">
        <v>10898</v>
      </c>
      <c r="J3628" s="8" t="s">
        <v>6158</v>
      </c>
      <c r="K3628" s="8" t="s">
        <v>10929</v>
      </c>
      <c r="L3628" s="8" t="s">
        <v>11063</v>
      </c>
      <c r="M3628" s="8" t="s">
        <v>11064</v>
      </c>
      <c r="N3628" s="8" t="s">
        <v>10749</v>
      </c>
    </row>
    <row r="3629" spans="1:14" ht="21.75" customHeight="1">
      <c r="A3629" s="8" t="s">
        <v>4176</v>
      </c>
      <c r="B3629" s="8" t="s">
        <v>11065</v>
      </c>
      <c r="C3629" s="8" t="s">
        <v>8585</v>
      </c>
      <c r="D3629" s="8" t="s">
        <v>8586</v>
      </c>
      <c r="F3629" s="8" t="s">
        <v>6141</v>
      </c>
      <c r="G3629" s="9" t="str">
        <f t="shared" ca="1" si="207"/>
        <v>8</v>
      </c>
      <c r="H3629" s="9" t="str">
        <f t="shared" ca="1" si="206"/>
        <v>20</v>
      </c>
      <c r="I3629" s="8" t="s">
        <v>11066</v>
      </c>
      <c r="J3629" s="8" t="s">
        <v>10706</v>
      </c>
      <c r="K3629" s="8" t="s">
        <v>10861</v>
      </c>
      <c r="L3629" s="8" t="s">
        <v>11067</v>
      </c>
      <c r="M3629" s="8" t="s">
        <v>11068</v>
      </c>
      <c r="N3629" s="8" t="s">
        <v>308</v>
      </c>
    </row>
    <row r="3630" spans="1:14" ht="21.75" customHeight="1">
      <c r="A3630" s="8" t="s">
        <v>11069</v>
      </c>
      <c r="B3630" s="10" t="s">
        <v>10713</v>
      </c>
      <c r="C3630" s="8" t="s">
        <v>8585</v>
      </c>
      <c r="D3630" s="8" t="s">
        <v>8586</v>
      </c>
      <c r="F3630" s="8" t="s">
        <v>6141</v>
      </c>
      <c r="G3630" s="9" t="str">
        <f t="shared" ca="1" si="207"/>
        <v>8</v>
      </c>
      <c r="H3630" s="9" t="str">
        <f t="shared" ca="1" si="206"/>
        <v>20</v>
      </c>
      <c r="I3630" s="8" t="s">
        <v>10916</v>
      </c>
      <c r="J3630" s="8" t="s">
        <v>6379</v>
      </c>
      <c r="K3630" s="8" t="s">
        <v>6166</v>
      </c>
      <c r="L3630" s="8" t="s">
        <v>21</v>
      </c>
      <c r="M3630" s="8" t="s">
        <v>11070</v>
      </c>
      <c r="N3630" s="8" t="s">
        <v>10749</v>
      </c>
    </row>
    <row r="3631" spans="1:14" ht="21.75" customHeight="1">
      <c r="A3631" s="8" t="s">
        <v>1410</v>
      </c>
      <c r="B3631" s="10" t="s">
        <v>10713</v>
      </c>
      <c r="C3631" s="8" t="s">
        <v>8585</v>
      </c>
      <c r="D3631" s="8" t="s">
        <v>8586</v>
      </c>
      <c r="F3631" s="8" t="s">
        <v>6141</v>
      </c>
      <c r="G3631" s="9" t="str">
        <f t="shared" ca="1" si="207"/>
        <v>8</v>
      </c>
      <c r="H3631" s="9" t="str">
        <f t="shared" ca="1" si="206"/>
        <v>20</v>
      </c>
      <c r="I3631" s="8" t="s">
        <v>10756</v>
      </c>
      <c r="J3631" s="8" t="s">
        <v>6379</v>
      </c>
      <c r="K3631" s="8" t="s">
        <v>6217</v>
      </c>
      <c r="L3631" s="8" t="s">
        <v>11071</v>
      </c>
      <c r="M3631" s="8" t="s">
        <v>11072</v>
      </c>
      <c r="N3631" s="8" t="s">
        <v>10712</v>
      </c>
    </row>
    <row r="3632" spans="1:14" ht="21.75" customHeight="1">
      <c r="A3632" s="8" t="s">
        <v>778</v>
      </c>
      <c r="B3632" s="8" t="s">
        <v>11073</v>
      </c>
      <c r="C3632" s="8" t="s">
        <v>8585</v>
      </c>
      <c r="D3632" s="8" t="s">
        <v>8586</v>
      </c>
      <c r="F3632" s="8" t="s">
        <v>6164</v>
      </c>
      <c r="G3632" s="9" t="str">
        <f t="shared" ca="1" si="207"/>
        <v>8</v>
      </c>
      <c r="H3632" s="9" t="str">
        <f t="shared" ca="1" si="206"/>
        <v>20</v>
      </c>
      <c r="I3632" s="8" t="s">
        <v>10772</v>
      </c>
      <c r="J3632" s="8" t="s">
        <v>21</v>
      </c>
      <c r="K3632" s="8" t="s">
        <v>6143</v>
      </c>
      <c r="L3632" s="8" t="s">
        <v>21</v>
      </c>
      <c r="M3632" s="8" t="s">
        <v>11074</v>
      </c>
      <c r="N3632" s="8" t="s">
        <v>10706</v>
      </c>
    </row>
    <row r="3633" spans="1:14" ht="21.75" customHeight="1">
      <c r="A3633" s="8" t="s">
        <v>3687</v>
      </c>
      <c r="B3633" s="10" t="s">
        <v>10713</v>
      </c>
      <c r="C3633" s="8" t="s">
        <v>8585</v>
      </c>
      <c r="D3633" s="8" t="s">
        <v>10947</v>
      </c>
      <c r="F3633" s="8" t="s">
        <v>6141</v>
      </c>
      <c r="G3633" s="9" t="str">
        <f t="shared" ca="1" si="207"/>
        <v>8</v>
      </c>
      <c r="H3633" s="9" t="str">
        <f t="shared" ca="1" si="206"/>
        <v>20</v>
      </c>
      <c r="I3633" s="8" t="s">
        <v>10733</v>
      </c>
      <c r="J3633" s="8" t="s">
        <v>10722</v>
      </c>
      <c r="K3633" s="8" t="s">
        <v>6143</v>
      </c>
      <c r="L3633" s="8" t="s">
        <v>11075</v>
      </c>
      <c r="M3633" s="8" t="s">
        <v>11076</v>
      </c>
      <c r="N3633" s="8" t="s">
        <v>10749</v>
      </c>
    </row>
    <row r="3634" spans="1:14" ht="21.75" customHeight="1">
      <c r="A3634" s="8" t="s">
        <v>6326</v>
      </c>
      <c r="B3634" s="10" t="s">
        <v>10713</v>
      </c>
      <c r="C3634" s="8" t="s">
        <v>8585</v>
      </c>
      <c r="D3634" s="8" t="s">
        <v>8605</v>
      </c>
      <c r="F3634" s="8" t="s">
        <v>6141</v>
      </c>
      <c r="G3634" s="9" t="str">
        <f t="shared" ca="1" si="207"/>
        <v>8</v>
      </c>
      <c r="H3634" s="9" t="str">
        <f t="shared" ca="1" si="206"/>
        <v>20</v>
      </c>
      <c r="I3634" s="8" t="s">
        <v>10870</v>
      </c>
      <c r="J3634" s="8" t="s">
        <v>10706</v>
      </c>
      <c r="K3634" s="8" t="s">
        <v>6143</v>
      </c>
      <c r="L3634" s="8" t="s">
        <v>11077</v>
      </c>
      <c r="M3634" s="8" t="s">
        <v>11078</v>
      </c>
      <c r="N3634" s="8" t="s">
        <v>10749</v>
      </c>
    </row>
    <row r="3635" spans="1:14" ht="21.75" customHeight="1">
      <c r="A3635" s="8" t="s">
        <v>1410</v>
      </c>
      <c r="B3635" s="10" t="s">
        <v>11079</v>
      </c>
      <c r="C3635" s="8" t="s">
        <v>8585</v>
      </c>
      <c r="D3635" s="8" t="s">
        <v>8586</v>
      </c>
      <c r="F3635" s="8" t="s">
        <v>6164</v>
      </c>
      <c r="G3635" s="9" t="str">
        <f t="shared" ca="1" si="207"/>
        <v>8</v>
      </c>
      <c r="H3635" s="9" t="str">
        <f t="shared" ca="1" si="206"/>
        <v>20</v>
      </c>
      <c r="I3635" s="8" t="s">
        <v>10936</v>
      </c>
      <c r="J3635" s="8" t="s">
        <v>21</v>
      </c>
      <c r="K3635" s="8" t="s">
        <v>6143</v>
      </c>
      <c r="L3635" s="8" t="s">
        <v>21</v>
      </c>
      <c r="M3635" s="8" t="s">
        <v>11080</v>
      </c>
      <c r="N3635" s="8" t="s">
        <v>40</v>
      </c>
    </row>
    <row r="3636" spans="1:14" ht="21.75" customHeight="1">
      <c r="A3636" s="8" t="s">
        <v>172</v>
      </c>
      <c r="B3636" s="8" t="s">
        <v>11081</v>
      </c>
      <c r="C3636" s="8" t="s">
        <v>8585</v>
      </c>
      <c r="D3636" s="8" t="s">
        <v>8605</v>
      </c>
      <c r="F3636" s="8" t="s">
        <v>6141</v>
      </c>
      <c r="G3636" s="9" t="str">
        <f t="shared" ca="1" si="207"/>
        <v>8</v>
      </c>
      <c r="H3636" s="9" t="str">
        <f t="shared" ca="1" si="206"/>
        <v>20</v>
      </c>
      <c r="I3636" s="8" t="s">
        <v>10870</v>
      </c>
      <c r="J3636" s="8" t="s">
        <v>40</v>
      </c>
      <c r="K3636" s="8" t="s">
        <v>6143</v>
      </c>
      <c r="L3636" s="8" t="s">
        <v>21</v>
      </c>
      <c r="M3636" s="8" t="s">
        <v>11082</v>
      </c>
      <c r="N3636" s="8" t="s">
        <v>10749</v>
      </c>
    </row>
    <row r="3637" spans="1:14" ht="21.75" customHeight="1">
      <c r="A3637" s="8" t="s">
        <v>37</v>
      </c>
      <c r="B3637" s="8" t="s">
        <v>11083</v>
      </c>
      <c r="C3637" s="8" t="s">
        <v>8585</v>
      </c>
      <c r="D3637" s="8" t="s">
        <v>8667</v>
      </c>
      <c r="F3637" s="8" t="s">
        <v>6141</v>
      </c>
      <c r="G3637" s="9" t="str">
        <f t="shared" ca="1" si="207"/>
        <v>8</v>
      </c>
      <c r="H3637" s="9" t="str">
        <f t="shared" ca="1" si="206"/>
        <v>20</v>
      </c>
      <c r="I3637" s="8" t="s">
        <v>10898</v>
      </c>
      <c r="J3637" s="8" t="s">
        <v>6158</v>
      </c>
      <c r="K3637" s="8" t="s">
        <v>19</v>
      </c>
      <c r="L3637" s="8" t="s">
        <v>21</v>
      </c>
      <c r="M3637" s="8" t="s">
        <v>11084</v>
      </c>
      <c r="N3637" s="8" t="s">
        <v>10749</v>
      </c>
    </row>
    <row r="3638" spans="1:14" ht="21.75" customHeight="1">
      <c r="A3638" s="8" t="s">
        <v>11085</v>
      </c>
      <c r="B3638" s="10" t="s">
        <v>10713</v>
      </c>
      <c r="C3638" s="8" t="s">
        <v>8585</v>
      </c>
      <c r="D3638" s="8" t="s">
        <v>8667</v>
      </c>
      <c r="F3638" s="8" t="s">
        <v>6164</v>
      </c>
      <c r="G3638" s="9" t="str">
        <f t="shared" ca="1" si="207"/>
        <v>8</v>
      </c>
      <c r="H3638" s="9" t="str">
        <f t="shared" ca="1" si="206"/>
        <v>20</v>
      </c>
      <c r="I3638" s="8" t="s">
        <v>10765</v>
      </c>
      <c r="J3638" s="8" t="s">
        <v>10797</v>
      </c>
      <c r="K3638" s="8" t="s">
        <v>10861</v>
      </c>
      <c r="L3638" s="8" t="s">
        <v>10797</v>
      </c>
      <c r="M3638" s="8" t="s">
        <v>11086</v>
      </c>
      <c r="N3638" s="8" t="s">
        <v>10712</v>
      </c>
    </row>
    <row r="3639" spans="1:14" ht="21.75" customHeight="1">
      <c r="A3639" s="8" t="s">
        <v>1410</v>
      </c>
      <c r="B3639" s="10" t="s">
        <v>10713</v>
      </c>
      <c r="C3639" s="8" t="s">
        <v>8585</v>
      </c>
      <c r="D3639" s="8" t="s">
        <v>8586</v>
      </c>
      <c r="F3639" s="8" t="s">
        <v>6141</v>
      </c>
      <c r="G3639" s="9" t="str">
        <f t="shared" ca="1" si="207"/>
        <v>8</v>
      </c>
      <c r="H3639" s="9" t="str">
        <f t="shared" ca="1" si="206"/>
        <v>20</v>
      </c>
      <c r="I3639" s="8" t="s">
        <v>10725</v>
      </c>
      <c r="J3639" s="8" t="s">
        <v>10706</v>
      </c>
      <c r="K3639" s="8" t="s">
        <v>10861</v>
      </c>
      <c r="L3639" s="8" t="s">
        <v>11087</v>
      </c>
      <c r="M3639" s="8" t="s">
        <v>11088</v>
      </c>
      <c r="N3639" s="8" t="s">
        <v>10749</v>
      </c>
    </row>
    <row r="3640" spans="1:14" ht="21.75" customHeight="1">
      <c r="A3640" s="8" t="s">
        <v>1068</v>
      </c>
      <c r="B3640" s="8" t="s">
        <v>10971</v>
      </c>
      <c r="C3640" s="8" t="s">
        <v>8585</v>
      </c>
      <c r="D3640" s="8" t="s">
        <v>21</v>
      </c>
      <c r="F3640" s="8" t="s">
        <v>6141</v>
      </c>
      <c r="G3640" s="9" t="str">
        <f t="shared" ca="1" si="207"/>
        <v>8</v>
      </c>
      <c r="H3640" s="9" t="str">
        <f t="shared" ca="1" si="206"/>
        <v>20</v>
      </c>
      <c r="I3640" s="8" t="s">
        <v>10810</v>
      </c>
      <c r="J3640" s="8" t="s">
        <v>40</v>
      </c>
      <c r="K3640" s="8" t="s">
        <v>6143</v>
      </c>
      <c r="L3640" s="8" t="s">
        <v>21</v>
      </c>
      <c r="M3640" s="8" t="s">
        <v>11089</v>
      </c>
      <c r="N3640" s="8" t="s">
        <v>10749</v>
      </c>
    </row>
    <row r="3641" spans="1:14" ht="21.75" customHeight="1">
      <c r="A3641" s="8" t="s">
        <v>11090</v>
      </c>
      <c r="B3641" s="10" t="s">
        <v>11091</v>
      </c>
      <c r="C3641" s="8" t="s">
        <v>8585</v>
      </c>
      <c r="D3641" s="8" t="s">
        <v>8667</v>
      </c>
      <c r="F3641" s="8" t="s">
        <v>6141</v>
      </c>
      <c r="G3641" s="9" t="str">
        <f t="shared" ca="1" si="207"/>
        <v>8</v>
      </c>
      <c r="H3641" s="9" t="str">
        <f t="shared" ca="1" si="206"/>
        <v>20</v>
      </c>
      <c r="I3641" s="8" t="s">
        <v>11092</v>
      </c>
      <c r="J3641" s="8" t="s">
        <v>21</v>
      </c>
      <c r="K3641" s="8" t="s">
        <v>6217</v>
      </c>
      <c r="L3641" s="8" t="s">
        <v>21</v>
      </c>
      <c r="M3641" s="8" t="s">
        <v>11093</v>
      </c>
      <c r="N3641" s="8" t="s">
        <v>40</v>
      </c>
    </row>
    <row r="3642" spans="1:14" ht="21.75" customHeight="1">
      <c r="A3642" s="8" t="s">
        <v>7607</v>
      </c>
      <c r="B3642" s="10" t="s">
        <v>11094</v>
      </c>
      <c r="C3642" s="8" t="s">
        <v>8585</v>
      </c>
      <c r="D3642" s="8" t="s">
        <v>8605</v>
      </c>
      <c r="F3642" s="8" t="s">
        <v>6141</v>
      </c>
      <c r="G3642" s="9" t="str">
        <f t="shared" ca="1" si="207"/>
        <v>8</v>
      </c>
      <c r="H3642" s="9" t="str">
        <f t="shared" ca="1" si="206"/>
        <v>20</v>
      </c>
      <c r="I3642" s="8" t="s">
        <v>10965</v>
      </c>
      <c r="J3642" s="8" t="s">
        <v>21</v>
      </c>
      <c r="K3642" s="8" t="s">
        <v>6217</v>
      </c>
      <c r="L3642" s="8" t="s">
        <v>21</v>
      </c>
      <c r="M3642" s="8" t="s">
        <v>11095</v>
      </c>
      <c r="N3642" s="8" t="s">
        <v>40</v>
      </c>
    </row>
    <row r="3643" spans="1:14" ht="21.75" customHeight="1">
      <c r="A3643" s="8" t="s">
        <v>172</v>
      </c>
      <c r="B3643" s="8" t="s">
        <v>11096</v>
      </c>
      <c r="C3643" s="8" t="s">
        <v>8585</v>
      </c>
      <c r="D3643" s="8" t="s">
        <v>8586</v>
      </c>
      <c r="F3643" s="8" t="s">
        <v>10786</v>
      </c>
      <c r="G3643" s="9" t="str">
        <f t="shared" ca="1" si="207"/>
        <v>8</v>
      </c>
      <c r="H3643" s="9" t="str">
        <f t="shared" ca="1" si="206"/>
        <v>20</v>
      </c>
      <c r="I3643" s="8" t="s">
        <v>11097</v>
      </c>
      <c r="J3643" s="8" t="s">
        <v>10797</v>
      </c>
      <c r="K3643" s="8" t="s">
        <v>19</v>
      </c>
      <c r="L3643" s="8" t="s">
        <v>11098</v>
      </c>
      <c r="M3643" s="8" t="s">
        <v>11099</v>
      </c>
      <c r="N3643" s="8" t="s">
        <v>10749</v>
      </c>
    </row>
    <row r="3644" spans="1:14" ht="21.75" customHeight="1">
      <c r="A3644" s="8" t="s">
        <v>75</v>
      </c>
      <c r="B3644" s="8" t="s">
        <v>7560</v>
      </c>
      <c r="C3644" s="8" t="s">
        <v>8585</v>
      </c>
      <c r="D3644" s="8" t="s">
        <v>8586</v>
      </c>
      <c r="F3644" s="8" t="s">
        <v>10786</v>
      </c>
      <c r="G3644" s="9" t="str">
        <f t="shared" ca="1" si="207"/>
        <v>8</v>
      </c>
      <c r="H3644" s="9" t="str">
        <f t="shared" ca="1" si="206"/>
        <v>20</v>
      </c>
      <c r="I3644" s="8" t="s">
        <v>11100</v>
      </c>
      <c r="J3644" s="8" t="s">
        <v>40</v>
      </c>
      <c r="K3644" s="8" t="s">
        <v>10861</v>
      </c>
      <c r="L3644" s="8" t="s">
        <v>11101</v>
      </c>
      <c r="M3644" s="8" t="s">
        <v>11102</v>
      </c>
      <c r="N3644" s="8" t="s">
        <v>10736</v>
      </c>
    </row>
    <row r="3645" spans="1:14" ht="21.75" customHeight="1">
      <c r="A3645" s="8" t="s">
        <v>11103</v>
      </c>
      <c r="B3645" s="8" t="s">
        <v>11065</v>
      </c>
      <c r="C3645" s="8" t="s">
        <v>8585</v>
      </c>
      <c r="D3645" s="8" t="s">
        <v>8586</v>
      </c>
      <c r="F3645" s="8" t="s">
        <v>6141</v>
      </c>
      <c r="G3645" s="9" t="str">
        <f t="shared" ca="1" si="207"/>
        <v>8</v>
      </c>
      <c r="H3645" s="9" t="str">
        <f t="shared" ca="1" si="206"/>
        <v>20</v>
      </c>
      <c r="I3645" s="8" t="s">
        <v>11104</v>
      </c>
      <c r="J3645" s="8" t="s">
        <v>10706</v>
      </c>
      <c r="K3645" s="8" t="s">
        <v>10929</v>
      </c>
      <c r="L3645" s="8" t="s">
        <v>11067</v>
      </c>
      <c r="M3645" s="8" t="s">
        <v>11105</v>
      </c>
      <c r="N3645" s="8" t="s">
        <v>308</v>
      </c>
    </row>
    <row r="3646" spans="1:14" ht="21.75" customHeight="1">
      <c r="A3646" s="8" t="s">
        <v>6326</v>
      </c>
      <c r="B3646" s="10" t="s">
        <v>10713</v>
      </c>
      <c r="C3646" s="8" t="s">
        <v>8585</v>
      </c>
      <c r="D3646" s="8" t="s">
        <v>8605</v>
      </c>
      <c r="F3646" s="8" t="s">
        <v>6141</v>
      </c>
      <c r="G3646" s="9" t="str">
        <f t="shared" ca="1" si="207"/>
        <v>8</v>
      </c>
      <c r="H3646" s="9" t="str">
        <f t="shared" ca="1" si="206"/>
        <v>20</v>
      </c>
      <c r="I3646" s="8" t="s">
        <v>10882</v>
      </c>
      <c r="J3646" s="8" t="s">
        <v>11106</v>
      </c>
      <c r="K3646" s="8" t="s">
        <v>6143</v>
      </c>
      <c r="L3646" s="8" t="s">
        <v>11107</v>
      </c>
      <c r="M3646" s="8" t="s">
        <v>11108</v>
      </c>
      <c r="N3646" s="8" t="s">
        <v>10712</v>
      </c>
    </row>
    <row r="3647" spans="1:14" ht="21.75" customHeight="1">
      <c r="A3647" s="8" t="s">
        <v>6441</v>
      </c>
      <c r="B3647" s="10" t="s">
        <v>21</v>
      </c>
      <c r="C3647" s="8" t="s">
        <v>8585</v>
      </c>
      <c r="D3647" s="8" t="s">
        <v>8648</v>
      </c>
      <c r="F3647" s="8" t="s">
        <v>6164</v>
      </c>
      <c r="G3647" s="9" t="str">
        <f t="shared" ca="1" si="207"/>
        <v>8</v>
      </c>
      <c r="H3647" s="9" t="str">
        <f t="shared" ca="1" si="206"/>
        <v>20</v>
      </c>
      <c r="I3647" s="8" t="s">
        <v>10829</v>
      </c>
      <c r="J3647" s="8" t="s">
        <v>10866</v>
      </c>
      <c r="K3647" s="8" t="s">
        <v>6143</v>
      </c>
      <c r="L3647" s="8" t="s">
        <v>21</v>
      </c>
      <c r="M3647" s="8" t="s">
        <v>11109</v>
      </c>
      <c r="N3647" s="8" t="s">
        <v>10749</v>
      </c>
    </row>
    <row r="3648" spans="1:14" ht="21.75" customHeight="1">
      <c r="A3648" s="8" t="s">
        <v>4176</v>
      </c>
      <c r="B3648" s="8" t="s">
        <v>11110</v>
      </c>
      <c r="C3648" s="8" t="s">
        <v>8585</v>
      </c>
      <c r="D3648" s="8" t="s">
        <v>8586</v>
      </c>
      <c r="F3648" s="8" t="s">
        <v>6141</v>
      </c>
      <c r="G3648" s="9" t="str">
        <f t="shared" ca="1" si="207"/>
        <v>8</v>
      </c>
      <c r="H3648" s="9" t="str">
        <f t="shared" ca="1" si="206"/>
        <v>20</v>
      </c>
      <c r="I3648" s="8" t="s">
        <v>10725</v>
      </c>
      <c r="J3648" s="8" t="s">
        <v>6158</v>
      </c>
      <c r="K3648" s="8" t="s">
        <v>6143</v>
      </c>
      <c r="L3648" s="8" t="s">
        <v>21</v>
      </c>
      <c r="M3648" s="8" t="s">
        <v>11111</v>
      </c>
      <c r="N3648" s="8" t="s">
        <v>10749</v>
      </c>
    </row>
    <row r="3649" spans="1:14" ht="21.75" customHeight="1">
      <c r="A3649" s="8" t="s">
        <v>4176</v>
      </c>
      <c r="B3649" s="8" t="s">
        <v>11112</v>
      </c>
      <c r="C3649" s="8" t="s">
        <v>8585</v>
      </c>
      <c r="D3649" s="8" t="s">
        <v>8586</v>
      </c>
      <c r="F3649" s="8" t="s">
        <v>6164</v>
      </c>
      <c r="G3649" s="9" t="str">
        <f t="shared" ca="1" si="207"/>
        <v>8</v>
      </c>
      <c r="H3649" s="9" t="str">
        <f t="shared" ca="1" si="206"/>
        <v>20</v>
      </c>
      <c r="I3649" s="8" t="s">
        <v>10742</v>
      </c>
      <c r="J3649" s="8" t="s">
        <v>10706</v>
      </c>
      <c r="K3649" s="8" t="s">
        <v>6143</v>
      </c>
      <c r="L3649" s="8" t="s">
        <v>21</v>
      </c>
      <c r="M3649" s="8" t="s">
        <v>11113</v>
      </c>
      <c r="N3649" s="8" t="s">
        <v>10712</v>
      </c>
    </row>
    <row r="3650" spans="1:14" ht="21.75" customHeight="1">
      <c r="A3650" s="8" t="s">
        <v>11114</v>
      </c>
      <c r="B3650" s="10" t="s">
        <v>11115</v>
      </c>
      <c r="C3650" s="8" t="s">
        <v>8585</v>
      </c>
      <c r="D3650" s="8" t="s">
        <v>8586</v>
      </c>
      <c r="F3650" s="8" t="s">
        <v>6164</v>
      </c>
      <c r="G3650" s="9" t="str">
        <f t="shared" ca="1" si="207"/>
        <v>8</v>
      </c>
      <c r="H3650" s="9" t="str">
        <f t="shared" ca="1" si="206"/>
        <v>20</v>
      </c>
      <c r="I3650" s="8" t="s">
        <v>10751</v>
      </c>
      <c r="J3650" s="8" t="s">
        <v>21</v>
      </c>
      <c r="K3650" s="8" t="s">
        <v>19</v>
      </c>
      <c r="L3650" s="8" t="s">
        <v>21</v>
      </c>
      <c r="M3650" s="8" t="s">
        <v>11116</v>
      </c>
      <c r="N3650" s="8" t="s">
        <v>10706</v>
      </c>
    </row>
    <row r="3651" spans="1:14" ht="21.75" customHeight="1">
      <c r="A3651" s="8" t="s">
        <v>11117</v>
      </c>
      <c r="B3651" s="8" t="s">
        <v>11118</v>
      </c>
      <c r="C3651" s="8" t="s">
        <v>8585</v>
      </c>
      <c r="D3651" s="8" t="s">
        <v>8591</v>
      </c>
      <c r="F3651" s="8" t="s">
        <v>10786</v>
      </c>
      <c r="G3651" s="9" t="str">
        <f t="shared" ca="1" si="207"/>
        <v>8</v>
      </c>
      <c r="H3651" s="9" t="str">
        <f t="shared" ca="1" si="206"/>
        <v>20</v>
      </c>
      <c r="I3651" s="8" t="s">
        <v>10725</v>
      </c>
      <c r="J3651" s="8" t="s">
        <v>21</v>
      </c>
      <c r="K3651" s="8" t="s">
        <v>19</v>
      </c>
      <c r="L3651" s="8" t="s">
        <v>21</v>
      </c>
      <c r="M3651" s="8" t="s">
        <v>11119</v>
      </c>
      <c r="N3651" s="8" t="s">
        <v>10722</v>
      </c>
    </row>
    <row r="3652" spans="1:14" ht="21.75" customHeight="1">
      <c r="A3652" s="8" t="s">
        <v>4176</v>
      </c>
      <c r="B3652" s="8" t="s">
        <v>11120</v>
      </c>
      <c r="C3652" s="8" t="s">
        <v>8585</v>
      </c>
      <c r="D3652" s="8" t="s">
        <v>8617</v>
      </c>
      <c r="F3652" s="8" t="s">
        <v>6141</v>
      </c>
      <c r="G3652" s="9" t="str">
        <f t="shared" ca="1" si="207"/>
        <v>8</v>
      </c>
      <c r="H3652" s="9" t="str">
        <f t="shared" ca="1" si="206"/>
        <v>20</v>
      </c>
      <c r="I3652" s="8" t="s">
        <v>10768</v>
      </c>
      <c r="J3652" s="8" t="s">
        <v>40</v>
      </c>
      <c r="K3652" s="8" t="s">
        <v>6143</v>
      </c>
      <c r="L3652" s="8" t="s">
        <v>21</v>
      </c>
      <c r="M3652" s="8" t="s">
        <v>11121</v>
      </c>
      <c r="N3652" s="8" t="s">
        <v>10785</v>
      </c>
    </row>
    <row r="3653" spans="1:14" ht="21.75" customHeight="1">
      <c r="A3653" s="8" t="s">
        <v>11122</v>
      </c>
      <c r="B3653" s="10" t="s">
        <v>11123</v>
      </c>
      <c r="C3653" s="8" t="s">
        <v>8585</v>
      </c>
      <c r="D3653" s="8" t="s">
        <v>8586</v>
      </c>
      <c r="F3653" s="8" t="s">
        <v>6164</v>
      </c>
      <c r="G3653" s="9" t="str">
        <f t="shared" ca="1" si="207"/>
        <v>8</v>
      </c>
      <c r="H3653" s="9" t="str">
        <f t="shared" ca="1" si="206"/>
        <v>20</v>
      </c>
      <c r="I3653" s="8" t="s">
        <v>10977</v>
      </c>
      <c r="J3653" s="8" t="s">
        <v>21</v>
      </c>
      <c r="K3653" s="8" t="s">
        <v>6143</v>
      </c>
      <c r="L3653" s="8" t="s">
        <v>21</v>
      </c>
      <c r="M3653" s="8" t="s">
        <v>11124</v>
      </c>
      <c r="N3653" s="8" t="s">
        <v>10722</v>
      </c>
    </row>
    <row r="3654" spans="1:14" ht="21.75" customHeight="1">
      <c r="A3654" s="8" t="s">
        <v>11125</v>
      </c>
      <c r="B3654" s="8" t="s">
        <v>11112</v>
      </c>
      <c r="C3654" s="8" t="s">
        <v>8585</v>
      </c>
      <c r="D3654" s="8" t="s">
        <v>8586</v>
      </c>
      <c r="F3654" s="8" t="s">
        <v>6164</v>
      </c>
      <c r="G3654" s="9" t="str">
        <f t="shared" ca="1" si="207"/>
        <v>8</v>
      </c>
      <c r="H3654" s="9" t="str">
        <f t="shared" ca="1" si="206"/>
        <v>20</v>
      </c>
      <c r="I3654" s="8" t="s">
        <v>10742</v>
      </c>
      <c r="J3654" s="8" t="s">
        <v>10706</v>
      </c>
      <c r="K3654" s="8" t="s">
        <v>6143</v>
      </c>
      <c r="L3654" s="8" t="s">
        <v>21</v>
      </c>
      <c r="M3654" s="8" t="s">
        <v>11126</v>
      </c>
      <c r="N3654" s="8" t="s">
        <v>10712</v>
      </c>
    </row>
    <row r="3655" spans="1:14" ht="21.75" customHeight="1">
      <c r="A3655" s="8" t="s">
        <v>11127</v>
      </c>
      <c r="B3655" s="8" t="s">
        <v>7386</v>
      </c>
      <c r="C3655" s="8" t="s">
        <v>8585</v>
      </c>
      <c r="D3655" s="8" t="s">
        <v>8605</v>
      </c>
      <c r="F3655" s="8" t="s">
        <v>6141</v>
      </c>
      <c r="G3655" s="9" t="str">
        <f t="shared" ca="1" si="207"/>
        <v>8</v>
      </c>
      <c r="H3655" s="9" t="str">
        <f t="shared" ca="1" si="206"/>
        <v>20</v>
      </c>
      <c r="I3655" s="8" t="s">
        <v>11104</v>
      </c>
      <c r="J3655" s="8" t="s">
        <v>10706</v>
      </c>
      <c r="K3655" s="8" t="s">
        <v>6143</v>
      </c>
      <c r="L3655" s="8" t="s">
        <v>10953</v>
      </c>
      <c r="M3655" s="8" t="s">
        <v>11128</v>
      </c>
      <c r="N3655" s="8" t="s">
        <v>308</v>
      </c>
    </row>
    <row r="3656" spans="1:14" ht="21.75" customHeight="1">
      <c r="A3656" s="8" t="s">
        <v>11129</v>
      </c>
      <c r="B3656" s="8" t="s">
        <v>11130</v>
      </c>
      <c r="C3656" s="8" t="s">
        <v>8585</v>
      </c>
      <c r="D3656" s="8" t="s">
        <v>8586</v>
      </c>
      <c r="F3656" s="8" t="s">
        <v>6141</v>
      </c>
      <c r="G3656" s="9" t="str">
        <f t="shared" ca="1" si="207"/>
        <v>8</v>
      </c>
      <c r="H3656" s="9" t="str">
        <f t="shared" ca="1" si="206"/>
        <v>20</v>
      </c>
      <c r="I3656" s="8" t="s">
        <v>10909</v>
      </c>
      <c r="J3656" s="8" t="s">
        <v>40</v>
      </c>
      <c r="K3656" s="8" t="s">
        <v>6143</v>
      </c>
      <c r="L3656" s="8" t="s">
        <v>21</v>
      </c>
      <c r="M3656" s="8" t="s">
        <v>11131</v>
      </c>
      <c r="N3656" s="8" t="s">
        <v>10712</v>
      </c>
    </row>
    <row r="3657" spans="1:14" ht="21.75" customHeight="1">
      <c r="A3657" s="8" t="s">
        <v>4176</v>
      </c>
      <c r="B3657" s="8" t="s">
        <v>11132</v>
      </c>
      <c r="C3657" s="8" t="s">
        <v>8585</v>
      </c>
      <c r="D3657" s="8" t="s">
        <v>8667</v>
      </c>
      <c r="F3657" s="8" t="s">
        <v>6164</v>
      </c>
      <c r="G3657" s="9" t="str">
        <f t="shared" ca="1" si="207"/>
        <v>8</v>
      </c>
      <c r="H3657" s="9" t="str">
        <f t="shared" ca="1" si="206"/>
        <v>20</v>
      </c>
      <c r="I3657" s="8" t="s">
        <v>10874</v>
      </c>
      <c r="J3657" s="8" t="s">
        <v>21</v>
      </c>
      <c r="K3657" s="8" t="s">
        <v>10861</v>
      </c>
      <c r="L3657" s="8" t="s">
        <v>11133</v>
      </c>
      <c r="M3657" s="8" t="s">
        <v>11134</v>
      </c>
      <c r="N3657" s="8" t="s">
        <v>40</v>
      </c>
    </row>
    <row r="3658" spans="1:14" ht="21.75" customHeight="1">
      <c r="A3658" s="8" t="s">
        <v>11135</v>
      </c>
      <c r="B3658" s="8" t="s">
        <v>7386</v>
      </c>
      <c r="C3658" s="8" t="s">
        <v>8585</v>
      </c>
      <c r="D3658" s="8" t="s">
        <v>8605</v>
      </c>
      <c r="F3658" s="8" t="s">
        <v>6141</v>
      </c>
      <c r="G3658" s="9" t="str">
        <f t="shared" ca="1" si="207"/>
        <v>8</v>
      </c>
      <c r="H3658" s="9" t="str">
        <f t="shared" ca="1" si="206"/>
        <v>20</v>
      </c>
      <c r="I3658" s="8" t="s">
        <v>11104</v>
      </c>
      <c r="J3658" s="8" t="s">
        <v>10706</v>
      </c>
      <c r="K3658" s="8" t="s">
        <v>6143</v>
      </c>
      <c r="L3658" s="8" t="s">
        <v>10953</v>
      </c>
      <c r="M3658" s="8" t="s">
        <v>11136</v>
      </c>
      <c r="N3658" s="8" t="s">
        <v>308</v>
      </c>
    </row>
    <row r="3659" spans="1:14" ht="21.75" customHeight="1">
      <c r="A3659" s="8" t="s">
        <v>11137</v>
      </c>
      <c r="B3659" s="8" t="s">
        <v>7386</v>
      </c>
      <c r="C3659" s="8" t="s">
        <v>8585</v>
      </c>
      <c r="D3659" s="8" t="s">
        <v>8605</v>
      </c>
      <c r="F3659" s="8" t="s">
        <v>6141</v>
      </c>
      <c r="G3659" s="9" t="str">
        <f t="shared" ca="1" si="207"/>
        <v>8</v>
      </c>
      <c r="H3659" s="9" t="str">
        <f t="shared" ca="1" si="206"/>
        <v>20</v>
      </c>
      <c r="I3659" s="8" t="s">
        <v>11104</v>
      </c>
      <c r="J3659" s="8" t="s">
        <v>10706</v>
      </c>
      <c r="K3659" s="8" t="s">
        <v>6143</v>
      </c>
      <c r="L3659" s="8" t="s">
        <v>10953</v>
      </c>
      <c r="M3659" s="8" t="s">
        <v>11138</v>
      </c>
      <c r="N3659" s="8" t="s">
        <v>308</v>
      </c>
    </row>
    <row r="3660" spans="1:14" ht="21.75" customHeight="1">
      <c r="A3660" s="8" t="s">
        <v>11139</v>
      </c>
      <c r="B3660" s="8" t="s">
        <v>11140</v>
      </c>
      <c r="C3660" s="8" t="s">
        <v>8585</v>
      </c>
      <c r="D3660" s="8" t="s">
        <v>8586</v>
      </c>
      <c r="F3660" s="8" t="s">
        <v>6141</v>
      </c>
      <c r="G3660" s="9" t="str">
        <f t="shared" ca="1" si="207"/>
        <v>8</v>
      </c>
      <c r="H3660" s="9" t="str">
        <f t="shared" ca="1" si="206"/>
        <v>20</v>
      </c>
      <c r="I3660" s="8" t="s">
        <v>11141</v>
      </c>
      <c r="J3660" s="8" t="s">
        <v>10706</v>
      </c>
      <c r="K3660" s="8" t="s">
        <v>10861</v>
      </c>
      <c r="L3660" s="8" t="s">
        <v>11142</v>
      </c>
      <c r="M3660" s="8" t="s">
        <v>11143</v>
      </c>
      <c r="N3660" s="8" t="s">
        <v>10712</v>
      </c>
    </row>
    <row r="3661" spans="1:14" ht="21.75" customHeight="1">
      <c r="A3661" s="8" t="s">
        <v>11144</v>
      </c>
      <c r="B3661" s="8" t="s">
        <v>7386</v>
      </c>
      <c r="C3661" s="8" t="s">
        <v>8585</v>
      </c>
      <c r="D3661" s="8" t="s">
        <v>8605</v>
      </c>
      <c r="F3661" s="8" t="s">
        <v>6141</v>
      </c>
      <c r="G3661" s="9" t="str">
        <f t="shared" ca="1" si="207"/>
        <v>8</v>
      </c>
      <c r="H3661" s="9" t="str">
        <f t="shared" ca="1" si="206"/>
        <v>20</v>
      </c>
      <c r="I3661" s="8" t="s">
        <v>11104</v>
      </c>
      <c r="J3661" s="8" t="s">
        <v>10706</v>
      </c>
      <c r="K3661" s="8" t="s">
        <v>6143</v>
      </c>
      <c r="L3661" s="8" t="s">
        <v>10953</v>
      </c>
      <c r="M3661" s="8" t="s">
        <v>11145</v>
      </c>
      <c r="N3661" s="8" t="s">
        <v>308</v>
      </c>
    </row>
    <row r="3662" spans="1:14" ht="21.75" customHeight="1">
      <c r="A3662" s="8" t="s">
        <v>4176</v>
      </c>
      <c r="B3662" s="8" t="s">
        <v>11146</v>
      </c>
      <c r="C3662" s="8" t="s">
        <v>8585</v>
      </c>
      <c r="D3662" s="8" t="s">
        <v>8586</v>
      </c>
      <c r="F3662" s="8" t="s">
        <v>6164</v>
      </c>
      <c r="G3662" s="9" t="str">
        <f t="shared" ca="1" si="207"/>
        <v>8</v>
      </c>
      <c r="H3662" s="9" t="str">
        <f t="shared" ca="1" si="206"/>
        <v>20</v>
      </c>
      <c r="I3662" s="8" t="s">
        <v>10768</v>
      </c>
      <c r="J3662" s="8" t="s">
        <v>21</v>
      </c>
      <c r="K3662" s="8" t="s">
        <v>6143</v>
      </c>
      <c r="L3662" s="8" t="s">
        <v>21</v>
      </c>
      <c r="M3662" s="8" t="s">
        <v>11147</v>
      </c>
      <c r="N3662" s="8" t="s">
        <v>6379</v>
      </c>
    </row>
    <row r="3663" spans="1:14" ht="21.75" customHeight="1">
      <c r="A3663" s="8" t="s">
        <v>6326</v>
      </c>
      <c r="B3663" s="8" t="s">
        <v>11148</v>
      </c>
      <c r="C3663" s="8" t="s">
        <v>8585</v>
      </c>
      <c r="D3663" s="8" t="s">
        <v>8586</v>
      </c>
      <c r="F3663" s="8" t="s">
        <v>6141</v>
      </c>
      <c r="G3663" s="9" t="str">
        <f t="shared" ca="1" si="207"/>
        <v>8</v>
      </c>
      <c r="H3663" s="9" t="str">
        <f t="shared" ca="1" si="206"/>
        <v>20</v>
      </c>
      <c r="I3663" s="8" t="s">
        <v>10810</v>
      </c>
      <c r="J3663" s="8" t="s">
        <v>10706</v>
      </c>
      <c r="K3663" s="8" t="s">
        <v>6217</v>
      </c>
      <c r="L3663" s="8" t="s">
        <v>21</v>
      </c>
      <c r="M3663" s="8" t="s">
        <v>11149</v>
      </c>
      <c r="N3663" s="8" t="s">
        <v>10712</v>
      </c>
    </row>
    <row r="3664" spans="1:14" ht="21.75" customHeight="1">
      <c r="A3664" s="8" t="s">
        <v>11125</v>
      </c>
      <c r="B3664" s="10" t="s">
        <v>10713</v>
      </c>
      <c r="C3664" s="8" t="s">
        <v>8585</v>
      </c>
      <c r="D3664" s="8" t="s">
        <v>8648</v>
      </c>
      <c r="F3664" s="8" t="s">
        <v>6164</v>
      </c>
      <c r="G3664" s="9" t="str">
        <f t="shared" ca="1" si="207"/>
        <v>8</v>
      </c>
      <c r="H3664" s="9" t="str">
        <f t="shared" ca="1" si="206"/>
        <v>20</v>
      </c>
      <c r="I3664" s="8" t="s">
        <v>10909</v>
      </c>
      <c r="J3664" s="8" t="s">
        <v>10706</v>
      </c>
      <c r="K3664" s="8" t="s">
        <v>10861</v>
      </c>
      <c r="L3664" s="8" t="s">
        <v>11150</v>
      </c>
      <c r="M3664" s="8" t="s">
        <v>11151</v>
      </c>
      <c r="N3664" s="8" t="s">
        <v>10712</v>
      </c>
    </row>
    <row r="3665" spans="1:14" ht="21.75" customHeight="1">
      <c r="A3665" s="8" t="s">
        <v>4176</v>
      </c>
      <c r="B3665" s="10" t="s">
        <v>10713</v>
      </c>
      <c r="C3665" s="8" t="s">
        <v>8585</v>
      </c>
      <c r="D3665" s="8" t="s">
        <v>8648</v>
      </c>
      <c r="F3665" s="8" t="s">
        <v>6141</v>
      </c>
      <c r="G3665" s="9" t="str">
        <f t="shared" ca="1" si="207"/>
        <v>8</v>
      </c>
      <c r="H3665" s="9" t="str">
        <f t="shared" ca="1" si="206"/>
        <v>20</v>
      </c>
      <c r="I3665" s="8" t="s">
        <v>10909</v>
      </c>
      <c r="J3665" s="8" t="s">
        <v>10706</v>
      </c>
      <c r="K3665" s="8" t="s">
        <v>10861</v>
      </c>
      <c r="L3665" s="8" t="s">
        <v>11150</v>
      </c>
      <c r="M3665" s="8" t="s">
        <v>11152</v>
      </c>
      <c r="N3665" s="8" t="s">
        <v>10712</v>
      </c>
    </row>
    <row r="3666" spans="1:14" ht="21.75" customHeight="1">
      <c r="A3666" s="8" t="s">
        <v>4176</v>
      </c>
      <c r="B3666" s="10" t="s">
        <v>11153</v>
      </c>
      <c r="C3666" s="8" t="s">
        <v>8585</v>
      </c>
      <c r="D3666" s="8" t="s">
        <v>8591</v>
      </c>
      <c r="F3666" s="8" t="s">
        <v>6141</v>
      </c>
      <c r="G3666" s="9" t="str">
        <f t="shared" ca="1" si="207"/>
        <v>8</v>
      </c>
      <c r="H3666" s="9" t="str">
        <f t="shared" ca="1" si="206"/>
        <v>20</v>
      </c>
      <c r="I3666" s="8" t="s">
        <v>10926</v>
      </c>
      <c r="J3666" s="8" t="s">
        <v>21</v>
      </c>
      <c r="K3666" s="8" t="s">
        <v>10861</v>
      </c>
      <c r="L3666" s="8" t="s">
        <v>21</v>
      </c>
      <c r="M3666" s="8" t="s">
        <v>11154</v>
      </c>
      <c r="N3666" s="8" t="s">
        <v>10722</v>
      </c>
    </row>
    <row r="3667" spans="1:14" ht="21.75" customHeight="1">
      <c r="A3667" s="8" t="s">
        <v>4176</v>
      </c>
      <c r="B3667" s="8" t="s">
        <v>11155</v>
      </c>
      <c r="C3667" s="8" t="s">
        <v>8585</v>
      </c>
      <c r="D3667" s="8" t="s">
        <v>8667</v>
      </c>
      <c r="F3667" s="8" t="s">
        <v>11156</v>
      </c>
      <c r="G3667" s="9" t="str">
        <f t="shared" ca="1" si="207"/>
        <v>8</v>
      </c>
      <c r="H3667" s="9" t="str">
        <f t="shared" ca="1" si="206"/>
        <v>20</v>
      </c>
      <c r="I3667" s="8" t="s">
        <v>10977</v>
      </c>
      <c r="J3667" s="8" t="s">
        <v>10706</v>
      </c>
      <c r="K3667" s="8" t="s">
        <v>10861</v>
      </c>
      <c r="L3667" s="8" t="s">
        <v>21</v>
      </c>
      <c r="M3667" s="8" t="s">
        <v>11157</v>
      </c>
      <c r="N3667" s="8" t="s">
        <v>10712</v>
      </c>
    </row>
    <row r="3668" spans="1:14" ht="21.75" customHeight="1">
      <c r="A3668" s="8" t="s">
        <v>51</v>
      </c>
      <c r="B3668" s="10" t="s">
        <v>11158</v>
      </c>
      <c r="C3668" s="8" t="s">
        <v>8585</v>
      </c>
      <c r="D3668" s="8" t="s">
        <v>8629</v>
      </c>
      <c r="F3668" s="8" t="s">
        <v>6141</v>
      </c>
      <c r="G3668" s="9" t="str">
        <f t="shared" ca="1" si="207"/>
        <v>8</v>
      </c>
      <c r="H3668" s="9" t="str">
        <f t="shared" ca="1" si="206"/>
        <v>20</v>
      </c>
      <c r="I3668" s="8" t="s">
        <v>10714</v>
      </c>
      <c r="J3668" s="8" t="s">
        <v>21</v>
      </c>
      <c r="K3668" s="8" t="s">
        <v>6217</v>
      </c>
      <c r="L3668" s="8" t="s">
        <v>21</v>
      </c>
      <c r="M3668" s="8" t="s">
        <v>11159</v>
      </c>
      <c r="N3668" s="8" t="s">
        <v>10722</v>
      </c>
    </row>
    <row r="3669" spans="1:14" ht="21.75" customHeight="1">
      <c r="A3669" s="8" t="s">
        <v>11160</v>
      </c>
      <c r="B3669" s="10" t="s">
        <v>11161</v>
      </c>
      <c r="C3669" s="8" t="s">
        <v>8585</v>
      </c>
      <c r="D3669" s="8" t="s">
        <v>8629</v>
      </c>
      <c r="F3669" s="8" t="s">
        <v>10786</v>
      </c>
      <c r="G3669" s="9" t="str">
        <f t="shared" ca="1" si="207"/>
        <v>8</v>
      </c>
      <c r="H3669" s="9" t="str">
        <f t="shared" ca="1" si="206"/>
        <v>20</v>
      </c>
      <c r="I3669" s="8" t="s">
        <v>11162</v>
      </c>
      <c r="J3669" s="8" t="s">
        <v>21</v>
      </c>
      <c r="K3669" s="8" t="s">
        <v>19</v>
      </c>
      <c r="L3669" s="8" t="s">
        <v>21</v>
      </c>
      <c r="M3669" s="8" t="s">
        <v>11163</v>
      </c>
      <c r="N3669" s="8" t="s">
        <v>6158</v>
      </c>
    </row>
    <row r="3670" spans="1:14" ht="21.75" customHeight="1">
      <c r="A3670" s="8" t="s">
        <v>4176</v>
      </c>
      <c r="B3670" s="8" t="s">
        <v>11164</v>
      </c>
      <c r="C3670" s="8" t="s">
        <v>8585</v>
      </c>
      <c r="D3670" s="8" t="s">
        <v>8591</v>
      </c>
      <c r="F3670" s="8" t="s">
        <v>6141</v>
      </c>
      <c r="G3670" s="9" t="str">
        <f t="shared" ca="1" si="207"/>
        <v>8</v>
      </c>
      <c r="H3670" s="9" t="str">
        <f t="shared" ca="1" si="206"/>
        <v>20</v>
      </c>
      <c r="I3670" s="8" t="s">
        <v>10765</v>
      </c>
      <c r="J3670" s="8" t="s">
        <v>40</v>
      </c>
      <c r="K3670" s="8" t="s">
        <v>6217</v>
      </c>
      <c r="L3670" s="8" t="s">
        <v>21</v>
      </c>
      <c r="M3670" s="8" t="s">
        <v>11165</v>
      </c>
      <c r="N3670" s="8" t="s">
        <v>10785</v>
      </c>
    </row>
    <row r="3671" spans="1:14" ht="21.75" customHeight="1">
      <c r="A3671" s="8" t="s">
        <v>11166</v>
      </c>
      <c r="B3671" s="8" t="s">
        <v>11120</v>
      </c>
      <c r="C3671" s="8" t="s">
        <v>8585</v>
      </c>
      <c r="D3671" s="8" t="s">
        <v>8617</v>
      </c>
      <c r="F3671" s="8" t="s">
        <v>6164</v>
      </c>
      <c r="G3671" s="9" t="str">
        <f t="shared" ca="1" si="207"/>
        <v>8</v>
      </c>
      <c r="H3671" s="9" t="str">
        <f t="shared" ca="1" si="206"/>
        <v>20</v>
      </c>
      <c r="I3671" s="8" t="s">
        <v>10768</v>
      </c>
      <c r="J3671" s="8" t="s">
        <v>40</v>
      </c>
      <c r="K3671" s="8" t="s">
        <v>6217</v>
      </c>
      <c r="L3671" s="8" t="s">
        <v>21</v>
      </c>
      <c r="M3671" s="8" t="s">
        <v>11167</v>
      </c>
      <c r="N3671" s="8" t="s">
        <v>10785</v>
      </c>
    </row>
    <row r="3672" spans="1:14" ht="21.75" customHeight="1">
      <c r="A3672" s="8" t="s">
        <v>3257</v>
      </c>
      <c r="B3672" s="8" t="s">
        <v>11155</v>
      </c>
      <c r="C3672" s="8" t="s">
        <v>8585</v>
      </c>
      <c r="D3672" s="8" t="s">
        <v>8667</v>
      </c>
      <c r="F3672" s="8" t="s">
        <v>6164</v>
      </c>
      <c r="G3672" s="9" t="str">
        <f t="shared" ca="1" si="207"/>
        <v>8</v>
      </c>
      <c r="H3672" s="9" t="str">
        <f t="shared" ca="1" si="206"/>
        <v>20</v>
      </c>
      <c r="I3672" s="8" t="s">
        <v>10742</v>
      </c>
      <c r="J3672" s="8" t="s">
        <v>10706</v>
      </c>
      <c r="K3672" s="8" t="s">
        <v>10861</v>
      </c>
      <c r="L3672" s="8" t="s">
        <v>21</v>
      </c>
      <c r="M3672" s="8" t="s">
        <v>11168</v>
      </c>
      <c r="N3672" s="8" t="s">
        <v>10712</v>
      </c>
    </row>
    <row r="3673" spans="1:14" ht="21.75" customHeight="1">
      <c r="A3673" s="8" t="s">
        <v>172</v>
      </c>
      <c r="B3673" s="8" t="s">
        <v>8825</v>
      </c>
      <c r="C3673" s="8" t="s">
        <v>8585</v>
      </c>
      <c r="D3673" s="8" t="s">
        <v>8605</v>
      </c>
      <c r="F3673" s="8" t="s">
        <v>6141</v>
      </c>
      <c r="G3673" s="9" t="str">
        <f t="shared" ca="1" si="207"/>
        <v>8</v>
      </c>
      <c r="H3673" s="9" t="str">
        <f t="shared" ca="1" si="206"/>
        <v>20</v>
      </c>
      <c r="I3673" s="8" t="s">
        <v>10756</v>
      </c>
      <c r="J3673" s="8" t="s">
        <v>10722</v>
      </c>
      <c r="K3673" s="8" t="s">
        <v>6217</v>
      </c>
      <c r="L3673" s="8" t="s">
        <v>11169</v>
      </c>
      <c r="M3673" s="8" t="s">
        <v>11170</v>
      </c>
      <c r="N3673" s="8" t="s">
        <v>10712</v>
      </c>
    </row>
    <row r="3674" spans="1:14" ht="21.75" customHeight="1">
      <c r="A3674" s="8" t="s">
        <v>11171</v>
      </c>
      <c r="B3674" s="10" t="s">
        <v>11172</v>
      </c>
      <c r="C3674" s="8" t="s">
        <v>8585</v>
      </c>
      <c r="D3674" s="8" t="s">
        <v>8605</v>
      </c>
      <c r="F3674" s="8" t="s">
        <v>6141</v>
      </c>
      <c r="G3674" s="9" t="str">
        <f t="shared" ca="1" si="207"/>
        <v>8</v>
      </c>
      <c r="H3674" s="9" t="str">
        <f t="shared" ca="1" si="206"/>
        <v>20</v>
      </c>
      <c r="I3674" s="8" t="s">
        <v>11173</v>
      </c>
      <c r="J3674" s="8" t="s">
        <v>40</v>
      </c>
      <c r="K3674" s="8" t="s">
        <v>6217</v>
      </c>
      <c r="L3674" s="8" t="s">
        <v>21</v>
      </c>
      <c r="M3674" s="8" t="s">
        <v>11174</v>
      </c>
      <c r="N3674" s="8" t="s">
        <v>10749</v>
      </c>
    </row>
    <row r="3675" spans="1:14" ht="21.75" customHeight="1">
      <c r="A3675" s="8" t="s">
        <v>4176</v>
      </c>
      <c r="B3675" s="10" t="s">
        <v>11175</v>
      </c>
      <c r="C3675" s="8" t="s">
        <v>8585</v>
      </c>
      <c r="D3675" s="8" t="s">
        <v>8629</v>
      </c>
      <c r="F3675" s="8" t="s">
        <v>6164</v>
      </c>
      <c r="G3675" s="9" t="str">
        <f t="shared" ca="1" si="207"/>
        <v>8</v>
      </c>
      <c r="H3675" s="9" t="str">
        <f t="shared" ca="1" si="206"/>
        <v>20</v>
      </c>
      <c r="I3675" s="8" t="s">
        <v>10977</v>
      </c>
      <c r="J3675" s="8" t="s">
        <v>21</v>
      </c>
      <c r="K3675" s="8" t="s">
        <v>6143</v>
      </c>
      <c r="L3675" s="8" t="s">
        <v>21</v>
      </c>
      <c r="M3675" s="8" t="s">
        <v>11176</v>
      </c>
      <c r="N3675" s="8" t="s">
        <v>10722</v>
      </c>
    </row>
    <row r="3676" spans="1:14" ht="21.75" customHeight="1">
      <c r="A3676" s="8" t="s">
        <v>1884</v>
      </c>
      <c r="B3676" s="10" t="s">
        <v>11177</v>
      </c>
      <c r="C3676" s="8" t="s">
        <v>8585</v>
      </c>
      <c r="D3676" s="8" t="s">
        <v>8605</v>
      </c>
      <c r="F3676" s="8" t="s">
        <v>6141</v>
      </c>
      <c r="G3676" s="9" t="str">
        <f t="shared" ca="1" si="207"/>
        <v>8</v>
      </c>
      <c r="H3676" s="9" t="str">
        <f t="shared" ca="1" si="206"/>
        <v>20</v>
      </c>
      <c r="I3676" s="8" t="s">
        <v>10725</v>
      </c>
      <c r="J3676" s="8" t="s">
        <v>10706</v>
      </c>
      <c r="K3676" s="8" t="s">
        <v>19</v>
      </c>
      <c r="L3676" s="8" t="s">
        <v>11178</v>
      </c>
      <c r="M3676" s="8" t="s">
        <v>11179</v>
      </c>
      <c r="N3676" s="8" t="s">
        <v>10712</v>
      </c>
    </row>
    <row r="3677" spans="1:14" ht="21.75" customHeight="1">
      <c r="A3677" s="8" t="s">
        <v>172</v>
      </c>
      <c r="B3677" s="10" t="s">
        <v>10713</v>
      </c>
      <c r="C3677" s="8" t="s">
        <v>8585</v>
      </c>
      <c r="D3677" s="8" t="s">
        <v>8617</v>
      </c>
      <c r="F3677" s="8" t="s">
        <v>6164</v>
      </c>
      <c r="G3677" s="9" t="str">
        <f t="shared" ca="1" si="207"/>
        <v>8</v>
      </c>
      <c r="H3677" s="9" t="str">
        <f t="shared" ca="1" si="206"/>
        <v>20</v>
      </c>
      <c r="I3677" s="8" t="s">
        <v>10936</v>
      </c>
      <c r="J3677" s="8" t="s">
        <v>10706</v>
      </c>
      <c r="K3677" s="8" t="s">
        <v>6143</v>
      </c>
      <c r="L3677" s="8" t="s">
        <v>11180</v>
      </c>
      <c r="M3677" s="8" t="s">
        <v>11181</v>
      </c>
      <c r="N3677" s="8" t="s">
        <v>10712</v>
      </c>
    </row>
    <row r="3678" spans="1:14" ht="21.75" customHeight="1">
      <c r="A3678" s="8" t="s">
        <v>1410</v>
      </c>
      <c r="B3678" s="8" t="s">
        <v>11182</v>
      </c>
      <c r="C3678" s="8" t="s">
        <v>8585</v>
      </c>
      <c r="D3678" s="8" t="s">
        <v>8591</v>
      </c>
      <c r="F3678" s="8" t="s">
        <v>6164</v>
      </c>
      <c r="G3678" s="9" t="str">
        <f t="shared" ca="1" si="207"/>
        <v>8</v>
      </c>
      <c r="H3678" s="9" t="str">
        <f t="shared" ca="1" si="206"/>
        <v>20</v>
      </c>
      <c r="I3678" s="8" t="s">
        <v>11183</v>
      </c>
      <c r="J3678" s="8" t="s">
        <v>6270</v>
      </c>
      <c r="K3678" s="8" t="s">
        <v>19</v>
      </c>
      <c r="L3678" s="8" t="s">
        <v>11184</v>
      </c>
      <c r="M3678" s="8" t="s">
        <v>11185</v>
      </c>
      <c r="N3678" s="8" t="s">
        <v>10749</v>
      </c>
    </row>
    <row r="3679" spans="1:14" ht="21.75" customHeight="1">
      <c r="A3679" s="8" t="s">
        <v>4176</v>
      </c>
      <c r="B3679" s="10" t="s">
        <v>11186</v>
      </c>
      <c r="C3679" s="8" t="s">
        <v>8585</v>
      </c>
      <c r="D3679" s="8" t="s">
        <v>8629</v>
      </c>
      <c r="F3679" s="8" t="s">
        <v>11021</v>
      </c>
      <c r="G3679" s="9" t="str">
        <f t="shared" ca="1" si="207"/>
        <v>8</v>
      </c>
      <c r="H3679" s="9" t="str">
        <f t="shared" ca="1" si="206"/>
        <v>20</v>
      </c>
      <c r="I3679" s="8" t="s">
        <v>11162</v>
      </c>
      <c r="J3679" s="8" t="s">
        <v>11187</v>
      </c>
      <c r="K3679" s="8" t="s">
        <v>10861</v>
      </c>
      <c r="L3679" s="8" t="s">
        <v>21</v>
      </c>
      <c r="M3679" s="8" t="s">
        <v>11188</v>
      </c>
      <c r="N3679" s="8" t="s">
        <v>10712</v>
      </c>
    </row>
    <row r="3680" spans="1:14" ht="21.75" customHeight="1">
      <c r="A3680" s="8" t="s">
        <v>11189</v>
      </c>
      <c r="B3680" s="8" t="s">
        <v>11190</v>
      </c>
      <c r="C3680" s="8" t="s">
        <v>8585</v>
      </c>
      <c r="D3680" s="8" t="s">
        <v>8586</v>
      </c>
      <c r="F3680" s="8" t="s">
        <v>6164</v>
      </c>
      <c r="G3680" s="9" t="str">
        <f t="shared" ca="1" si="207"/>
        <v>8</v>
      </c>
      <c r="H3680" s="9" t="str">
        <f t="shared" ca="1" si="206"/>
        <v>20</v>
      </c>
      <c r="I3680" s="8" t="s">
        <v>11162</v>
      </c>
      <c r="J3680" s="8" t="s">
        <v>7667</v>
      </c>
      <c r="K3680" s="8" t="s">
        <v>10929</v>
      </c>
      <c r="L3680" s="8" t="s">
        <v>21</v>
      </c>
      <c r="M3680" s="8" t="s">
        <v>11191</v>
      </c>
      <c r="N3680" s="8" t="s">
        <v>10749</v>
      </c>
    </row>
    <row r="3681" spans="1:14" ht="21.75" customHeight="1">
      <c r="A3681" s="8" t="s">
        <v>11192</v>
      </c>
      <c r="B3681" s="8" t="s">
        <v>11193</v>
      </c>
      <c r="C3681" s="8" t="s">
        <v>8585</v>
      </c>
      <c r="D3681" s="8" t="s">
        <v>8617</v>
      </c>
      <c r="F3681" s="8" t="s">
        <v>6164</v>
      </c>
      <c r="G3681" s="9" t="str">
        <f t="shared" ca="1" si="207"/>
        <v>8</v>
      </c>
      <c r="H3681" s="9" t="str">
        <f t="shared" ca="1" si="206"/>
        <v>20</v>
      </c>
      <c r="I3681" s="8" t="s">
        <v>10751</v>
      </c>
      <c r="J3681" s="8" t="s">
        <v>10797</v>
      </c>
      <c r="K3681" s="8" t="s">
        <v>6143</v>
      </c>
      <c r="L3681" s="8" t="s">
        <v>11194</v>
      </c>
      <c r="M3681" s="8" t="s">
        <v>11195</v>
      </c>
      <c r="N3681" s="8" t="s">
        <v>10741</v>
      </c>
    </row>
    <row r="3682" spans="1:14" ht="21.75" customHeight="1">
      <c r="A3682" s="8" t="s">
        <v>4176</v>
      </c>
      <c r="B3682" s="10" t="s">
        <v>11196</v>
      </c>
      <c r="C3682" s="8" t="s">
        <v>8585</v>
      </c>
      <c r="D3682" s="8" t="s">
        <v>8667</v>
      </c>
      <c r="F3682" s="8" t="s">
        <v>6141</v>
      </c>
      <c r="G3682" s="9" t="str">
        <f t="shared" ca="1" si="207"/>
        <v>8</v>
      </c>
      <c r="H3682" s="9" t="str">
        <f t="shared" ca="1" si="206"/>
        <v>20</v>
      </c>
      <c r="I3682" s="8" t="s">
        <v>10829</v>
      </c>
      <c r="J3682" s="8" t="s">
        <v>21</v>
      </c>
      <c r="K3682" s="8" t="s">
        <v>6143</v>
      </c>
      <c r="L3682" s="8" t="s">
        <v>21</v>
      </c>
      <c r="M3682" s="8" t="s">
        <v>11197</v>
      </c>
      <c r="N3682" s="8" t="s">
        <v>6158</v>
      </c>
    </row>
    <row r="3683" spans="1:14" ht="21.75" customHeight="1">
      <c r="A3683" s="8" t="s">
        <v>8473</v>
      </c>
      <c r="B3683" s="10" t="s">
        <v>11198</v>
      </c>
      <c r="C3683" s="8" t="s">
        <v>8585</v>
      </c>
      <c r="D3683" s="8" t="s">
        <v>8605</v>
      </c>
      <c r="F3683" s="8" t="s">
        <v>6141</v>
      </c>
      <c r="G3683" s="9" t="str">
        <f t="shared" ca="1" si="207"/>
        <v>8</v>
      </c>
      <c r="H3683" s="9" t="str">
        <f t="shared" ca="1" si="206"/>
        <v>20</v>
      </c>
      <c r="I3683" s="8" t="s">
        <v>11199</v>
      </c>
      <c r="J3683" s="8" t="s">
        <v>21</v>
      </c>
      <c r="K3683" s="8" t="s">
        <v>6217</v>
      </c>
      <c r="L3683" s="8" t="s">
        <v>21</v>
      </c>
      <c r="M3683" s="8" t="s">
        <v>11200</v>
      </c>
      <c r="N3683" s="8" t="s">
        <v>10797</v>
      </c>
    </row>
    <row r="3684" spans="1:14" ht="21.75" customHeight="1">
      <c r="A3684" s="8" t="s">
        <v>11201</v>
      </c>
      <c r="B3684" s="10" t="s">
        <v>10713</v>
      </c>
      <c r="C3684" s="8" t="s">
        <v>8585</v>
      </c>
      <c r="D3684" s="8" t="s">
        <v>8605</v>
      </c>
      <c r="F3684" s="8" t="s">
        <v>10786</v>
      </c>
      <c r="G3684" s="9" t="str">
        <f t="shared" ca="1" si="207"/>
        <v>8</v>
      </c>
      <c r="H3684" s="9" t="str">
        <f t="shared" ca="1" si="206"/>
        <v>20</v>
      </c>
      <c r="I3684" s="8" t="s">
        <v>10742</v>
      </c>
      <c r="J3684" s="8" t="s">
        <v>40</v>
      </c>
      <c r="K3684" s="8" t="s">
        <v>6143</v>
      </c>
      <c r="L3684" s="8" t="s">
        <v>11202</v>
      </c>
      <c r="M3684" s="8" t="s">
        <v>11203</v>
      </c>
      <c r="N3684" s="8" t="s">
        <v>10712</v>
      </c>
    </row>
    <row r="3685" spans="1:14" ht="21.75" customHeight="1">
      <c r="A3685" s="8" t="s">
        <v>108</v>
      </c>
      <c r="B3685" s="8" t="s">
        <v>7386</v>
      </c>
      <c r="C3685" s="8" t="s">
        <v>8585</v>
      </c>
      <c r="D3685" s="8" t="s">
        <v>8605</v>
      </c>
      <c r="F3685" s="8" t="s">
        <v>6141</v>
      </c>
      <c r="G3685" s="9" t="str">
        <f t="shared" ca="1" si="207"/>
        <v>8</v>
      </c>
      <c r="H3685" s="9" t="str">
        <f t="shared" ca="1" si="206"/>
        <v>20</v>
      </c>
      <c r="I3685" s="8" t="s">
        <v>11204</v>
      </c>
      <c r="J3685" s="8" t="s">
        <v>10706</v>
      </c>
      <c r="K3685" s="8" t="s">
        <v>6143</v>
      </c>
      <c r="L3685" s="8" t="s">
        <v>10953</v>
      </c>
      <c r="M3685" s="8" t="s">
        <v>11205</v>
      </c>
      <c r="N3685" s="8" t="s">
        <v>308</v>
      </c>
    </row>
    <row r="3686" spans="1:14" ht="21.75" customHeight="1">
      <c r="A3686" s="8" t="s">
        <v>6598</v>
      </c>
      <c r="B3686" s="10" t="s">
        <v>11206</v>
      </c>
      <c r="C3686" s="8" t="s">
        <v>8585</v>
      </c>
      <c r="D3686" s="8" t="s">
        <v>8586</v>
      </c>
      <c r="F3686" s="8" t="s">
        <v>6164</v>
      </c>
      <c r="G3686" s="9" t="str">
        <f t="shared" ca="1" si="207"/>
        <v>8</v>
      </c>
      <c r="H3686" s="9" t="str">
        <f t="shared" ca="1" si="206"/>
        <v>20</v>
      </c>
      <c r="I3686" s="8" t="s">
        <v>10705</v>
      </c>
      <c r="J3686" s="8" t="s">
        <v>21</v>
      </c>
      <c r="K3686" s="8" t="s">
        <v>6143</v>
      </c>
      <c r="L3686" s="8" t="s">
        <v>21</v>
      </c>
      <c r="M3686" s="8" t="s">
        <v>11207</v>
      </c>
      <c r="N3686" s="8" t="s">
        <v>6595</v>
      </c>
    </row>
    <row r="3687" spans="1:14" ht="21.75" customHeight="1">
      <c r="A3687" s="8" t="s">
        <v>11208</v>
      </c>
      <c r="B3687" s="8" t="s">
        <v>11209</v>
      </c>
      <c r="C3687" s="8" t="s">
        <v>9661</v>
      </c>
      <c r="D3687" s="8" t="s">
        <v>9664</v>
      </c>
      <c r="F3687" s="8" t="s">
        <v>10786</v>
      </c>
      <c r="G3687" s="9" t="str">
        <f t="shared" ca="1" si="207"/>
        <v>8</v>
      </c>
      <c r="H3687" s="9" t="str">
        <f t="shared" ca="1" si="206"/>
        <v>20</v>
      </c>
      <c r="I3687" s="8" t="s">
        <v>10810</v>
      </c>
      <c r="J3687" s="8" t="s">
        <v>10788</v>
      </c>
      <c r="K3687" s="8" t="s">
        <v>6217</v>
      </c>
      <c r="L3687" s="8" t="s">
        <v>11210</v>
      </c>
      <c r="M3687" s="8" t="s">
        <v>11211</v>
      </c>
      <c r="N3687" s="8" t="s">
        <v>10712</v>
      </c>
    </row>
    <row r="3688" spans="1:14" ht="21.75" customHeight="1">
      <c r="A3688" s="8" t="s">
        <v>11212</v>
      </c>
      <c r="B3688" s="10" t="s">
        <v>21</v>
      </c>
      <c r="C3688" s="8" t="s">
        <v>9661</v>
      </c>
      <c r="D3688" s="8" t="s">
        <v>9681</v>
      </c>
      <c r="F3688" s="8" t="s">
        <v>6141</v>
      </c>
      <c r="G3688" s="9" t="str">
        <f t="shared" ca="1" si="207"/>
        <v>8</v>
      </c>
      <c r="H3688" s="9" t="str">
        <f t="shared" ca="1" si="206"/>
        <v>20</v>
      </c>
      <c r="I3688" s="8" t="s">
        <v>11213</v>
      </c>
      <c r="J3688" s="8" t="s">
        <v>346</v>
      </c>
      <c r="K3688" s="8" t="s">
        <v>10861</v>
      </c>
      <c r="L3688" s="8" t="s">
        <v>11214</v>
      </c>
      <c r="M3688" s="8" t="s">
        <v>11215</v>
      </c>
      <c r="N3688" s="8" t="s">
        <v>10749</v>
      </c>
    </row>
    <row r="3689" spans="1:14" ht="21.75" customHeight="1">
      <c r="A3689" s="8" t="s">
        <v>11216</v>
      </c>
      <c r="B3689" s="10" t="s">
        <v>21</v>
      </c>
      <c r="C3689" s="8" t="s">
        <v>9661</v>
      </c>
      <c r="D3689" s="8" t="s">
        <v>9664</v>
      </c>
      <c r="F3689" s="8" t="s">
        <v>6141</v>
      </c>
      <c r="G3689" s="9" t="str">
        <f t="shared" ca="1" si="207"/>
        <v>8</v>
      </c>
      <c r="H3689" s="9" t="str">
        <f t="shared" ca="1" si="206"/>
        <v>20</v>
      </c>
      <c r="I3689" s="8" t="s">
        <v>11031</v>
      </c>
      <c r="J3689" s="8" t="s">
        <v>10788</v>
      </c>
      <c r="K3689" s="8" t="s">
        <v>6217</v>
      </c>
      <c r="L3689" s="8" t="s">
        <v>11217</v>
      </c>
      <c r="M3689" s="8" t="s">
        <v>11218</v>
      </c>
      <c r="N3689" s="8" t="s">
        <v>10712</v>
      </c>
    </row>
    <row r="3690" spans="1:14" ht="21.75" customHeight="1">
      <c r="A3690" s="8" t="s">
        <v>385</v>
      </c>
      <c r="B3690" s="10" t="s">
        <v>21</v>
      </c>
      <c r="C3690" s="8" t="s">
        <v>9661</v>
      </c>
      <c r="D3690" s="8" t="s">
        <v>9719</v>
      </c>
      <c r="F3690" s="8" t="s">
        <v>6141</v>
      </c>
      <c r="G3690" s="9" t="str">
        <f t="shared" ca="1" si="207"/>
        <v>8</v>
      </c>
      <c r="H3690" s="9" t="str">
        <f t="shared" ca="1" si="206"/>
        <v>20</v>
      </c>
      <c r="I3690" s="8" t="s">
        <v>10725</v>
      </c>
      <c r="J3690" s="8" t="s">
        <v>7067</v>
      </c>
      <c r="K3690" s="8" t="s">
        <v>10861</v>
      </c>
      <c r="L3690" s="8" t="s">
        <v>11219</v>
      </c>
      <c r="M3690" s="8" t="s">
        <v>11220</v>
      </c>
      <c r="N3690" s="8" t="s">
        <v>10712</v>
      </c>
    </row>
    <row r="3691" spans="1:14" ht="21.75" customHeight="1">
      <c r="A3691" s="8" t="s">
        <v>11216</v>
      </c>
      <c r="B3691" s="10" t="s">
        <v>21</v>
      </c>
      <c r="C3691" s="8" t="s">
        <v>9661</v>
      </c>
      <c r="D3691" s="8" t="s">
        <v>9664</v>
      </c>
      <c r="F3691" s="8" t="s">
        <v>6141</v>
      </c>
      <c r="G3691" s="9" t="str">
        <f t="shared" ca="1" si="207"/>
        <v>8</v>
      </c>
      <c r="H3691" s="9" t="str">
        <f t="shared" ca="1" si="206"/>
        <v>20</v>
      </c>
      <c r="I3691" s="8" t="s">
        <v>10714</v>
      </c>
      <c r="J3691" s="8" t="s">
        <v>10788</v>
      </c>
      <c r="K3691" s="8" t="s">
        <v>6217</v>
      </c>
      <c r="L3691" s="8" t="s">
        <v>11217</v>
      </c>
      <c r="M3691" s="8" t="s">
        <v>11218</v>
      </c>
      <c r="N3691" s="8" t="s">
        <v>10712</v>
      </c>
    </row>
    <row r="3692" spans="1:14" ht="21.75" customHeight="1">
      <c r="A3692" s="8" t="s">
        <v>4176</v>
      </c>
      <c r="B3692" s="10" t="s">
        <v>21</v>
      </c>
      <c r="C3692" s="8" t="s">
        <v>9661</v>
      </c>
      <c r="D3692" s="8" t="s">
        <v>9719</v>
      </c>
      <c r="F3692" s="8" t="s">
        <v>6141</v>
      </c>
      <c r="G3692" s="9" t="str">
        <f t="shared" ca="1" si="207"/>
        <v>8</v>
      </c>
      <c r="H3692" s="9" t="str">
        <f t="shared" ca="1" si="206"/>
        <v>20</v>
      </c>
      <c r="I3692" s="8" t="s">
        <v>11104</v>
      </c>
      <c r="J3692" s="8" t="s">
        <v>40</v>
      </c>
      <c r="K3692" s="8" t="s">
        <v>6217</v>
      </c>
      <c r="L3692" s="8" t="s">
        <v>11221</v>
      </c>
      <c r="M3692" s="8" t="s">
        <v>11222</v>
      </c>
      <c r="N3692" s="8" t="s">
        <v>308</v>
      </c>
    </row>
    <row r="3693" spans="1:14" ht="21.75" customHeight="1">
      <c r="A3693" s="8" t="s">
        <v>385</v>
      </c>
      <c r="B3693" s="8" t="s">
        <v>11223</v>
      </c>
      <c r="C3693" s="8" t="s">
        <v>9661</v>
      </c>
      <c r="D3693" s="8" t="s">
        <v>9681</v>
      </c>
      <c r="F3693" s="8" t="s">
        <v>6141</v>
      </c>
      <c r="G3693" s="9" t="str">
        <f t="shared" ca="1" si="207"/>
        <v>8</v>
      </c>
      <c r="H3693" s="9" t="str">
        <f t="shared" ca="1" si="206"/>
        <v>20</v>
      </c>
      <c r="I3693" s="8" t="s">
        <v>11224</v>
      </c>
      <c r="J3693" s="8" t="s">
        <v>11106</v>
      </c>
      <c r="K3693" s="8" t="s">
        <v>6143</v>
      </c>
      <c r="L3693" s="8" t="s">
        <v>11225</v>
      </c>
      <c r="M3693" s="8" t="s">
        <v>11226</v>
      </c>
      <c r="N3693" s="8" t="s">
        <v>10741</v>
      </c>
    </row>
    <row r="3694" spans="1:14" ht="21.75" customHeight="1">
      <c r="A3694" s="8" t="s">
        <v>11227</v>
      </c>
      <c r="B3694" s="8" t="s">
        <v>11228</v>
      </c>
      <c r="C3694" s="8" t="s">
        <v>9661</v>
      </c>
      <c r="D3694" s="8" t="s">
        <v>9681</v>
      </c>
      <c r="F3694" s="8" t="s">
        <v>6141</v>
      </c>
      <c r="G3694" s="9" t="str">
        <f t="shared" ca="1" si="207"/>
        <v>8</v>
      </c>
      <c r="H3694" s="9" t="str">
        <f t="shared" ca="1" si="206"/>
        <v>20</v>
      </c>
      <c r="I3694" s="8" t="s">
        <v>10810</v>
      </c>
      <c r="J3694" s="8" t="s">
        <v>40</v>
      </c>
      <c r="K3694" s="8" t="s">
        <v>6143</v>
      </c>
      <c r="L3694" s="8" t="s">
        <v>21</v>
      </c>
      <c r="M3694" s="8" t="s">
        <v>11229</v>
      </c>
      <c r="N3694" s="8" t="s">
        <v>10712</v>
      </c>
    </row>
    <row r="3695" spans="1:14" ht="21.75" customHeight="1">
      <c r="A3695" s="8" t="s">
        <v>1205</v>
      </c>
      <c r="B3695" s="8" t="s">
        <v>11230</v>
      </c>
      <c r="C3695" s="8" t="s">
        <v>9661</v>
      </c>
      <c r="D3695" s="8" t="s">
        <v>9662</v>
      </c>
      <c r="F3695" s="8" t="s">
        <v>6164</v>
      </c>
      <c r="G3695" s="9" t="str">
        <f t="shared" ca="1" si="207"/>
        <v>8</v>
      </c>
      <c r="H3695" s="9" t="str">
        <f t="shared" ca="1" si="206"/>
        <v>20</v>
      </c>
      <c r="I3695" s="8" t="s">
        <v>11231</v>
      </c>
      <c r="J3695" s="8" t="s">
        <v>40</v>
      </c>
      <c r="K3695" s="8" t="s">
        <v>6217</v>
      </c>
      <c r="L3695" s="8" t="s">
        <v>11232</v>
      </c>
      <c r="M3695" s="8" t="s">
        <v>11233</v>
      </c>
      <c r="N3695" s="8" t="s">
        <v>10736</v>
      </c>
    </row>
    <row r="3696" spans="1:14" ht="21.75" customHeight="1">
      <c r="A3696" s="8" t="s">
        <v>438</v>
      </c>
      <c r="B3696" s="8" t="s">
        <v>11234</v>
      </c>
      <c r="C3696" s="8" t="s">
        <v>9661</v>
      </c>
      <c r="D3696" s="8" t="s">
        <v>9664</v>
      </c>
      <c r="F3696" s="8" t="s">
        <v>6141</v>
      </c>
      <c r="G3696" s="9" t="str">
        <f t="shared" ca="1" si="207"/>
        <v>8</v>
      </c>
      <c r="H3696" s="9" t="str">
        <f t="shared" ca="1" si="206"/>
        <v>20</v>
      </c>
      <c r="I3696" s="8" t="s">
        <v>10756</v>
      </c>
      <c r="J3696" s="8" t="s">
        <v>6158</v>
      </c>
      <c r="K3696" s="8" t="s">
        <v>19</v>
      </c>
      <c r="L3696" s="8" t="s">
        <v>21</v>
      </c>
      <c r="M3696" s="8" t="s">
        <v>11235</v>
      </c>
      <c r="N3696" s="8" t="s">
        <v>10749</v>
      </c>
    </row>
    <row r="3697" spans="1:14" ht="21.75" customHeight="1">
      <c r="A3697" s="8" t="s">
        <v>6512</v>
      </c>
      <c r="B3697" s="8" t="s">
        <v>11236</v>
      </c>
      <c r="C3697" s="8" t="s">
        <v>9661</v>
      </c>
      <c r="D3697" s="8" t="s">
        <v>9664</v>
      </c>
      <c r="F3697" s="8" t="s">
        <v>6141</v>
      </c>
      <c r="G3697" s="9" t="str">
        <f t="shared" ca="1" si="207"/>
        <v>8</v>
      </c>
      <c r="H3697" s="9" t="str">
        <f t="shared" ca="1" si="206"/>
        <v>20</v>
      </c>
      <c r="I3697" s="8" t="s">
        <v>10777</v>
      </c>
      <c r="J3697" s="8" t="s">
        <v>6158</v>
      </c>
      <c r="K3697" s="8" t="s">
        <v>6143</v>
      </c>
      <c r="L3697" s="8" t="s">
        <v>11237</v>
      </c>
      <c r="M3697" s="8" t="s">
        <v>11238</v>
      </c>
      <c r="N3697" s="8" t="s">
        <v>10749</v>
      </c>
    </row>
    <row r="3698" spans="1:14" ht="21.75" customHeight="1">
      <c r="A3698" s="8" t="s">
        <v>11239</v>
      </c>
      <c r="B3698" s="10" t="s">
        <v>21</v>
      </c>
      <c r="C3698" s="8" t="s">
        <v>9661</v>
      </c>
      <c r="D3698" s="8" t="s">
        <v>9664</v>
      </c>
      <c r="F3698" s="8" t="s">
        <v>6141</v>
      </c>
      <c r="G3698" s="9" t="str">
        <f t="shared" ca="1" si="207"/>
        <v>8</v>
      </c>
      <c r="H3698" s="9" t="str">
        <f t="shared" ca="1" si="206"/>
        <v>20</v>
      </c>
      <c r="I3698" s="8" t="s">
        <v>11240</v>
      </c>
      <c r="J3698" s="8" t="s">
        <v>40</v>
      </c>
      <c r="K3698" s="8" t="s">
        <v>6143</v>
      </c>
      <c r="L3698" s="8" t="s">
        <v>11241</v>
      </c>
      <c r="M3698" s="8" t="s">
        <v>11242</v>
      </c>
      <c r="N3698" s="8" t="s">
        <v>10712</v>
      </c>
    </row>
    <row r="3699" spans="1:14" ht="21.75" customHeight="1">
      <c r="A3699" s="8" t="s">
        <v>4176</v>
      </c>
      <c r="B3699" s="10" t="s">
        <v>21</v>
      </c>
      <c r="C3699" s="8" t="s">
        <v>9661</v>
      </c>
      <c r="D3699" s="8" t="s">
        <v>9719</v>
      </c>
      <c r="F3699" s="8" t="s">
        <v>6141</v>
      </c>
      <c r="G3699" s="9" t="str">
        <f t="shared" ca="1" si="207"/>
        <v>8</v>
      </c>
      <c r="H3699" s="9" t="str">
        <f t="shared" ca="1" si="206"/>
        <v>20</v>
      </c>
      <c r="I3699" s="8" t="s">
        <v>10852</v>
      </c>
      <c r="J3699" s="8" t="s">
        <v>40</v>
      </c>
      <c r="K3699" s="8" t="s">
        <v>6143</v>
      </c>
      <c r="L3699" s="8" t="s">
        <v>11221</v>
      </c>
      <c r="M3699" s="8" t="s">
        <v>11243</v>
      </c>
      <c r="N3699" s="8" t="s">
        <v>308</v>
      </c>
    </row>
    <row r="3700" spans="1:14" ht="21.75" customHeight="1">
      <c r="A3700" s="8" t="s">
        <v>4185</v>
      </c>
      <c r="B3700" s="10" t="s">
        <v>21</v>
      </c>
      <c r="C3700" s="8" t="s">
        <v>9661</v>
      </c>
      <c r="D3700" s="8" t="s">
        <v>9664</v>
      </c>
      <c r="F3700" s="8" t="s">
        <v>6164</v>
      </c>
      <c r="G3700" s="9" t="str">
        <f t="shared" ca="1" si="207"/>
        <v>8</v>
      </c>
      <c r="H3700" s="9" t="str">
        <f t="shared" ca="1" si="206"/>
        <v>20</v>
      </c>
      <c r="I3700" s="8" t="s">
        <v>11244</v>
      </c>
      <c r="J3700" s="8" t="s">
        <v>40</v>
      </c>
      <c r="K3700" s="8" t="s">
        <v>6166</v>
      </c>
      <c r="L3700" s="8" t="s">
        <v>11245</v>
      </c>
      <c r="M3700" s="8" t="s">
        <v>11246</v>
      </c>
      <c r="N3700" s="8" t="s">
        <v>10741</v>
      </c>
    </row>
    <row r="3701" spans="1:14" ht="21.75" customHeight="1">
      <c r="A3701" s="8" t="s">
        <v>4176</v>
      </c>
      <c r="B3701" s="10" t="s">
        <v>21</v>
      </c>
      <c r="C3701" s="8" t="s">
        <v>9661</v>
      </c>
      <c r="D3701" s="8" t="s">
        <v>9662</v>
      </c>
      <c r="F3701" s="8" t="s">
        <v>6141</v>
      </c>
      <c r="G3701" s="9" t="str">
        <f t="shared" ca="1" si="207"/>
        <v>8</v>
      </c>
      <c r="H3701" s="9" t="str">
        <f t="shared" ca="1" si="206"/>
        <v>20</v>
      </c>
      <c r="I3701" s="8" t="s">
        <v>10916</v>
      </c>
      <c r="J3701" s="8" t="s">
        <v>10706</v>
      </c>
      <c r="K3701" s="8" t="s">
        <v>6217</v>
      </c>
      <c r="L3701" s="8" t="s">
        <v>11247</v>
      </c>
      <c r="M3701" s="8" t="s">
        <v>11248</v>
      </c>
      <c r="N3701" s="8" t="s">
        <v>10736</v>
      </c>
    </row>
    <row r="3702" spans="1:14" ht="21.75" customHeight="1">
      <c r="A3702" s="8" t="s">
        <v>11249</v>
      </c>
      <c r="B3702" s="10" t="s">
        <v>21</v>
      </c>
      <c r="C3702" s="8" t="s">
        <v>9661</v>
      </c>
      <c r="D3702" s="8" t="s">
        <v>9662</v>
      </c>
      <c r="F3702" s="8" t="s">
        <v>6164</v>
      </c>
      <c r="G3702" s="9" t="str">
        <f t="shared" ca="1" si="207"/>
        <v>8</v>
      </c>
      <c r="H3702" s="9" t="str">
        <f t="shared" ca="1" si="206"/>
        <v>20</v>
      </c>
      <c r="I3702" s="8" t="s">
        <v>11104</v>
      </c>
      <c r="J3702" s="8" t="s">
        <v>10706</v>
      </c>
      <c r="K3702" s="8" t="s">
        <v>6217</v>
      </c>
      <c r="L3702" s="8" t="s">
        <v>11247</v>
      </c>
      <c r="M3702" s="8" t="s">
        <v>11250</v>
      </c>
      <c r="N3702" s="8" t="s">
        <v>10736</v>
      </c>
    </row>
    <row r="3703" spans="1:14" ht="21.75" customHeight="1">
      <c r="A3703" s="8" t="s">
        <v>1907</v>
      </c>
      <c r="B3703" s="8" t="s">
        <v>6824</v>
      </c>
      <c r="C3703" s="8" t="s">
        <v>9661</v>
      </c>
      <c r="D3703" s="8" t="s">
        <v>11251</v>
      </c>
      <c r="F3703" s="8" t="s">
        <v>6141</v>
      </c>
      <c r="G3703" s="9" t="str">
        <f t="shared" ca="1" si="207"/>
        <v>8</v>
      </c>
      <c r="H3703" s="9" t="str">
        <f t="shared" ca="1" si="206"/>
        <v>20</v>
      </c>
      <c r="I3703" s="8" t="s">
        <v>10756</v>
      </c>
      <c r="J3703" s="8" t="s">
        <v>40</v>
      </c>
      <c r="K3703" s="8" t="s">
        <v>6217</v>
      </c>
      <c r="L3703" s="8" t="s">
        <v>11252</v>
      </c>
      <c r="M3703" s="8" t="s">
        <v>11253</v>
      </c>
      <c r="N3703" s="8" t="s">
        <v>308</v>
      </c>
    </row>
    <row r="3704" spans="1:14" ht="21.75" customHeight="1">
      <c r="A3704" s="8" t="s">
        <v>11254</v>
      </c>
      <c r="B3704" s="10" t="s">
        <v>21</v>
      </c>
      <c r="C3704" s="8" t="s">
        <v>9661</v>
      </c>
      <c r="D3704" s="8" t="s">
        <v>9719</v>
      </c>
      <c r="F3704" s="8" t="s">
        <v>6164</v>
      </c>
      <c r="G3704" s="9" t="str">
        <f t="shared" ca="1" si="207"/>
        <v>8</v>
      </c>
      <c r="H3704" s="9" t="str">
        <f t="shared" ca="1" si="206"/>
        <v>20</v>
      </c>
      <c r="I3704" s="8" t="s">
        <v>10742</v>
      </c>
      <c r="J3704" s="8" t="s">
        <v>346</v>
      </c>
      <c r="K3704" s="8" t="s">
        <v>6143</v>
      </c>
      <c r="L3704" s="8" t="s">
        <v>11255</v>
      </c>
      <c r="M3704" s="8" t="s">
        <v>11256</v>
      </c>
      <c r="N3704" s="8" t="s">
        <v>10712</v>
      </c>
    </row>
    <row r="3705" spans="1:14" ht="21.75" customHeight="1">
      <c r="A3705" s="8" t="s">
        <v>11257</v>
      </c>
      <c r="B3705" s="10" t="s">
        <v>11258</v>
      </c>
      <c r="C3705" s="8" t="s">
        <v>9661</v>
      </c>
      <c r="D3705" s="8" t="s">
        <v>9664</v>
      </c>
      <c r="F3705" s="8" t="s">
        <v>6164</v>
      </c>
      <c r="G3705" s="9" t="str">
        <f t="shared" ca="1" si="207"/>
        <v>8</v>
      </c>
      <c r="H3705" s="9" t="str">
        <f t="shared" ca="1" si="206"/>
        <v>20</v>
      </c>
      <c r="I3705" s="8" t="s">
        <v>11104</v>
      </c>
      <c r="J3705" s="8" t="s">
        <v>10706</v>
      </c>
      <c r="K3705" s="8" t="s">
        <v>6217</v>
      </c>
      <c r="L3705" s="8" t="s">
        <v>21</v>
      </c>
      <c r="M3705" s="8" t="s">
        <v>11259</v>
      </c>
      <c r="N3705" s="8" t="s">
        <v>10712</v>
      </c>
    </row>
    <row r="3706" spans="1:14" ht="21.75" customHeight="1">
      <c r="A3706" s="8" t="s">
        <v>4176</v>
      </c>
      <c r="B3706" s="10" t="s">
        <v>21</v>
      </c>
      <c r="C3706" s="8" t="s">
        <v>9661</v>
      </c>
      <c r="D3706" s="8" t="s">
        <v>9664</v>
      </c>
      <c r="F3706" s="8" t="s">
        <v>6141</v>
      </c>
      <c r="G3706" s="9" t="str">
        <f t="shared" ca="1" si="207"/>
        <v>8</v>
      </c>
      <c r="H3706" s="9" t="str">
        <f t="shared" ca="1" si="206"/>
        <v>20</v>
      </c>
      <c r="I3706" s="8" t="s">
        <v>10742</v>
      </c>
      <c r="J3706" s="8" t="s">
        <v>21</v>
      </c>
      <c r="K3706" s="8" t="s">
        <v>10861</v>
      </c>
      <c r="L3706" s="8" t="s">
        <v>11260</v>
      </c>
      <c r="M3706" s="8" t="s">
        <v>11261</v>
      </c>
      <c r="N3706" s="8" t="s">
        <v>10788</v>
      </c>
    </row>
    <row r="3707" spans="1:14" ht="21.75" customHeight="1">
      <c r="A3707" s="8" t="s">
        <v>11262</v>
      </c>
      <c r="B3707" s="10" t="s">
        <v>21</v>
      </c>
      <c r="C3707" s="8" t="s">
        <v>9661</v>
      </c>
      <c r="D3707" s="8" t="s">
        <v>9664</v>
      </c>
      <c r="F3707" s="8" t="s">
        <v>10786</v>
      </c>
      <c r="G3707" s="9" t="str">
        <f t="shared" ca="1" si="207"/>
        <v>8</v>
      </c>
      <c r="H3707" s="9" t="str">
        <f t="shared" ca="1" si="206"/>
        <v>20</v>
      </c>
      <c r="I3707" s="8" t="s">
        <v>10725</v>
      </c>
      <c r="J3707" s="8" t="s">
        <v>10706</v>
      </c>
      <c r="K3707" s="8" t="s">
        <v>6143</v>
      </c>
      <c r="L3707" s="8" t="s">
        <v>10754</v>
      </c>
      <c r="M3707" s="8" t="s">
        <v>11263</v>
      </c>
      <c r="N3707" s="8" t="s">
        <v>308</v>
      </c>
    </row>
    <row r="3708" spans="1:14" ht="21.75" customHeight="1">
      <c r="A3708" s="8" t="s">
        <v>11264</v>
      </c>
      <c r="B3708" s="8" t="s">
        <v>11265</v>
      </c>
      <c r="C3708" s="8" t="s">
        <v>9661</v>
      </c>
      <c r="D3708" s="8" t="s">
        <v>9664</v>
      </c>
      <c r="F3708" s="8" t="s">
        <v>6141</v>
      </c>
      <c r="G3708" s="9" t="str">
        <f t="shared" ca="1" si="207"/>
        <v>8</v>
      </c>
      <c r="H3708" s="9" t="str">
        <f t="shared" ca="1" si="206"/>
        <v>20</v>
      </c>
      <c r="I3708" s="8" t="s">
        <v>11266</v>
      </c>
      <c r="J3708" s="8" t="s">
        <v>40</v>
      </c>
      <c r="K3708" s="8" t="s">
        <v>6143</v>
      </c>
      <c r="L3708" s="8" t="s">
        <v>11221</v>
      </c>
      <c r="M3708" s="8" t="s">
        <v>11267</v>
      </c>
      <c r="N3708" s="8" t="s">
        <v>308</v>
      </c>
    </row>
    <row r="3709" spans="1:14" ht="21.75" customHeight="1">
      <c r="A3709" s="8" t="s">
        <v>11268</v>
      </c>
      <c r="B3709" s="10" t="s">
        <v>11269</v>
      </c>
      <c r="C3709" s="8" t="s">
        <v>9661</v>
      </c>
      <c r="D3709" s="8" t="s">
        <v>9664</v>
      </c>
      <c r="F3709" s="8" t="s">
        <v>6164</v>
      </c>
      <c r="G3709" s="9" t="str">
        <f t="shared" ca="1" si="207"/>
        <v>8</v>
      </c>
      <c r="H3709" s="9" t="str">
        <f t="shared" ca="1" si="206"/>
        <v>20</v>
      </c>
      <c r="I3709" s="8" t="s">
        <v>10725</v>
      </c>
      <c r="J3709" s="8" t="s">
        <v>21</v>
      </c>
      <c r="K3709" s="8" t="s">
        <v>6143</v>
      </c>
      <c r="L3709" s="8" t="s">
        <v>21</v>
      </c>
      <c r="M3709" s="8" t="s">
        <v>11270</v>
      </c>
      <c r="N3709" s="8" t="s">
        <v>10722</v>
      </c>
    </row>
    <row r="3710" spans="1:14" ht="21.75" customHeight="1">
      <c r="A3710" s="8" t="s">
        <v>172</v>
      </c>
      <c r="B3710" s="10" t="s">
        <v>21</v>
      </c>
      <c r="C3710" s="8" t="s">
        <v>9661</v>
      </c>
      <c r="D3710" s="8" t="s">
        <v>9664</v>
      </c>
      <c r="F3710" s="8" t="s">
        <v>6141</v>
      </c>
      <c r="G3710" s="9" t="str">
        <f t="shared" ca="1" si="207"/>
        <v>8</v>
      </c>
      <c r="H3710" s="9" t="str">
        <f t="shared" ca="1" si="206"/>
        <v>20</v>
      </c>
      <c r="I3710" s="8" t="s">
        <v>10756</v>
      </c>
      <c r="J3710" s="8" t="s">
        <v>6158</v>
      </c>
      <c r="K3710" s="8" t="s">
        <v>6143</v>
      </c>
      <c r="L3710" s="8" t="s">
        <v>11271</v>
      </c>
      <c r="M3710" s="8" t="s">
        <v>11272</v>
      </c>
      <c r="N3710" s="8" t="s">
        <v>10712</v>
      </c>
    </row>
    <row r="3711" spans="1:14" ht="21.75" customHeight="1">
      <c r="A3711" s="8" t="s">
        <v>7332</v>
      </c>
      <c r="B3711" s="10" t="s">
        <v>21</v>
      </c>
      <c r="C3711" s="8" t="s">
        <v>9661</v>
      </c>
      <c r="D3711" s="8" t="s">
        <v>9678</v>
      </c>
      <c r="F3711" s="8" t="s">
        <v>6141</v>
      </c>
      <c r="G3711" s="9" t="str">
        <f t="shared" ca="1" si="207"/>
        <v>8</v>
      </c>
      <c r="H3711" s="9" t="str">
        <f t="shared" ca="1" si="206"/>
        <v>20</v>
      </c>
      <c r="I3711" s="8" t="s">
        <v>10742</v>
      </c>
      <c r="J3711" s="8" t="s">
        <v>6158</v>
      </c>
      <c r="K3711" s="8" t="s">
        <v>6143</v>
      </c>
      <c r="L3711" s="8" t="s">
        <v>11273</v>
      </c>
      <c r="M3711" s="8" t="s">
        <v>11274</v>
      </c>
      <c r="N3711" s="8" t="s">
        <v>10749</v>
      </c>
    </row>
    <row r="3712" spans="1:14" ht="21.75" customHeight="1">
      <c r="A3712" s="8" t="s">
        <v>11275</v>
      </c>
      <c r="B3712" s="10" t="s">
        <v>21</v>
      </c>
      <c r="C3712" s="8" t="s">
        <v>9661</v>
      </c>
      <c r="D3712" s="8" t="s">
        <v>9719</v>
      </c>
      <c r="F3712" s="8" t="s">
        <v>6141</v>
      </c>
      <c r="G3712" s="9" t="str">
        <f t="shared" ca="1" si="207"/>
        <v>8</v>
      </c>
      <c r="H3712" s="9" t="str">
        <f t="shared" ca="1" si="206"/>
        <v>20</v>
      </c>
      <c r="I3712" s="8" t="s">
        <v>10787</v>
      </c>
      <c r="J3712" s="8" t="s">
        <v>40</v>
      </c>
      <c r="K3712" s="8" t="s">
        <v>6217</v>
      </c>
      <c r="L3712" s="8" t="s">
        <v>11276</v>
      </c>
      <c r="M3712" s="8" t="s">
        <v>11277</v>
      </c>
      <c r="N3712" s="8" t="s">
        <v>308</v>
      </c>
    </row>
    <row r="3713" spans="1:14" ht="21.75" customHeight="1">
      <c r="A3713" s="8" t="s">
        <v>11278</v>
      </c>
      <c r="B3713" s="8" t="s">
        <v>11279</v>
      </c>
      <c r="C3713" s="8" t="s">
        <v>9661</v>
      </c>
      <c r="D3713" s="8" t="s">
        <v>9681</v>
      </c>
      <c r="F3713" s="8" t="s">
        <v>6164</v>
      </c>
      <c r="G3713" s="9" t="str">
        <f t="shared" ca="1" si="207"/>
        <v>8</v>
      </c>
      <c r="H3713" s="9" t="str">
        <f t="shared" ca="1" si="206"/>
        <v>20</v>
      </c>
      <c r="I3713" s="8" t="s">
        <v>10777</v>
      </c>
      <c r="J3713" s="8" t="s">
        <v>6379</v>
      </c>
      <c r="K3713" s="8" t="s">
        <v>6143</v>
      </c>
      <c r="L3713" s="8" t="s">
        <v>21</v>
      </c>
      <c r="M3713" s="8" t="s">
        <v>11280</v>
      </c>
      <c r="N3713" s="8" t="s">
        <v>10749</v>
      </c>
    </row>
    <row r="3714" spans="1:14" ht="21.75" customHeight="1">
      <c r="A3714" s="8" t="s">
        <v>11281</v>
      </c>
      <c r="B3714" s="10" t="s">
        <v>21</v>
      </c>
      <c r="C3714" s="8" t="s">
        <v>9661</v>
      </c>
      <c r="D3714" s="8" t="s">
        <v>9719</v>
      </c>
      <c r="F3714" s="8" t="s">
        <v>6141</v>
      </c>
      <c r="G3714" s="9" t="str">
        <f t="shared" ca="1" si="207"/>
        <v>8</v>
      </c>
      <c r="H3714" s="9" t="str">
        <f t="shared" ca="1" si="206"/>
        <v>20</v>
      </c>
      <c r="I3714" s="8" t="s">
        <v>10787</v>
      </c>
      <c r="J3714" s="8" t="s">
        <v>40</v>
      </c>
      <c r="K3714" s="8" t="s">
        <v>6217</v>
      </c>
      <c r="L3714" s="8" t="s">
        <v>11276</v>
      </c>
      <c r="M3714" s="8" t="s">
        <v>11282</v>
      </c>
      <c r="N3714" s="8" t="s">
        <v>308</v>
      </c>
    </row>
    <row r="3715" spans="1:14" ht="21.75" customHeight="1">
      <c r="A3715" s="8" t="s">
        <v>11283</v>
      </c>
      <c r="B3715" s="10" t="s">
        <v>21</v>
      </c>
      <c r="C3715" s="8" t="s">
        <v>9661</v>
      </c>
      <c r="D3715" s="8" t="s">
        <v>9664</v>
      </c>
      <c r="F3715" s="8" t="s">
        <v>6141</v>
      </c>
      <c r="G3715" s="9" t="str">
        <f t="shared" ca="1" si="207"/>
        <v>8</v>
      </c>
      <c r="H3715" s="9" t="str">
        <f t="shared" ca="1" si="206"/>
        <v>20</v>
      </c>
      <c r="I3715" s="8" t="s">
        <v>11104</v>
      </c>
      <c r="J3715" s="8" t="s">
        <v>10706</v>
      </c>
      <c r="K3715" s="8" t="s">
        <v>6143</v>
      </c>
      <c r="L3715" s="8" t="s">
        <v>10754</v>
      </c>
      <c r="M3715" s="8" t="s">
        <v>11284</v>
      </c>
      <c r="N3715" s="8" t="s">
        <v>308</v>
      </c>
    </row>
    <row r="3716" spans="1:14" ht="21.75" customHeight="1">
      <c r="A3716" s="9" t="s">
        <v>11285</v>
      </c>
      <c r="B3716" s="11" t="s">
        <v>11286</v>
      </c>
      <c r="C3716" s="9" t="s">
        <v>6139</v>
      </c>
      <c r="D3716" s="9" t="s">
        <v>6182</v>
      </c>
      <c r="F3716" s="9" t="s">
        <v>6141</v>
      </c>
      <c r="G3716" s="9" t="str">
        <f t="shared" ca="1" si="207"/>
        <v>8</v>
      </c>
      <c r="H3716" s="9" t="str">
        <f t="shared" ca="1" si="206"/>
        <v>20</v>
      </c>
      <c r="I3716" s="9" t="s">
        <v>11287</v>
      </c>
      <c r="J3716" s="9" t="s">
        <v>11288</v>
      </c>
      <c r="K3716" s="9" t="s">
        <v>6143</v>
      </c>
      <c r="L3716" s="9" t="s">
        <v>11289</v>
      </c>
      <c r="M3716" s="9" t="s">
        <v>11290</v>
      </c>
      <c r="N3716" s="9" t="s">
        <v>10712</v>
      </c>
    </row>
    <row r="3717" spans="1:14" ht="21.75" customHeight="1">
      <c r="A3717" s="9" t="s">
        <v>11291</v>
      </c>
      <c r="B3717" s="9" t="s">
        <v>11292</v>
      </c>
      <c r="C3717" s="9" t="s">
        <v>6139</v>
      </c>
      <c r="D3717" s="9" t="s">
        <v>6437</v>
      </c>
      <c r="F3717" s="9" t="s">
        <v>6141</v>
      </c>
      <c r="G3717" s="9" t="str">
        <f t="shared" ca="1" si="207"/>
        <v>8</v>
      </c>
      <c r="H3717" s="9" t="str">
        <f t="shared" ca="1" si="206"/>
        <v>20</v>
      </c>
      <c r="I3717" s="9" t="s">
        <v>11293</v>
      </c>
      <c r="J3717" s="9" t="s">
        <v>7667</v>
      </c>
      <c r="K3717" s="9" t="s">
        <v>6143</v>
      </c>
      <c r="L3717" s="9" t="s">
        <v>11294</v>
      </c>
      <c r="M3717" s="9" t="s">
        <v>11295</v>
      </c>
      <c r="N3717" s="9" t="s">
        <v>10749</v>
      </c>
    </row>
    <row r="3718" spans="1:14" ht="21.75" customHeight="1">
      <c r="A3718" s="9" t="s">
        <v>11296</v>
      </c>
      <c r="B3718" s="9" t="s">
        <v>11297</v>
      </c>
      <c r="C3718" s="9" t="s">
        <v>6139</v>
      </c>
      <c r="D3718" s="9" t="s">
        <v>6182</v>
      </c>
      <c r="F3718" s="9" t="s">
        <v>6164</v>
      </c>
      <c r="G3718" s="9" t="str">
        <f t="shared" ca="1" si="207"/>
        <v>8</v>
      </c>
      <c r="H3718" s="9" t="str">
        <f t="shared" ca="1" si="206"/>
        <v>20</v>
      </c>
      <c r="I3718" s="9" t="s">
        <v>10705</v>
      </c>
      <c r="J3718" s="9" t="s">
        <v>10706</v>
      </c>
      <c r="K3718" s="9" t="s">
        <v>6143</v>
      </c>
      <c r="L3718" s="9" t="s">
        <v>11298</v>
      </c>
      <c r="M3718" s="9" t="s">
        <v>11299</v>
      </c>
      <c r="N3718" s="9" t="s">
        <v>10712</v>
      </c>
    </row>
    <row r="3719" spans="1:14" ht="21.75" customHeight="1">
      <c r="A3719" s="9" t="s">
        <v>385</v>
      </c>
      <c r="B3719" s="11" t="s">
        <v>11300</v>
      </c>
      <c r="C3719" s="9" t="s">
        <v>6139</v>
      </c>
      <c r="D3719" s="9" t="s">
        <v>6182</v>
      </c>
      <c r="F3719" s="9" t="s">
        <v>6141</v>
      </c>
      <c r="G3719" s="9" t="str">
        <f t="shared" ca="1" si="207"/>
        <v>8</v>
      </c>
      <c r="H3719" s="9" t="str">
        <f t="shared" ca="1" si="206"/>
        <v>20</v>
      </c>
      <c r="I3719" s="9" t="s">
        <v>10986</v>
      </c>
      <c r="J3719" s="9" t="s">
        <v>11301</v>
      </c>
      <c r="K3719" s="9" t="s">
        <v>6217</v>
      </c>
      <c r="L3719" s="9" t="s">
        <v>21</v>
      </c>
      <c r="M3719" s="9" t="s">
        <v>11302</v>
      </c>
      <c r="N3719" s="9" t="s">
        <v>10712</v>
      </c>
    </row>
    <row r="3720" spans="1:14" ht="21.75" customHeight="1">
      <c r="A3720" s="9" t="s">
        <v>11303</v>
      </c>
      <c r="B3720" s="11" t="s">
        <v>11304</v>
      </c>
      <c r="C3720" s="9" t="s">
        <v>6139</v>
      </c>
      <c r="D3720" s="9" t="s">
        <v>6182</v>
      </c>
      <c r="F3720" s="9" t="s">
        <v>6141</v>
      </c>
      <c r="G3720" s="9" t="str">
        <f t="shared" ca="1" si="207"/>
        <v>8</v>
      </c>
      <c r="H3720" s="9" t="str">
        <f t="shared" ca="1" si="206"/>
        <v>20</v>
      </c>
      <c r="I3720" s="9" t="s">
        <v>10765</v>
      </c>
      <c r="J3720" s="9" t="s">
        <v>10706</v>
      </c>
      <c r="K3720" s="9" t="s">
        <v>10861</v>
      </c>
      <c r="L3720" s="9" t="s">
        <v>11305</v>
      </c>
      <c r="M3720" s="9" t="s">
        <v>11306</v>
      </c>
      <c r="N3720" s="9" t="s">
        <v>308</v>
      </c>
    </row>
    <row r="3721" spans="1:14" ht="21.75" customHeight="1">
      <c r="A3721" s="9" t="s">
        <v>5280</v>
      </c>
      <c r="B3721" s="11" t="s">
        <v>11307</v>
      </c>
      <c r="C3721" s="9" t="s">
        <v>6139</v>
      </c>
      <c r="D3721" s="9" t="s">
        <v>6140</v>
      </c>
      <c r="F3721" s="9" t="s">
        <v>6141</v>
      </c>
      <c r="G3721" s="9" t="str">
        <f t="shared" ca="1" si="207"/>
        <v>8</v>
      </c>
      <c r="H3721" s="9" t="str">
        <f t="shared" ca="1" si="206"/>
        <v>20</v>
      </c>
      <c r="I3721" s="9" t="s">
        <v>11066</v>
      </c>
      <c r="J3721" s="9" t="s">
        <v>11308</v>
      </c>
      <c r="K3721" s="9" t="s">
        <v>6166</v>
      </c>
      <c r="L3721" s="9" t="s">
        <v>21</v>
      </c>
      <c r="M3721" s="9" t="s">
        <v>11309</v>
      </c>
      <c r="N3721" s="9" t="s">
        <v>10749</v>
      </c>
    </row>
    <row r="3722" spans="1:14" ht="21.75" customHeight="1">
      <c r="A3722" s="9" t="s">
        <v>11310</v>
      </c>
      <c r="B3722" s="11" t="s">
        <v>11304</v>
      </c>
      <c r="C3722" s="9" t="s">
        <v>6139</v>
      </c>
      <c r="D3722" s="9" t="s">
        <v>6182</v>
      </c>
      <c r="F3722" s="9" t="s">
        <v>6141</v>
      </c>
      <c r="G3722" s="9" t="str">
        <f t="shared" ca="1" si="207"/>
        <v>8</v>
      </c>
      <c r="H3722" s="9" t="str">
        <f t="shared" ca="1" si="206"/>
        <v>20</v>
      </c>
      <c r="I3722" s="9" t="s">
        <v>10765</v>
      </c>
      <c r="J3722" s="9" t="s">
        <v>10706</v>
      </c>
      <c r="K3722" s="9" t="s">
        <v>10861</v>
      </c>
      <c r="L3722" s="9" t="s">
        <v>11305</v>
      </c>
      <c r="M3722" s="9" t="s">
        <v>11311</v>
      </c>
      <c r="N3722" s="9" t="s">
        <v>308</v>
      </c>
    </row>
    <row r="3723" spans="1:14" ht="21.75" customHeight="1">
      <c r="A3723" s="9" t="s">
        <v>1588</v>
      </c>
      <c r="B3723" s="9" t="s">
        <v>11312</v>
      </c>
      <c r="C3723" s="9" t="s">
        <v>6139</v>
      </c>
      <c r="D3723" s="9" t="s">
        <v>6182</v>
      </c>
      <c r="F3723" s="9" t="s">
        <v>10786</v>
      </c>
      <c r="G3723" s="9" t="str">
        <f t="shared" ca="1" si="207"/>
        <v>8</v>
      </c>
      <c r="H3723" s="9" t="str">
        <f t="shared" ca="1" si="206"/>
        <v>20</v>
      </c>
      <c r="I3723" s="9" t="s">
        <v>10916</v>
      </c>
      <c r="J3723" s="9" t="s">
        <v>10706</v>
      </c>
      <c r="K3723" s="9" t="s">
        <v>6217</v>
      </c>
      <c r="L3723" s="9" t="s">
        <v>11313</v>
      </c>
      <c r="M3723" s="9" t="s">
        <v>11314</v>
      </c>
      <c r="N3723" s="9" t="s">
        <v>10712</v>
      </c>
    </row>
    <row r="3724" spans="1:14" ht="21.75" customHeight="1">
      <c r="A3724" s="9" t="s">
        <v>11315</v>
      </c>
      <c r="B3724" s="11" t="s">
        <v>11316</v>
      </c>
      <c r="C3724" s="9" t="s">
        <v>6139</v>
      </c>
      <c r="D3724" s="9" t="s">
        <v>6650</v>
      </c>
      <c r="F3724" s="9" t="s">
        <v>6141</v>
      </c>
      <c r="G3724" s="9" t="str">
        <f t="shared" ca="1" si="207"/>
        <v>8</v>
      </c>
      <c r="H3724" s="9" t="str">
        <f t="shared" ca="1" si="206"/>
        <v>20</v>
      </c>
      <c r="I3724" s="9" t="s">
        <v>11317</v>
      </c>
      <c r="J3724" s="9" t="s">
        <v>40</v>
      </c>
      <c r="K3724" s="9" t="s">
        <v>19</v>
      </c>
      <c r="L3724" s="9" t="s">
        <v>11318</v>
      </c>
      <c r="M3724" s="9" t="s">
        <v>11319</v>
      </c>
      <c r="N3724" s="9" t="s">
        <v>10785</v>
      </c>
    </row>
    <row r="3725" spans="1:14" ht="21.75" customHeight="1">
      <c r="A3725" s="9" t="s">
        <v>2567</v>
      </c>
      <c r="B3725" s="11" t="s">
        <v>21</v>
      </c>
      <c r="C3725" s="9" t="s">
        <v>6139</v>
      </c>
      <c r="D3725" s="9" t="s">
        <v>6140</v>
      </c>
      <c r="F3725" s="9" t="s">
        <v>6141</v>
      </c>
      <c r="G3725" s="9" t="str">
        <f t="shared" ca="1" si="207"/>
        <v>8</v>
      </c>
      <c r="H3725" s="9" t="str">
        <f t="shared" ca="1" si="206"/>
        <v>20</v>
      </c>
      <c r="I3725" s="9" t="s">
        <v>10787</v>
      </c>
      <c r="J3725" s="9" t="s">
        <v>10706</v>
      </c>
      <c r="K3725" s="9" t="s">
        <v>6166</v>
      </c>
      <c r="L3725" s="9" t="s">
        <v>21</v>
      </c>
      <c r="M3725" s="9" t="s">
        <v>11320</v>
      </c>
      <c r="N3725" s="9" t="s">
        <v>10712</v>
      </c>
    </row>
    <row r="3726" spans="1:14" ht="21.75" customHeight="1">
      <c r="A3726" s="9" t="s">
        <v>4176</v>
      </c>
      <c r="B3726" s="9" t="s">
        <v>11321</v>
      </c>
      <c r="C3726" s="9" t="s">
        <v>6139</v>
      </c>
      <c r="D3726" s="9" t="s">
        <v>6182</v>
      </c>
      <c r="F3726" s="9" t="s">
        <v>6141</v>
      </c>
      <c r="G3726" s="9" t="str">
        <f t="shared" ca="1" si="207"/>
        <v>8</v>
      </c>
      <c r="H3726" s="9" t="str">
        <f t="shared" ca="1" si="206"/>
        <v>20</v>
      </c>
      <c r="I3726" s="9" t="s">
        <v>10787</v>
      </c>
      <c r="J3726" s="9" t="s">
        <v>10706</v>
      </c>
      <c r="K3726" s="9" t="s">
        <v>6217</v>
      </c>
      <c r="L3726" s="9" t="s">
        <v>11305</v>
      </c>
      <c r="M3726" s="9" t="s">
        <v>1907</v>
      </c>
      <c r="N3726" s="9" t="s">
        <v>308</v>
      </c>
    </row>
    <row r="3727" spans="1:14" ht="21.75" customHeight="1">
      <c r="A3727" s="9" t="s">
        <v>11322</v>
      </c>
      <c r="B3727" s="9" t="s">
        <v>11323</v>
      </c>
      <c r="C3727" s="9" t="s">
        <v>6139</v>
      </c>
      <c r="D3727" s="9" t="s">
        <v>6182</v>
      </c>
      <c r="F3727" s="9" t="s">
        <v>6164</v>
      </c>
      <c r="G3727" s="9" t="str">
        <f t="shared" ca="1" si="207"/>
        <v>8</v>
      </c>
      <c r="H3727" s="9" t="str">
        <f t="shared" ca="1" si="206"/>
        <v>20</v>
      </c>
      <c r="I3727" s="9" t="s">
        <v>10742</v>
      </c>
      <c r="J3727" s="9" t="s">
        <v>10706</v>
      </c>
      <c r="K3727" s="9" t="s">
        <v>6143</v>
      </c>
      <c r="L3727" s="9" t="s">
        <v>11324</v>
      </c>
      <c r="M3727" s="9" t="s">
        <v>11325</v>
      </c>
      <c r="N3727" s="9" t="s">
        <v>10741</v>
      </c>
    </row>
    <row r="3728" spans="1:14" ht="21.75" customHeight="1">
      <c r="A3728" s="9" t="s">
        <v>4176</v>
      </c>
      <c r="B3728" s="11" t="s">
        <v>11326</v>
      </c>
      <c r="C3728" s="9" t="s">
        <v>6139</v>
      </c>
      <c r="D3728" s="9" t="s">
        <v>6182</v>
      </c>
      <c r="F3728" s="9" t="s">
        <v>6141</v>
      </c>
      <c r="G3728" s="9" t="str">
        <f t="shared" ca="1" si="207"/>
        <v>8</v>
      </c>
      <c r="H3728" s="9" t="str">
        <f t="shared" ca="1" si="206"/>
        <v>20</v>
      </c>
      <c r="I3728" s="9" t="s">
        <v>10777</v>
      </c>
      <c r="J3728" s="9" t="s">
        <v>6158</v>
      </c>
      <c r="K3728" s="9" t="s">
        <v>6217</v>
      </c>
      <c r="L3728" s="9" t="s">
        <v>21</v>
      </c>
      <c r="M3728" s="9" t="s">
        <v>11327</v>
      </c>
      <c r="N3728" s="9" t="s">
        <v>10749</v>
      </c>
    </row>
    <row r="3729" spans="1:14" ht="21.75" customHeight="1">
      <c r="A3729" s="9" t="s">
        <v>172</v>
      </c>
      <c r="B3729" s="9" t="s">
        <v>11328</v>
      </c>
      <c r="C3729" s="9" t="s">
        <v>6139</v>
      </c>
      <c r="D3729" s="9" t="s">
        <v>6182</v>
      </c>
      <c r="F3729" s="9" t="s">
        <v>6141</v>
      </c>
      <c r="G3729" s="9" t="str">
        <f t="shared" ca="1" si="207"/>
        <v>8</v>
      </c>
      <c r="H3729" s="9" t="str">
        <f t="shared" ca="1" si="206"/>
        <v>20</v>
      </c>
      <c r="I3729" s="9" t="s">
        <v>10791</v>
      </c>
      <c r="J3729" s="9" t="s">
        <v>561</v>
      </c>
      <c r="K3729" s="9" t="s">
        <v>19</v>
      </c>
      <c r="L3729" s="9" t="s">
        <v>11329</v>
      </c>
      <c r="M3729" s="9" t="s">
        <v>11330</v>
      </c>
      <c r="N3729" s="9" t="s">
        <v>10749</v>
      </c>
    </row>
    <row r="3730" spans="1:14" ht="21.75" customHeight="1">
      <c r="A3730" s="9" t="s">
        <v>9628</v>
      </c>
      <c r="B3730" s="11" t="s">
        <v>11331</v>
      </c>
      <c r="C3730" s="9" t="s">
        <v>6139</v>
      </c>
      <c r="D3730" s="9" t="s">
        <v>7236</v>
      </c>
      <c r="F3730" s="9" t="s">
        <v>6141</v>
      </c>
      <c r="G3730" s="9" t="str">
        <f t="shared" ca="1" si="207"/>
        <v>8</v>
      </c>
      <c r="H3730" s="9" t="str">
        <f t="shared" ca="1" si="206"/>
        <v>20</v>
      </c>
      <c r="I3730" s="9" t="s">
        <v>11016</v>
      </c>
      <c r="J3730" s="9" t="s">
        <v>40</v>
      </c>
      <c r="K3730" s="9" t="s">
        <v>6166</v>
      </c>
      <c r="L3730" s="9" t="s">
        <v>11332</v>
      </c>
      <c r="M3730" s="9" t="s">
        <v>11333</v>
      </c>
      <c r="N3730" s="9" t="s">
        <v>10712</v>
      </c>
    </row>
    <row r="3731" spans="1:14" ht="21.75" customHeight="1">
      <c r="A3731" s="9" t="s">
        <v>108</v>
      </c>
      <c r="B3731" s="11" t="s">
        <v>11334</v>
      </c>
      <c r="C3731" s="9" t="s">
        <v>6139</v>
      </c>
      <c r="D3731" s="9" t="s">
        <v>6163</v>
      </c>
      <c r="F3731" s="9" t="s">
        <v>6141</v>
      </c>
      <c r="G3731" s="9" t="str">
        <f t="shared" ca="1" si="207"/>
        <v>8</v>
      </c>
      <c r="H3731" s="9" t="str">
        <f t="shared" ca="1" si="206"/>
        <v>20</v>
      </c>
      <c r="I3731" s="9" t="s">
        <v>11066</v>
      </c>
      <c r="J3731" s="9" t="s">
        <v>10706</v>
      </c>
      <c r="K3731" s="9" t="s">
        <v>6166</v>
      </c>
      <c r="L3731" s="9" t="s">
        <v>11335</v>
      </c>
      <c r="M3731" s="9" t="s">
        <v>11336</v>
      </c>
      <c r="N3731" s="9" t="s">
        <v>10712</v>
      </c>
    </row>
    <row r="3732" spans="1:14" ht="21.75" customHeight="1">
      <c r="A3732" s="9" t="s">
        <v>6441</v>
      </c>
      <c r="B3732" s="11" t="s">
        <v>11337</v>
      </c>
      <c r="C3732" s="9" t="s">
        <v>6139</v>
      </c>
      <c r="D3732" s="9" t="s">
        <v>6182</v>
      </c>
      <c r="F3732" s="9" t="s">
        <v>6164</v>
      </c>
      <c r="G3732" s="9" t="str">
        <f t="shared" ca="1" si="207"/>
        <v>8</v>
      </c>
      <c r="H3732" s="9" t="str">
        <f t="shared" ca="1" si="206"/>
        <v>20</v>
      </c>
      <c r="I3732" s="9" t="s">
        <v>11338</v>
      </c>
      <c r="J3732" s="9" t="s">
        <v>40</v>
      </c>
      <c r="K3732" s="9" t="s">
        <v>6217</v>
      </c>
      <c r="L3732" s="9" t="s">
        <v>11339</v>
      </c>
      <c r="M3732" s="9" t="s">
        <v>11340</v>
      </c>
      <c r="N3732" s="9" t="s">
        <v>308</v>
      </c>
    </row>
    <row r="3733" spans="1:14" ht="21.75" customHeight="1">
      <c r="A3733" s="9" t="s">
        <v>11341</v>
      </c>
      <c r="B3733" s="11" t="s">
        <v>11304</v>
      </c>
      <c r="C3733" s="9" t="s">
        <v>6139</v>
      </c>
      <c r="D3733" s="9" t="s">
        <v>6182</v>
      </c>
      <c r="F3733" s="9" t="s">
        <v>10786</v>
      </c>
      <c r="G3733" s="9" t="str">
        <f t="shared" ca="1" si="207"/>
        <v>8</v>
      </c>
      <c r="H3733" s="9" t="str">
        <f t="shared" ca="1" si="206"/>
        <v>20</v>
      </c>
      <c r="I3733" s="9" t="s">
        <v>10977</v>
      </c>
      <c r="J3733" s="9" t="s">
        <v>10706</v>
      </c>
      <c r="K3733" s="9" t="s">
        <v>19</v>
      </c>
      <c r="L3733" s="9" t="s">
        <v>11305</v>
      </c>
      <c r="M3733" s="9" t="s">
        <v>11342</v>
      </c>
      <c r="N3733" s="9" t="s">
        <v>308</v>
      </c>
    </row>
    <row r="3734" spans="1:14" ht="21.75" customHeight="1">
      <c r="A3734" s="9" t="s">
        <v>5250</v>
      </c>
      <c r="B3734" s="9" t="s">
        <v>11343</v>
      </c>
      <c r="C3734" s="9" t="s">
        <v>6139</v>
      </c>
      <c r="D3734" s="9" t="s">
        <v>6140</v>
      </c>
      <c r="F3734" s="9" t="s">
        <v>6141</v>
      </c>
      <c r="G3734" s="9" t="str">
        <f t="shared" ca="1" si="207"/>
        <v>8</v>
      </c>
      <c r="H3734" s="9" t="str">
        <f t="shared" ca="1" si="206"/>
        <v>20</v>
      </c>
      <c r="I3734" s="9" t="s">
        <v>11344</v>
      </c>
      <c r="J3734" s="9" t="s">
        <v>10706</v>
      </c>
      <c r="K3734" s="9" t="s">
        <v>6217</v>
      </c>
      <c r="L3734" s="9" t="s">
        <v>11345</v>
      </c>
      <c r="M3734" s="9" t="s">
        <v>11346</v>
      </c>
      <c r="N3734" s="9" t="s">
        <v>10736</v>
      </c>
    </row>
    <row r="3735" spans="1:14" ht="21.75" customHeight="1">
      <c r="A3735" s="9" t="s">
        <v>1881</v>
      </c>
      <c r="B3735" s="11" t="s">
        <v>11347</v>
      </c>
      <c r="C3735" s="9" t="s">
        <v>6139</v>
      </c>
      <c r="D3735" s="9" t="s">
        <v>6182</v>
      </c>
      <c r="F3735" s="9" t="s">
        <v>6164</v>
      </c>
      <c r="G3735" s="9" t="str">
        <f t="shared" ca="1" si="207"/>
        <v>8</v>
      </c>
      <c r="H3735" s="9" t="str">
        <f t="shared" ca="1" si="206"/>
        <v>20</v>
      </c>
      <c r="I3735" s="9" t="s">
        <v>11348</v>
      </c>
      <c r="J3735" s="9" t="s">
        <v>40</v>
      </c>
      <c r="K3735" s="9" t="s">
        <v>6217</v>
      </c>
      <c r="L3735" s="9" t="s">
        <v>11349</v>
      </c>
      <c r="M3735" s="9" t="s">
        <v>11350</v>
      </c>
      <c r="N3735" s="9" t="s">
        <v>10741</v>
      </c>
    </row>
    <row r="3736" spans="1:14" ht="21.75" customHeight="1">
      <c r="A3736" s="9" t="s">
        <v>4176</v>
      </c>
      <c r="B3736" s="11" t="s">
        <v>11351</v>
      </c>
      <c r="C3736" s="9" t="s">
        <v>6139</v>
      </c>
      <c r="D3736" s="9" t="s">
        <v>6437</v>
      </c>
      <c r="F3736" s="9" t="s">
        <v>10786</v>
      </c>
      <c r="G3736" s="9" t="str">
        <f t="shared" ca="1" si="207"/>
        <v>8</v>
      </c>
      <c r="H3736" s="9" t="str">
        <f t="shared" ca="1" si="206"/>
        <v>20</v>
      </c>
      <c r="I3736" s="9" t="s">
        <v>10879</v>
      </c>
      <c r="J3736" s="9" t="s">
        <v>6158</v>
      </c>
      <c r="K3736" s="9" t="s">
        <v>6143</v>
      </c>
      <c r="L3736" s="9" t="s">
        <v>11352</v>
      </c>
      <c r="M3736" s="9" t="s">
        <v>11353</v>
      </c>
      <c r="N3736" s="9" t="s">
        <v>21</v>
      </c>
    </row>
    <row r="3737" spans="1:14" ht="21.75" customHeight="1">
      <c r="A3737" s="9" t="s">
        <v>385</v>
      </c>
      <c r="B3737" s="9" t="s">
        <v>11354</v>
      </c>
      <c r="C3737" s="9" t="s">
        <v>6139</v>
      </c>
      <c r="D3737" s="9" t="s">
        <v>6182</v>
      </c>
      <c r="F3737" s="9" t="s">
        <v>6141</v>
      </c>
      <c r="G3737" s="9" t="str">
        <f t="shared" ca="1" si="207"/>
        <v>8</v>
      </c>
      <c r="H3737" s="9" t="str">
        <f t="shared" ca="1" si="206"/>
        <v>20</v>
      </c>
      <c r="I3737" s="9" t="s">
        <v>10756</v>
      </c>
      <c r="J3737" s="9" t="s">
        <v>10706</v>
      </c>
      <c r="K3737" s="9" t="s">
        <v>6143</v>
      </c>
      <c r="L3737" s="9" t="s">
        <v>11355</v>
      </c>
      <c r="M3737" s="9" t="s">
        <v>11356</v>
      </c>
      <c r="N3737" s="9" t="s">
        <v>10741</v>
      </c>
    </row>
    <row r="3738" spans="1:14" ht="21.75" customHeight="1">
      <c r="A3738" s="9" t="s">
        <v>1410</v>
      </c>
      <c r="B3738" s="9" t="s">
        <v>11357</v>
      </c>
      <c r="C3738" s="9" t="s">
        <v>6139</v>
      </c>
      <c r="D3738" s="9" t="s">
        <v>6163</v>
      </c>
      <c r="F3738" s="9" t="s">
        <v>6164</v>
      </c>
      <c r="G3738" s="9" t="str">
        <f t="shared" ca="1" si="207"/>
        <v>8</v>
      </c>
      <c r="H3738" s="9" t="str">
        <f t="shared" ca="1" si="206"/>
        <v>20</v>
      </c>
      <c r="I3738" s="9" t="s">
        <v>10791</v>
      </c>
      <c r="J3738" s="9" t="s">
        <v>40</v>
      </c>
      <c r="K3738" s="9" t="s">
        <v>6143</v>
      </c>
      <c r="L3738" s="9" t="s">
        <v>11358</v>
      </c>
      <c r="M3738" s="9" t="s">
        <v>11359</v>
      </c>
      <c r="N3738" s="9" t="s">
        <v>10749</v>
      </c>
    </row>
    <row r="3739" spans="1:14" ht="21.75" customHeight="1">
      <c r="A3739" s="9" t="s">
        <v>11360</v>
      </c>
      <c r="B3739" s="11" t="s">
        <v>21</v>
      </c>
      <c r="C3739" s="9" t="s">
        <v>6139</v>
      </c>
      <c r="D3739" s="9" t="s">
        <v>6437</v>
      </c>
      <c r="F3739" s="9" t="s">
        <v>6141</v>
      </c>
      <c r="G3739" s="9" t="str">
        <f t="shared" ca="1" si="207"/>
        <v>8</v>
      </c>
      <c r="H3739" s="9" t="str">
        <f t="shared" ca="1" si="206"/>
        <v>20</v>
      </c>
      <c r="I3739" s="9" t="s">
        <v>10870</v>
      </c>
      <c r="J3739" s="9" t="s">
        <v>10722</v>
      </c>
      <c r="K3739" s="9" t="s">
        <v>19</v>
      </c>
      <c r="L3739" s="9" t="s">
        <v>21</v>
      </c>
      <c r="M3739" s="9" t="s">
        <v>11361</v>
      </c>
      <c r="N3739" s="9" t="s">
        <v>21</v>
      </c>
    </row>
    <row r="3740" spans="1:14" ht="21.75" customHeight="1">
      <c r="A3740" s="9" t="s">
        <v>367</v>
      </c>
      <c r="B3740" s="9" t="s">
        <v>7386</v>
      </c>
      <c r="C3740" s="9" t="s">
        <v>6139</v>
      </c>
      <c r="D3740" s="9" t="s">
        <v>6182</v>
      </c>
      <c r="F3740" s="9" t="s">
        <v>6141</v>
      </c>
      <c r="G3740" s="9" t="str">
        <f t="shared" ca="1" si="207"/>
        <v>8</v>
      </c>
      <c r="H3740" s="9" t="str">
        <f t="shared" ca="1" si="206"/>
        <v>20</v>
      </c>
      <c r="I3740" s="9" t="s">
        <v>10717</v>
      </c>
      <c r="J3740" s="9" t="s">
        <v>10706</v>
      </c>
      <c r="K3740" s="9" t="s">
        <v>6217</v>
      </c>
      <c r="L3740" s="9" t="s">
        <v>11362</v>
      </c>
      <c r="M3740" s="9" t="s">
        <v>11363</v>
      </c>
      <c r="N3740" s="9" t="s">
        <v>308</v>
      </c>
    </row>
    <row r="3741" spans="1:14" ht="21.75" customHeight="1">
      <c r="A3741" s="9" t="s">
        <v>1410</v>
      </c>
      <c r="B3741" s="11" t="s">
        <v>11364</v>
      </c>
      <c r="C3741" s="9" t="s">
        <v>6139</v>
      </c>
      <c r="D3741" s="9" t="s">
        <v>6962</v>
      </c>
      <c r="F3741" s="9" t="s">
        <v>10786</v>
      </c>
      <c r="G3741" s="9" t="str">
        <f t="shared" ca="1" si="207"/>
        <v>8</v>
      </c>
      <c r="H3741" s="9" t="str">
        <f t="shared" ca="1" si="206"/>
        <v>20</v>
      </c>
      <c r="I3741" s="9" t="s">
        <v>10909</v>
      </c>
      <c r="J3741" s="9" t="s">
        <v>40</v>
      </c>
      <c r="K3741" s="9" t="s">
        <v>19</v>
      </c>
      <c r="L3741" s="9" t="s">
        <v>21</v>
      </c>
      <c r="M3741" s="9" t="s">
        <v>11365</v>
      </c>
      <c r="N3741" s="9" t="s">
        <v>10749</v>
      </c>
    </row>
    <row r="3742" spans="1:14" ht="21.75" customHeight="1">
      <c r="A3742" s="9" t="s">
        <v>172</v>
      </c>
      <c r="B3742" s="9" t="s">
        <v>11366</v>
      </c>
      <c r="C3742" s="9" t="s">
        <v>6139</v>
      </c>
      <c r="D3742" s="9" t="s">
        <v>6182</v>
      </c>
      <c r="F3742" s="9" t="s">
        <v>6141</v>
      </c>
      <c r="G3742" s="9" t="str">
        <f t="shared" ca="1" si="207"/>
        <v>8</v>
      </c>
      <c r="H3742" s="9" t="str">
        <f t="shared" ca="1" si="206"/>
        <v>20</v>
      </c>
      <c r="I3742" s="9" t="s">
        <v>11104</v>
      </c>
      <c r="J3742" s="9" t="s">
        <v>10797</v>
      </c>
      <c r="K3742" s="9" t="s">
        <v>19</v>
      </c>
      <c r="L3742" s="9" t="s">
        <v>11367</v>
      </c>
      <c r="M3742" s="9" t="s">
        <v>11368</v>
      </c>
      <c r="N3742" s="9" t="s">
        <v>10785</v>
      </c>
    </row>
    <row r="3743" spans="1:14" ht="21.75" customHeight="1">
      <c r="A3743" s="9" t="s">
        <v>9947</v>
      </c>
      <c r="B3743" s="9" t="s">
        <v>11369</v>
      </c>
      <c r="C3743" s="9" t="s">
        <v>6139</v>
      </c>
      <c r="D3743" s="9" t="s">
        <v>6140</v>
      </c>
      <c r="F3743" s="9" t="s">
        <v>6141</v>
      </c>
      <c r="G3743" s="9" t="str">
        <f t="shared" ca="1" si="207"/>
        <v>8</v>
      </c>
      <c r="H3743" s="9" t="str">
        <f t="shared" ca="1" si="206"/>
        <v>20</v>
      </c>
      <c r="I3743" s="9" t="s">
        <v>10765</v>
      </c>
      <c r="J3743" s="9" t="s">
        <v>11370</v>
      </c>
      <c r="K3743" s="9" t="s">
        <v>10929</v>
      </c>
      <c r="L3743" s="9" t="s">
        <v>11371</v>
      </c>
      <c r="M3743" s="9" t="s">
        <v>11372</v>
      </c>
      <c r="N3743" s="9" t="s">
        <v>10712</v>
      </c>
    </row>
    <row r="3744" spans="1:14" ht="21.75" customHeight="1">
      <c r="A3744" s="9" t="s">
        <v>11373</v>
      </c>
      <c r="B3744" s="11" t="s">
        <v>11374</v>
      </c>
      <c r="C3744" s="9" t="s">
        <v>6139</v>
      </c>
      <c r="D3744" s="9" t="s">
        <v>6182</v>
      </c>
      <c r="F3744" s="9" t="s">
        <v>6141</v>
      </c>
      <c r="G3744" s="9" t="str">
        <f t="shared" ca="1" si="207"/>
        <v>8</v>
      </c>
      <c r="H3744" s="9" t="str">
        <f t="shared" ca="1" si="206"/>
        <v>20</v>
      </c>
      <c r="I3744" s="9" t="s">
        <v>10916</v>
      </c>
      <c r="J3744" s="9" t="s">
        <v>40</v>
      </c>
      <c r="K3744" s="9" t="s">
        <v>6143</v>
      </c>
      <c r="L3744" s="9" t="s">
        <v>11375</v>
      </c>
      <c r="M3744" s="9" t="s">
        <v>11376</v>
      </c>
      <c r="N3744" s="9" t="s">
        <v>10712</v>
      </c>
    </row>
    <row r="3745" spans="1:14" ht="21.75" customHeight="1">
      <c r="A3745" s="9" t="s">
        <v>6298</v>
      </c>
      <c r="B3745" s="9" t="s">
        <v>11377</v>
      </c>
      <c r="C3745" s="9" t="s">
        <v>6139</v>
      </c>
      <c r="D3745" s="9" t="s">
        <v>6182</v>
      </c>
      <c r="F3745" s="9" t="s">
        <v>6141</v>
      </c>
      <c r="G3745" s="9" t="str">
        <f t="shared" ca="1" si="207"/>
        <v>8</v>
      </c>
      <c r="H3745" s="9" t="str">
        <f t="shared" ca="1" si="206"/>
        <v>20</v>
      </c>
      <c r="I3745" s="9" t="s">
        <v>11066</v>
      </c>
      <c r="J3745" s="9" t="s">
        <v>10706</v>
      </c>
      <c r="K3745" s="9" t="s">
        <v>6217</v>
      </c>
      <c r="L3745" s="9" t="s">
        <v>11305</v>
      </c>
      <c r="M3745" s="9" t="s">
        <v>11378</v>
      </c>
      <c r="N3745" s="9" t="s">
        <v>308</v>
      </c>
    </row>
    <row r="3746" spans="1:14" ht="21.75" customHeight="1">
      <c r="A3746" s="9" t="s">
        <v>385</v>
      </c>
      <c r="B3746" s="9" t="s">
        <v>11379</v>
      </c>
      <c r="C3746" s="9" t="s">
        <v>6139</v>
      </c>
      <c r="D3746" s="9" t="s">
        <v>6140</v>
      </c>
      <c r="F3746" s="9" t="s">
        <v>6141</v>
      </c>
      <c r="G3746" s="9" t="str">
        <f t="shared" ca="1" si="207"/>
        <v>8</v>
      </c>
      <c r="H3746" s="9" t="str">
        <f t="shared" ca="1" si="206"/>
        <v>20</v>
      </c>
      <c r="I3746" s="9" t="s">
        <v>10787</v>
      </c>
      <c r="J3746" s="9" t="s">
        <v>10706</v>
      </c>
      <c r="K3746" s="9" t="s">
        <v>6217</v>
      </c>
      <c r="L3746" s="9" t="s">
        <v>11380</v>
      </c>
      <c r="M3746" s="9" t="s">
        <v>11381</v>
      </c>
      <c r="N3746" s="9" t="s">
        <v>10736</v>
      </c>
    </row>
    <row r="3747" spans="1:14" ht="21.75" customHeight="1">
      <c r="A3747" s="9" t="s">
        <v>4176</v>
      </c>
      <c r="B3747" s="9" t="s">
        <v>11382</v>
      </c>
      <c r="C3747" s="9" t="s">
        <v>6139</v>
      </c>
      <c r="D3747" s="9" t="s">
        <v>6182</v>
      </c>
      <c r="F3747" s="9" t="s">
        <v>6141</v>
      </c>
      <c r="G3747" s="9" t="str">
        <f t="shared" ca="1" si="207"/>
        <v>8</v>
      </c>
      <c r="H3747" s="9" t="str">
        <f t="shared" ca="1" si="206"/>
        <v>20</v>
      </c>
      <c r="I3747" s="9" t="s">
        <v>10860</v>
      </c>
      <c r="J3747" s="9" t="s">
        <v>40</v>
      </c>
      <c r="K3747" s="9" t="s">
        <v>6217</v>
      </c>
      <c r="L3747" s="9" t="s">
        <v>11383</v>
      </c>
      <c r="M3747" s="9" t="s">
        <v>11384</v>
      </c>
      <c r="N3747" s="9" t="s">
        <v>10741</v>
      </c>
    </row>
    <row r="3748" spans="1:14" ht="21.75" customHeight="1">
      <c r="A3748" s="9" t="s">
        <v>6364</v>
      </c>
      <c r="B3748" s="11" t="s">
        <v>11385</v>
      </c>
      <c r="C3748" s="9" t="s">
        <v>6139</v>
      </c>
      <c r="D3748" s="9" t="s">
        <v>6140</v>
      </c>
      <c r="F3748" s="9" t="s">
        <v>6141</v>
      </c>
      <c r="G3748" s="9" t="str">
        <f t="shared" ca="1" si="207"/>
        <v>8</v>
      </c>
      <c r="H3748" s="9" t="str">
        <f t="shared" ca="1" si="206"/>
        <v>20</v>
      </c>
      <c r="I3748" s="9" t="s">
        <v>10787</v>
      </c>
      <c r="J3748" s="9" t="s">
        <v>10881</v>
      </c>
      <c r="K3748" s="9" t="s">
        <v>19</v>
      </c>
      <c r="L3748" s="9" t="s">
        <v>11386</v>
      </c>
      <c r="M3748" s="9" t="s">
        <v>11387</v>
      </c>
      <c r="N3748" s="9" t="s">
        <v>10736</v>
      </c>
    </row>
    <row r="3749" spans="1:14" ht="21.75" customHeight="1">
      <c r="A3749" s="9" t="s">
        <v>6236</v>
      </c>
      <c r="B3749" s="11" t="s">
        <v>21</v>
      </c>
      <c r="C3749" s="9" t="s">
        <v>6139</v>
      </c>
      <c r="D3749" s="9" t="s">
        <v>6216</v>
      </c>
      <c r="F3749" s="9" t="s">
        <v>6164</v>
      </c>
      <c r="G3749" s="9" t="str">
        <f t="shared" ca="1" si="207"/>
        <v>8</v>
      </c>
      <c r="H3749" s="9" t="str">
        <f t="shared" ca="1" si="206"/>
        <v>20</v>
      </c>
      <c r="I3749" s="9" t="s">
        <v>10863</v>
      </c>
      <c r="J3749" s="9" t="s">
        <v>6158</v>
      </c>
      <c r="K3749" s="9" t="s">
        <v>6166</v>
      </c>
      <c r="L3749" s="9" t="s">
        <v>21</v>
      </c>
      <c r="M3749" s="9" t="s">
        <v>11388</v>
      </c>
      <c r="N3749" s="9" t="s">
        <v>10712</v>
      </c>
    </row>
    <row r="3750" spans="1:14" ht="21.75" customHeight="1">
      <c r="A3750" s="9" t="s">
        <v>11389</v>
      </c>
      <c r="B3750" s="11" t="s">
        <v>11390</v>
      </c>
      <c r="C3750" s="9" t="s">
        <v>6139</v>
      </c>
      <c r="D3750" s="9" t="s">
        <v>6140</v>
      </c>
      <c r="F3750" s="9" t="s">
        <v>6164</v>
      </c>
      <c r="G3750" s="9" t="str">
        <f t="shared" ca="1" si="207"/>
        <v>8</v>
      </c>
      <c r="H3750" s="9" t="str">
        <f t="shared" ca="1" si="206"/>
        <v>20</v>
      </c>
      <c r="I3750" s="9" t="s">
        <v>11391</v>
      </c>
      <c r="J3750" s="9" t="s">
        <v>40</v>
      </c>
      <c r="K3750" s="9" t="s">
        <v>6217</v>
      </c>
      <c r="L3750" s="9" t="s">
        <v>11392</v>
      </c>
      <c r="M3750" s="9" t="s">
        <v>11393</v>
      </c>
      <c r="N3750" s="9" t="s">
        <v>10712</v>
      </c>
    </row>
    <row r="3751" spans="1:14" ht="21.75" customHeight="1">
      <c r="A3751" s="9" t="s">
        <v>385</v>
      </c>
      <c r="B3751" s="9" t="s">
        <v>11394</v>
      </c>
      <c r="C3751" s="9" t="s">
        <v>6139</v>
      </c>
      <c r="D3751" s="9" t="s">
        <v>6182</v>
      </c>
      <c r="F3751" s="9" t="s">
        <v>6141</v>
      </c>
      <c r="G3751" s="9" t="str">
        <f t="shared" ca="1" si="207"/>
        <v>8</v>
      </c>
      <c r="H3751" s="9" t="str">
        <f t="shared" ca="1" si="206"/>
        <v>20</v>
      </c>
      <c r="I3751" s="9" t="s">
        <v>10791</v>
      </c>
      <c r="J3751" s="9" t="s">
        <v>10797</v>
      </c>
      <c r="K3751" s="9" t="s">
        <v>10861</v>
      </c>
      <c r="L3751" s="9" t="s">
        <v>21</v>
      </c>
      <c r="M3751" s="9" t="s">
        <v>11395</v>
      </c>
      <c r="N3751" s="9" t="s">
        <v>10712</v>
      </c>
    </row>
    <row r="3752" spans="1:14" ht="21.75" customHeight="1">
      <c r="A3752" s="9" t="s">
        <v>4176</v>
      </c>
      <c r="B3752" s="9" t="s">
        <v>11396</v>
      </c>
      <c r="C3752" s="9" t="s">
        <v>6139</v>
      </c>
      <c r="D3752" s="9" t="s">
        <v>6182</v>
      </c>
      <c r="F3752" s="9" t="s">
        <v>6141</v>
      </c>
      <c r="G3752" s="9" t="str">
        <f t="shared" ca="1" si="207"/>
        <v>8</v>
      </c>
      <c r="H3752" s="9" t="str">
        <f t="shared" ca="1" si="206"/>
        <v>20</v>
      </c>
      <c r="I3752" s="9" t="s">
        <v>10756</v>
      </c>
      <c r="J3752" s="9" t="s">
        <v>10706</v>
      </c>
      <c r="K3752" s="9" t="s">
        <v>19</v>
      </c>
      <c r="L3752" s="9" t="s">
        <v>11397</v>
      </c>
      <c r="M3752" s="9" t="s">
        <v>11398</v>
      </c>
      <c r="N3752" s="9" t="s">
        <v>10749</v>
      </c>
    </row>
    <row r="3753" spans="1:14" ht="21.75" customHeight="1">
      <c r="A3753" s="9" t="s">
        <v>11399</v>
      </c>
      <c r="B3753" s="9" t="s">
        <v>11400</v>
      </c>
      <c r="C3753" s="9" t="s">
        <v>6139</v>
      </c>
      <c r="D3753" s="9" t="s">
        <v>6140</v>
      </c>
      <c r="F3753" s="9" t="s">
        <v>6141</v>
      </c>
      <c r="G3753" s="9" t="str">
        <f t="shared" ca="1" si="207"/>
        <v>8</v>
      </c>
      <c r="H3753" s="9" t="str">
        <f t="shared" ca="1" si="206"/>
        <v>20</v>
      </c>
      <c r="I3753" s="9" t="s">
        <v>10863</v>
      </c>
      <c r="J3753" s="9" t="s">
        <v>11288</v>
      </c>
      <c r="K3753" s="9" t="s">
        <v>6217</v>
      </c>
      <c r="L3753" s="9" t="s">
        <v>11401</v>
      </c>
      <c r="M3753" s="9" t="s">
        <v>11402</v>
      </c>
      <c r="N3753" s="9" t="s">
        <v>10712</v>
      </c>
    </row>
    <row r="3754" spans="1:14" ht="21.75" customHeight="1">
      <c r="A3754" s="9" t="s">
        <v>4176</v>
      </c>
      <c r="B3754" s="11" t="s">
        <v>11403</v>
      </c>
      <c r="C3754" s="9" t="s">
        <v>6139</v>
      </c>
      <c r="D3754" s="9" t="s">
        <v>6182</v>
      </c>
      <c r="F3754" s="9" t="s">
        <v>6141</v>
      </c>
      <c r="G3754" s="9" t="str">
        <f t="shared" ca="1" si="207"/>
        <v>8</v>
      </c>
      <c r="H3754" s="9" t="str">
        <f t="shared" ca="1" si="206"/>
        <v>20</v>
      </c>
      <c r="I3754" s="9" t="s">
        <v>11224</v>
      </c>
      <c r="J3754" s="9" t="s">
        <v>40</v>
      </c>
      <c r="K3754" s="9" t="s">
        <v>6143</v>
      </c>
      <c r="L3754" s="9" t="s">
        <v>11404</v>
      </c>
      <c r="M3754" s="9" t="s">
        <v>11405</v>
      </c>
      <c r="N3754" s="9" t="s">
        <v>308</v>
      </c>
    </row>
    <row r="3755" spans="1:14" ht="21.75" customHeight="1">
      <c r="A3755" s="9" t="s">
        <v>4176</v>
      </c>
      <c r="B3755" s="11" t="s">
        <v>11406</v>
      </c>
      <c r="C3755" s="9" t="s">
        <v>6139</v>
      </c>
      <c r="D3755" s="9" t="s">
        <v>6182</v>
      </c>
      <c r="F3755" s="9" t="s">
        <v>6141</v>
      </c>
      <c r="G3755" s="9" t="str">
        <f t="shared" ca="1" si="207"/>
        <v>8</v>
      </c>
      <c r="H3755" s="9" t="str">
        <f t="shared" ca="1" si="206"/>
        <v>20</v>
      </c>
      <c r="I3755" s="9" t="s">
        <v>11104</v>
      </c>
      <c r="J3755" s="9" t="s">
        <v>10706</v>
      </c>
      <c r="K3755" s="9" t="s">
        <v>6217</v>
      </c>
      <c r="L3755" s="9" t="s">
        <v>11407</v>
      </c>
      <c r="M3755" s="9" t="s">
        <v>11408</v>
      </c>
      <c r="N3755" s="9" t="s">
        <v>308</v>
      </c>
    </row>
    <row r="3756" spans="1:14" ht="21.75" customHeight="1">
      <c r="A3756" s="9" t="s">
        <v>6685</v>
      </c>
      <c r="B3756" s="9" t="s">
        <v>11394</v>
      </c>
      <c r="C3756" s="9" t="s">
        <v>6139</v>
      </c>
      <c r="D3756" s="9" t="s">
        <v>6182</v>
      </c>
      <c r="F3756" s="9" t="s">
        <v>6141</v>
      </c>
      <c r="G3756" s="9" t="str">
        <f t="shared" ca="1" si="207"/>
        <v>8</v>
      </c>
      <c r="H3756" s="9" t="str">
        <f t="shared" ca="1" si="206"/>
        <v>20</v>
      </c>
      <c r="I3756" s="9" t="s">
        <v>10909</v>
      </c>
      <c r="J3756" s="9" t="s">
        <v>10797</v>
      </c>
      <c r="K3756" s="9" t="s">
        <v>10929</v>
      </c>
      <c r="L3756" s="9" t="s">
        <v>21</v>
      </c>
      <c r="M3756" s="9" t="s">
        <v>11395</v>
      </c>
      <c r="N3756" s="9" t="s">
        <v>10712</v>
      </c>
    </row>
    <row r="3757" spans="1:14" ht="21.75" customHeight="1">
      <c r="A3757" s="9" t="s">
        <v>4847</v>
      </c>
      <c r="B3757" s="9" t="s">
        <v>11409</v>
      </c>
      <c r="C3757" s="9" t="s">
        <v>6139</v>
      </c>
      <c r="D3757" s="9" t="s">
        <v>6163</v>
      </c>
      <c r="F3757" s="9" t="s">
        <v>6164</v>
      </c>
      <c r="G3757" s="9" t="str">
        <f t="shared" ca="1" si="207"/>
        <v>8</v>
      </c>
      <c r="H3757" s="9" t="str">
        <f t="shared" ca="1" si="206"/>
        <v>20</v>
      </c>
      <c r="I3757" s="9" t="s">
        <v>11410</v>
      </c>
      <c r="J3757" s="9" t="s">
        <v>10706</v>
      </c>
      <c r="K3757" s="9" t="s">
        <v>6217</v>
      </c>
      <c r="L3757" s="9" t="s">
        <v>263</v>
      </c>
      <c r="M3757" s="9" t="s">
        <v>11411</v>
      </c>
      <c r="N3757" s="9" t="s">
        <v>10741</v>
      </c>
    </row>
    <row r="3758" spans="1:14" ht="21.75" customHeight="1">
      <c r="A3758" s="9" t="s">
        <v>11412</v>
      </c>
      <c r="B3758" s="9" t="s">
        <v>11377</v>
      </c>
      <c r="C3758" s="9" t="s">
        <v>6139</v>
      </c>
      <c r="D3758" s="9" t="s">
        <v>6182</v>
      </c>
      <c r="F3758" s="9" t="s">
        <v>6141</v>
      </c>
      <c r="G3758" s="9" t="str">
        <f t="shared" ca="1" si="207"/>
        <v>8</v>
      </c>
      <c r="H3758" s="9" t="str">
        <f t="shared" ca="1" si="206"/>
        <v>20</v>
      </c>
      <c r="I3758" s="9" t="s">
        <v>11413</v>
      </c>
      <c r="J3758" s="9" t="s">
        <v>10706</v>
      </c>
      <c r="K3758" s="9" t="s">
        <v>6143</v>
      </c>
      <c r="L3758" s="9" t="s">
        <v>11305</v>
      </c>
      <c r="M3758" s="9" t="s">
        <v>11414</v>
      </c>
      <c r="N3758" s="9" t="s">
        <v>308</v>
      </c>
    </row>
    <row r="3759" spans="1:14" ht="21.75" customHeight="1">
      <c r="A3759" s="9" t="s">
        <v>761</v>
      </c>
      <c r="B3759" s="9" t="s">
        <v>11415</v>
      </c>
      <c r="C3759" s="9" t="s">
        <v>6139</v>
      </c>
      <c r="D3759" s="9" t="s">
        <v>6371</v>
      </c>
      <c r="F3759" s="9" t="s">
        <v>6141</v>
      </c>
      <c r="G3759" s="9" t="str">
        <f t="shared" ca="1" si="207"/>
        <v>8</v>
      </c>
      <c r="H3759" s="9" t="str">
        <f t="shared" ca="1" si="206"/>
        <v>20</v>
      </c>
      <c r="I3759" s="9" t="s">
        <v>11104</v>
      </c>
      <c r="J3759" s="9" t="s">
        <v>10706</v>
      </c>
      <c r="K3759" s="9" t="s">
        <v>6217</v>
      </c>
      <c r="L3759" s="9" t="s">
        <v>11416</v>
      </c>
      <c r="M3759" s="9" t="s">
        <v>11417</v>
      </c>
      <c r="N3759" s="9" t="s">
        <v>10736</v>
      </c>
    </row>
    <row r="3760" spans="1:14" ht="21.75" customHeight="1">
      <c r="A3760" s="9" t="s">
        <v>11418</v>
      </c>
      <c r="B3760" s="9" t="s">
        <v>7386</v>
      </c>
      <c r="C3760" s="9" t="s">
        <v>6139</v>
      </c>
      <c r="D3760" s="9" t="s">
        <v>6182</v>
      </c>
      <c r="F3760" s="9" t="s">
        <v>6141</v>
      </c>
      <c r="G3760" s="9" t="str">
        <f t="shared" ca="1" si="207"/>
        <v>8</v>
      </c>
      <c r="H3760" s="9" t="str">
        <f t="shared" ca="1" si="206"/>
        <v>20</v>
      </c>
      <c r="I3760" s="9" t="s">
        <v>10787</v>
      </c>
      <c r="J3760" s="9" t="s">
        <v>10706</v>
      </c>
      <c r="K3760" s="9" t="s">
        <v>6217</v>
      </c>
      <c r="L3760" s="9" t="s">
        <v>11362</v>
      </c>
      <c r="M3760" s="9" t="s">
        <v>11363</v>
      </c>
      <c r="N3760" s="9" t="s">
        <v>308</v>
      </c>
    </row>
    <row r="3761" spans="1:14" ht="21.75" customHeight="1">
      <c r="A3761" s="9" t="s">
        <v>11419</v>
      </c>
      <c r="B3761" s="9" t="s">
        <v>11420</v>
      </c>
      <c r="C3761" s="9" t="s">
        <v>6139</v>
      </c>
      <c r="D3761" s="9" t="s">
        <v>6216</v>
      </c>
      <c r="F3761" s="9" t="s">
        <v>6141</v>
      </c>
      <c r="G3761" s="9" t="str">
        <f t="shared" ca="1" si="207"/>
        <v>8</v>
      </c>
      <c r="H3761" s="9" t="str">
        <f t="shared" ca="1" si="206"/>
        <v>20</v>
      </c>
      <c r="I3761" s="9" t="s">
        <v>11421</v>
      </c>
      <c r="J3761" s="9" t="s">
        <v>6595</v>
      </c>
      <c r="K3761" s="9" t="s">
        <v>6143</v>
      </c>
      <c r="L3761" s="9" t="s">
        <v>11422</v>
      </c>
      <c r="M3761" s="9" t="s">
        <v>11423</v>
      </c>
      <c r="N3761" s="9" t="s">
        <v>10741</v>
      </c>
    </row>
    <row r="3762" spans="1:14" ht="21.75" customHeight="1">
      <c r="A3762" s="9" t="s">
        <v>11424</v>
      </c>
      <c r="B3762" s="11" t="s">
        <v>11425</v>
      </c>
      <c r="C3762" s="9" t="s">
        <v>6139</v>
      </c>
      <c r="D3762" s="9" t="s">
        <v>6140</v>
      </c>
      <c r="F3762" s="9" t="s">
        <v>6705</v>
      </c>
      <c r="G3762" s="9" t="str">
        <f t="shared" ca="1" si="207"/>
        <v>8</v>
      </c>
      <c r="H3762" s="9" t="str">
        <f t="shared" ca="1" si="206"/>
        <v>20</v>
      </c>
      <c r="I3762" s="9" t="s">
        <v>10865</v>
      </c>
      <c r="J3762" s="9" t="s">
        <v>40</v>
      </c>
      <c r="K3762" s="9" t="s">
        <v>19</v>
      </c>
      <c r="L3762" s="9" t="s">
        <v>11426</v>
      </c>
      <c r="M3762" s="9" t="s">
        <v>11427</v>
      </c>
      <c r="N3762" s="9" t="s">
        <v>10741</v>
      </c>
    </row>
    <row r="3763" spans="1:14" ht="21.75" customHeight="1">
      <c r="A3763" s="9" t="s">
        <v>385</v>
      </c>
      <c r="B3763" s="9" t="s">
        <v>3803</v>
      </c>
      <c r="C3763" s="9" t="s">
        <v>6139</v>
      </c>
      <c r="D3763" s="9" t="s">
        <v>6182</v>
      </c>
      <c r="F3763" s="9" t="s">
        <v>6164</v>
      </c>
      <c r="G3763" s="9" t="str">
        <f t="shared" ca="1" si="207"/>
        <v>8</v>
      </c>
      <c r="H3763" s="9" t="str">
        <f t="shared" ca="1" si="206"/>
        <v>20</v>
      </c>
      <c r="I3763" s="9" t="s">
        <v>11428</v>
      </c>
      <c r="J3763" s="9" t="s">
        <v>40</v>
      </c>
      <c r="K3763" s="9" t="s">
        <v>6217</v>
      </c>
      <c r="L3763" s="9" t="s">
        <v>11429</v>
      </c>
      <c r="M3763" s="9" t="s">
        <v>11430</v>
      </c>
      <c r="N3763" s="9" t="s">
        <v>308</v>
      </c>
    </row>
    <row r="3764" spans="1:14" ht="21.75" customHeight="1">
      <c r="A3764" s="9" t="s">
        <v>6685</v>
      </c>
      <c r="B3764" s="9" t="s">
        <v>11431</v>
      </c>
      <c r="C3764" s="9" t="s">
        <v>6139</v>
      </c>
      <c r="D3764" s="9" t="s">
        <v>6371</v>
      </c>
      <c r="F3764" s="9" t="s">
        <v>6141</v>
      </c>
      <c r="G3764" s="9" t="str">
        <f t="shared" ca="1" si="207"/>
        <v>8</v>
      </c>
      <c r="H3764" s="9" t="str">
        <f t="shared" ca="1" si="206"/>
        <v>20</v>
      </c>
      <c r="I3764" s="9" t="s">
        <v>10865</v>
      </c>
      <c r="J3764" s="9" t="s">
        <v>10706</v>
      </c>
      <c r="K3764" s="9" t="s">
        <v>19</v>
      </c>
      <c r="L3764" s="9" t="s">
        <v>11432</v>
      </c>
      <c r="M3764" s="9" t="s">
        <v>11433</v>
      </c>
      <c r="N3764" s="9" t="s">
        <v>10736</v>
      </c>
    </row>
    <row r="3765" spans="1:14" ht="21.75" customHeight="1">
      <c r="A3765" s="9" t="s">
        <v>7776</v>
      </c>
      <c r="B3765" s="11" t="s">
        <v>11434</v>
      </c>
      <c r="C3765" s="9" t="s">
        <v>6139</v>
      </c>
      <c r="D3765" s="9" t="s">
        <v>6182</v>
      </c>
      <c r="F3765" s="9" t="s">
        <v>6141</v>
      </c>
      <c r="G3765" s="9" t="str">
        <f t="shared" ca="1" si="207"/>
        <v>8</v>
      </c>
      <c r="H3765" s="9" t="str">
        <f t="shared" ca="1" si="206"/>
        <v>20</v>
      </c>
      <c r="I3765" s="9" t="s">
        <v>10819</v>
      </c>
      <c r="J3765" s="9" t="s">
        <v>40</v>
      </c>
      <c r="K3765" s="9" t="s">
        <v>6143</v>
      </c>
      <c r="L3765" s="9" t="s">
        <v>11339</v>
      </c>
      <c r="M3765" s="9" t="s">
        <v>11435</v>
      </c>
      <c r="N3765" s="9" t="s">
        <v>308</v>
      </c>
    </row>
    <row r="3766" spans="1:14" ht="21.75" customHeight="1">
      <c r="A3766" s="9" t="s">
        <v>1907</v>
      </c>
      <c r="B3766" s="9" t="s">
        <v>11436</v>
      </c>
      <c r="C3766" s="9" t="s">
        <v>6139</v>
      </c>
      <c r="D3766" s="9" t="s">
        <v>6182</v>
      </c>
      <c r="F3766" s="9" t="s">
        <v>6141</v>
      </c>
      <c r="G3766" s="9" t="str">
        <f t="shared" ca="1" si="207"/>
        <v>8</v>
      </c>
      <c r="H3766" s="9" t="str">
        <f t="shared" ca="1" si="206"/>
        <v>20</v>
      </c>
      <c r="I3766" s="9" t="s">
        <v>10787</v>
      </c>
      <c r="J3766" s="9" t="s">
        <v>10706</v>
      </c>
      <c r="K3766" s="9" t="s">
        <v>6217</v>
      </c>
      <c r="L3766" s="9" t="s">
        <v>11437</v>
      </c>
      <c r="M3766" s="9" t="s">
        <v>11438</v>
      </c>
      <c r="N3766" s="9" t="s">
        <v>308</v>
      </c>
    </row>
    <row r="3767" spans="1:14" ht="21.75" customHeight="1">
      <c r="A3767" s="9" t="s">
        <v>2952</v>
      </c>
      <c r="B3767" s="11" t="s">
        <v>11304</v>
      </c>
      <c r="C3767" s="9" t="s">
        <v>6139</v>
      </c>
      <c r="D3767" s="9" t="s">
        <v>6182</v>
      </c>
      <c r="F3767" s="9" t="s">
        <v>10786</v>
      </c>
      <c r="G3767" s="9" t="str">
        <f t="shared" ca="1" si="207"/>
        <v>8</v>
      </c>
      <c r="H3767" s="9" t="str">
        <f t="shared" ca="1" si="206"/>
        <v>20</v>
      </c>
      <c r="I3767" s="9" t="s">
        <v>11104</v>
      </c>
      <c r="J3767" s="9" t="s">
        <v>10706</v>
      </c>
      <c r="K3767" s="9" t="s">
        <v>6143</v>
      </c>
      <c r="L3767" s="9" t="s">
        <v>11305</v>
      </c>
      <c r="M3767" s="9" t="s">
        <v>11439</v>
      </c>
      <c r="N3767" s="9" t="s">
        <v>308</v>
      </c>
    </row>
    <row r="3768" spans="1:14" ht="21.75" customHeight="1">
      <c r="A3768" s="9" t="s">
        <v>2916</v>
      </c>
      <c r="B3768" s="11" t="s">
        <v>11440</v>
      </c>
      <c r="C3768" s="9" t="s">
        <v>6139</v>
      </c>
      <c r="D3768" s="9" t="s">
        <v>6182</v>
      </c>
      <c r="F3768" s="9" t="s">
        <v>6141</v>
      </c>
      <c r="G3768" s="9" t="str">
        <f t="shared" ca="1" si="207"/>
        <v>8</v>
      </c>
      <c r="H3768" s="9" t="str">
        <f t="shared" ca="1" si="206"/>
        <v>20</v>
      </c>
      <c r="I3768" s="9" t="s">
        <v>11104</v>
      </c>
      <c r="J3768" s="9" t="s">
        <v>10706</v>
      </c>
      <c r="K3768" s="9" t="s">
        <v>6143</v>
      </c>
      <c r="L3768" s="9" t="s">
        <v>11305</v>
      </c>
      <c r="M3768" s="9" t="s">
        <v>11441</v>
      </c>
      <c r="N3768" s="9" t="s">
        <v>308</v>
      </c>
    </row>
    <row r="3769" spans="1:14" ht="21.75" customHeight="1">
      <c r="A3769" s="9" t="s">
        <v>4121</v>
      </c>
      <c r="B3769" s="11" t="s">
        <v>11442</v>
      </c>
      <c r="C3769" s="9" t="s">
        <v>6139</v>
      </c>
      <c r="D3769" s="9" t="s">
        <v>6650</v>
      </c>
      <c r="F3769" s="9" t="s">
        <v>6141</v>
      </c>
      <c r="G3769" s="9" t="str">
        <f t="shared" ca="1" si="207"/>
        <v>8</v>
      </c>
      <c r="H3769" s="9" t="str">
        <f t="shared" ca="1" si="206"/>
        <v>20</v>
      </c>
      <c r="I3769" s="9" t="s">
        <v>11443</v>
      </c>
      <c r="J3769" s="9" t="s">
        <v>11106</v>
      </c>
      <c r="K3769" s="9" t="s">
        <v>6217</v>
      </c>
      <c r="L3769" s="9" t="s">
        <v>11444</v>
      </c>
      <c r="M3769" s="9" t="s">
        <v>11445</v>
      </c>
      <c r="N3769" s="9" t="s">
        <v>21</v>
      </c>
    </row>
    <row r="3770" spans="1:14" ht="21.75" customHeight="1">
      <c r="A3770" s="9" t="s">
        <v>4176</v>
      </c>
      <c r="B3770" s="11" t="s">
        <v>11446</v>
      </c>
      <c r="C3770" s="9" t="s">
        <v>6139</v>
      </c>
      <c r="D3770" s="9" t="s">
        <v>6140</v>
      </c>
      <c r="F3770" s="9" t="s">
        <v>6141</v>
      </c>
      <c r="G3770" s="9" t="str">
        <f t="shared" ca="1" si="207"/>
        <v>8</v>
      </c>
      <c r="H3770" s="9" t="str">
        <f t="shared" ca="1" si="206"/>
        <v>20</v>
      </c>
      <c r="I3770" s="9" t="s">
        <v>11447</v>
      </c>
      <c r="J3770" s="9" t="s">
        <v>10706</v>
      </c>
      <c r="K3770" s="9" t="s">
        <v>6143</v>
      </c>
      <c r="L3770" s="9" t="s">
        <v>11448</v>
      </c>
      <c r="M3770" s="9" t="s">
        <v>11449</v>
      </c>
      <c r="N3770" s="9" t="s">
        <v>10736</v>
      </c>
    </row>
    <row r="3771" spans="1:14" ht="21.75" customHeight="1">
      <c r="A3771" s="9" t="s">
        <v>385</v>
      </c>
      <c r="B3771" s="9" t="s">
        <v>2740</v>
      </c>
      <c r="C3771" s="9" t="s">
        <v>6139</v>
      </c>
      <c r="D3771" s="9" t="s">
        <v>6650</v>
      </c>
      <c r="F3771" s="9" t="s">
        <v>6164</v>
      </c>
      <c r="G3771" s="9" t="str">
        <f t="shared" ca="1" si="207"/>
        <v>8</v>
      </c>
      <c r="H3771" s="9" t="str">
        <f t="shared" ca="1" si="206"/>
        <v>20</v>
      </c>
      <c r="I3771" s="9" t="s">
        <v>10810</v>
      </c>
      <c r="J3771" s="9" t="s">
        <v>40</v>
      </c>
      <c r="K3771" s="9" t="s">
        <v>6217</v>
      </c>
      <c r="L3771" s="9" t="s">
        <v>11450</v>
      </c>
      <c r="M3771" s="9" t="s">
        <v>11451</v>
      </c>
      <c r="N3771" s="9" t="s">
        <v>10785</v>
      </c>
    </row>
    <row r="3772" spans="1:14" ht="21.75" customHeight="1">
      <c r="A3772" s="9" t="s">
        <v>7128</v>
      </c>
      <c r="B3772" s="9" t="s">
        <v>6614</v>
      </c>
      <c r="C3772" s="9" t="s">
        <v>6139</v>
      </c>
      <c r="D3772" s="9" t="s">
        <v>6140</v>
      </c>
      <c r="F3772" s="9" t="s">
        <v>6141</v>
      </c>
      <c r="G3772" s="9" t="str">
        <f t="shared" ca="1" si="207"/>
        <v>8</v>
      </c>
      <c r="H3772" s="9" t="str">
        <f t="shared" ca="1" si="206"/>
        <v>20</v>
      </c>
      <c r="I3772" s="9" t="s">
        <v>10787</v>
      </c>
      <c r="J3772" s="9" t="s">
        <v>10706</v>
      </c>
      <c r="K3772" s="9" t="s">
        <v>6217</v>
      </c>
      <c r="L3772" s="9" t="s">
        <v>11448</v>
      </c>
      <c r="M3772" s="9" t="s">
        <v>11452</v>
      </c>
      <c r="N3772" s="9" t="s">
        <v>10736</v>
      </c>
    </row>
    <row r="3773" spans="1:14" ht="21.75" customHeight="1">
      <c r="A3773" s="9" t="s">
        <v>11453</v>
      </c>
      <c r="B3773" s="9" t="s">
        <v>11377</v>
      </c>
      <c r="C3773" s="9" t="s">
        <v>6139</v>
      </c>
      <c r="D3773" s="9" t="s">
        <v>6182</v>
      </c>
      <c r="F3773" s="9" t="s">
        <v>6141</v>
      </c>
      <c r="G3773" s="9" t="str">
        <f t="shared" ca="1" si="207"/>
        <v>8</v>
      </c>
      <c r="H3773" s="9" t="str">
        <f t="shared" ca="1" si="206"/>
        <v>20</v>
      </c>
      <c r="I3773" s="9" t="s">
        <v>11344</v>
      </c>
      <c r="J3773" s="9" t="s">
        <v>10706</v>
      </c>
      <c r="K3773" s="9" t="s">
        <v>6166</v>
      </c>
      <c r="L3773" s="9" t="s">
        <v>11305</v>
      </c>
      <c r="M3773" s="9" t="s">
        <v>11454</v>
      </c>
      <c r="N3773" s="9" t="s">
        <v>308</v>
      </c>
    </row>
    <row r="3774" spans="1:14" ht="21.75" customHeight="1">
      <c r="A3774" s="9" t="s">
        <v>11455</v>
      </c>
      <c r="B3774" s="9" t="s">
        <v>11456</v>
      </c>
      <c r="C3774" s="9" t="s">
        <v>6139</v>
      </c>
      <c r="D3774" s="9" t="s">
        <v>6140</v>
      </c>
      <c r="F3774" s="9" t="s">
        <v>6141</v>
      </c>
      <c r="G3774" s="9" t="str">
        <f t="shared" ca="1" si="207"/>
        <v>8</v>
      </c>
      <c r="H3774" s="9" t="str">
        <f t="shared" ca="1" si="206"/>
        <v>20</v>
      </c>
      <c r="I3774" s="9" t="s">
        <v>10810</v>
      </c>
      <c r="J3774" s="9" t="s">
        <v>40</v>
      </c>
      <c r="K3774" s="9" t="s">
        <v>6143</v>
      </c>
      <c r="L3774" s="9" t="s">
        <v>11457</v>
      </c>
      <c r="M3774" s="9" t="s">
        <v>11458</v>
      </c>
      <c r="N3774" s="9" t="s">
        <v>10736</v>
      </c>
    </row>
    <row r="3775" spans="1:14" ht="21.75" customHeight="1">
      <c r="A3775" s="9" t="s">
        <v>761</v>
      </c>
      <c r="B3775" s="11" t="s">
        <v>11459</v>
      </c>
      <c r="C3775" s="9" t="s">
        <v>6139</v>
      </c>
      <c r="D3775" s="9" t="s">
        <v>6140</v>
      </c>
      <c r="F3775" s="9" t="s">
        <v>6141</v>
      </c>
      <c r="G3775" s="9" t="str">
        <f t="shared" ca="1" si="207"/>
        <v>8</v>
      </c>
      <c r="H3775" s="9" t="str">
        <f t="shared" ca="1" si="206"/>
        <v>20</v>
      </c>
      <c r="I3775" s="9" t="s">
        <v>10725</v>
      </c>
      <c r="J3775" s="9" t="s">
        <v>40</v>
      </c>
      <c r="K3775" s="9" t="s">
        <v>6143</v>
      </c>
      <c r="L3775" s="9" t="s">
        <v>11460</v>
      </c>
      <c r="M3775" s="9" t="s">
        <v>11461</v>
      </c>
      <c r="N3775" s="9" t="s">
        <v>10741</v>
      </c>
    </row>
    <row r="3776" spans="1:14" ht="21.75" customHeight="1">
      <c r="A3776" s="9" t="s">
        <v>172</v>
      </c>
      <c r="B3776" s="9" t="s">
        <v>11462</v>
      </c>
      <c r="C3776" s="9" t="s">
        <v>6139</v>
      </c>
      <c r="D3776" s="9" t="s">
        <v>6140</v>
      </c>
      <c r="F3776" s="9" t="s">
        <v>10786</v>
      </c>
      <c r="G3776" s="9" t="str">
        <f t="shared" ca="1" si="207"/>
        <v>8</v>
      </c>
      <c r="H3776" s="9" t="str">
        <f t="shared" ca="1" si="206"/>
        <v>20</v>
      </c>
      <c r="I3776" s="9" t="s">
        <v>10725</v>
      </c>
      <c r="J3776" s="9" t="s">
        <v>10706</v>
      </c>
      <c r="K3776" s="9" t="s">
        <v>19</v>
      </c>
      <c r="L3776" s="9" t="s">
        <v>11463</v>
      </c>
      <c r="M3776" s="9" t="s">
        <v>11464</v>
      </c>
      <c r="N3776" s="9" t="s">
        <v>10749</v>
      </c>
    </row>
    <row r="3777" spans="1:14" ht="21.75" customHeight="1">
      <c r="A3777" s="9" t="s">
        <v>172</v>
      </c>
      <c r="B3777" s="11" t="s">
        <v>21</v>
      </c>
      <c r="C3777" s="9" t="s">
        <v>6139</v>
      </c>
      <c r="D3777" s="9" t="s">
        <v>6140</v>
      </c>
      <c r="F3777" s="9" t="s">
        <v>6141</v>
      </c>
      <c r="G3777" s="9" t="str">
        <f t="shared" ca="1" si="207"/>
        <v>8</v>
      </c>
      <c r="H3777" s="9" t="str">
        <f t="shared" ca="1" si="206"/>
        <v>20</v>
      </c>
      <c r="I3777" s="9" t="s">
        <v>10810</v>
      </c>
      <c r="J3777" s="9" t="s">
        <v>10881</v>
      </c>
      <c r="K3777" s="9" t="s">
        <v>6143</v>
      </c>
      <c r="L3777" s="9" t="s">
        <v>21</v>
      </c>
      <c r="M3777" s="9" t="s">
        <v>11465</v>
      </c>
      <c r="N3777" s="9" t="s">
        <v>10712</v>
      </c>
    </row>
    <row r="3778" spans="1:14" ht="21.75" customHeight="1">
      <c r="A3778" s="9" t="s">
        <v>11466</v>
      </c>
      <c r="B3778" s="9" t="s">
        <v>11467</v>
      </c>
      <c r="C3778" s="9" t="s">
        <v>6139</v>
      </c>
      <c r="D3778" s="9" t="s">
        <v>6182</v>
      </c>
      <c r="F3778" s="9" t="s">
        <v>6141</v>
      </c>
      <c r="G3778" s="9" t="str">
        <f t="shared" ca="1" si="207"/>
        <v>8</v>
      </c>
      <c r="H3778" s="9" t="str">
        <f t="shared" ca="1" si="206"/>
        <v>20</v>
      </c>
      <c r="I3778" s="9" t="s">
        <v>11104</v>
      </c>
      <c r="J3778" s="9" t="s">
        <v>561</v>
      </c>
      <c r="K3778" s="9" t="s">
        <v>6166</v>
      </c>
      <c r="L3778" s="9" t="s">
        <v>11468</v>
      </c>
      <c r="M3778" s="9" t="s">
        <v>11469</v>
      </c>
      <c r="N3778" s="9" t="s">
        <v>10736</v>
      </c>
    </row>
    <row r="3779" spans="1:14" ht="21.75" customHeight="1">
      <c r="A3779" s="9" t="s">
        <v>24</v>
      </c>
      <c r="B3779" s="11" t="s">
        <v>11470</v>
      </c>
      <c r="C3779" s="9" t="s">
        <v>6139</v>
      </c>
      <c r="D3779" s="9" t="s">
        <v>6182</v>
      </c>
      <c r="F3779" s="9" t="s">
        <v>6141</v>
      </c>
      <c r="G3779" s="9" t="str">
        <f t="shared" ca="1" si="207"/>
        <v>8</v>
      </c>
      <c r="H3779" s="9" t="str">
        <f t="shared" ca="1" si="206"/>
        <v>20</v>
      </c>
      <c r="I3779" s="9" t="s">
        <v>11471</v>
      </c>
      <c r="J3779" s="9" t="s">
        <v>10706</v>
      </c>
      <c r="K3779" s="9" t="s">
        <v>10861</v>
      </c>
      <c r="L3779" s="9" t="s">
        <v>263</v>
      </c>
      <c r="M3779" s="9" t="s">
        <v>11472</v>
      </c>
      <c r="N3779" s="9" t="s">
        <v>10712</v>
      </c>
    </row>
    <row r="3780" spans="1:14" ht="21.75" customHeight="1">
      <c r="A3780" s="9" t="s">
        <v>7128</v>
      </c>
      <c r="B3780" s="9" t="s">
        <v>11473</v>
      </c>
      <c r="C3780" s="9" t="s">
        <v>6139</v>
      </c>
      <c r="D3780" s="9" t="s">
        <v>6140</v>
      </c>
      <c r="F3780" s="9" t="s">
        <v>6141</v>
      </c>
      <c r="G3780" s="9" t="str">
        <f t="shared" ca="1" si="207"/>
        <v>8</v>
      </c>
      <c r="H3780" s="9" t="str">
        <f t="shared" ca="1" si="206"/>
        <v>20</v>
      </c>
      <c r="I3780" s="9" t="s">
        <v>11474</v>
      </c>
      <c r="J3780" s="9" t="s">
        <v>10706</v>
      </c>
      <c r="K3780" s="9" t="s">
        <v>6217</v>
      </c>
      <c r="L3780" s="9" t="s">
        <v>11448</v>
      </c>
      <c r="M3780" s="9" t="s">
        <v>11475</v>
      </c>
      <c r="N3780" s="9" t="s">
        <v>10736</v>
      </c>
    </row>
    <row r="3781" spans="1:14" ht="21.75" customHeight="1">
      <c r="A3781" s="9" t="s">
        <v>172</v>
      </c>
      <c r="B3781" s="9" t="s">
        <v>11476</v>
      </c>
      <c r="C3781" s="9" t="s">
        <v>6139</v>
      </c>
      <c r="D3781" s="9" t="s">
        <v>6182</v>
      </c>
      <c r="F3781" s="9" t="s">
        <v>6141</v>
      </c>
      <c r="G3781" s="9" t="str">
        <f t="shared" ca="1" si="207"/>
        <v>8</v>
      </c>
      <c r="H3781" s="9" t="str">
        <f t="shared" ca="1" si="206"/>
        <v>20</v>
      </c>
      <c r="I3781" s="9" t="s">
        <v>11104</v>
      </c>
      <c r="J3781" s="9" t="s">
        <v>10706</v>
      </c>
      <c r="K3781" s="9" t="s">
        <v>6143</v>
      </c>
      <c r="L3781" s="9" t="s">
        <v>11305</v>
      </c>
      <c r="M3781" s="9" t="s">
        <v>11477</v>
      </c>
      <c r="N3781" s="9" t="s">
        <v>308</v>
      </c>
    </row>
    <row r="3782" spans="1:14" ht="21.75" customHeight="1">
      <c r="A3782" s="9" t="s">
        <v>11478</v>
      </c>
      <c r="B3782" s="9" t="s">
        <v>11479</v>
      </c>
      <c r="C3782" s="9" t="s">
        <v>6139</v>
      </c>
      <c r="D3782" s="9" t="s">
        <v>6182</v>
      </c>
      <c r="F3782" s="9" t="s">
        <v>6141</v>
      </c>
      <c r="G3782" s="9" t="str">
        <f t="shared" ca="1" si="207"/>
        <v>8</v>
      </c>
      <c r="H3782" s="9" t="str">
        <f t="shared" ca="1" si="206"/>
        <v>20</v>
      </c>
      <c r="I3782" s="9" t="s">
        <v>10714</v>
      </c>
      <c r="J3782" s="9" t="s">
        <v>6270</v>
      </c>
      <c r="K3782" s="9" t="s">
        <v>6143</v>
      </c>
      <c r="L3782" s="9" t="s">
        <v>11480</v>
      </c>
      <c r="M3782" s="9" t="s">
        <v>11481</v>
      </c>
      <c r="N3782" s="9" t="s">
        <v>10712</v>
      </c>
    </row>
    <row r="3783" spans="1:14" ht="21.75" customHeight="1">
      <c r="A3783" s="9" t="s">
        <v>172</v>
      </c>
      <c r="B3783" s="9" t="s">
        <v>11482</v>
      </c>
      <c r="C3783" s="9" t="s">
        <v>6139</v>
      </c>
      <c r="D3783" s="9" t="s">
        <v>6140</v>
      </c>
      <c r="F3783" s="9" t="s">
        <v>6141</v>
      </c>
      <c r="G3783" s="9" t="str">
        <f t="shared" ca="1" si="207"/>
        <v>8</v>
      </c>
      <c r="H3783" s="9" t="str">
        <f t="shared" ca="1" si="206"/>
        <v>20</v>
      </c>
      <c r="I3783" s="9" t="s">
        <v>10810</v>
      </c>
      <c r="J3783" s="9" t="s">
        <v>10706</v>
      </c>
      <c r="K3783" s="9" t="s">
        <v>6143</v>
      </c>
      <c r="L3783" s="9" t="s">
        <v>11483</v>
      </c>
      <c r="M3783" s="9" t="s">
        <v>11484</v>
      </c>
      <c r="N3783" s="9" t="s">
        <v>10712</v>
      </c>
    </row>
    <row r="3784" spans="1:14" ht="21.75" customHeight="1">
      <c r="A3784" s="9" t="s">
        <v>1588</v>
      </c>
      <c r="B3784" s="11" t="s">
        <v>11440</v>
      </c>
      <c r="C3784" s="9" t="s">
        <v>6139</v>
      </c>
      <c r="D3784" s="9" t="s">
        <v>6182</v>
      </c>
      <c r="F3784" s="9" t="s">
        <v>6141</v>
      </c>
      <c r="G3784" s="9" t="str">
        <f t="shared" ca="1" si="207"/>
        <v>8</v>
      </c>
      <c r="H3784" s="9" t="str">
        <f t="shared" ca="1" si="206"/>
        <v>20</v>
      </c>
      <c r="I3784" s="9" t="s">
        <v>10787</v>
      </c>
      <c r="J3784" s="9" t="s">
        <v>10706</v>
      </c>
      <c r="K3784" s="9" t="s">
        <v>6217</v>
      </c>
      <c r="L3784" s="9" t="s">
        <v>11305</v>
      </c>
      <c r="M3784" s="9" t="s">
        <v>11485</v>
      </c>
      <c r="N3784" s="9" t="s">
        <v>308</v>
      </c>
    </row>
    <row r="3785" spans="1:14" ht="21.75" customHeight="1">
      <c r="A3785" s="9" t="s">
        <v>11486</v>
      </c>
      <c r="B3785" s="11" t="s">
        <v>11487</v>
      </c>
      <c r="C3785" s="9" t="s">
        <v>6139</v>
      </c>
      <c r="D3785" s="9" t="s">
        <v>6140</v>
      </c>
      <c r="F3785" s="9" t="s">
        <v>6141</v>
      </c>
      <c r="G3785" s="9" t="str">
        <f t="shared" ca="1" si="207"/>
        <v>8</v>
      </c>
      <c r="H3785" s="9" t="str">
        <f t="shared" ca="1" si="206"/>
        <v>20</v>
      </c>
      <c r="I3785" s="9" t="s">
        <v>11104</v>
      </c>
      <c r="J3785" s="9" t="s">
        <v>11488</v>
      </c>
      <c r="K3785" s="9" t="s">
        <v>6217</v>
      </c>
      <c r="L3785" s="9" t="s">
        <v>11489</v>
      </c>
      <c r="M3785" s="9" t="s">
        <v>11490</v>
      </c>
      <c r="N3785" s="9" t="s">
        <v>308</v>
      </c>
    </row>
    <row r="3786" spans="1:14" ht="21.75" customHeight="1">
      <c r="A3786" s="9" t="s">
        <v>1588</v>
      </c>
      <c r="B3786" s="9" t="s">
        <v>6510</v>
      </c>
      <c r="C3786" s="9" t="s">
        <v>6139</v>
      </c>
      <c r="D3786" s="9" t="s">
        <v>6182</v>
      </c>
      <c r="F3786" s="9" t="s">
        <v>6141</v>
      </c>
      <c r="G3786" s="9" t="str">
        <f t="shared" ca="1" si="207"/>
        <v>8</v>
      </c>
      <c r="H3786" s="9" t="str">
        <f t="shared" ca="1" si="206"/>
        <v>20</v>
      </c>
      <c r="I3786" s="9" t="s">
        <v>11491</v>
      </c>
      <c r="J3786" s="9" t="s">
        <v>10706</v>
      </c>
      <c r="K3786" s="9" t="s">
        <v>6217</v>
      </c>
      <c r="L3786" s="9" t="s">
        <v>11492</v>
      </c>
      <c r="M3786" s="9" t="s">
        <v>11493</v>
      </c>
      <c r="N3786" s="9" t="s">
        <v>10736</v>
      </c>
    </row>
    <row r="3787" spans="1:14" ht="21.75" customHeight="1">
      <c r="A3787" s="9" t="s">
        <v>7328</v>
      </c>
      <c r="B3787" s="11" t="s">
        <v>11494</v>
      </c>
      <c r="C3787" s="9" t="s">
        <v>6139</v>
      </c>
      <c r="D3787" s="9" t="s">
        <v>6182</v>
      </c>
      <c r="F3787" s="9" t="s">
        <v>10786</v>
      </c>
      <c r="G3787" s="9" t="str">
        <f t="shared" ca="1" si="207"/>
        <v>8</v>
      </c>
      <c r="H3787" s="9" t="str">
        <f t="shared" ca="1" si="206"/>
        <v>20</v>
      </c>
      <c r="I3787" s="9" t="s">
        <v>11104</v>
      </c>
      <c r="J3787" s="9" t="s">
        <v>40</v>
      </c>
      <c r="K3787" s="9" t="s">
        <v>19</v>
      </c>
      <c r="L3787" s="9" t="s">
        <v>11495</v>
      </c>
      <c r="M3787" s="9" t="s">
        <v>11496</v>
      </c>
      <c r="N3787" s="9" t="s">
        <v>10741</v>
      </c>
    </row>
    <row r="3788" spans="1:14" ht="21.75" customHeight="1">
      <c r="A3788" s="9" t="s">
        <v>172</v>
      </c>
      <c r="B3788" s="9" t="s">
        <v>11497</v>
      </c>
      <c r="C3788" s="9" t="s">
        <v>6139</v>
      </c>
      <c r="D3788" s="9" t="s">
        <v>6182</v>
      </c>
      <c r="F3788" s="9" t="s">
        <v>6141</v>
      </c>
      <c r="G3788" s="9" t="str">
        <f t="shared" ca="1" si="207"/>
        <v>8</v>
      </c>
      <c r="H3788" s="9" t="str">
        <f t="shared" ca="1" si="206"/>
        <v>20</v>
      </c>
      <c r="I3788" s="9" t="s">
        <v>10756</v>
      </c>
      <c r="J3788" s="9" t="s">
        <v>6158</v>
      </c>
      <c r="K3788" s="9" t="s">
        <v>6143</v>
      </c>
      <c r="L3788" s="9" t="s">
        <v>11498</v>
      </c>
      <c r="M3788" s="9" t="s">
        <v>11499</v>
      </c>
      <c r="N3788" s="9" t="s">
        <v>10712</v>
      </c>
    </row>
    <row r="3789" spans="1:14" ht="21.75" customHeight="1">
      <c r="A3789" s="9" t="s">
        <v>5539</v>
      </c>
      <c r="B3789" s="9" t="s">
        <v>11500</v>
      </c>
      <c r="C3789" s="9" t="s">
        <v>6139</v>
      </c>
      <c r="D3789" s="9" t="s">
        <v>6182</v>
      </c>
      <c r="F3789" s="9" t="s">
        <v>6705</v>
      </c>
      <c r="G3789" s="9" t="str">
        <f t="shared" ca="1" si="207"/>
        <v>8</v>
      </c>
      <c r="H3789" s="9" t="str">
        <f t="shared" ca="1" si="206"/>
        <v>20</v>
      </c>
      <c r="I3789" s="9" t="s">
        <v>11501</v>
      </c>
      <c r="J3789" s="9" t="s">
        <v>10706</v>
      </c>
      <c r="K3789" s="9" t="s">
        <v>6166</v>
      </c>
      <c r="L3789" s="9" t="s">
        <v>11432</v>
      </c>
      <c r="M3789" s="9" t="s">
        <v>11502</v>
      </c>
      <c r="N3789" s="9" t="s">
        <v>308</v>
      </c>
    </row>
    <row r="3790" spans="1:14" ht="21.75" customHeight="1">
      <c r="A3790" s="9" t="s">
        <v>11503</v>
      </c>
      <c r="B3790" s="11" t="s">
        <v>11504</v>
      </c>
      <c r="C3790" s="9" t="s">
        <v>6139</v>
      </c>
      <c r="D3790" s="9" t="s">
        <v>6182</v>
      </c>
      <c r="F3790" s="9" t="s">
        <v>6141</v>
      </c>
      <c r="G3790" s="9" t="str">
        <f t="shared" ca="1" si="207"/>
        <v>8</v>
      </c>
      <c r="H3790" s="9" t="str">
        <f t="shared" ca="1" si="206"/>
        <v>20</v>
      </c>
      <c r="I3790" s="9" t="s">
        <v>11505</v>
      </c>
      <c r="J3790" s="9" t="s">
        <v>10706</v>
      </c>
      <c r="K3790" s="9" t="s">
        <v>6143</v>
      </c>
      <c r="L3790" s="9" t="s">
        <v>11506</v>
      </c>
      <c r="M3790" s="9" t="s">
        <v>11507</v>
      </c>
      <c r="N3790" s="9" t="s">
        <v>10736</v>
      </c>
    </row>
    <row r="3791" spans="1:14" ht="21.75" customHeight="1">
      <c r="A3791" s="9" t="s">
        <v>11508</v>
      </c>
      <c r="B3791" s="9" t="s">
        <v>11509</v>
      </c>
      <c r="C3791" s="9" t="s">
        <v>6139</v>
      </c>
      <c r="D3791" s="9" t="s">
        <v>6182</v>
      </c>
      <c r="F3791" s="9" t="s">
        <v>6141</v>
      </c>
      <c r="G3791" s="9" t="str">
        <f t="shared" ca="1" si="207"/>
        <v>8</v>
      </c>
      <c r="H3791" s="9" t="str">
        <f t="shared" ca="1" si="206"/>
        <v>20</v>
      </c>
      <c r="I3791" s="9" t="s">
        <v>10870</v>
      </c>
      <c r="J3791" s="9" t="s">
        <v>6270</v>
      </c>
      <c r="K3791" s="9" t="s">
        <v>10929</v>
      </c>
      <c r="L3791" s="9" t="s">
        <v>11510</v>
      </c>
      <c r="M3791" s="9" t="s">
        <v>11511</v>
      </c>
      <c r="N3791" s="9" t="s">
        <v>10741</v>
      </c>
    </row>
    <row r="3792" spans="1:14" ht="21.75" customHeight="1">
      <c r="A3792" s="9" t="s">
        <v>11512</v>
      </c>
      <c r="B3792" s="11" t="s">
        <v>11440</v>
      </c>
      <c r="C3792" s="9" t="s">
        <v>6139</v>
      </c>
      <c r="D3792" s="9" t="s">
        <v>6182</v>
      </c>
      <c r="F3792" s="9" t="s">
        <v>6141</v>
      </c>
      <c r="G3792" s="9" t="str">
        <f t="shared" ca="1" si="207"/>
        <v>8</v>
      </c>
      <c r="H3792" s="9" t="str">
        <f t="shared" ca="1" si="206"/>
        <v>20</v>
      </c>
      <c r="I3792" s="9" t="s">
        <v>11447</v>
      </c>
      <c r="J3792" s="9" t="s">
        <v>10706</v>
      </c>
      <c r="K3792" s="9" t="s">
        <v>6217</v>
      </c>
      <c r="L3792" s="9" t="s">
        <v>11305</v>
      </c>
      <c r="M3792" s="9" t="s">
        <v>11513</v>
      </c>
      <c r="N3792" s="9" t="s">
        <v>308</v>
      </c>
    </row>
    <row r="3793" spans="1:14" ht="21.75" customHeight="1">
      <c r="A3793" s="9" t="s">
        <v>1410</v>
      </c>
      <c r="B3793" s="11" t="s">
        <v>11514</v>
      </c>
      <c r="C3793" s="9" t="s">
        <v>6139</v>
      </c>
      <c r="D3793" s="9" t="s">
        <v>6182</v>
      </c>
      <c r="F3793" s="9" t="s">
        <v>6141</v>
      </c>
      <c r="G3793" s="9" t="str">
        <f t="shared" ca="1" si="207"/>
        <v>8</v>
      </c>
      <c r="H3793" s="9" t="str">
        <f t="shared" ca="1" si="206"/>
        <v>20</v>
      </c>
      <c r="I3793" s="9" t="s">
        <v>10725</v>
      </c>
      <c r="J3793" s="9" t="s">
        <v>10706</v>
      </c>
      <c r="K3793" s="9" t="s">
        <v>10861</v>
      </c>
      <c r="L3793" s="9" t="s">
        <v>11506</v>
      </c>
      <c r="M3793" s="9" t="s">
        <v>11507</v>
      </c>
      <c r="N3793" s="9" t="s">
        <v>10736</v>
      </c>
    </row>
    <row r="3794" spans="1:14" ht="21.75" customHeight="1">
      <c r="A3794" s="9" t="s">
        <v>172</v>
      </c>
      <c r="B3794" s="11" t="s">
        <v>11515</v>
      </c>
      <c r="C3794" s="9" t="s">
        <v>6139</v>
      </c>
      <c r="D3794" s="9" t="s">
        <v>6182</v>
      </c>
      <c r="F3794" s="9" t="s">
        <v>6141</v>
      </c>
      <c r="G3794" s="9" t="str">
        <f t="shared" ca="1" si="207"/>
        <v>8</v>
      </c>
      <c r="H3794" s="9" t="str">
        <f t="shared" ca="1" si="206"/>
        <v>20</v>
      </c>
      <c r="I3794" s="9" t="s">
        <v>11516</v>
      </c>
      <c r="J3794" s="9" t="s">
        <v>6595</v>
      </c>
      <c r="K3794" s="9" t="s">
        <v>6217</v>
      </c>
      <c r="L3794" s="9" t="s">
        <v>11517</v>
      </c>
      <c r="M3794" s="9" t="s">
        <v>11518</v>
      </c>
      <c r="N3794" s="9" t="s">
        <v>10749</v>
      </c>
    </row>
    <row r="3795" spans="1:14" ht="21.75" customHeight="1">
      <c r="A3795" s="9" t="s">
        <v>7942</v>
      </c>
      <c r="B3795" s="9" t="s">
        <v>1069</v>
      </c>
      <c r="C3795" s="9" t="s">
        <v>6139</v>
      </c>
      <c r="D3795" s="9" t="s">
        <v>6182</v>
      </c>
      <c r="F3795" s="9" t="s">
        <v>6141</v>
      </c>
      <c r="G3795" s="9" t="str">
        <f t="shared" ca="1" si="207"/>
        <v>8</v>
      </c>
      <c r="H3795" s="9" t="str">
        <f t="shared" ca="1" si="206"/>
        <v>20</v>
      </c>
      <c r="I3795" s="9" t="s">
        <v>11199</v>
      </c>
      <c r="J3795" s="9" t="s">
        <v>40</v>
      </c>
      <c r="K3795" s="9" t="s">
        <v>6217</v>
      </c>
      <c r="L3795" s="9" t="s">
        <v>11519</v>
      </c>
      <c r="M3795" s="9" t="s">
        <v>11520</v>
      </c>
      <c r="N3795" s="9" t="s">
        <v>308</v>
      </c>
    </row>
    <row r="3796" spans="1:14" ht="21.75" customHeight="1">
      <c r="A3796" s="9" t="s">
        <v>11521</v>
      </c>
      <c r="B3796" s="9" t="s">
        <v>11522</v>
      </c>
      <c r="C3796" s="9" t="s">
        <v>6139</v>
      </c>
      <c r="D3796" s="9" t="s">
        <v>6140</v>
      </c>
      <c r="F3796" s="9" t="s">
        <v>6141</v>
      </c>
      <c r="G3796" s="9" t="str">
        <f t="shared" ca="1" si="207"/>
        <v>8</v>
      </c>
      <c r="H3796" s="9" t="str">
        <f t="shared" ca="1" si="206"/>
        <v>20</v>
      </c>
      <c r="I3796" s="9" t="s">
        <v>10787</v>
      </c>
      <c r="J3796" s="9" t="s">
        <v>6158</v>
      </c>
      <c r="K3796" s="9" t="s">
        <v>6217</v>
      </c>
      <c r="L3796" s="9" t="s">
        <v>11523</v>
      </c>
      <c r="M3796" s="9" t="s">
        <v>11524</v>
      </c>
      <c r="N3796" s="9" t="s">
        <v>10785</v>
      </c>
    </row>
    <row r="3797" spans="1:14" ht="21.75" customHeight="1">
      <c r="A3797" s="9" t="s">
        <v>4985</v>
      </c>
      <c r="B3797" s="11" t="s">
        <v>11504</v>
      </c>
      <c r="C3797" s="9" t="s">
        <v>6139</v>
      </c>
      <c r="D3797" s="9" t="s">
        <v>6182</v>
      </c>
      <c r="F3797" s="9" t="s">
        <v>6141</v>
      </c>
      <c r="G3797" s="9" t="str">
        <f t="shared" ca="1" si="207"/>
        <v>8</v>
      </c>
      <c r="H3797" s="9" t="str">
        <f t="shared" ca="1" si="206"/>
        <v>20</v>
      </c>
      <c r="I3797" s="9" t="s">
        <v>10765</v>
      </c>
      <c r="J3797" s="9" t="s">
        <v>10706</v>
      </c>
      <c r="K3797" s="9" t="s">
        <v>10929</v>
      </c>
      <c r="L3797" s="9" t="s">
        <v>11506</v>
      </c>
      <c r="M3797" s="9" t="s">
        <v>11507</v>
      </c>
      <c r="N3797" s="9" t="s">
        <v>10736</v>
      </c>
    </row>
    <row r="3798" spans="1:14" ht="21.75" customHeight="1">
      <c r="A3798" s="9" t="s">
        <v>8041</v>
      </c>
      <c r="B3798" s="9" t="s">
        <v>11394</v>
      </c>
      <c r="C3798" s="9" t="s">
        <v>6139</v>
      </c>
      <c r="D3798" s="9" t="s">
        <v>6182</v>
      </c>
      <c r="F3798" s="9" t="s">
        <v>6141</v>
      </c>
      <c r="G3798" s="9" t="str">
        <f t="shared" ca="1" si="207"/>
        <v>8</v>
      </c>
      <c r="H3798" s="9" t="str">
        <f t="shared" ca="1" si="206"/>
        <v>20</v>
      </c>
      <c r="I3798" s="9" t="s">
        <v>10791</v>
      </c>
      <c r="J3798" s="9" t="s">
        <v>10797</v>
      </c>
      <c r="K3798" s="9" t="s">
        <v>10861</v>
      </c>
      <c r="L3798" s="9" t="s">
        <v>21</v>
      </c>
      <c r="M3798" s="9" t="s">
        <v>11525</v>
      </c>
      <c r="N3798" s="9" t="s">
        <v>10712</v>
      </c>
    </row>
    <row r="3799" spans="1:14" ht="21.75" customHeight="1">
      <c r="A3799" s="9" t="s">
        <v>3260</v>
      </c>
      <c r="B3799" s="9" t="s">
        <v>11500</v>
      </c>
      <c r="C3799" s="9" t="s">
        <v>6139</v>
      </c>
      <c r="D3799" s="9" t="s">
        <v>6182</v>
      </c>
      <c r="F3799" s="9" t="s">
        <v>6141</v>
      </c>
      <c r="G3799" s="9" t="str">
        <f t="shared" ca="1" si="207"/>
        <v>8</v>
      </c>
      <c r="H3799" s="9" t="str">
        <f t="shared" ca="1" si="206"/>
        <v>20</v>
      </c>
      <c r="I3799" s="9" t="s">
        <v>11526</v>
      </c>
      <c r="J3799" s="9" t="s">
        <v>10706</v>
      </c>
      <c r="K3799" s="9" t="s">
        <v>6166</v>
      </c>
      <c r="L3799" s="9" t="s">
        <v>11432</v>
      </c>
      <c r="M3799" s="9" t="s">
        <v>11527</v>
      </c>
      <c r="N3799" s="9" t="s">
        <v>308</v>
      </c>
    </row>
    <row r="3800" spans="1:14" ht="21.75" customHeight="1">
      <c r="A3800" s="9" t="s">
        <v>4176</v>
      </c>
      <c r="B3800" s="11" t="s">
        <v>11304</v>
      </c>
      <c r="C3800" s="9" t="s">
        <v>6139</v>
      </c>
      <c r="D3800" s="9" t="s">
        <v>6182</v>
      </c>
      <c r="F3800" s="9" t="s">
        <v>6141</v>
      </c>
      <c r="G3800" s="9" t="str">
        <f t="shared" ca="1" si="207"/>
        <v>8</v>
      </c>
      <c r="H3800" s="9" t="str">
        <f t="shared" ca="1" si="206"/>
        <v>20</v>
      </c>
      <c r="I3800" s="9" t="s">
        <v>11066</v>
      </c>
      <c r="J3800" s="9" t="s">
        <v>10706</v>
      </c>
      <c r="K3800" s="9" t="s">
        <v>6143</v>
      </c>
      <c r="L3800" s="9" t="s">
        <v>21</v>
      </c>
      <c r="M3800" s="9" t="s">
        <v>11528</v>
      </c>
      <c r="N3800" s="9" t="s">
        <v>308</v>
      </c>
    </row>
    <row r="3801" spans="1:14" ht="21.75" customHeight="1">
      <c r="A3801" s="9" t="s">
        <v>385</v>
      </c>
      <c r="B3801" s="11" t="s">
        <v>11529</v>
      </c>
      <c r="C3801" s="9" t="s">
        <v>6139</v>
      </c>
      <c r="D3801" s="9" t="s">
        <v>6182</v>
      </c>
      <c r="F3801" s="9" t="s">
        <v>6141</v>
      </c>
      <c r="G3801" s="9" t="str">
        <f t="shared" ca="1" si="207"/>
        <v>8</v>
      </c>
      <c r="H3801" s="9" t="str">
        <f t="shared" ca="1" si="206"/>
        <v>20</v>
      </c>
      <c r="I3801" s="9" t="s">
        <v>11447</v>
      </c>
      <c r="J3801" s="9" t="s">
        <v>10706</v>
      </c>
      <c r="K3801" s="9" t="s">
        <v>6217</v>
      </c>
      <c r="L3801" s="9" t="s">
        <v>11305</v>
      </c>
      <c r="M3801" s="9" t="s">
        <v>11530</v>
      </c>
      <c r="N3801" s="9" t="s">
        <v>308</v>
      </c>
    </row>
    <row r="3802" spans="1:14" ht="21.75" customHeight="1">
      <c r="A3802" s="9" t="s">
        <v>4176</v>
      </c>
      <c r="B3802" s="9" t="s">
        <v>11531</v>
      </c>
      <c r="C3802" s="9" t="s">
        <v>6139</v>
      </c>
      <c r="D3802" s="9" t="s">
        <v>6140</v>
      </c>
      <c r="F3802" s="9" t="s">
        <v>6141</v>
      </c>
      <c r="G3802" s="9" t="str">
        <f t="shared" ca="1" si="207"/>
        <v>8</v>
      </c>
      <c r="H3802" s="9" t="str">
        <f t="shared" ca="1" si="206"/>
        <v>20</v>
      </c>
      <c r="I3802" s="9" t="s">
        <v>10916</v>
      </c>
      <c r="J3802" s="9" t="s">
        <v>7067</v>
      </c>
      <c r="K3802" s="9" t="s">
        <v>6217</v>
      </c>
      <c r="L3802" s="9" t="s">
        <v>11532</v>
      </c>
      <c r="M3802" s="9" t="s">
        <v>11533</v>
      </c>
      <c r="N3802" s="9" t="s">
        <v>10785</v>
      </c>
    </row>
    <row r="3803" spans="1:14" ht="21.75" customHeight="1">
      <c r="A3803" s="9" t="s">
        <v>24</v>
      </c>
      <c r="B3803" s="11" t="s">
        <v>11534</v>
      </c>
      <c r="C3803" s="9" t="s">
        <v>6139</v>
      </c>
      <c r="D3803" s="9" t="s">
        <v>6182</v>
      </c>
      <c r="F3803" s="9" t="s">
        <v>6141</v>
      </c>
      <c r="G3803" s="9" t="str">
        <f t="shared" ca="1" si="207"/>
        <v>8</v>
      </c>
      <c r="H3803" s="9" t="str">
        <f t="shared" ca="1" si="206"/>
        <v>20</v>
      </c>
      <c r="I3803" s="9" t="s">
        <v>10874</v>
      </c>
      <c r="J3803" s="9" t="s">
        <v>10706</v>
      </c>
      <c r="K3803" s="9" t="s">
        <v>19</v>
      </c>
      <c r="L3803" s="9" t="s">
        <v>11535</v>
      </c>
      <c r="M3803" s="9" t="s">
        <v>11536</v>
      </c>
      <c r="N3803" s="9" t="s">
        <v>10736</v>
      </c>
    </row>
    <row r="3804" spans="1:14" ht="21.75" customHeight="1">
      <c r="A3804" s="9" t="s">
        <v>4550</v>
      </c>
      <c r="B3804" s="9" t="s">
        <v>11537</v>
      </c>
      <c r="C3804" s="9" t="s">
        <v>6139</v>
      </c>
      <c r="D3804" s="9" t="s">
        <v>6140</v>
      </c>
      <c r="F3804" s="9" t="s">
        <v>6141</v>
      </c>
      <c r="G3804" s="9" t="str">
        <f t="shared" ca="1" si="207"/>
        <v>8</v>
      </c>
      <c r="H3804" s="9" t="str">
        <f t="shared" ca="1" si="206"/>
        <v>20</v>
      </c>
      <c r="I3804" s="9" t="s">
        <v>10756</v>
      </c>
      <c r="J3804" s="9" t="s">
        <v>40</v>
      </c>
      <c r="K3804" s="9" t="s">
        <v>19</v>
      </c>
      <c r="L3804" s="9" t="s">
        <v>11538</v>
      </c>
      <c r="M3804" s="9" t="s">
        <v>11539</v>
      </c>
      <c r="N3804" s="9" t="s">
        <v>10749</v>
      </c>
    </row>
    <row r="3805" spans="1:14" ht="21.75" customHeight="1">
      <c r="A3805" s="9" t="s">
        <v>3718</v>
      </c>
      <c r="B3805" s="11" t="s">
        <v>11540</v>
      </c>
      <c r="C3805" s="9" t="s">
        <v>6139</v>
      </c>
      <c r="D3805" s="9" t="s">
        <v>6182</v>
      </c>
      <c r="F3805" s="9" t="s">
        <v>6141</v>
      </c>
      <c r="G3805" s="9" t="str">
        <f t="shared" ca="1" si="207"/>
        <v>8</v>
      </c>
      <c r="H3805" s="9" t="str">
        <f t="shared" ca="1" si="206"/>
        <v>20</v>
      </c>
      <c r="I3805" s="9" t="s">
        <v>11541</v>
      </c>
      <c r="J3805" s="9" t="s">
        <v>10706</v>
      </c>
      <c r="K3805" s="9" t="s">
        <v>6143</v>
      </c>
      <c r="L3805" s="9" t="s">
        <v>11542</v>
      </c>
      <c r="M3805" s="9" t="s">
        <v>11543</v>
      </c>
      <c r="N3805" s="9" t="s">
        <v>10785</v>
      </c>
    </row>
    <row r="3806" spans="1:14" ht="21.75" customHeight="1">
      <c r="A3806" s="9" t="s">
        <v>517</v>
      </c>
      <c r="B3806" s="9" t="s">
        <v>11544</v>
      </c>
      <c r="C3806" s="9" t="s">
        <v>6139</v>
      </c>
      <c r="D3806" s="9" t="s">
        <v>6140</v>
      </c>
      <c r="F3806" s="9" t="s">
        <v>6141</v>
      </c>
      <c r="G3806" s="9" t="str">
        <f t="shared" ca="1" si="207"/>
        <v>8</v>
      </c>
      <c r="H3806" s="9" t="str">
        <f t="shared" ca="1" si="206"/>
        <v>20</v>
      </c>
      <c r="I3806" s="9" t="s">
        <v>10999</v>
      </c>
      <c r="J3806" s="9" t="s">
        <v>6158</v>
      </c>
      <c r="K3806" s="9" t="s">
        <v>6217</v>
      </c>
      <c r="L3806" s="9" t="s">
        <v>11545</v>
      </c>
      <c r="M3806" s="9" t="s">
        <v>11546</v>
      </c>
      <c r="N3806" s="9" t="s">
        <v>10712</v>
      </c>
    </row>
    <row r="3807" spans="1:14" ht="21.75" customHeight="1">
      <c r="A3807" s="9" t="s">
        <v>1588</v>
      </c>
      <c r="B3807" s="11" t="s">
        <v>21</v>
      </c>
      <c r="C3807" s="9" t="s">
        <v>6139</v>
      </c>
      <c r="D3807" s="9" t="s">
        <v>6182</v>
      </c>
      <c r="F3807" s="9" t="s">
        <v>6141</v>
      </c>
      <c r="G3807" s="9" t="str">
        <f t="shared" ca="1" si="207"/>
        <v>8</v>
      </c>
      <c r="H3807" s="9" t="str">
        <f t="shared" ca="1" si="206"/>
        <v>20</v>
      </c>
      <c r="I3807" s="9" t="s">
        <v>11443</v>
      </c>
      <c r="J3807" s="9" t="s">
        <v>10706</v>
      </c>
      <c r="K3807" s="9" t="s">
        <v>6166</v>
      </c>
      <c r="L3807" s="9" t="s">
        <v>21</v>
      </c>
      <c r="M3807" s="9" t="s">
        <v>11547</v>
      </c>
      <c r="N3807" s="9" t="s">
        <v>10736</v>
      </c>
    </row>
    <row r="3808" spans="1:14" ht="21.75" customHeight="1">
      <c r="A3808" s="9" t="s">
        <v>11548</v>
      </c>
      <c r="B3808" s="11" t="s">
        <v>11549</v>
      </c>
      <c r="C3808" s="9" t="s">
        <v>6139</v>
      </c>
      <c r="D3808" s="9" t="s">
        <v>6163</v>
      </c>
      <c r="F3808" s="9" t="s">
        <v>6141</v>
      </c>
      <c r="G3808" s="9" t="str">
        <f t="shared" ca="1" si="207"/>
        <v>8</v>
      </c>
      <c r="H3808" s="9" t="str">
        <f t="shared" ca="1" si="206"/>
        <v>20</v>
      </c>
      <c r="I3808" s="9" t="s">
        <v>11293</v>
      </c>
      <c r="J3808" s="9" t="s">
        <v>40</v>
      </c>
      <c r="K3808" s="9" t="s">
        <v>6143</v>
      </c>
      <c r="L3808" s="9" t="s">
        <v>11550</v>
      </c>
      <c r="M3808" s="9" t="s">
        <v>11551</v>
      </c>
      <c r="N3808" s="9" t="s">
        <v>10741</v>
      </c>
    </row>
    <row r="3809" spans="1:14" ht="21.75" customHeight="1">
      <c r="A3809" s="9" t="s">
        <v>11552</v>
      </c>
      <c r="B3809" s="9" t="s">
        <v>7386</v>
      </c>
      <c r="C3809" s="9" t="s">
        <v>6139</v>
      </c>
      <c r="D3809" s="9" t="s">
        <v>6182</v>
      </c>
      <c r="F3809" s="9" t="s">
        <v>6141</v>
      </c>
      <c r="G3809" s="9" t="str">
        <f t="shared" ca="1" si="207"/>
        <v>8</v>
      </c>
      <c r="H3809" s="9" t="str">
        <f t="shared" ca="1" si="206"/>
        <v>20</v>
      </c>
      <c r="I3809" s="9" t="s">
        <v>10787</v>
      </c>
      <c r="J3809" s="9" t="s">
        <v>10706</v>
      </c>
      <c r="K3809" s="9" t="s">
        <v>6166</v>
      </c>
      <c r="L3809" s="9" t="s">
        <v>11362</v>
      </c>
      <c r="M3809" s="9" t="s">
        <v>11553</v>
      </c>
      <c r="N3809" s="9" t="s">
        <v>308</v>
      </c>
    </row>
    <row r="3810" spans="1:14" ht="21.75" customHeight="1">
      <c r="A3810" s="9" t="s">
        <v>11554</v>
      </c>
      <c r="B3810" s="11" t="s">
        <v>11555</v>
      </c>
      <c r="C3810" s="9" t="s">
        <v>6139</v>
      </c>
      <c r="D3810" s="9" t="s">
        <v>6140</v>
      </c>
      <c r="F3810" s="9" t="s">
        <v>6141</v>
      </c>
      <c r="G3810" s="9" t="str">
        <f t="shared" ca="1" si="207"/>
        <v>8</v>
      </c>
      <c r="H3810" s="9" t="str">
        <f t="shared" ca="1" si="206"/>
        <v>20</v>
      </c>
      <c r="I3810" s="9" t="s">
        <v>11556</v>
      </c>
      <c r="J3810" s="9" t="s">
        <v>10706</v>
      </c>
      <c r="K3810" s="9" t="s">
        <v>6217</v>
      </c>
      <c r="L3810" s="9" t="s">
        <v>11448</v>
      </c>
      <c r="M3810" s="9" t="s">
        <v>11557</v>
      </c>
      <c r="N3810" s="9" t="s">
        <v>10736</v>
      </c>
    </row>
    <row r="3811" spans="1:14" ht="21.75" customHeight="1">
      <c r="A3811" s="9" t="s">
        <v>490</v>
      </c>
      <c r="B3811" s="9" t="s">
        <v>11558</v>
      </c>
      <c r="C3811" s="9" t="s">
        <v>6139</v>
      </c>
      <c r="D3811" s="9" t="s">
        <v>6140</v>
      </c>
      <c r="F3811" s="9" t="s">
        <v>6141</v>
      </c>
      <c r="G3811" s="9" t="str">
        <f t="shared" ca="1" si="207"/>
        <v>8</v>
      </c>
      <c r="H3811" s="9" t="str">
        <f t="shared" ca="1" si="206"/>
        <v>20</v>
      </c>
      <c r="I3811" s="9" t="s">
        <v>10810</v>
      </c>
      <c r="J3811" s="9" t="s">
        <v>6158</v>
      </c>
      <c r="K3811" s="9" t="s">
        <v>6143</v>
      </c>
      <c r="L3811" s="9" t="s">
        <v>11559</v>
      </c>
      <c r="M3811" s="9" t="s">
        <v>11560</v>
      </c>
      <c r="N3811" s="9" t="s">
        <v>10712</v>
      </c>
    </row>
    <row r="3812" spans="1:14" ht="21.75" customHeight="1">
      <c r="A3812" s="9" t="s">
        <v>11561</v>
      </c>
      <c r="B3812" s="11" t="s">
        <v>21</v>
      </c>
      <c r="C3812" s="9" t="s">
        <v>6139</v>
      </c>
      <c r="D3812" s="9" t="s">
        <v>6140</v>
      </c>
      <c r="F3812" s="9" t="s">
        <v>6141</v>
      </c>
      <c r="G3812" s="9" t="str">
        <f t="shared" ca="1" si="207"/>
        <v>8</v>
      </c>
      <c r="H3812" s="9" t="str">
        <f t="shared" ca="1" si="206"/>
        <v>20</v>
      </c>
      <c r="I3812" s="9" t="s">
        <v>11066</v>
      </c>
      <c r="J3812" s="9" t="s">
        <v>6158</v>
      </c>
      <c r="K3812" s="9" t="s">
        <v>6217</v>
      </c>
      <c r="L3812" s="9" t="s">
        <v>21</v>
      </c>
      <c r="M3812" s="9" t="s">
        <v>11562</v>
      </c>
      <c r="N3812" s="9" t="s">
        <v>10712</v>
      </c>
    </row>
    <row r="3813" spans="1:14" ht="21.75" customHeight="1">
      <c r="A3813" s="9" t="s">
        <v>11563</v>
      </c>
      <c r="B3813" s="11" t="s">
        <v>21</v>
      </c>
      <c r="C3813" s="9" t="s">
        <v>6139</v>
      </c>
      <c r="D3813" s="9" t="s">
        <v>6177</v>
      </c>
      <c r="F3813" s="9" t="s">
        <v>6164</v>
      </c>
      <c r="G3813" s="9" t="str">
        <f t="shared" ca="1" si="207"/>
        <v>8</v>
      </c>
      <c r="H3813" s="9" t="str">
        <f t="shared" ca="1" si="206"/>
        <v>20</v>
      </c>
      <c r="I3813" s="9" t="s">
        <v>11564</v>
      </c>
      <c r="J3813" s="9" t="s">
        <v>10706</v>
      </c>
      <c r="K3813" s="9" t="s">
        <v>6166</v>
      </c>
      <c r="L3813" s="9" t="s">
        <v>21</v>
      </c>
      <c r="M3813" s="9" t="s">
        <v>11565</v>
      </c>
      <c r="N3813" s="9" t="s">
        <v>10741</v>
      </c>
    </row>
    <row r="3814" spans="1:14" ht="21.75" customHeight="1">
      <c r="A3814" s="9" t="s">
        <v>10520</v>
      </c>
      <c r="B3814" s="11" t="s">
        <v>11566</v>
      </c>
      <c r="C3814" s="9" t="s">
        <v>6139</v>
      </c>
      <c r="D3814" s="9" t="s">
        <v>11567</v>
      </c>
      <c r="F3814" s="9" t="s">
        <v>6164</v>
      </c>
      <c r="G3814" s="9" t="str">
        <f t="shared" ca="1" si="207"/>
        <v>8</v>
      </c>
      <c r="H3814" s="9" t="str">
        <f t="shared" ca="1" si="206"/>
        <v>20</v>
      </c>
      <c r="I3814" s="9" t="s">
        <v>10742</v>
      </c>
      <c r="J3814" s="9" t="s">
        <v>7067</v>
      </c>
      <c r="K3814" s="9" t="s">
        <v>6217</v>
      </c>
      <c r="L3814" s="9" t="s">
        <v>11568</v>
      </c>
      <c r="M3814" s="9" t="s">
        <v>11569</v>
      </c>
      <c r="N3814" s="9" t="s">
        <v>10741</v>
      </c>
    </row>
    <row r="3815" spans="1:14" ht="21.75" customHeight="1">
      <c r="A3815" s="9" t="s">
        <v>385</v>
      </c>
      <c r="B3815" s="9" t="s">
        <v>11570</v>
      </c>
      <c r="C3815" s="9" t="s">
        <v>6139</v>
      </c>
      <c r="D3815" s="9" t="s">
        <v>6140</v>
      </c>
      <c r="F3815" s="9" t="s">
        <v>6164</v>
      </c>
      <c r="G3815" s="9" t="str">
        <f t="shared" ca="1" si="207"/>
        <v>8</v>
      </c>
      <c r="H3815" s="9" t="str">
        <f t="shared" ca="1" si="206"/>
        <v>20</v>
      </c>
      <c r="I3815" s="9" t="s">
        <v>10810</v>
      </c>
      <c r="J3815" s="9" t="s">
        <v>11571</v>
      </c>
      <c r="K3815" s="9" t="s">
        <v>6217</v>
      </c>
      <c r="L3815" s="9" t="s">
        <v>11572</v>
      </c>
      <c r="M3815" s="9" t="s">
        <v>11573</v>
      </c>
      <c r="N3815" s="9" t="s">
        <v>10712</v>
      </c>
    </row>
    <row r="3816" spans="1:14" ht="21.75" customHeight="1">
      <c r="A3816" s="9" t="s">
        <v>367</v>
      </c>
      <c r="B3816" s="11" t="s">
        <v>11390</v>
      </c>
      <c r="C3816" s="9" t="s">
        <v>6139</v>
      </c>
      <c r="D3816" s="9" t="s">
        <v>6371</v>
      </c>
      <c r="F3816" s="9" t="s">
        <v>6141</v>
      </c>
      <c r="G3816" s="9" t="str">
        <f t="shared" ca="1" si="207"/>
        <v>8</v>
      </c>
      <c r="H3816" s="9" t="str">
        <f t="shared" ca="1" si="206"/>
        <v>20</v>
      </c>
      <c r="I3816" s="9" t="s">
        <v>11574</v>
      </c>
      <c r="J3816" s="9" t="s">
        <v>10706</v>
      </c>
      <c r="K3816" s="9" t="s">
        <v>19</v>
      </c>
      <c r="L3816" s="9" t="s">
        <v>11575</v>
      </c>
      <c r="M3816" s="9" t="s">
        <v>11576</v>
      </c>
      <c r="N3816" s="9" t="s">
        <v>10741</v>
      </c>
    </row>
    <row r="3817" spans="1:14" ht="21.75" customHeight="1">
      <c r="A3817" s="9" t="s">
        <v>11577</v>
      </c>
      <c r="B3817" s="11" t="s">
        <v>11578</v>
      </c>
      <c r="C3817" s="9" t="s">
        <v>6139</v>
      </c>
      <c r="D3817" s="9" t="s">
        <v>6182</v>
      </c>
      <c r="F3817" s="9" t="s">
        <v>10786</v>
      </c>
      <c r="G3817" s="9" t="str">
        <f t="shared" ca="1" si="207"/>
        <v>8</v>
      </c>
      <c r="H3817" s="9" t="str">
        <f t="shared" ca="1" si="206"/>
        <v>20</v>
      </c>
      <c r="I3817" s="9" t="s">
        <v>10705</v>
      </c>
      <c r="J3817" s="9" t="s">
        <v>10881</v>
      </c>
      <c r="K3817" s="9" t="s">
        <v>6166</v>
      </c>
      <c r="L3817" s="9" t="s">
        <v>11579</v>
      </c>
      <c r="M3817" s="9" t="s">
        <v>11580</v>
      </c>
      <c r="N3817" s="9" t="s">
        <v>10736</v>
      </c>
    </row>
    <row r="3818" spans="1:14" ht="21.75" customHeight="1">
      <c r="A3818" s="9" t="s">
        <v>11581</v>
      </c>
      <c r="B3818" s="11" t="s">
        <v>11440</v>
      </c>
      <c r="C3818" s="9" t="s">
        <v>6139</v>
      </c>
      <c r="D3818" s="9" t="s">
        <v>6182</v>
      </c>
      <c r="F3818" s="9" t="s">
        <v>6141</v>
      </c>
      <c r="G3818" s="9" t="str">
        <f t="shared" ca="1" si="207"/>
        <v>8</v>
      </c>
      <c r="H3818" s="9" t="str">
        <f t="shared" ca="1" si="206"/>
        <v>20</v>
      </c>
      <c r="I3818" s="9" t="s">
        <v>10787</v>
      </c>
      <c r="J3818" s="9" t="s">
        <v>10706</v>
      </c>
      <c r="K3818" s="9" t="s">
        <v>6143</v>
      </c>
      <c r="L3818" s="9" t="s">
        <v>11305</v>
      </c>
      <c r="M3818" s="9" t="s">
        <v>11582</v>
      </c>
      <c r="N3818" s="9" t="s">
        <v>308</v>
      </c>
    </row>
    <row r="3819" spans="1:14" ht="21.75" customHeight="1">
      <c r="A3819" s="9" t="s">
        <v>4611</v>
      </c>
      <c r="B3819" s="11" t="s">
        <v>11583</v>
      </c>
      <c r="C3819" s="9" t="s">
        <v>6139</v>
      </c>
      <c r="D3819" s="9" t="s">
        <v>6182</v>
      </c>
      <c r="F3819" s="9" t="s">
        <v>6141</v>
      </c>
      <c r="G3819" s="9" t="str">
        <f t="shared" ca="1" si="207"/>
        <v>8</v>
      </c>
      <c r="H3819" s="9" t="str">
        <f t="shared" ca="1" si="206"/>
        <v>20</v>
      </c>
      <c r="I3819" s="9" t="s">
        <v>10756</v>
      </c>
      <c r="J3819" s="9" t="s">
        <v>10706</v>
      </c>
      <c r="K3819" s="9" t="s">
        <v>6217</v>
      </c>
      <c r="L3819" s="9" t="s">
        <v>11584</v>
      </c>
      <c r="M3819" s="9" t="s">
        <v>11585</v>
      </c>
      <c r="N3819" s="9" t="s">
        <v>10736</v>
      </c>
    </row>
    <row r="3820" spans="1:14" ht="21.75" customHeight="1">
      <c r="A3820" s="9" t="s">
        <v>172</v>
      </c>
      <c r="B3820" s="11" t="s">
        <v>11586</v>
      </c>
      <c r="C3820" s="9" t="s">
        <v>6139</v>
      </c>
      <c r="D3820" s="9" t="s">
        <v>6140</v>
      </c>
      <c r="F3820" s="9" t="s">
        <v>10786</v>
      </c>
      <c r="G3820" s="9" t="str">
        <f t="shared" ca="1" si="207"/>
        <v>8</v>
      </c>
      <c r="H3820" s="9" t="str">
        <f t="shared" ca="1" si="206"/>
        <v>20</v>
      </c>
      <c r="I3820" s="9" t="s">
        <v>11104</v>
      </c>
      <c r="J3820" s="9" t="s">
        <v>6158</v>
      </c>
      <c r="K3820" s="9" t="s">
        <v>19</v>
      </c>
      <c r="L3820" s="9" t="s">
        <v>11587</v>
      </c>
      <c r="M3820" s="9" t="s">
        <v>11588</v>
      </c>
      <c r="N3820" s="9" t="s">
        <v>308</v>
      </c>
    </row>
    <row r="3821" spans="1:14" ht="21.75" customHeight="1">
      <c r="A3821" s="9" t="s">
        <v>11589</v>
      </c>
      <c r="B3821" s="9" t="s">
        <v>11590</v>
      </c>
      <c r="C3821" s="9" t="s">
        <v>6139</v>
      </c>
      <c r="D3821" s="9" t="s">
        <v>6140</v>
      </c>
      <c r="F3821" s="9" t="s">
        <v>6141</v>
      </c>
      <c r="G3821" s="9" t="str">
        <f t="shared" ca="1" si="207"/>
        <v>8</v>
      </c>
      <c r="H3821" s="9" t="str">
        <f t="shared" ca="1" si="206"/>
        <v>20</v>
      </c>
      <c r="I3821" s="9" t="s">
        <v>10909</v>
      </c>
      <c r="J3821" s="9" t="s">
        <v>6270</v>
      </c>
      <c r="K3821" s="9" t="s">
        <v>10861</v>
      </c>
      <c r="L3821" s="9" t="s">
        <v>11591</v>
      </c>
      <c r="M3821" s="9" t="s">
        <v>11592</v>
      </c>
      <c r="N3821" s="9" t="s">
        <v>10712</v>
      </c>
    </row>
    <row r="3822" spans="1:14" ht="21.75" customHeight="1">
      <c r="A3822" s="9" t="s">
        <v>11593</v>
      </c>
      <c r="B3822" s="11" t="s">
        <v>11594</v>
      </c>
      <c r="C3822" s="9" t="s">
        <v>6139</v>
      </c>
      <c r="D3822" s="9" t="s">
        <v>6371</v>
      </c>
      <c r="F3822" s="9" t="s">
        <v>6141</v>
      </c>
      <c r="G3822" s="9" t="str">
        <f t="shared" ca="1" si="207"/>
        <v>8</v>
      </c>
      <c r="H3822" s="9" t="str">
        <f t="shared" ca="1" si="206"/>
        <v>20</v>
      </c>
      <c r="I3822" s="9" t="s">
        <v>10810</v>
      </c>
      <c r="J3822" s="9" t="s">
        <v>10706</v>
      </c>
      <c r="K3822" s="9" t="s">
        <v>6143</v>
      </c>
      <c r="L3822" s="9" t="s">
        <v>11595</v>
      </c>
      <c r="M3822" s="9" t="s">
        <v>11596</v>
      </c>
      <c r="N3822" s="9" t="s">
        <v>10741</v>
      </c>
    </row>
    <row r="3823" spans="1:14" ht="21.75" customHeight="1">
      <c r="A3823" s="9" t="s">
        <v>2908</v>
      </c>
      <c r="B3823" s="9" t="s">
        <v>11597</v>
      </c>
      <c r="C3823" s="9" t="s">
        <v>6139</v>
      </c>
      <c r="D3823" s="9" t="s">
        <v>6140</v>
      </c>
      <c r="F3823" s="9" t="s">
        <v>6141</v>
      </c>
      <c r="G3823" s="9" t="str">
        <f t="shared" ca="1" si="207"/>
        <v>8</v>
      </c>
      <c r="H3823" s="9" t="str">
        <f t="shared" ca="1" si="206"/>
        <v>20</v>
      </c>
      <c r="I3823" s="9" t="s">
        <v>10751</v>
      </c>
      <c r="J3823" s="9" t="s">
        <v>10760</v>
      </c>
      <c r="K3823" s="9" t="s">
        <v>6143</v>
      </c>
      <c r="L3823" s="9" t="s">
        <v>11598</v>
      </c>
      <c r="M3823" s="9" t="s">
        <v>11599</v>
      </c>
      <c r="N3823" s="9" t="s">
        <v>10741</v>
      </c>
    </row>
    <row r="3824" spans="1:14" ht="21.75" customHeight="1">
      <c r="A3824" s="9" t="s">
        <v>11600</v>
      </c>
      <c r="B3824" s="11" t="s">
        <v>11601</v>
      </c>
      <c r="C3824" s="9" t="s">
        <v>6139</v>
      </c>
      <c r="D3824" s="9" t="s">
        <v>6140</v>
      </c>
      <c r="F3824" s="9" t="s">
        <v>6141</v>
      </c>
      <c r="G3824" s="9" t="str">
        <f t="shared" ca="1" si="207"/>
        <v>8</v>
      </c>
      <c r="H3824" s="9" t="str">
        <f t="shared" ca="1" si="206"/>
        <v>20</v>
      </c>
      <c r="I3824" s="9" t="s">
        <v>10965</v>
      </c>
      <c r="J3824" s="9" t="s">
        <v>10706</v>
      </c>
      <c r="K3824" s="9" t="s">
        <v>6143</v>
      </c>
      <c r="L3824" s="9" t="s">
        <v>11602</v>
      </c>
      <c r="M3824" s="9" t="s">
        <v>11603</v>
      </c>
      <c r="N3824" s="9" t="s">
        <v>10712</v>
      </c>
    </row>
    <row r="3825" spans="1:14" ht="21.75" customHeight="1">
      <c r="A3825" s="9" t="s">
        <v>1588</v>
      </c>
      <c r="B3825" s="11" t="s">
        <v>21</v>
      </c>
      <c r="C3825" s="9" t="s">
        <v>6139</v>
      </c>
      <c r="D3825" s="9" t="s">
        <v>6140</v>
      </c>
      <c r="F3825" s="9" t="s">
        <v>6141</v>
      </c>
      <c r="G3825" s="9" t="str">
        <f t="shared" ca="1" si="207"/>
        <v>8</v>
      </c>
      <c r="H3825" s="9" t="str">
        <f t="shared" ca="1" si="206"/>
        <v>20</v>
      </c>
      <c r="I3825" s="9" t="s">
        <v>11104</v>
      </c>
      <c r="J3825" s="9" t="s">
        <v>10706</v>
      </c>
      <c r="K3825" s="9" t="s">
        <v>6217</v>
      </c>
      <c r="L3825" s="9" t="s">
        <v>21</v>
      </c>
      <c r="M3825" s="9" t="s">
        <v>11604</v>
      </c>
      <c r="N3825" s="9" t="s">
        <v>10712</v>
      </c>
    </row>
    <row r="3826" spans="1:14" ht="21.75" customHeight="1">
      <c r="A3826" s="9" t="s">
        <v>385</v>
      </c>
      <c r="B3826" s="11" t="s">
        <v>11605</v>
      </c>
      <c r="C3826" s="9" t="s">
        <v>6139</v>
      </c>
      <c r="D3826" s="9" t="s">
        <v>6182</v>
      </c>
      <c r="F3826" s="9" t="s">
        <v>6141</v>
      </c>
      <c r="G3826" s="9" t="str">
        <f t="shared" ca="1" si="207"/>
        <v>8</v>
      </c>
      <c r="H3826" s="9" t="str">
        <f t="shared" ca="1" si="206"/>
        <v>20</v>
      </c>
      <c r="I3826" s="9" t="s">
        <v>10787</v>
      </c>
      <c r="J3826" s="9" t="s">
        <v>40</v>
      </c>
      <c r="K3826" s="9" t="s">
        <v>6143</v>
      </c>
      <c r="L3826" s="9" t="s">
        <v>11606</v>
      </c>
      <c r="M3826" s="9" t="s">
        <v>11607</v>
      </c>
      <c r="N3826" s="9" t="s">
        <v>308</v>
      </c>
    </row>
    <row r="3827" spans="1:14" ht="21.75" customHeight="1">
      <c r="A3827" s="9" t="s">
        <v>11608</v>
      </c>
      <c r="B3827" s="11" t="s">
        <v>11609</v>
      </c>
      <c r="C3827" s="9" t="s">
        <v>6139</v>
      </c>
      <c r="D3827" s="9" t="s">
        <v>6163</v>
      </c>
      <c r="F3827" s="9" t="s">
        <v>6141</v>
      </c>
      <c r="G3827" s="9" t="str">
        <f t="shared" ca="1" si="207"/>
        <v>8</v>
      </c>
      <c r="H3827" s="9" t="str">
        <f t="shared" ca="1" si="206"/>
        <v>20</v>
      </c>
      <c r="I3827" s="9" t="s">
        <v>11610</v>
      </c>
      <c r="J3827" s="9" t="s">
        <v>10881</v>
      </c>
      <c r="K3827" s="9" t="s">
        <v>6143</v>
      </c>
      <c r="L3827" s="9" t="s">
        <v>21</v>
      </c>
      <c r="M3827" s="9" t="s">
        <v>11611</v>
      </c>
      <c r="N3827" s="9" t="s">
        <v>10712</v>
      </c>
    </row>
    <row r="3828" spans="1:14" ht="21.75" customHeight="1">
      <c r="A3828" s="9" t="s">
        <v>6326</v>
      </c>
      <c r="B3828" s="9" t="s">
        <v>11612</v>
      </c>
      <c r="C3828" s="9" t="s">
        <v>6139</v>
      </c>
      <c r="D3828" s="9" t="s">
        <v>6140</v>
      </c>
      <c r="F3828" s="9" t="s">
        <v>6141</v>
      </c>
      <c r="G3828" s="9" t="str">
        <f t="shared" ca="1" si="207"/>
        <v>8</v>
      </c>
      <c r="H3828" s="9" t="str">
        <f t="shared" ca="1" si="206"/>
        <v>20</v>
      </c>
      <c r="I3828" s="9" t="s">
        <v>10765</v>
      </c>
      <c r="J3828" s="9" t="s">
        <v>10797</v>
      </c>
      <c r="K3828" s="9" t="s">
        <v>19</v>
      </c>
      <c r="L3828" s="9" t="s">
        <v>11613</v>
      </c>
      <c r="M3828" s="9" t="s">
        <v>11614</v>
      </c>
      <c r="N3828" s="9" t="s">
        <v>10712</v>
      </c>
    </row>
    <row r="3829" spans="1:14" ht="21.75" customHeight="1">
      <c r="A3829" s="9" t="s">
        <v>385</v>
      </c>
      <c r="B3829" s="9" t="s">
        <v>11615</v>
      </c>
      <c r="C3829" s="9" t="s">
        <v>6139</v>
      </c>
      <c r="D3829" s="9" t="s">
        <v>6371</v>
      </c>
      <c r="F3829" s="9" t="s">
        <v>6141</v>
      </c>
      <c r="G3829" s="9" t="str">
        <f t="shared" ca="1" si="207"/>
        <v>8</v>
      </c>
      <c r="H3829" s="9" t="str">
        <f t="shared" ca="1" si="206"/>
        <v>20</v>
      </c>
      <c r="I3829" s="9" t="s">
        <v>11616</v>
      </c>
      <c r="J3829" s="9" t="s">
        <v>10706</v>
      </c>
      <c r="K3829" s="9" t="s">
        <v>6166</v>
      </c>
      <c r="L3829" s="9" t="s">
        <v>11617</v>
      </c>
      <c r="M3829" s="9" t="s">
        <v>11618</v>
      </c>
      <c r="N3829" s="9" t="s">
        <v>10736</v>
      </c>
    </row>
    <row r="3830" spans="1:14" ht="21.75" customHeight="1">
      <c r="A3830" s="9" t="s">
        <v>11619</v>
      </c>
      <c r="B3830" s="11" t="s">
        <v>11620</v>
      </c>
      <c r="C3830" s="9" t="s">
        <v>6139</v>
      </c>
      <c r="D3830" s="9" t="s">
        <v>6371</v>
      </c>
      <c r="F3830" s="9" t="s">
        <v>10786</v>
      </c>
      <c r="G3830" s="9" t="str">
        <f t="shared" ca="1" si="207"/>
        <v>8</v>
      </c>
      <c r="H3830" s="9" t="str">
        <f t="shared" ca="1" si="206"/>
        <v>20</v>
      </c>
      <c r="I3830" s="9" t="s">
        <v>11621</v>
      </c>
      <c r="J3830" s="9" t="s">
        <v>6158</v>
      </c>
      <c r="K3830" s="9" t="s">
        <v>6143</v>
      </c>
      <c r="L3830" s="9" t="s">
        <v>21</v>
      </c>
      <c r="M3830" s="9" t="s">
        <v>11622</v>
      </c>
      <c r="N3830" s="9" t="s">
        <v>10741</v>
      </c>
    </row>
    <row r="3831" spans="1:14" ht="21.75" customHeight="1">
      <c r="A3831" s="9" t="s">
        <v>11623</v>
      </c>
      <c r="B3831" s="9" t="s">
        <v>11612</v>
      </c>
      <c r="C3831" s="9" t="s">
        <v>6139</v>
      </c>
      <c r="D3831" s="9" t="s">
        <v>6140</v>
      </c>
      <c r="F3831" s="9" t="s">
        <v>6141</v>
      </c>
      <c r="G3831" s="9" t="str">
        <f t="shared" ca="1" si="207"/>
        <v>8</v>
      </c>
      <c r="H3831" s="9" t="str">
        <f t="shared" ca="1" si="206"/>
        <v>20</v>
      </c>
      <c r="I3831" s="9" t="s">
        <v>10765</v>
      </c>
      <c r="J3831" s="9" t="s">
        <v>10797</v>
      </c>
      <c r="K3831" s="9" t="s">
        <v>19</v>
      </c>
      <c r="L3831" s="9" t="s">
        <v>11613</v>
      </c>
      <c r="M3831" s="9" t="s">
        <v>11624</v>
      </c>
      <c r="N3831" s="9" t="s">
        <v>10712</v>
      </c>
    </row>
    <row r="3832" spans="1:14" ht="21.75" customHeight="1">
      <c r="A3832" s="9" t="s">
        <v>4176</v>
      </c>
      <c r="B3832" s="9" t="s">
        <v>11625</v>
      </c>
      <c r="C3832" s="9" t="s">
        <v>6139</v>
      </c>
      <c r="D3832" s="9" t="s">
        <v>6163</v>
      </c>
      <c r="F3832" s="9" t="s">
        <v>6141</v>
      </c>
      <c r="G3832" s="9" t="str">
        <f t="shared" ca="1" si="207"/>
        <v>8</v>
      </c>
      <c r="H3832" s="9" t="str">
        <f t="shared" ca="1" si="206"/>
        <v>20</v>
      </c>
      <c r="I3832" s="9" t="s">
        <v>10725</v>
      </c>
      <c r="J3832" s="9" t="s">
        <v>10706</v>
      </c>
      <c r="K3832" s="9" t="s">
        <v>6143</v>
      </c>
      <c r="L3832" s="9" t="s">
        <v>11626</v>
      </c>
      <c r="M3832" s="9" t="s">
        <v>11627</v>
      </c>
      <c r="N3832" s="9" t="s">
        <v>10749</v>
      </c>
    </row>
    <row r="3833" spans="1:14" ht="21.75" customHeight="1">
      <c r="A3833" s="9" t="s">
        <v>11628</v>
      </c>
      <c r="B3833" s="9" t="s">
        <v>11629</v>
      </c>
      <c r="C3833" s="9" t="s">
        <v>6139</v>
      </c>
      <c r="D3833" s="9" t="s">
        <v>6371</v>
      </c>
      <c r="F3833" s="9" t="s">
        <v>6141</v>
      </c>
      <c r="G3833" s="9" t="str">
        <f t="shared" ca="1" si="207"/>
        <v>8</v>
      </c>
      <c r="H3833" s="9" t="str">
        <f t="shared" ca="1" si="206"/>
        <v>20</v>
      </c>
      <c r="I3833" s="9" t="s">
        <v>10874</v>
      </c>
      <c r="J3833" s="9" t="s">
        <v>10995</v>
      </c>
      <c r="K3833" s="9" t="s">
        <v>10929</v>
      </c>
      <c r="L3833" s="9" t="s">
        <v>11630</v>
      </c>
      <c r="M3833" s="9" t="s">
        <v>11631</v>
      </c>
      <c r="N3833" s="9" t="s">
        <v>10741</v>
      </c>
    </row>
    <row r="3834" spans="1:14" ht="21.75" customHeight="1">
      <c r="A3834" s="9" t="s">
        <v>4176</v>
      </c>
      <c r="B3834" s="11" t="s">
        <v>11632</v>
      </c>
      <c r="C3834" s="9" t="s">
        <v>6139</v>
      </c>
      <c r="D3834" s="9" t="s">
        <v>6182</v>
      </c>
      <c r="F3834" s="9" t="s">
        <v>6164</v>
      </c>
      <c r="G3834" s="9" t="str">
        <f t="shared" ca="1" si="207"/>
        <v>8</v>
      </c>
      <c r="H3834" s="9" t="str">
        <f t="shared" ca="1" si="206"/>
        <v>20</v>
      </c>
      <c r="I3834" s="9" t="s">
        <v>10705</v>
      </c>
      <c r="J3834" s="9" t="s">
        <v>11633</v>
      </c>
      <c r="K3834" s="9" t="s">
        <v>10861</v>
      </c>
      <c r="L3834" s="9" t="s">
        <v>11634</v>
      </c>
      <c r="M3834" s="9" t="s">
        <v>11635</v>
      </c>
      <c r="N3834" s="9" t="s">
        <v>10749</v>
      </c>
    </row>
    <row r="3835" spans="1:14" ht="21.75" customHeight="1">
      <c r="A3835" s="9" t="s">
        <v>51</v>
      </c>
      <c r="B3835" s="9" t="s">
        <v>6828</v>
      </c>
      <c r="C3835" s="9" t="s">
        <v>6139</v>
      </c>
      <c r="D3835" s="9" t="s">
        <v>6140</v>
      </c>
      <c r="F3835" s="9" t="s">
        <v>6141</v>
      </c>
      <c r="G3835" s="9" t="str">
        <f t="shared" ca="1" si="207"/>
        <v>8</v>
      </c>
      <c r="H3835" s="9" t="str">
        <f t="shared" ca="1" si="206"/>
        <v>20</v>
      </c>
      <c r="I3835" s="9" t="s">
        <v>10768</v>
      </c>
      <c r="J3835" s="9" t="s">
        <v>7067</v>
      </c>
      <c r="K3835" s="9" t="s">
        <v>19</v>
      </c>
      <c r="L3835" s="9" t="s">
        <v>11636</v>
      </c>
      <c r="M3835" s="9" t="s">
        <v>11637</v>
      </c>
      <c r="N3835" s="9" t="s">
        <v>10741</v>
      </c>
    </row>
    <row r="3836" spans="1:14" ht="21.75" customHeight="1">
      <c r="A3836" s="9" t="s">
        <v>11638</v>
      </c>
      <c r="B3836" s="11" t="s">
        <v>11555</v>
      </c>
      <c r="C3836" s="9" t="s">
        <v>6139</v>
      </c>
      <c r="D3836" s="9" t="s">
        <v>6140</v>
      </c>
      <c r="F3836" s="9" t="s">
        <v>10786</v>
      </c>
      <c r="G3836" s="9" t="str">
        <f t="shared" ca="1" si="207"/>
        <v>8</v>
      </c>
      <c r="H3836" s="9" t="str">
        <f t="shared" ca="1" si="206"/>
        <v>20</v>
      </c>
      <c r="I3836" s="9" t="s">
        <v>10787</v>
      </c>
      <c r="J3836" s="9" t="s">
        <v>10706</v>
      </c>
      <c r="K3836" s="9" t="s">
        <v>19</v>
      </c>
      <c r="L3836" s="9" t="s">
        <v>11448</v>
      </c>
      <c r="M3836" s="9" t="s">
        <v>11639</v>
      </c>
      <c r="N3836" s="9" t="s">
        <v>10736</v>
      </c>
    </row>
    <row r="3837" spans="1:14" ht="21.75" customHeight="1">
      <c r="A3837" s="9" t="s">
        <v>6671</v>
      </c>
      <c r="B3837" s="11" t="s">
        <v>21</v>
      </c>
      <c r="C3837" s="9" t="s">
        <v>6139</v>
      </c>
      <c r="D3837" s="9" t="s">
        <v>6182</v>
      </c>
      <c r="F3837" s="9" t="s">
        <v>10786</v>
      </c>
      <c r="G3837" s="9" t="str">
        <f t="shared" ca="1" si="207"/>
        <v>8</v>
      </c>
      <c r="H3837" s="9" t="str">
        <f t="shared" ca="1" si="206"/>
        <v>20</v>
      </c>
      <c r="I3837" s="9" t="s">
        <v>10874</v>
      </c>
      <c r="J3837" s="9" t="s">
        <v>40</v>
      </c>
      <c r="K3837" s="9" t="s">
        <v>19</v>
      </c>
      <c r="L3837" s="9" t="s">
        <v>21</v>
      </c>
      <c r="M3837" s="9" t="s">
        <v>11640</v>
      </c>
      <c r="N3837" s="9" t="s">
        <v>21</v>
      </c>
    </row>
    <row r="3838" spans="1:14" ht="21.75" customHeight="1">
      <c r="A3838" s="9" t="s">
        <v>1477</v>
      </c>
      <c r="B3838" s="11" t="s">
        <v>11641</v>
      </c>
      <c r="C3838" s="9" t="s">
        <v>6139</v>
      </c>
      <c r="D3838" s="9" t="s">
        <v>6182</v>
      </c>
      <c r="F3838" s="9" t="s">
        <v>6141</v>
      </c>
      <c r="G3838" s="9" t="str">
        <f t="shared" ca="1" si="207"/>
        <v>8</v>
      </c>
      <c r="H3838" s="9" t="str">
        <f t="shared" ca="1" si="206"/>
        <v>20</v>
      </c>
      <c r="I3838" s="9" t="s">
        <v>11104</v>
      </c>
      <c r="J3838" s="9" t="s">
        <v>10706</v>
      </c>
      <c r="K3838" s="9" t="s">
        <v>6143</v>
      </c>
      <c r="L3838" s="9" t="s">
        <v>11407</v>
      </c>
      <c r="M3838" s="9" t="s">
        <v>11642</v>
      </c>
      <c r="N3838" s="9" t="s">
        <v>308</v>
      </c>
    </row>
    <row r="3839" spans="1:14" ht="21.75" customHeight="1">
      <c r="A3839" s="9" t="s">
        <v>11643</v>
      </c>
      <c r="B3839" s="9" t="s">
        <v>11644</v>
      </c>
      <c r="C3839" s="9" t="s">
        <v>6139</v>
      </c>
      <c r="D3839" s="9" t="s">
        <v>6182</v>
      </c>
      <c r="F3839" s="9" t="s">
        <v>6141</v>
      </c>
      <c r="G3839" s="9" t="str">
        <f t="shared" ca="1" si="207"/>
        <v>8</v>
      </c>
      <c r="H3839" s="9" t="str">
        <f t="shared" ca="1" si="206"/>
        <v>20</v>
      </c>
      <c r="I3839" s="9" t="s">
        <v>11173</v>
      </c>
      <c r="J3839" s="9" t="s">
        <v>6158</v>
      </c>
      <c r="K3839" s="9" t="s">
        <v>6217</v>
      </c>
      <c r="L3839" s="9" t="s">
        <v>11645</v>
      </c>
      <c r="M3839" s="9" t="s">
        <v>11646</v>
      </c>
      <c r="N3839" s="9" t="s">
        <v>10712</v>
      </c>
    </row>
    <row r="3840" spans="1:14" ht="21.75" customHeight="1">
      <c r="A3840" s="9" t="s">
        <v>4176</v>
      </c>
      <c r="B3840" s="9" t="s">
        <v>11321</v>
      </c>
      <c r="C3840" s="9" t="s">
        <v>6139</v>
      </c>
      <c r="D3840" s="9" t="s">
        <v>6182</v>
      </c>
      <c r="F3840" s="9" t="s">
        <v>6141</v>
      </c>
      <c r="G3840" s="9" t="str">
        <f t="shared" ca="1" si="207"/>
        <v>8</v>
      </c>
      <c r="H3840" s="9" t="str">
        <f t="shared" ca="1" si="206"/>
        <v>20</v>
      </c>
      <c r="I3840" s="9" t="s">
        <v>11104</v>
      </c>
      <c r="J3840" s="9" t="s">
        <v>10706</v>
      </c>
      <c r="K3840" s="9" t="s">
        <v>6143</v>
      </c>
      <c r="L3840" s="9" t="s">
        <v>11305</v>
      </c>
      <c r="M3840" s="9" t="s">
        <v>11647</v>
      </c>
      <c r="N3840" s="9" t="s">
        <v>308</v>
      </c>
    </row>
    <row r="3841" spans="1:14" ht="21.75" customHeight="1">
      <c r="A3841" s="9" t="s">
        <v>1588</v>
      </c>
      <c r="B3841" s="9" t="s">
        <v>11648</v>
      </c>
      <c r="C3841" s="9" t="s">
        <v>6139</v>
      </c>
      <c r="D3841" s="9" t="s">
        <v>6650</v>
      </c>
      <c r="F3841" s="9" t="s">
        <v>6141</v>
      </c>
      <c r="G3841" s="9" t="str">
        <f t="shared" ca="1" si="207"/>
        <v>8</v>
      </c>
      <c r="H3841" s="9" t="str">
        <f t="shared" ca="1" si="206"/>
        <v>20</v>
      </c>
      <c r="I3841" s="9" t="s">
        <v>11066</v>
      </c>
      <c r="J3841" s="9" t="s">
        <v>382</v>
      </c>
      <c r="K3841" s="9" t="s">
        <v>6166</v>
      </c>
      <c r="L3841" s="9" t="s">
        <v>11649</v>
      </c>
      <c r="M3841" s="9" t="s">
        <v>11650</v>
      </c>
      <c r="N3841" s="9" t="s">
        <v>10785</v>
      </c>
    </row>
    <row r="3842" spans="1:14" ht="21.75" customHeight="1">
      <c r="A3842" s="9" t="s">
        <v>4176</v>
      </c>
      <c r="B3842" s="9" t="s">
        <v>11651</v>
      </c>
      <c r="C3842" s="9" t="s">
        <v>6139</v>
      </c>
      <c r="D3842" s="9" t="s">
        <v>6182</v>
      </c>
      <c r="F3842" s="9" t="s">
        <v>6141</v>
      </c>
      <c r="G3842" s="9" t="str">
        <f t="shared" ca="1" si="207"/>
        <v>8</v>
      </c>
      <c r="H3842" s="9" t="str">
        <f t="shared" ca="1" si="206"/>
        <v>20</v>
      </c>
      <c r="I3842" s="9" t="s">
        <v>11652</v>
      </c>
      <c r="J3842" s="9" t="s">
        <v>11571</v>
      </c>
      <c r="K3842" s="9" t="s">
        <v>6166</v>
      </c>
      <c r="L3842" s="9" t="s">
        <v>11653</v>
      </c>
      <c r="M3842" s="9" t="s">
        <v>11654</v>
      </c>
      <c r="N3842" s="9" t="s">
        <v>10736</v>
      </c>
    </row>
    <row r="3843" spans="1:14" ht="21.75" customHeight="1">
      <c r="A3843" s="9" t="s">
        <v>1884</v>
      </c>
      <c r="B3843" s="9" t="s">
        <v>11655</v>
      </c>
      <c r="C3843" s="9" t="s">
        <v>6139</v>
      </c>
      <c r="D3843" s="9" t="s">
        <v>6140</v>
      </c>
      <c r="F3843" s="9" t="s">
        <v>6164</v>
      </c>
      <c r="G3843" s="9" t="str">
        <f t="shared" ca="1" si="207"/>
        <v>8</v>
      </c>
      <c r="H3843" s="9" t="str">
        <f t="shared" ca="1" si="206"/>
        <v>20</v>
      </c>
      <c r="I3843" s="9" t="s">
        <v>10756</v>
      </c>
      <c r="J3843" s="9" t="s">
        <v>10722</v>
      </c>
      <c r="K3843" s="9" t="s">
        <v>6143</v>
      </c>
      <c r="L3843" s="9" t="s">
        <v>11656</v>
      </c>
      <c r="M3843" s="9" t="s">
        <v>11657</v>
      </c>
      <c r="N3843" s="9" t="s">
        <v>10749</v>
      </c>
    </row>
    <row r="3844" spans="1:14" ht="21.75" customHeight="1">
      <c r="A3844" s="9" t="s">
        <v>4176</v>
      </c>
      <c r="B3844" s="9" t="s">
        <v>11658</v>
      </c>
      <c r="C3844" s="9" t="s">
        <v>6139</v>
      </c>
      <c r="D3844" s="9" t="s">
        <v>6140</v>
      </c>
      <c r="F3844" s="9" t="s">
        <v>6141</v>
      </c>
      <c r="G3844" s="9" t="str">
        <f t="shared" ca="1" si="207"/>
        <v>8</v>
      </c>
      <c r="H3844" s="9" t="str">
        <f t="shared" ca="1" si="206"/>
        <v>20</v>
      </c>
      <c r="I3844" s="9" t="s">
        <v>10768</v>
      </c>
      <c r="J3844" s="9" t="s">
        <v>6595</v>
      </c>
      <c r="K3844" s="9" t="s">
        <v>10861</v>
      </c>
      <c r="L3844" s="9" t="s">
        <v>11659</v>
      </c>
      <c r="M3844" s="9" t="s">
        <v>11660</v>
      </c>
      <c r="N3844" s="9" t="s">
        <v>10712</v>
      </c>
    </row>
    <row r="3845" spans="1:14" ht="21.75" customHeight="1">
      <c r="A3845" s="9" t="s">
        <v>517</v>
      </c>
      <c r="B3845" s="11" t="s">
        <v>11661</v>
      </c>
      <c r="C3845" s="9" t="s">
        <v>6139</v>
      </c>
      <c r="D3845" s="9" t="s">
        <v>6140</v>
      </c>
      <c r="F3845" s="9" t="s">
        <v>6141</v>
      </c>
      <c r="G3845" s="9" t="str">
        <f t="shared" ca="1" si="207"/>
        <v>8</v>
      </c>
      <c r="H3845" s="9" t="str">
        <f t="shared" ca="1" si="206"/>
        <v>20</v>
      </c>
      <c r="I3845" s="9" t="s">
        <v>11104</v>
      </c>
      <c r="J3845" s="9" t="s">
        <v>10797</v>
      </c>
      <c r="K3845" s="9" t="s">
        <v>6217</v>
      </c>
      <c r="L3845" s="9" t="s">
        <v>11662</v>
      </c>
      <c r="M3845" s="9" t="s">
        <v>11663</v>
      </c>
      <c r="N3845" s="9" t="s">
        <v>10741</v>
      </c>
    </row>
    <row r="3846" spans="1:14" ht="21.75" customHeight="1">
      <c r="A3846" s="9" t="s">
        <v>108</v>
      </c>
      <c r="B3846" s="11" t="s">
        <v>11664</v>
      </c>
      <c r="C3846" s="9" t="s">
        <v>6139</v>
      </c>
      <c r="D3846" s="9" t="s">
        <v>6140</v>
      </c>
      <c r="F3846" s="9" t="s">
        <v>6141</v>
      </c>
      <c r="G3846" s="9" t="str">
        <f t="shared" ca="1" si="207"/>
        <v>8</v>
      </c>
      <c r="H3846" s="9" t="str">
        <f t="shared" ca="1" si="206"/>
        <v>20</v>
      </c>
      <c r="I3846" s="9" t="s">
        <v>10733</v>
      </c>
      <c r="J3846" s="9" t="s">
        <v>6158</v>
      </c>
      <c r="K3846" s="9" t="s">
        <v>6217</v>
      </c>
      <c r="L3846" s="9" t="s">
        <v>11665</v>
      </c>
      <c r="M3846" s="9" t="s">
        <v>11666</v>
      </c>
      <c r="N3846" s="9" t="s">
        <v>10712</v>
      </c>
    </row>
    <row r="3847" spans="1:14" ht="21.75" customHeight="1">
      <c r="A3847" s="9" t="s">
        <v>6441</v>
      </c>
      <c r="B3847" s="11" t="s">
        <v>11667</v>
      </c>
      <c r="C3847" s="9" t="s">
        <v>6139</v>
      </c>
      <c r="D3847" s="9" t="s">
        <v>6182</v>
      </c>
      <c r="F3847" s="9" t="s">
        <v>6141</v>
      </c>
      <c r="G3847" s="9" t="str">
        <f t="shared" ca="1" si="207"/>
        <v>8</v>
      </c>
      <c r="H3847" s="9" t="str">
        <f t="shared" ca="1" si="206"/>
        <v>20</v>
      </c>
      <c r="I3847" s="9" t="s">
        <v>11668</v>
      </c>
      <c r="J3847" s="9" t="s">
        <v>6158</v>
      </c>
      <c r="K3847" s="9" t="s">
        <v>6217</v>
      </c>
      <c r="L3847" s="9" t="s">
        <v>11669</v>
      </c>
      <c r="M3847" s="9" t="s">
        <v>11670</v>
      </c>
      <c r="N3847" s="9" t="s">
        <v>10736</v>
      </c>
    </row>
    <row r="3848" spans="1:14" ht="21.75" customHeight="1">
      <c r="A3848" s="9" t="s">
        <v>4611</v>
      </c>
      <c r="B3848" s="11" t="s">
        <v>21</v>
      </c>
      <c r="C3848" s="9" t="s">
        <v>6139</v>
      </c>
      <c r="D3848" s="9" t="s">
        <v>6140</v>
      </c>
      <c r="F3848" s="9" t="s">
        <v>6141</v>
      </c>
      <c r="G3848" s="9" t="str">
        <f t="shared" ca="1" si="207"/>
        <v>8</v>
      </c>
      <c r="H3848" s="9" t="str">
        <f t="shared" ca="1" si="206"/>
        <v>20</v>
      </c>
      <c r="I3848" s="9" t="s">
        <v>10810</v>
      </c>
      <c r="J3848" s="9" t="s">
        <v>9287</v>
      </c>
      <c r="K3848" s="9" t="s">
        <v>6217</v>
      </c>
      <c r="L3848" s="9" t="s">
        <v>21</v>
      </c>
      <c r="M3848" s="9" t="s">
        <v>11671</v>
      </c>
      <c r="N3848" s="9" t="s">
        <v>21</v>
      </c>
    </row>
    <row r="3849" spans="1:14" ht="21.75" customHeight="1">
      <c r="A3849" s="9" t="s">
        <v>4176</v>
      </c>
      <c r="B3849" s="11" t="s">
        <v>11440</v>
      </c>
      <c r="C3849" s="9" t="s">
        <v>6139</v>
      </c>
      <c r="D3849" s="9" t="s">
        <v>6182</v>
      </c>
      <c r="F3849" s="9" t="s">
        <v>6141</v>
      </c>
      <c r="G3849" s="9" t="str">
        <f t="shared" ca="1" si="207"/>
        <v>8</v>
      </c>
      <c r="H3849" s="9" t="str">
        <f t="shared" ca="1" si="206"/>
        <v>20</v>
      </c>
      <c r="I3849" s="9" t="s">
        <v>10787</v>
      </c>
      <c r="J3849" s="9" t="s">
        <v>10706</v>
      </c>
      <c r="K3849" s="9" t="s">
        <v>6217</v>
      </c>
      <c r="L3849" s="9" t="s">
        <v>21</v>
      </c>
      <c r="M3849" s="9" t="s">
        <v>11672</v>
      </c>
      <c r="N3849" s="9" t="s">
        <v>308</v>
      </c>
    </row>
    <row r="3850" spans="1:14" ht="21.75" customHeight="1">
      <c r="A3850" s="9" t="s">
        <v>6326</v>
      </c>
      <c r="B3850" s="9" t="s">
        <v>11673</v>
      </c>
      <c r="C3850" s="9" t="s">
        <v>6139</v>
      </c>
      <c r="D3850" s="9" t="s">
        <v>6177</v>
      </c>
      <c r="F3850" s="9" t="s">
        <v>6141</v>
      </c>
      <c r="G3850" s="9" t="str">
        <f t="shared" ca="1" si="207"/>
        <v>8</v>
      </c>
      <c r="H3850" s="9" t="str">
        <f t="shared" ca="1" si="206"/>
        <v>20</v>
      </c>
      <c r="I3850" s="9" t="s">
        <v>10751</v>
      </c>
      <c r="J3850" s="9" t="s">
        <v>40</v>
      </c>
      <c r="K3850" s="9" t="s">
        <v>6143</v>
      </c>
      <c r="L3850" s="9" t="s">
        <v>11674</v>
      </c>
      <c r="M3850" s="9" t="s">
        <v>1907</v>
      </c>
      <c r="N3850" s="9" t="s">
        <v>10749</v>
      </c>
    </row>
    <row r="3851" spans="1:14" ht="21.75" customHeight="1">
      <c r="A3851" s="9" t="s">
        <v>11675</v>
      </c>
      <c r="B3851" s="9" t="s">
        <v>11676</v>
      </c>
      <c r="C3851" s="9" t="s">
        <v>6139</v>
      </c>
      <c r="D3851" s="9" t="s">
        <v>6182</v>
      </c>
      <c r="F3851" s="9" t="s">
        <v>6141</v>
      </c>
      <c r="G3851" s="9" t="str">
        <f t="shared" ca="1" si="207"/>
        <v>8</v>
      </c>
      <c r="H3851" s="9" t="str">
        <f t="shared" ca="1" si="206"/>
        <v>20</v>
      </c>
      <c r="I3851" s="9" t="s">
        <v>10791</v>
      </c>
      <c r="J3851" s="9" t="s">
        <v>10722</v>
      </c>
      <c r="K3851" s="9" t="s">
        <v>6143</v>
      </c>
      <c r="L3851" s="9" t="s">
        <v>11677</v>
      </c>
      <c r="M3851" s="9" t="s">
        <v>11678</v>
      </c>
      <c r="N3851" s="9" t="s">
        <v>10749</v>
      </c>
    </row>
    <row r="3852" spans="1:14" ht="21.75" customHeight="1">
      <c r="A3852" s="9" t="s">
        <v>3014</v>
      </c>
      <c r="B3852" s="9" t="s">
        <v>11679</v>
      </c>
      <c r="C3852" s="9" t="s">
        <v>6139</v>
      </c>
      <c r="D3852" s="9" t="s">
        <v>6182</v>
      </c>
      <c r="F3852" s="9" t="s">
        <v>6141</v>
      </c>
      <c r="G3852" s="9" t="str">
        <f t="shared" ca="1" si="207"/>
        <v>8</v>
      </c>
      <c r="H3852" s="9" t="str">
        <f t="shared" ca="1" si="206"/>
        <v>20</v>
      </c>
      <c r="I3852" s="9" t="s">
        <v>11491</v>
      </c>
      <c r="J3852" s="9" t="s">
        <v>6158</v>
      </c>
      <c r="K3852" s="9" t="s">
        <v>6143</v>
      </c>
      <c r="L3852" s="9" t="s">
        <v>11680</v>
      </c>
      <c r="M3852" s="9" t="s">
        <v>11681</v>
      </c>
      <c r="N3852" s="9" t="s">
        <v>10712</v>
      </c>
    </row>
    <row r="3853" spans="1:14" ht="21.75" customHeight="1">
      <c r="A3853" s="9" t="s">
        <v>11682</v>
      </c>
      <c r="B3853" s="9" t="s">
        <v>11683</v>
      </c>
      <c r="C3853" s="9" t="s">
        <v>6139</v>
      </c>
      <c r="D3853" s="9" t="s">
        <v>6140</v>
      </c>
      <c r="F3853" s="9" t="s">
        <v>6141</v>
      </c>
      <c r="G3853" s="9" t="str">
        <f t="shared" ca="1" si="207"/>
        <v>8</v>
      </c>
      <c r="H3853" s="9" t="str">
        <f t="shared" ca="1" si="206"/>
        <v>20</v>
      </c>
      <c r="I3853" s="9" t="s">
        <v>10965</v>
      </c>
      <c r="J3853" s="9" t="s">
        <v>10706</v>
      </c>
      <c r="K3853" s="9" t="s">
        <v>6217</v>
      </c>
      <c r="L3853" s="9" t="s">
        <v>11684</v>
      </c>
      <c r="M3853" s="9" t="s">
        <v>11685</v>
      </c>
      <c r="N3853" s="9" t="s">
        <v>10712</v>
      </c>
    </row>
    <row r="3854" spans="1:14" ht="21.75" customHeight="1">
      <c r="A3854" s="9" t="s">
        <v>6326</v>
      </c>
      <c r="B3854" s="11" t="s">
        <v>11686</v>
      </c>
      <c r="C3854" s="9" t="s">
        <v>6139</v>
      </c>
      <c r="D3854" s="9" t="s">
        <v>6140</v>
      </c>
      <c r="F3854" s="9" t="s">
        <v>6141</v>
      </c>
      <c r="G3854" s="9" t="str">
        <f t="shared" ca="1" si="207"/>
        <v>8</v>
      </c>
      <c r="H3854" s="9" t="str">
        <f t="shared" ca="1" si="206"/>
        <v>20</v>
      </c>
      <c r="I3854" s="9" t="s">
        <v>10810</v>
      </c>
      <c r="J3854" s="9" t="s">
        <v>10760</v>
      </c>
      <c r="K3854" s="9" t="s">
        <v>6143</v>
      </c>
      <c r="L3854" s="9" t="s">
        <v>11687</v>
      </c>
      <c r="M3854" s="9" t="s">
        <v>11688</v>
      </c>
      <c r="N3854" s="9" t="s">
        <v>10712</v>
      </c>
    </row>
    <row r="3855" spans="1:14" ht="21.75" customHeight="1">
      <c r="A3855" s="9" t="s">
        <v>11689</v>
      </c>
      <c r="B3855" s="11" t="s">
        <v>11690</v>
      </c>
      <c r="C3855" s="9" t="s">
        <v>6139</v>
      </c>
      <c r="D3855" s="9" t="s">
        <v>6182</v>
      </c>
      <c r="F3855" s="9" t="s">
        <v>6141</v>
      </c>
      <c r="G3855" s="9" t="str">
        <f t="shared" ca="1" si="207"/>
        <v>8</v>
      </c>
      <c r="H3855" s="9" t="str">
        <f t="shared" ca="1" si="206"/>
        <v>20</v>
      </c>
      <c r="I3855" s="9" t="s">
        <v>11104</v>
      </c>
      <c r="J3855" s="9" t="s">
        <v>10706</v>
      </c>
      <c r="K3855" s="9" t="s">
        <v>6217</v>
      </c>
      <c r="L3855" s="9" t="s">
        <v>11535</v>
      </c>
      <c r="M3855" s="9" t="s">
        <v>11691</v>
      </c>
      <c r="N3855" s="9" t="s">
        <v>10736</v>
      </c>
    </row>
    <row r="3856" spans="1:14" ht="21.75" customHeight="1">
      <c r="A3856" s="9" t="s">
        <v>6326</v>
      </c>
      <c r="B3856" s="9" t="s">
        <v>11692</v>
      </c>
      <c r="C3856" s="9" t="s">
        <v>6139</v>
      </c>
      <c r="D3856" s="9" t="s">
        <v>11567</v>
      </c>
      <c r="F3856" s="9" t="s">
        <v>6164</v>
      </c>
      <c r="G3856" s="9" t="str">
        <f t="shared" ca="1" si="207"/>
        <v>8</v>
      </c>
      <c r="H3856" s="9" t="str">
        <f t="shared" ca="1" si="206"/>
        <v>20</v>
      </c>
      <c r="I3856" s="9" t="s">
        <v>10870</v>
      </c>
      <c r="J3856" s="9" t="s">
        <v>6158</v>
      </c>
      <c r="K3856" s="9" t="s">
        <v>19</v>
      </c>
      <c r="L3856" s="9" t="s">
        <v>11693</v>
      </c>
      <c r="M3856" s="9" t="s">
        <v>11694</v>
      </c>
      <c r="N3856" s="9" t="s">
        <v>10749</v>
      </c>
    </row>
    <row r="3857" spans="1:14" ht="21.75" customHeight="1">
      <c r="A3857" s="9" t="s">
        <v>894</v>
      </c>
      <c r="B3857" s="9" t="s">
        <v>11695</v>
      </c>
      <c r="C3857" s="9" t="s">
        <v>6139</v>
      </c>
      <c r="D3857" s="9" t="s">
        <v>6182</v>
      </c>
      <c r="F3857" s="9" t="s">
        <v>6141</v>
      </c>
      <c r="G3857" s="9" t="str">
        <f t="shared" ca="1" si="207"/>
        <v>8</v>
      </c>
      <c r="H3857" s="9" t="str">
        <f t="shared" ca="1" si="206"/>
        <v>20</v>
      </c>
      <c r="I3857" s="9" t="s">
        <v>10777</v>
      </c>
      <c r="J3857" s="9" t="s">
        <v>6158</v>
      </c>
      <c r="K3857" s="9" t="s">
        <v>6143</v>
      </c>
      <c r="L3857" s="9" t="s">
        <v>11696</v>
      </c>
      <c r="M3857" s="9" t="s">
        <v>11697</v>
      </c>
      <c r="N3857" s="9" t="s">
        <v>10712</v>
      </c>
    </row>
    <row r="3858" spans="1:14" ht="21.75" customHeight="1">
      <c r="A3858" s="9" t="s">
        <v>1410</v>
      </c>
      <c r="B3858" s="9" t="s">
        <v>11698</v>
      </c>
      <c r="C3858" s="9" t="s">
        <v>6139</v>
      </c>
      <c r="D3858" s="9" t="s">
        <v>6182</v>
      </c>
      <c r="F3858" s="9" t="s">
        <v>6141</v>
      </c>
      <c r="G3858" s="9" t="str">
        <f t="shared" ca="1" si="207"/>
        <v>8</v>
      </c>
      <c r="H3858" s="9" t="str">
        <f t="shared" ca="1" si="206"/>
        <v>20</v>
      </c>
      <c r="I3858" s="9" t="s">
        <v>10751</v>
      </c>
      <c r="J3858" s="9" t="s">
        <v>10706</v>
      </c>
      <c r="K3858" s="9" t="s">
        <v>6143</v>
      </c>
      <c r="L3858" s="9" t="s">
        <v>11407</v>
      </c>
      <c r="M3858" s="9" t="s">
        <v>11699</v>
      </c>
      <c r="N3858" s="9" t="s">
        <v>308</v>
      </c>
    </row>
    <row r="3859" spans="1:14" ht="21.75" customHeight="1">
      <c r="A3859" s="9" t="s">
        <v>11700</v>
      </c>
      <c r="B3859" s="11" t="s">
        <v>11701</v>
      </c>
      <c r="C3859" s="9" t="s">
        <v>6139</v>
      </c>
      <c r="D3859" s="9" t="s">
        <v>6140</v>
      </c>
      <c r="F3859" s="9" t="s">
        <v>6141</v>
      </c>
      <c r="G3859" s="9" t="str">
        <f t="shared" ca="1" si="207"/>
        <v>8</v>
      </c>
      <c r="H3859" s="9" t="str">
        <f t="shared" ca="1" si="206"/>
        <v>20</v>
      </c>
      <c r="I3859" s="9" t="s">
        <v>11702</v>
      </c>
      <c r="J3859" s="9" t="s">
        <v>6270</v>
      </c>
      <c r="K3859" s="9" t="s">
        <v>6217</v>
      </c>
      <c r="L3859" s="9" t="s">
        <v>11703</v>
      </c>
      <c r="M3859" s="9" t="s">
        <v>11704</v>
      </c>
      <c r="N3859" s="9" t="s">
        <v>10712</v>
      </c>
    </row>
    <row r="3860" spans="1:14" ht="21.75" customHeight="1">
      <c r="A3860" s="9" t="s">
        <v>7428</v>
      </c>
      <c r="B3860" s="11" t="s">
        <v>11701</v>
      </c>
      <c r="C3860" s="9" t="s">
        <v>6139</v>
      </c>
      <c r="D3860" s="9" t="s">
        <v>6140</v>
      </c>
      <c r="F3860" s="9" t="s">
        <v>6141</v>
      </c>
      <c r="G3860" s="9" t="str">
        <f t="shared" ca="1" si="207"/>
        <v>8</v>
      </c>
      <c r="H3860" s="9" t="str">
        <f t="shared" ca="1" si="206"/>
        <v>20</v>
      </c>
      <c r="I3860" s="9" t="s">
        <v>11705</v>
      </c>
      <c r="J3860" s="9" t="s">
        <v>6270</v>
      </c>
      <c r="K3860" s="9" t="s">
        <v>10929</v>
      </c>
      <c r="L3860" s="9" t="s">
        <v>11703</v>
      </c>
      <c r="M3860" s="9" t="s">
        <v>11704</v>
      </c>
      <c r="N3860" s="9" t="s">
        <v>10712</v>
      </c>
    </row>
    <row r="3861" spans="1:14" ht="21.75" customHeight="1">
      <c r="A3861" s="9" t="s">
        <v>172</v>
      </c>
      <c r="B3861" s="11" t="s">
        <v>11706</v>
      </c>
      <c r="C3861" s="9" t="s">
        <v>6139</v>
      </c>
      <c r="D3861" s="9" t="s">
        <v>6140</v>
      </c>
      <c r="F3861" s="9" t="s">
        <v>10786</v>
      </c>
      <c r="G3861" s="9" t="str">
        <f t="shared" ca="1" si="207"/>
        <v>8</v>
      </c>
      <c r="H3861" s="9" t="str">
        <f t="shared" ca="1" si="206"/>
        <v>20</v>
      </c>
      <c r="I3861" s="9" t="s">
        <v>11707</v>
      </c>
      <c r="J3861" s="9" t="s">
        <v>10706</v>
      </c>
      <c r="K3861" s="9" t="s">
        <v>6217</v>
      </c>
      <c r="L3861" s="9" t="s">
        <v>21</v>
      </c>
      <c r="M3861" s="9" t="s">
        <v>11708</v>
      </c>
      <c r="N3861" s="9" t="s">
        <v>10749</v>
      </c>
    </row>
    <row r="3862" spans="1:14" ht="21.75" customHeight="1">
      <c r="A3862" s="9" t="s">
        <v>1410</v>
      </c>
      <c r="B3862" s="11" t="s">
        <v>11709</v>
      </c>
      <c r="C3862" s="9" t="s">
        <v>6139</v>
      </c>
      <c r="D3862" s="9" t="s">
        <v>6163</v>
      </c>
      <c r="F3862" s="9" t="s">
        <v>10786</v>
      </c>
      <c r="G3862" s="9" t="str">
        <f t="shared" ca="1" si="207"/>
        <v>8</v>
      </c>
      <c r="H3862" s="9" t="str">
        <f t="shared" ca="1" si="206"/>
        <v>20</v>
      </c>
      <c r="I3862" s="9" t="s">
        <v>10772</v>
      </c>
      <c r="J3862" s="9" t="s">
        <v>6158</v>
      </c>
      <c r="K3862" s="9" t="s">
        <v>19</v>
      </c>
      <c r="L3862" s="9" t="s">
        <v>11710</v>
      </c>
      <c r="M3862" s="9" t="s">
        <v>11711</v>
      </c>
      <c r="N3862" s="9" t="s">
        <v>10749</v>
      </c>
    </row>
    <row r="3863" spans="1:14" ht="21.75" customHeight="1">
      <c r="A3863" s="9" t="s">
        <v>4176</v>
      </c>
      <c r="B3863" s="9" t="s">
        <v>11712</v>
      </c>
      <c r="C3863" s="9" t="s">
        <v>6139</v>
      </c>
      <c r="D3863" s="9" t="s">
        <v>6140</v>
      </c>
      <c r="F3863" s="9" t="s">
        <v>10786</v>
      </c>
      <c r="G3863" s="9" t="str">
        <f t="shared" ca="1" si="207"/>
        <v>8</v>
      </c>
      <c r="H3863" s="9" t="str">
        <f t="shared" ca="1" si="206"/>
        <v>20</v>
      </c>
      <c r="I3863" s="9" t="s">
        <v>10742</v>
      </c>
      <c r="J3863" s="9" t="s">
        <v>10706</v>
      </c>
      <c r="K3863" s="9" t="s">
        <v>6143</v>
      </c>
      <c r="L3863" s="9" t="s">
        <v>11713</v>
      </c>
      <c r="M3863" s="9" t="s">
        <v>11714</v>
      </c>
      <c r="N3863" s="9" t="s">
        <v>10712</v>
      </c>
    </row>
    <row r="3864" spans="1:14" ht="21.75" customHeight="1">
      <c r="A3864" s="9" t="s">
        <v>172</v>
      </c>
      <c r="B3864" s="11" t="s">
        <v>11706</v>
      </c>
      <c r="C3864" s="9" t="s">
        <v>6139</v>
      </c>
      <c r="D3864" s="9" t="s">
        <v>6140</v>
      </c>
      <c r="F3864" s="9" t="s">
        <v>6164</v>
      </c>
      <c r="G3864" s="9" t="str">
        <f t="shared" ca="1" si="207"/>
        <v>8</v>
      </c>
      <c r="H3864" s="9" t="str">
        <f t="shared" ca="1" si="206"/>
        <v>20</v>
      </c>
      <c r="I3864" s="9" t="s">
        <v>11100</v>
      </c>
      <c r="J3864" s="9" t="s">
        <v>10706</v>
      </c>
      <c r="K3864" s="9" t="s">
        <v>6143</v>
      </c>
      <c r="L3864" s="9" t="s">
        <v>21</v>
      </c>
      <c r="M3864" s="9" t="s">
        <v>11715</v>
      </c>
      <c r="N3864" s="9" t="s">
        <v>10749</v>
      </c>
    </row>
    <row r="3865" spans="1:14" ht="21.75" customHeight="1">
      <c r="A3865" s="9" t="s">
        <v>11716</v>
      </c>
      <c r="B3865" s="9" t="s">
        <v>11476</v>
      </c>
      <c r="C3865" s="9" t="s">
        <v>6139</v>
      </c>
      <c r="D3865" s="9" t="s">
        <v>6182</v>
      </c>
      <c r="F3865" s="9" t="s">
        <v>6141</v>
      </c>
      <c r="G3865" s="9" t="str">
        <f t="shared" ca="1" si="207"/>
        <v>8</v>
      </c>
      <c r="H3865" s="9" t="str">
        <f t="shared" ca="1" si="206"/>
        <v>20</v>
      </c>
      <c r="I3865" s="9" t="s">
        <v>10787</v>
      </c>
      <c r="J3865" s="9" t="s">
        <v>10706</v>
      </c>
      <c r="K3865" s="9" t="s">
        <v>6217</v>
      </c>
      <c r="L3865" s="9" t="s">
        <v>11717</v>
      </c>
      <c r="M3865" s="9" t="s">
        <v>11718</v>
      </c>
      <c r="N3865" s="9" t="s">
        <v>308</v>
      </c>
    </row>
    <row r="3866" spans="1:14" ht="21.75" customHeight="1">
      <c r="A3866" s="9" t="s">
        <v>3257</v>
      </c>
      <c r="B3866" s="9" t="s">
        <v>11719</v>
      </c>
      <c r="C3866" s="9" t="s">
        <v>6139</v>
      </c>
      <c r="D3866" s="9" t="s">
        <v>6140</v>
      </c>
      <c r="F3866" s="9" t="s">
        <v>6141</v>
      </c>
      <c r="G3866" s="9" t="str">
        <f t="shared" ca="1" si="207"/>
        <v>8</v>
      </c>
      <c r="H3866" s="9" t="str">
        <f t="shared" ca="1" si="206"/>
        <v>20</v>
      </c>
      <c r="I3866" s="9" t="s">
        <v>10916</v>
      </c>
      <c r="J3866" s="9" t="s">
        <v>6158</v>
      </c>
      <c r="K3866" s="9" t="s">
        <v>6217</v>
      </c>
      <c r="L3866" s="9" t="s">
        <v>11720</v>
      </c>
      <c r="M3866" s="9" t="s">
        <v>11721</v>
      </c>
      <c r="N3866" s="9" t="s">
        <v>10712</v>
      </c>
    </row>
    <row r="3867" spans="1:14" ht="21.75" customHeight="1">
      <c r="A3867" s="9" t="s">
        <v>4176</v>
      </c>
      <c r="B3867" s="9" t="s">
        <v>11722</v>
      </c>
      <c r="C3867" s="9" t="s">
        <v>6139</v>
      </c>
      <c r="D3867" s="9" t="s">
        <v>6182</v>
      </c>
      <c r="F3867" s="9" t="s">
        <v>6141</v>
      </c>
      <c r="G3867" s="9" t="str">
        <f t="shared" ca="1" si="207"/>
        <v>8</v>
      </c>
      <c r="H3867" s="9" t="str">
        <f t="shared" ca="1" si="206"/>
        <v>20</v>
      </c>
      <c r="I3867" s="9" t="s">
        <v>10810</v>
      </c>
      <c r="J3867" s="9" t="s">
        <v>40</v>
      </c>
      <c r="K3867" s="9" t="s">
        <v>6217</v>
      </c>
      <c r="L3867" s="9" t="s">
        <v>11723</v>
      </c>
      <c r="M3867" s="9" t="s">
        <v>11724</v>
      </c>
      <c r="N3867" s="9" t="s">
        <v>10712</v>
      </c>
    </row>
    <row r="3868" spans="1:14" ht="21.75" customHeight="1">
      <c r="A3868" s="9" t="s">
        <v>1068</v>
      </c>
      <c r="B3868" s="9" t="s">
        <v>11725</v>
      </c>
      <c r="C3868" s="9" t="s">
        <v>6139</v>
      </c>
      <c r="D3868" s="9" t="s">
        <v>6177</v>
      </c>
      <c r="F3868" s="9" t="s">
        <v>6164</v>
      </c>
      <c r="G3868" s="9" t="str">
        <f t="shared" ca="1" si="207"/>
        <v>8</v>
      </c>
      <c r="H3868" s="9" t="str">
        <f t="shared" ca="1" si="206"/>
        <v>20</v>
      </c>
      <c r="I3868" s="9" t="s">
        <v>10832</v>
      </c>
      <c r="J3868" s="9" t="s">
        <v>40</v>
      </c>
      <c r="K3868" s="9" t="s">
        <v>6143</v>
      </c>
      <c r="L3868" s="9" t="s">
        <v>11726</v>
      </c>
      <c r="M3868" s="9" t="s">
        <v>11727</v>
      </c>
      <c r="N3868" s="9" t="s">
        <v>10749</v>
      </c>
    </row>
    <row r="3869" spans="1:14" ht="21.75" customHeight="1">
      <c r="A3869" s="9" t="s">
        <v>172</v>
      </c>
      <c r="B3869" s="11" t="s">
        <v>11706</v>
      </c>
      <c r="C3869" s="9" t="s">
        <v>6139</v>
      </c>
      <c r="D3869" s="9" t="s">
        <v>6140</v>
      </c>
      <c r="F3869" s="9" t="s">
        <v>10786</v>
      </c>
      <c r="G3869" s="9" t="str">
        <f t="shared" ca="1" si="207"/>
        <v>8</v>
      </c>
      <c r="H3869" s="9" t="str">
        <f t="shared" ca="1" si="206"/>
        <v>20</v>
      </c>
      <c r="I3869" s="9" t="s">
        <v>10810</v>
      </c>
      <c r="J3869" s="9" t="s">
        <v>10706</v>
      </c>
      <c r="K3869" s="9" t="s">
        <v>19</v>
      </c>
      <c r="L3869" s="9" t="s">
        <v>21</v>
      </c>
      <c r="M3869" s="9" t="s">
        <v>11728</v>
      </c>
      <c r="N3869" s="9" t="s">
        <v>10749</v>
      </c>
    </row>
    <row r="3870" spans="1:14" ht="21.75" customHeight="1">
      <c r="A3870" s="9" t="s">
        <v>24</v>
      </c>
      <c r="B3870" s="11" t="s">
        <v>11440</v>
      </c>
      <c r="C3870" s="9" t="s">
        <v>6139</v>
      </c>
      <c r="D3870" s="9" t="s">
        <v>6182</v>
      </c>
      <c r="F3870" s="9" t="s">
        <v>6141</v>
      </c>
      <c r="G3870" s="9" t="str">
        <f t="shared" ca="1" si="207"/>
        <v>8</v>
      </c>
      <c r="H3870" s="9" t="str">
        <f t="shared" ca="1" si="206"/>
        <v>20</v>
      </c>
      <c r="I3870" s="9" t="s">
        <v>10898</v>
      </c>
      <c r="J3870" s="9" t="s">
        <v>10706</v>
      </c>
      <c r="K3870" s="9" t="s">
        <v>19</v>
      </c>
      <c r="L3870" s="9" t="s">
        <v>11305</v>
      </c>
      <c r="M3870" s="9" t="s">
        <v>11729</v>
      </c>
      <c r="N3870" s="9" t="s">
        <v>308</v>
      </c>
    </row>
    <row r="3871" spans="1:14" ht="21.75" customHeight="1">
      <c r="A3871" s="9" t="s">
        <v>172</v>
      </c>
      <c r="B3871" s="9" t="s">
        <v>11730</v>
      </c>
      <c r="C3871" s="9" t="s">
        <v>6139</v>
      </c>
      <c r="D3871" s="9" t="s">
        <v>6182</v>
      </c>
      <c r="F3871" s="9" t="s">
        <v>6141</v>
      </c>
      <c r="G3871" s="9" t="str">
        <f t="shared" ca="1" si="207"/>
        <v>8</v>
      </c>
      <c r="H3871" s="9" t="str">
        <f t="shared" ca="1" si="206"/>
        <v>20</v>
      </c>
      <c r="I3871" s="9" t="s">
        <v>10906</v>
      </c>
      <c r="J3871" s="9" t="s">
        <v>6595</v>
      </c>
      <c r="K3871" s="9" t="s">
        <v>6143</v>
      </c>
      <c r="L3871" s="9" t="s">
        <v>11517</v>
      </c>
      <c r="M3871" s="9" t="s">
        <v>11731</v>
      </c>
      <c r="N3871" s="9" t="s">
        <v>10749</v>
      </c>
    </row>
    <row r="3872" spans="1:14" ht="21.75" customHeight="1">
      <c r="A3872" s="9" t="s">
        <v>1588</v>
      </c>
      <c r="B3872" s="11" t="s">
        <v>11337</v>
      </c>
      <c r="C3872" s="9" t="s">
        <v>6139</v>
      </c>
      <c r="D3872" s="9" t="s">
        <v>6182</v>
      </c>
      <c r="F3872" s="9" t="s">
        <v>6141</v>
      </c>
      <c r="G3872" s="9" t="str">
        <f t="shared" ca="1" si="207"/>
        <v>8</v>
      </c>
      <c r="H3872" s="9" t="str">
        <f t="shared" ca="1" si="206"/>
        <v>20</v>
      </c>
      <c r="I3872" s="9" t="s">
        <v>10916</v>
      </c>
      <c r="J3872" s="9" t="s">
        <v>10706</v>
      </c>
      <c r="K3872" s="9" t="s">
        <v>19</v>
      </c>
      <c r="L3872" s="9" t="s">
        <v>11305</v>
      </c>
      <c r="M3872" s="9" t="s">
        <v>11732</v>
      </c>
      <c r="N3872" s="9" t="s">
        <v>308</v>
      </c>
    </row>
    <row r="3873" spans="1:14" ht="21.75" customHeight="1">
      <c r="A3873" s="9" t="s">
        <v>4979</v>
      </c>
      <c r="B3873" s="9" t="s">
        <v>11476</v>
      </c>
      <c r="C3873" s="9" t="s">
        <v>6139</v>
      </c>
      <c r="D3873" s="9" t="s">
        <v>6182</v>
      </c>
      <c r="F3873" s="9" t="s">
        <v>6141</v>
      </c>
      <c r="G3873" s="9" t="str">
        <f t="shared" ca="1" si="207"/>
        <v>8</v>
      </c>
      <c r="H3873" s="9" t="str">
        <f t="shared" ca="1" si="206"/>
        <v>20</v>
      </c>
      <c r="I3873" s="9" t="s">
        <v>11616</v>
      </c>
      <c r="J3873" s="9" t="s">
        <v>10706</v>
      </c>
      <c r="K3873" s="9" t="s">
        <v>6217</v>
      </c>
      <c r="L3873" s="9" t="s">
        <v>11305</v>
      </c>
      <c r="M3873" s="9" t="s">
        <v>11733</v>
      </c>
      <c r="N3873" s="9" t="s">
        <v>308</v>
      </c>
    </row>
    <row r="3874" spans="1:14" ht="21.75" customHeight="1">
      <c r="A3874" s="9" t="s">
        <v>11734</v>
      </c>
      <c r="B3874" s="11" t="s">
        <v>11337</v>
      </c>
      <c r="C3874" s="9" t="s">
        <v>6139</v>
      </c>
      <c r="D3874" s="9" t="s">
        <v>6182</v>
      </c>
      <c r="F3874" s="9" t="s">
        <v>6141</v>
      </c>
      <c r="G3874" s="9" t="str">
        <f t="shared" ca="1" si="207"/>
        <v>8</v>
      </c>
      <c r="H3874" s="9" t="str">
        <f t="shared" ca="1" si="206"/>
        <v>20</v>
      </c>
      <c r="I3874" s="9" t="s">
        <v>11097</v>
      </c>
      <c r="J3874" s="9" t="s">
        <v>10706</v>
      </c>
      <c r="K3874" s="9" t="s">
        <v>19</v>
      </c>
      <c r="L3874" s="9" t="s">
        <v>11305</v>
      </c>
      <c r="M3874" s="9" t="s">
        <v>11735</v>
      </c>
      <c r="N3874" s="9" t="s">
        <v>308</v>
      </c>
    </row>
    <row r="3875" spans="1:14" ht="21.75" customHeight="1">
      <c r="A3875" s="9" t="s">
        <v>385</v>
      </c>
      <c r="B3875" s="11" t="s">
        <v>11736</v>
      </c>
      <c r="C3875" s="9" t="s">
        <v>6139</v>
      </c>
      <c r="D3875" s="9" t="s">
        <v>6140</v>
      </c>
      <c r="F3875" s="9" t="s">
        <v>6141</v>
      </c>
      <c r="G3875" s="9" t="str">
        <f t="shared" ca="1" si="207"/>
        <v>8</v>
      </c>
      <c r="H3875" s="9" t="str">
        <f t="shared" ca="1" si="206"/>
        <v>20</v>
      </c>
      <c r="I3875" s="9" t="s">
        <v>11104</v>
      </c>
      <c r="J3875" s="9" t="s">
        <v>40</v>
      </c>
      <c r="K3875" s="9" t="s">
        <v>6143</v>
      </c>
      <c r="L3875" s="9" t="s">
        <v>21</v>
      </c>
      <c r="M3875" s="9" t="s">
        <v>11737</v>
      </c>
      <c r="N3875" s="9" t="s">
        <v>10712</v>
      </c>
    </row>
    <row r="3876" spans="1:14" ht="21.75" customHeight="1">
      <c r="A3876" s="9" t="s">
        <v>2510</v>
      </c>
      <c r="B3876" s="9" t="s">
        <v>5093</v>
      </c>
      <c r="C3876" s="9" t="s">
        <v>6139</v>
      </c>
      <c r="D3876" s="9" t="s">
        <v>6182</v>
      </c>
      <c r="F3876" s="9" t="s">
        <v>6141</v>
      </c>
      <c r="G3876" s="9" t="str">
        <f t="shared" ca="1" si="207"/>
        <v>8</v>
      </c>
      <c r="H3876" s="9" t="str">
        <f t="shared" ca="1" si="206"/>
        <v>20</v>
      </c>
      <c r="I3876" s="9" t="s">
        <v>10768</v>
      </c>
      <c r="J3876" s="9" t="s">
        <v>40</v>
      </c>
      <c r="K3876" s="9" t="s">
        <v>6143</v>
      </c>
      <c r="L3876" s="9" t="s">
        <v>11738</v>
      </c>
      <c r="M3876" s="9" t="s">
        <v>11739</v>
      </c>
      <c r="N3876" s="9" t="s">
        <v>10785</v>
      </c>
    </row>
    <row r="3877" spans="1:14" ht="21.75" customHeight="1">
      <c r="A3877" s="9" t="s">
        <v>5191</v>
      </c>
      <c r="B3877" s="9" t="s">
        <v>11436</v>
      </c>
      <c r="C3877" s="9" t="s">
        <v>6139</v>
      </c>
      <c r="D3877" s="9" t="s">
        <v>6182</v>
      </c>
      <c r="F3877" s="9" t="s">
        <v>6141</v>
      </c>
      <c r="G3877" s="9" t="str">
        <f t="shared" ca="1" si="207"/>
        <v>8</v>
      </c>
      <c r="H3877" s="9" t="str">
        <f t="shared" ca="1" si="206"/>
        <v>20</v>
      </c>
      <c r="I3877" s="9" t="s">
        <v>10787</v>
      </c>
      <c r="J3877" s="9" t="s">
        <v>10706</v>
      </c>
      <c r="K3877" s="9" t="s">
        <v>6143</v>
      </c>
      <c r="L3877" s="9" t="s">
        <v>11305</v>
      </c>
      <c r="M3877" s="9" t="s">
        <v>11740</v>
      </c>
      <c r="N3877" s="9" t="s">
        <v>308</v>
      </c>
    </row>
    <row r="3878" spans="1:14" ht="21.75" customHeight="1">
      <c r="A3878" s="9" t="s">
        <v>11741</v>
      </c>
      <c r="B3878" s="11" t="s">
        <v>11440</v>
      </c>
      <c r="C3878" s="9" t="s">
        <v>6139</v>
      </c>
      <c r="D3878" s="9" t="s">
        <v>6182</v>
      </c>
      <c r="F3878" s="9" t="s">
        <v>6141</v>
      </c>
      <c r="G3878" s="9" t="str">
        <f t="shared" ca="1" si="207"/>
        <v>8</v>
      </c>
      <c r="H3878" s="9" t="str">
        <f t="shared" ca="1" si="206"/>
        <v>20</v>
      </c>
      <c r="I3878" s="9" t="s">
        <v>10916</v>
      </c>
      <c r="J3878" s="9" t="s">
        <v>10706</v>
      </c>
      <c r="K3878" s="9" t="s">
        <v>6143</v>
      </c>
      <c r="L3878" s="9" t="s">
        <v>11305</v>
      </c>
      <c r="M3878" s="9" t="s">
        <v>11742</v>
      </c>
      <c r="N3878" s="9" t="s">
        <v>308</v>
      </c>
    </row>
    <row r="3879" spans="1:14" ht="21.75" customHeight="1">
      <c r="A3879" s="9" t="s">
        <v>6250</v>
      </c>
      <c r="B3879" s="11" t="s">
        <v>21</v>
      </c>
      <c r="C3879" s="9" t="s">
        <v>6139</v>
      </c>
      <c r="D3879" s="9" t="s">
        <v>6140</v>
      </c>
      <c r="F3879" s="9" t="s">
        <v>6141</v>
      </c>
      <c r="G3879" s="9" t="str">
        <f t="shared" ca="1" si="207"/>
        <v>8</v>
      </c>
      <c r="H3879" s="9" t="str">
        <f t="shared" ca="1" si="206"/>
        <v>20</v>
      </c>
      <c r="I3879" s="9" t="s">
        <v>11293</v>
      </c>
      <c r="J3879" s="9" t="s">
        <v>10995</v>
      </c>
      <c r="K3879" s="9" t="s">
        <v>10861</v>
      </c>
      <c r="L3879" s="9" t="s">
        <v>21</v>
      </c>
      <c r="M3879" s="9" t="s">
        <v>11743</v>
      </c>
      <c r="N3879" s="9" t="s">
        <v>21</v>
      </c>
    </row>
    <row r="3880" spans="1:14" ht="21.75" customHeight="1">
      <c r="A3880" s="9" t="s">
        <v>11744</v>
      </c>
      <c r="B3880" s="11" t="s">
        <v>11440</v>
      </c>
      <c r="C3880" s="9" t="s">
        <v>6139</v>
      </c>
      <c r="D3880" s="9" t="s">
        <v>6182</v>
      </c>
      <c r="F3880" s="9" t="s">
        <v>6141</v>
      </c>
      <c r="G3880" s="9" t="str">
        <f t="shared" ca="1" si="207"/>
        <v>8</v>
      </c>
      <c r="H3880" s="9" t="str">
        <f t="shared" ca="1" si="206"/>
        <v>20</v>
      </c>
      <c r="I3880" s="9" t="s">
        <v>11104</v>
      </c>
      <c r="J3880" s="9" t="s">
        <v>10706</v>
      </c>
      <c r="K3880" s="9" t="s">
        <v>6143</v>
      </c>
      <c r="L3880" s="9" t="s">
        <v>11305</v>
      </c>
      <c r="M3880" s="9" t="s">
        <v>11745</v>
      </c>
      <c r="N3880" s="9" t="s">
        <v>308</v>
      </c>
    </row>
    <row r="3881" spans="1:14" ht="21.75" customHeight="1">
      <c r="A3881" s="9" t="s">
        <v>108</v>
      </c>
      <c r="B3881" s="11" t="s">
        <v>11746</v>
      </c>
      <c r="C3881" s="9" t="s">
        <v>6139</v>
      </c>
      <c r="D3881" s="9" t="s">
        <v>6163</v>
      </c>
      <c r="F3881" s="9" t="s">
        <v>6141</v>
      </c>
      <c r="G3881" s="9" t="str">
        <f t="shared" ca="1" si="207"/>
        <v>8</v>
      </c>
      <c r="H3881" s="9" t="str">
        <f t="shared" ca="1" si="206"/>
        <v>20</v>
      </c>
      <c r="I3881" s="9" t="s">
        <v>10756</v>
      </c>
      <c r="J3881" s="9" t="s">
        <v>40</v>
      </c>
      <c r="K3881" s="9" t="s">
        <v>6217</v>
      </c>
      <c r="L3881" s="9" t="s">
        <v>21</v>
      </c>
      <c r="M3881" s="9" t="s">
        <v>11747</v>
      </c>
      <c r="N3881" s="9" t="s">
        <v>10712</v>
      </c>
    </row>
    <row r="3882" spans="1:14" ht="21.75" customHeight="1">
      <c r="A3882" s="9" t="s">
        <v>1907</v>
      </c>
      <c r="B3882" s="11" t="s">
        <v>11746</v>
      </c>
      <c r="C3882" s="9" t="s">
        <v>6139</v>
      </c>
      <c r="D3882" s="9" t="s">
        <v>6163</v>
      </c>
      <c r="F3882" s="9" t="s">
        <v>6141</v>
      </c>
      <c r="G3882" s="9" t="str">
        <f t="shared" ca="1" si="207"/>
        <v>8</v>
      </c>
      <c r="H3882" s="9" t="str">
        <f t="shared" ca="1" si="206"/>
        <v>20</v>
      </c>
      <c r="I3882" s="9" t="s">
        <v>10756</v>
      </c>
      <c r="J3882" s="9" t="s">
        <v>40</v>
      </c>
      <c r="K3882" s="9" t="s">
        <v>6217</v>
      </c>
      <c r="L3882" s="9" t="s">
        <v>21</v>
      </c>
      <c r="M3882" s="9" t="s">
        <v>11747</v>
      </c>
      <c r="N3882" s="9" t="s">
        <v>10712</v>
      </c>
    </row>
    <row r="3883" spans="1:14" ht="21.75" customHeight="1">
      <c r="A3883" s="9" t="s">
        <v>172</v>
      </c>
      <c r="B3883" s="9" t="s">
        <v>11748</v>
      </c>
      <c r="C3883" s="9" t="s">
        <v>6139</v>
      </c>
      <c r="D3883" s="9" t="s">
        <v>6182</v>
      </c>
      <c r="F3883" s="9" t="s">
        <v>6164</v>
      </c>
      <c r="G3883" s="9" t="str">
        <f t="shared" ca="1" si="207"/>
        <v>8</v>
      </c>
      <c r="H3883" s="9" t="str">
        <f t="shared" ca="1" si="206"/>
        <v>20</v>
      </c>
      <c r="I3883" s="9" t="s">
        <v>10756</v>
      </c>
      <c r="J3883" s="9" t="s">
        <v>40</v>
      </c>
      <c r="K3883" s="9" t="s">
        <v>6217</v>
      </c>
      <c r="L3883" s="9" t="s">
        <v>11749</v>
      </c>
      <c r="M3883" s="9" t="s">
        <v>11750</v>
      </c>
      <c r="N3883" s="9" t="s">
        <v>10712</v>
      </c>
    </row>
    <row r="3884" spans="1:14" ht="21.75" customHeight="1">
      <c r="A3884" s="9" t="s">
        <v>11751</v>
      </c>
      <c r="B3884" s="11" t="s">
        <v>21</v>
      </c>
      <c r="C3884" s="9" t="s">
        <v>6139</v>
      </c>
      <c r="D3884" s="9" t="s">
        <v>6163</v>
      </c>
      <c r="F3884" s="9" t="s">
        <v>10786</v>
      </c>
      <c r="G3884" s="9" t="str">
        <f t="shared" ca="1" si="207"/>
        <v>8</v>
      </c>
      <c r="H3884" s="9" t="str">
        <f t="shared" ca="1" si="206"/>
        <v>20</v>
      </c>
      <c r="I3884" s="9" t="s">
        <v>10810</v>
      </c>
      <c r="J3884" s="9" t="s">
        <v>6270</v>
      </c>
      <c r="K3884" s="9" t="s">
        <v>10861</v>
      </c>
      <c r="L3884" s="9" t="s">
        <v>21</v>
      </c>
      <c r="M3884" s="9" t="s">
        <v>11752</v>
      </c>
      <c r="N3884" s="9" t="s">
        <v>21</v>
      </c>
    </row>
    <row r="3885" spans="1:14" ht="21.75" customHeight="1">
      <c r="A3885" s="9" t="s">
        <v>10294</v>
      </c>
      <c r="B3885" s="9" t="s">
        <v>11753</v>
      </c>
      <c r="C3885" s="9" t="s">
        <v>6139</v>
      </c>
      <c r="D3885" s="9" t="s">
        <v>6140</v>
      </c>
      <c r="F3885" s="9" t="s">
        <v>6141</v>
      </c>
      <c r="G3885" s="9" t="str">
        <f t="shared" ca="1" si="207"/>
        <v>8</v>
      </c>
      <c r="H3885" s="9" t="str">
        <f t="shared" ca="1" si="206"/>
        <v>20</v>
      </c>
      <c r="I3885" s="9" t="s">
        <v>10819</v>
      </c>
      <c r="J3885" s="9" t="s">
        <v>6158</v>
      </c>
      <c r="K3885" s="9" t="s">
        <v>6143</v>
      </c>
      <c r="L3885" s="9" t="s">
        <v>11754</v>
      </c>
      <c r="M3885" s="9" t="s">
        <v>11755</v>
      </c>
      <c r="N3885" s="9" t="s">
        <v>10749</v>
      </c>
    </row>
    <row r="3886" spans="1:14" ht="21.75" customHeight="1">
      <c r="A3886" s="9" t="s">
        <v>817</v>
      </c>
      <c r="B3886" s="11" t="s">
        <v>11756</v>
      </c>
      <c r="C3886" s="9" t="s">
        <v>6139</v>
      </c>
      <c r="D3886" s="9" t="s">
        <v>6182</v>
      </c>
      <c r="F3886" s="9" t="s">
        <v>6164</v>
      </c>
      <c r="G3886" s="9" t="str">
        <f t="shared" ca="1" si="207"/>
        <v>8</v>
      </c>
      <c r="H3886" s="9" t="str">
        <f t="shared" ca="1" si="206"/>
        <v>20</v>
      </c>
      <c r="I3886" s="9" t="s">
        <v>10756</v>
      </c>
      <c r="J3886" s="9" t="s">
        <v>6595</v>
      </c>
      <c r="K3886" s="9" t="s">
        <v>6217</v>
      </c>
      <c r="L3886" s="9" t="s">
        <v>21</v>
      </c>
      <c r="M3886" s="9" t="s">
        <v>11757</v>
      </c>
      <c r="N3886" s="9" t="s">
        <v>10749</v>
      </c>
    </row>
    <row r="3887" spans="1:14" ht="21.75" customHeight="1">
      <c r="A3887" s="9" t="s">
        <v>51</v>
      </c>
      <c r="B3887" s="9" t="s">
        <v>11758</v>
      </c>
      <c r="C3887" s="9" t="s">
        <v>6139</v>
      </c>
      <c r="D3887" s="9" t="s">
        <v>6140</v>
      </c>
      <c r="F3887" s="9" t="s">
        <v>10786</v>
      </c>
      <c r="G3887" s="9" t="str">
        <f t="shared" ca="1" si="207"/>
        <v>8</v>
      </c>
      <c r="H3887" s="9" t="str">
        <f t="shared" ca="1" si="206"/>
        <v>20</v>
      </c>
      <c r="I3887" s="9" t="s">
        <v>11104</v>
      </c>
      <c r="J3887" s="9" t="s">
        <v>40</v>
      </c>
      <c r="K3887" s="9" t="s">
        <v>6217</v>
      </c>
      <c r="L3887" s="9" t="s">
        <v>11759</v>
      </c>
      <c r="M3887" s="9" t="s">
        <v>11760</v>
      </c>
      <c r="N3887" s="9" t="s">
        <v>10712</v>
      </c>
    </row>
    <row r="3888" spans="1:14" ht="21.75" customHeight="1">
      <c r="A3888" s="9" t="s">
        <v>683</v>
      </c>
      <c r="B3888" s="9" t="s">
        <v>11761</v>
      </c>
      <c r="C3888" s="9" t="s">
        <v>6139</v>
      </c>
      <c r="D3888" s="9" t="s">
        <v>6140</v>
      </c>
      <c r="F3888" s="9" t="s">
        <v>6141</v>
      </c>
      <c r="G3888" s="9" t="str">
        <f t="shared" ca="1" si="207"/>
        <v>8</v>
      </c>
      <c r="H3888" s="9" t="str">
        <f t="shared" ca="1" si="206"/>
        <v>20</v>
      </c>
      <c r="I3888" s="9" t="s">
        <v>10810</v>
      </c>
      <c r="J3888" s="9" t="s">
        <v>10706</v>
      </c>
      <c r="K3888" s="9" t="s">
        <v>6217</v>
      </c>
      <c r="L3888" s="9" t="s">
        <v>11762</v>
      </c>
      <c r="M3888" s="9" t="s">
        <v>11763</v>
      </c>
      <c r="N3888" s="9" t="s">
        <v>10712</v>
      </c>
    </row>
    <row r="3889" spans="1:14" ht="21.75" customHeight="1">
      <c r="A3889" s="9" t="s">
        <v>11764</v>
      </c>
      <c r="B3889" s="9" t="s">
        <v>11065</v>
      </c>
      <c r="C3889" s="9" t="s">
        <v>6139</v>
      </c>
      <c r="D3889" s="9" t="s">
        <v>6140</v>
      </c>
      <c r="F3889" s="9" t="s">
        <v>6141</v>
      </c>
      <c r="G3889" s="9" t="str">
        <f t="shared" ca="1" si="207"/>
        <v>8</v>
      </c>
      <c r="H3889" s="9" t="str">
        <f t="shared" ca="1" si="206"/>
        <v>20</v>
      </c>
      <c r="I3889" s="9" t="s">
        <v>10742</v>
      </c>
      <c r="J3889" s="9" t="s">
        <v>10706</v>
      </c>
      <c r="K3889" s="9" t="s">
        <v>19</v>
      </c>
      <c r="L3889" s="9" t="s">
        <v>11765</v>
      </c>
      <c r="M3889" s="9" t="s">
        <v>11766</v>
      </c>
      <c r="N3889" s="9" t="s">
        <v>308</v>
      </c>
    </row>
    <row r="3890" spans="1:14" ht="21.75" customHeight="1">
      <c r="A3890" s="9" t="s">
        <v>1470</v>
      </c>
      <c r="B3890" s="9" t="s">
        <v>11767</v>
      </c>
      <c r="C3890" s="9" t="s">
        <v>6139</v>
      </c>
      <c r="D3890" s="9" t="s">
        <v>6140</v>
      </c>
      <c r="F3890" s="9" t="s">
        <v>10786</v>
      </c>
      <c r="G3890" s="9" t="str">
        <f t="shared" ca="1" si="207"/>
        <v>8</v>
      </c>
      <c r="H3890" s="9" t="str">
        <f t="shared" ca="1" si="206"/>
        <v>20</v>
      </c>
      <c r="I3890" s="9" t="s">
        <v>10916</v>
      </c>
      <c r="J3890" s="9" t="s">
        <v>7067</v>
      </c>
      <c r="K3890" s="9" t="s">
        <v>19</v>
      </c>
      <c r="L3890" s="9" t="s">
        <v>11768</v>
      </c>
      <c r="M3890" s="9" t="s">
        <v>11769</v>
      </c>
      <c r="N3890" s="9" t="s">
        <v>10712</v>
      </c>
    </row>
    <row r="3891" spans="1:14" ht="21.75" customHeight="1">
      <c r="A3891" s="9" t="s">
        <v>4611</v>
      </c>
      <c r="B3891" s="11" t="s">
        <v>11770</v>
      </c>
      <c r="C3891" s="9" t="s">
        <v>6139</v>
      </c>
      <c r="D3891" s="9" t="s">
        <v>6182</v>
      </c>
      <c r="F3891" s="9" t="s">
        <v>6141</v>
      </c>
      <c r="G3891" s="9" t="str">
        <f t="shared" ca="1" si="207"/>
        <v>8</v>
      </c>
      <c r="H3891" s="9" t="str">
        <f t="shared" ca="1" si="206"/>
        <v>20</v>
      </c>
      <c r="I3891" s="9" t="s">
        <v>10725</v>
      </c>
      <c r="J3891" s="9" t="s">
        <v>10706</v>
      </c>
      <c r="K3891" s="9" t="s">
        <v>6143</v>
      </c>
      <c r="L3891" s="9" t="s">
        <v>11771</v>
      </c>
      <c r="M3891" s="9" t="s">
        <v>11772</v>
      </c>
      <c r="N3891" s="9" t="s">
        <v>10785</v>
      </c>
    </row>
    <row r="3892" spans="1:14" ht="21.75" customHeight="1">
      <c r="A3892" s="9" t="s">
        <v>385</v>
      </c>
      <c r="B3892" s="9" t="s">
        <v>11773</v>
      </c>
      <c r="C3892" s="9" t="s">
        <v>6139</v>
      </c>
      <c r="D3892" s="9" t="s">
        <v>6163</v>
      </c>
      <c r="F3892" s="9" t="s">
        <v>6141</v>
      </c>
      <c r="G3892" s="9" t="str">
        <f t="shared" ca="1" si="207"/>
        <v>8</v>
      </c>
      <c r="H3892" s="9" t="str">
        <f t="shared" ca="1" si="206"/>
        <v>20</v>
      </c>
      <c r="I3892" s="9" t="s">
        <v>10965</v>
      </c>
      <c r="J3892" s="9" t="s">
        <v>40</v>
      </c>
      <c r="K3892" s="9" t="s">
        <v>6143</v>
      </c>
      <c r="L3892" s="9" t="s">
        <v>11774</v>
      </c>
      <c r="M3892" s="9" t="s">
        <v>11775</v>
      </c>
      <c r="N3892" s="9" t="s">
        <v>10741</v>
      </c>
    </row>
    <row r="3893" spans="1:14" ht="21.75" customHeight="1">
      <c r="A3893" s="9" t="s">
        <v>4176</v>
      </c>
      <c r="B3893" s="9" t="s">
        <v>11776</v>
      </c>
      <c r="C3893" s="9" t="s">
        <v>6139</v>
      </c>
      <c r="D3893" s="9" t="s">
        <v>6182</v>
      </c>
      <c r="F3893" s="9" t="s">
        <v>6141</v>
      </c>
      <c r="G3893" s="9" t="str">
        <f t="shared" ca="1" si="207"/>
        <v>8</v>
      </c>
      <c r="H3893" s="9" t="str">
        <f t="shared" ca="1" si="206"/>
        <v>20</v>
      </c>
      <c r="I3893" s="9" t="s">
        <v>10787</v>
      </c>
      <c r="J3893" s="9" t="s">
        <v>6158</v>
      </c>
      <c r="K3893" s="9" t="s">
        <v>6217</v>
      </c>
      <c r="L3893" s="9" t="s">
        <v>11669</v>
      </c>
      <c r="M3893" s="9" t="s">
        <v>11777</v>
      </c>
      <c r="N3893" s="9" t="s">
        <v>10736</v>
      </c>
    </row>
    <row r="3894" spans="1:14" ht="21.75" customHeight="1">
      <c r="A3894" s="9" t="s">
        <v>172</v>
      </c>
      <c r="B3894" s="9" t="s">
        <v>11778</v>
      </c>
      <c r="C3894" s="9" t="s">
        <v>6139</v>
      </c>
      <c r="D3894" s="9" t="s">
        <v>6140</v>
      </c>
      <c r="F3894" s="9" t="s">
        <v>10786</v>
      </c>
      <c r="G3894" s="9" t="str">
        <f t="shared" ca="1" si="207"/>
        <v>8</v>
      </c>
      <c r="H3894" s="9" t="str">
        <f t="shared" ca="1" si="206"/>
        <v>20</v>
      </c>
      <c r="I3894" s="9" t="s">
        <v>10791</v>
      </c>
      <c r="J3894" s="9" t="s">
        <v>6158</v>
      </c>
      <c r="K3894" s="9" t="s">
        <v>19</v>
      </c>
      <c r="L3894" s="9" t="s">
        <v>11779</v>
      </c>
      <c r="M3894" s="9" t="s">
        <v>11780</v>
      </c>
      <c r="N3894" s="9" t="s">
        <v>10749</v>
      </c>
    </row>
    <row r="3895" spans="1:14" ht="21.75" customHeight="1">
      <c r="A3895" s="9" t="s">
        <v>11781</v>
      </c>
      <c r="B3895" s="11" t="s">
        <v>11440</v>
      </c>
      <c r="C3895" s="9" t="s">
        <v>6139</v>
      </c>
      <c r="D3895" s="9" t="s">
        <v>6182</v>
      </c>
      <c r="F3895" s="9" t="s">
        <v>6141</v>
      </c>
      <c r="G3895" s="9" t="str">
        <f t="shared" ca="1" si="207"/>
        <v>8</v>
      </c>
      <c r="H3895" s="9" t="str">
        <f t="shared" ca="1" si="206"/>
        <v>20</v>
      </c>
      <c r="I3895" s="9" t="s">
        <v>10787</v>
      </c>
      <c r="J3895" s="9" t="s">
        <v>10706</v>
      </c>
      <c r="K3895" s="9" t="s">
        <v>19</v>
      </c>
      <c r="L3895" s="9" t="s">
        <v>11305</v>
      </c>
      <c r="M3895" s="9" t="s">
        <v>11782</v>
      </c>
      <c r="N3895" s="9" t="s">
        <v>308</v>
      </c>
    </row>
    <row r="3896" spans="1:14" ht="21.75" customHeight="1">
      <c r="A3896" s="9" t="s">
        <v>6326</v>
      </c>
      <c r="B3896" s="9" t="s">
        <v>11783</v>
      </c>
      <c r="C3896" s="9" t="s">
        <v>6139</v>
      </c>
      <c r="D3896" s="9" t="s">
        <v>6371</v>
      </c>
      <c r="F3896" s="9" t="s">
        <v>10786</v>
      </c>
      <c r="G3896" s="9" t="str">
        <f t="shared" ca="1" si="207"/>
        <v>8</v>
      </c>
      <c r="H3896" s="9" t="str">
        <f t="shared" ca="1" si="206"/>
        <v>20</v>
      </c>
      <c r="I3896" s="9" t="s">
        <v>10756</v>
      </c>
      <c r="J3896" s="9" t="s">
        <v>40</v>
      </c>
      <c r="K3896" s="9" t="s">
        <v>6217</v>
      </c>
      <c r="L3896" s="9" t="s">
        <v>11784</v>
      </c>
      <c r="M3896" s="9" t="s">
        <v>11785</v>
      </c>
      <c r="N3896" s="9" t="s">
        <v>10736</v>
      </c>
    </row>
    <row r="3897" spans="1:14" ht="21.75" customHeight="1">
      <c r="A3897" s="9" t="s">
        <v>11786</v>
      </c>
      <c r="B3897" s="9" t="s">
        <v>11776</v>
      </c>
      <c r="C3897" s="9" t="s">
        <v>6139</v>
      </c>
      <c r="D3897" s="9" t="s">
        <v>6182</v>
      </c>
      <c r="F3897" s="9" t="s">
        <v>6141</v>
      </c>
      <c r="G3897" s="9" t="str">
        <f t="shared" ca="1" si="207"/>
        <v>8</v>
      </c>
      <c r="H3897" s="9" t="str">
        <f t="shared" ca="1" si="206"/>
        <v>20</v>
      </c>
      <c r="I3897" s="9" t="s">
        <v>11344</v>
      </c>
      <c r="J3897" s="9" t="s">
        <v>6158</v>
      </c>
      <c r="K3897" s="9" t="s">
        <v>6143</v>
      </c>
      <c r="L3897" s="9" t="s">
        <v>11669</v>
      </c>
      <c r="M3897" s="9" t="s">
        <v>11787</v>
      </c>
      <c r="N3897" s="9" t="s">
        <v>10736</v>
      </c>
    </row>
    <row r="3898" spans="1:14" ht="21.75" customHeight="1">
      <c r="A3898" s="9" t="s">
        <v>385</v>
      </c>
      <c r="B3898" s="11" t="s">
        <v>11440</v>
      </c>
      <c r="C3898" s="9" t="s">
        <v>6139</v>
      </c>
      <c r="D3898" s="9" t="s">
        <v>6182</v>
      </c>
      <c r="F3898" s="9" t="s">
        <v>6141</v>
      </c>
      <c r="G3898" s="9" t="str">
        <f t="shared" ca="1" si="207"/>
        <v>8</v>
      </c>
      <c r="H3898" s="9" t="str">
        <f t="shared" ca="1" si="206"/>
        <v>20</v>
      </c>
      <c r="I3898" s="9" t="s">
        <v>11104</v>
      </c>
      <c r="J3898" s="9" t="s">
        <v>10706</v>
      </c>
      <c r="K3898" s="9" t="s">
        <v>19</v>
      </c>
      <c r="L3898" s="9" t="s">
        <v>11305</v>
      </c>
      <c r="M3898" s="9" t="s">
        <v>11788</v>
      </c>
      <c r="N3898" s="9" t="s">
        <v>308</v>
      </c>
    </row>
    <row r="3899" spans="1:14" ht="21.75" customHeight="1">
      <c r="A3899" s="9" t="s">
        <v>4611</v>
      </c>
      <c r="B3899" s="11" t="s">
        <v>11789</v>
      </c>
      <c r="C3899" s="9" t="s">
        <v>6139</v>
      </c>
      <c r="D3899" s="9" t="s">
        <v>6182</v>
      </c>
      <c r="F3899" s="9" t="s">
        <v>6164</v>
      </c>
      <c r="G3899" s="9" t="str">
        <f t="shared" ca="1" si="207"/>
        <v>8</v>
      </c>
      <c r="H3899" s="9" t="str">
        <f t="shared" ca="1" si="206"/>
        <v>20</v>
      </c>
      <c r="I3899" s="9" t="s">
        <v>11044</v>
      </c>
      <c r="J3899" s="9" t="s">
        <v>11790</v>
      </c>
      <c r="K3899" s="9" t="s">
        <v>10861</v>
      </c>
      <c r="L3899" s="9" t="s">
        <v>11791</v>
      </c>
      <c r="M3899" s="9" t="s">
        <v>11792</v>
      </c>
      <c r="N3899" s="9" t="s">
        <v>10749</v>
      </c>
    </row>
    <row r="3900" spans="1:14" ht="21.75" customHeight="1">
      <c r="A3900" s="9" t="s">
        <v>1068</v>
      </c>
      <c r="B3900" s="11" t="s">
        <v>21</v>
      </c>
      <c r="C3900" s="9" t="s">
        <v>6139</v>
      </c>
      <c r="D3900" s="9" t="s">
        <v>6163</v>
      </c>
      <c r="F3900" s="9" t="s">
        <v>6164</v>
      </c>
      <c r="G3900" s="9" t="str">
        <f t="shared" ca="1" si="207"/>
        <v>8</v>
      </c>
      <c r="H3900" s="9" t="str">
        <f t="shared" ca="1" si="206"/>
        <v>20</v>
      </c>
      <c r="I3900" s="9" t="s">
        <v>10768</v>
      </c>
      <c r="J3900" s="9" t="s">
        <v>6379</v>
      </c>
      <c r="K3900" s="9" t="s">
        <v>6217</v>
      </c>
      <c r="L3900" s="9" t="s">
        <v>21</v>
      </c>
      <c r="M3900" s="9" t="s">
        <v>11793</v>
      </c>
      <c r="N3900" s="9" t="s">
        <v>21</v>
      </c>
    </row>
    <row r="3901" spans="1:14" ht="21.75" customHeight="1">
      <c r="A3901" s="9" t="s">
        <v>172</v>
      </c>
      <c r="B3901" s="11" t="s">
        <v>11794</v>
      </c>
      <c r="C3901" s="9" t="s">
        <v>6139</v>
      </c>
      <c r="D3901" s="9" t="s">
        <v>6371</v>
      </c>
      <c r="F3901" s="9" t="s">
        <v>6141</v>
      </c>
      <c r="G3901" s="9" t="str">
        <f t="shared" ca="1" si="207"/>
        <v>8</v>
      </c>
      <c r="H3901" s="9" t="str">
        <f t="shared" ca="1" si="206"/>
        <v>20</v>
      </c>
      <c r="I3901" s="9" t="s">
        <v>10717</v>
      </c>
      <c r="J3901" s="9" t="s">
        <v>6158</v>
      </c>
      <c r="K3901" s="9" t="s">
        <v>19</v>
      </c>
      <c r="L3901" s="9" t="s">
        <v>11587</v>
      </c>
      <c r="M3901" s="9" t="s">
        <v>11795</v>
      </c>
      <c r="N3901" s="9" t="s">
        <v>308</v>
      </c>
    </row>
    <row r="3902" spans="1:14" ht="21.75" customHeight="1">
      <c r="A3902" s="9" t="s">
        <v>7942</v>
      </c>
      <c r="B3902" s="9" t="s">
        <v>5093</v>
      </c>
      <c r="C3902" s="9" t="s">
        <v>6139</v>
      </c>
      <c r="D3902" s="9" t="s">
        <v>6182</v>
      </c>
      <c r="F3902" s="9" t="s">
        <v>6141</v>
      </c>
      <c r="G3902" s="9" t="str">
        <f t="shared" ca="1" si="207"/>
        <v>8</v>
      </c>
      <c r="H3902" s="9" t="str">
        <f t="shared" ca="1" si="206"/>
        <v>20</v>
      </c>
      <c r="I3902" s="9" t="s">
        <v>10810</v>
      </c>
      <c r="J3902" s="9" t="s">
        <v>10706</v>
      </c>
      <c r="K3902" s="9" t="s">
        <v>6143</v>
      </c>
      <c r="L3902" s="9" t="s">
        <v>11771</v>
      </c>
      <c r="M3902" s="9" t="s">
        <v>11739</v>
      </c>
      <c r="N3902" s="9" t="s">
        <v>10785</v>
      </c>
    </row>
    <row r="3903" spans="1:14" ht="21.75" customHeight="1">
      <c r="A3903" s="9" t="s">
        <v>37</v>
      </c>
      <c r="B3903" s="11" t="s">
        <v>11796</v>
      </c>
      <c r="C3903" s="9" t="s">
        <v>6139</v>
      </c>
      <c r="D3903" s="9" t="s">
        <v>6182</v>
      </c>
      <c r="F3903" s="9" t="s">
        <v>6141</v>
      </c>
      <c r="G3903" s="9" t="str">
        <f t="shared" ca="1" si="207"/>
        <v>8</v>
      </c>
      <c r="H3903" s="9" t="str">
        <f t="shared" ca="1" si="206"/>
        <v>20</v>
      </c>
      <c r="I3903" s="9" t="s">
        <v>11797</v>
      </c>
      <c r="J3903" s="9" t="s">
        <v>6158</v>
      </c>
      <c r="K3903" s="9" t="s">
        <v>6143</v>
      </c>
      <c r="L3903" s="9" t="s">
        <v>11669</v>
      </c>
      <c r="M3903" s="9" t="s">
        <v>11798</v>
      </c>
      <c r="N3903" s="9" t="s">
        <v>10736</v>
      </c>
    </row>
    <row r="3904" spans="1:14" ht="21.75" customHeight="1">
      <c r="A3904" s="9" t="s">
        <v>6685</v>
      </c>
      <c r="B3904" s="11" t="s">
        <v>11799</v>
      </c>
      <c r="C3904" s="9" t="s">
        <v>6139</v>
      </c>
      <c r="D3904" s="9" t="s">
        <v>6177</v>
      </c>
      <c r="F3904" s="9" t="s">
        <v>6141</v>
      </c>
      <c r="G3904" s="9" t="str">
        <f t="shared" ca="1" si="207"/>
        <v>8</v>
      </c>
      <c r="H3904" s="9" t="str">
        <f t="shared" ca="1" si="206"/>
        <v>20</v>
      </c>
      <c r="I3904" s="9" t="s">
        <v>10742</v>
      </c>
      <c r="J3904" s="9" t="s">
        <v>10722</v>
      </c>
      <c r="K3904" s="9" t="s">
        <v>10929</v>
      </c>
      <c r="L3904" s="9" t="s">
        <v>11800</v>
      </c>
      <c r="M3904" s="9" t="s">
        <v>11801</v>
      </c>
      <c r="N3904" s="9" t="s">
        <v>308</v>
      </c>
    </row>
    <row r="3905" spans="1:14" ht="21.75" customHeight="1">
      <c r="A3905" s="9" t="s">
        <v>4176</v>
      </c>
      <c r="B3905" s="9" t="s">
        <v>11476</v>
      </c>
      <c r="C3905" s="9" t="s">
        <v>6139</v>
      </c>
      <c r="D3905" s="9" t="s">
        <v>6182</v>
      </c>
      <c r="F3905" s="9" t="s">
        <v>6141</v>
      </c>
      <c r="G3905" s="9" t="str">
        <f t="shared" ca="1" si="207"/>
        <v>8</v>
      </c>
      <c r="H3905" s="9" t="str">
        <f t="shared" ca="1" si="206"/>
        <v>20</v>
      </c>
      <c r="I3905" s="9" t="s">
        <v>10787</v>
      </c>
      <c r="J3905" s="9" t="s">
        <v>10706</v>
      </c>
      <c r="K3905" s="9" t="s">
        <v>6143</v>
      </c>
      <c r="L3905" s="9" t="s">
        <v>11305</v>
      </c>
      <c r="M3905" s="9" t="s">
        <v>11802</v>
      </c>
      <c r="N3905" s="9" t="s">
        <v>308</v>
      </c>
    </row>
    <row r="3906" spans="1:14" ht="21.75" customHeight="1">
      <c r="A3906" s="9" t="s">
        <v>11803</v>
      </c>
      <c r="B3906" s="11" t="s">
        <v>11804</v>
      </c>
      <c r="C3906" s="9" t="s">
        <v>6139</v>
      </c>
      <c r="D3906" s="9" t="s">
        <v>6140</v>
      </c>
      <c r="F3906" s="9" t="s">
        <v>10786</v>
      </c>
      <c r="G3906" s="9" t="str">
        <f t="shared" ca="1" si="207"/>
        <v>8</v>
      </c>
      <c r="H3906" s="9" t="str">
        <f t="shared" ca="1" si="206"/>
        <v>20</v>
      </c>
      <c r="I3906" s="9" t="s">
        <v>11805</v>
      </c>
      <c r="J3906" s="9" t="s">
        <v>10706</v>
      </c>
      <c r="K3906" s="9" t="s">
        <v>19</v>
      </c>
      <c r="L3906" s="9" t="s">
        <v>11380</v>
      </c>
      <c r="M3906" s="9" t="s">
        <v>11806</v>
      </c>
      <c r="N3906" s="9" t="s">
        <v>10736</v>
      </c>
    </row>
    <row r="3907" spans="1:14" ht="21.75" customHeight="1">
      <c r="A3907" s="9" t="s">
        <v>11103</v>
      </c>
      <c r="B3907" s="11" t="s">
        <v>11807</v>
      </c>
      <c r="C3907" s="9" t="s">
        <v>6139</v>
      </c>
      <c r="D3907" s="9" t="s">
        <v>6140</v>
      </c>
      <c r="F3907" s="9" t="s">
        <v>6141</v>
      </c>
      <c r="G3907" s="9" t="str">
        <f t="shared" ca="1" si="207"/>
        <v>8</v>
      </c>
      <c r="H3907" s="9" t="str">
        <f t="shared" ca="1" si="206"/>
        <v>20</v>
      </c>
      <c r="I3907" s="9" t="s">
        <v>11104</v>
      </c>
      <c r="J3907" s="9" t="s">
        <v>10706</v>
      </c>
      <c r="K3907" s="9" t="s">
        <v>10929</v>
      </c>
      <c r="L3907" s="9" t="s">
        <v>11765</v>
      </c>
      <c r="M3907" s="9" t="s">
        <v>11105</v>
      </c>
      <c r="N3907" s="9" t="s">
        <v>308</v>
      </c>
    </row>
    <row r="3908" spans="1:14" ht="21.75" customHeight="1">
      <c r="A3908" s="9" t="s">
        <v>385</v>
      </c>
      <c r="B3908" s="11" t="s">
        <v>11808</v>
      </c>
      <c r="C3908" s="9" t="s">
        <v>6139</v>
      </c>
      <c r="D3908" s="9" t="s">
        <v>6140</v>
      </c>
      <c r="F3908" s="9" t="s">
        <v>6141</v>
      </c>
      <c r="G3908" s="9" t="str">
        <f t="shared" ca="1" si="207"/>
        <v>8</v>
      </c>
      <c r="H3908" s="9" t="str">
        <f t="shared" ca="1" si="206"/>
        <v>20</v>
      </c>
      <c r="I3908" s="9" t="s">
        <v>10777</v>
      </c>
      <c r="J3908" s="9" t="s">
        <v>6595</v>
      </c>
      <c r="K3908" s="9" t="s">
        <v>19</v>
      </c>
      <c r="L3908" s="9" t="s">
        <v>11809</v>
      </c>
      <c r="M3908" s="9" t="s">
        <v>11810</v>
      </c>
      <c r="N3908" s="9" t="s">
        <v>10712</v>
      </c>
    </row>
    <row r="3909" spans="1:14" ht="21.75" customHeight="1">
      <c r="A3909" s="9" t="s">
        <v>1588</v>
      </c>
      <c r="B3909" s="11" t="s">
        <v>11337</v>
      </c>
      <c r="C3909" s="9" t="s">
        <v>6139</v>
      </c>
      <c r="D3909" s="9" t="s">
        <v>6182</v>
      </c>
      <c r="F3909" s="9" t="s">
        <v>6141</v>
      </c>
      <c r="G3909" s="9" t="str">
        <f t="shared" ca="1" si="207"/>
        <v>8</v>
      </c>
      <c r="H3909" s="9" t="str">
        <f t="shared" ca="1" si="206"/>
        <v>20</v>
      </c>
      <c r="I3909" s="9" t="s">
        <v>11811</v>
      </c>
      <c r="J3909" s="9" t="s">
        <v>10706</v>
      </c>
      <c r="K3909" s="9" t="s">
        <v>19</v>
      </c>
      <c r="L3909" s="9" t="s">
        <v>11305</v>
      </c>
      <c r="M3909" s="9" t="s">
        <v>11812</v>
      </c>
      <c r="N3909" s="9" t="s">
        <v>308</v>
      </c>
    </row>
    <row r="3910" spans="1:14" ht="21.75" customHeight="1">
      <c r="A3910" s="9" t="s">
        <v>172</v>
      </c>
      <c r="B3910" s="9" t="s">
        <v>11813</v>
      </c>
      <c r="C3910" s="9" t="s">
        <v>6139</v>
      </c>
      <c r="D3910" s="9" t="s">
        <v>6163</v>
      </c>
      <c r="F3910" s="9" t="s">
        <v>6164</v>
      </c>
      <c r="G3910" s="9" t="str">
        <f t="shared" ca="1" si="207"/>
        <v>8</v>
      </c>
      <c r="H3910" s="9" t="str">
        <f t="shared" ca="1" si="206"/>
        <v>20</v>
      </c>
      <c r="I3910" s="9" t="s">
        <v>10909</v>
      </c>
      <c r="J3910" s="9" t="s">
        <v>6270</v>
      </c>
      <c r="K3910" s="9" t="s">
        <v>19</v>
      </c>
      <c r="L3910" s="9" t="s">
        <v>11814</v>
      </c>
      <c r="M3910" s="9" t="s">
        <v>11815</v>
      </c>
      <c r="N3910" s="9" t="s">
        <v>10749</v>
      </c>
    </row>
    <row r="3911" spans="1:14" ht="21.75" customHeight="1">
      <c r="A3911" s="9" t="s">
        <v>11816</v>
      </c>
      <c r="B3911" s="9" t="s">
        <v>11813</v>
      </c>
      <c r="C3911" s="9" t="s">
        <v>6139</v>
      </c>
      <c r="D3911" s="9" t="s">
        <v>6163</v>
      </c>
      <c r="F3911" s="9" t="s">
        <v>6164</v>
      </c>
      <c r="G3911" s="9" t="str">
        <f t="shared" ca="1" si="207"/>
        <v>8</v>
      </c>
      <c r="H3911" s="9" t="str">
        <f t="shared" ca="1" si="206"/>
        <v>20</v>
      </c>
      <c r="I3911" s="9" t="s">
        <v>10909</v>
      </c>
      <c r="J3911" s="9" t="s">
        <v>6270</v>
      </c>
      <c r="K3911" s="9" t="s">
        <v>19</v>
      </c>
      <c r="L3911" s="9" t="s">
        <v>11814</v>
      </c>
      <c r="M3911" s="9" t="s">
        <v>11815</v>
      </c>
      <c r="N3911" s="9" t="s">
        <v>10749</v>
      </c>
    </row>
    <row r="3912" spans="1:14" ht="21.75" customHeight="1">
      <c r="A3912" s="9" t="s">
        <v>11817</v>
      </c>
      <c r="B3912" s="11" t="s">
        <v>11440</v>
      </c>
      <c r="C3912" s="9" t="s">
        <v>6139</v>
      </c>
      <c r="D3912" s="9" t="s">
        <v>6182</v>
      </c>
      <c r="F3912" s="9" t="s">
        <v>6141</v>
      </c>
      <c r="G3912" s="9" t="str">
        <f t="shared" ca="1" si="207"/>
        <v>8</v>
      </c>
      <c r="H3912" s="9" t="str">
        <f t="shared" ca="1" si="206"/>
        <v>20</v>
      </c>
      <c r="I3912" s="9" t="s">
        <v>10916</v>
      </c>
      <c r="J3912" s="9" t="s">
        <v>10706</v>
      </c>
      <c r="K3912" s="9" t="s">
        <v>6217</v>
      </c>
      <c r="L3912" s="9" t="s">
        <v>21</v>
      </c>
      <c r="M3912" s="9" t="s">
        <v>11818</v>
      </c>
      <c r="N3912" s="9" t="s">
        <v>308</v>
      </c>
    </row>
    <row r="3913" spans="1:14" ht="21.75" customHeight="1">
      <c r="A3913" s="9" t="s">
        <v>11819</v>
      </c>
      <c r="B3913" s="11" t="s">
        <v>11807</v>
      </c>
      <c r="C3913" s="9" t="s">
        <v>6139</v>
      </c>
      <c r="D3913" s="9" t="s">
        <v>6140</v>
      </c>
      <c r="F3913" s="9" t="s">
        <v>6141</v>
      </c>
      <c r="G3913" s="9" t="str">
        <f t="shared" ca="1" si="207"/>
        <v>8</v>
      </c>
      <c r="H3913" s="9" t="str">
        <f t="shared" ca="1" si="206"/>
        <v>20</v>
      </c>
      <c r="I3913" s="9" t="s">
        <v>10787</v>
      </c>
      <c r="J3913" s="9" t="s">
        <v>10706</v>
      </c>
      <c r="K3913" s="9" t="s">
        <v>10861</v>
      </c>
      <c r="L3913" s="9" t="s">
        <v>11820</v>
      </c>
      <c r="M3913" s="9" t="s">
        <v>11821</v>
      </c>
      <c r="N3913" s="9" t="s">
        <v>10736</v>
      </c>
    </row>
    <row r="3914" spans="1:14" ht="21.75" customHeight="1">
      <c r="A3914" s="9" t="s">
        <v>1410</v>
      </c>
      <c r="B3914" s="11" t="s">
        <v>11822</v>
      </c>
      <c r="C3914" s="9" t="s">
        <v>6139</v>
      </c>
      <c r="D3914" s="9" t="s">
        <v>6650</v>
      </c>
      <c r="F3914" s="9" t="s">
        <v>6141</v>
      </c>
      <c r="G3914" s="9" t="str">
        <f t="shared" ca="1" si="207"/>
        <v>8</v>
      </c>
      <c r="H3914" s="9" t="str">
        <f t="shared" ca="1" si="206"/>
        <v>20</v>
      </c>
      <c r="I3914" s="9" t="s">
        <v>10756</v>
      </c>
      <c r="J3914" s="9" t="s">
        <v>11106</v>
      </c>
      <c r="K3914" s="9" t="s">
        <v>6217</v>
      </c>
      <c r="L3914" s="9" t="s">
        <v>11823</v>
      </c>
      <c r="M3914" s="9" t="s">
        <v>11824</v>
      </c>
      <c r="N3914" s="9" t="s">
        <v>10712</v>
      </c>
    </row>
    <row r="3915" spans="1:14" ht="21.75" customHeight="1">
      <c r="A3915" s="9" t="s">
        <v>11825</v>
      </c>
      <c r="B3915" s="9" t="s">
        <v>11826</v>
      </c>
      <c r="C3915" s="9" t="s">
        <v>6139</v>
      </c>
      <c r="D3915" s="9" t="s">
        <v>6650</v>
      </c>
      <c r="F3915" s="9" t="s">
        <v>6141</v>
      </c>
      <c r="G3915" s="9" t="str">
        <f t="shared" ca="1" si="207"/>
        <v>8</v>
      </c>
      <c r="H3915" s="9" t="str">
        <f t="shared" ca="1" si="206"/>
        <v>20</v>
      </c>
      <c r="I3915" s="9" t="s">
        <v>11827</v>
      </c>
      <c r="J3915" s="9" t="s">
        <v>40</v>
      </c>
      <c r="K3915" s="9" t="s">
        <v>6217</v>
      </c>
      <c r="L3915" s="9" t="s">
        <v>11828</v>
      </c>
      <c r="M3915" s="9" t="s">
        <v>11829</v>
      </c>
      <c r="N3915" s="9" t="s">
        <v>10712</v>
      </c>
    </row>
    <row r="3916" spans="1:14" ht="21.75" customHeight="1">
      <c r="A3916" s="9" t="s">
        <v>4176</v>
      </c>
      <c r="B3916" s="9" t="s">
        <v>11830</v>
      </c>
      <c r="C3916" s="9" t="s">
        <v>6139</v>
      </c>
      <c r="D3916" s="9" t="s">
        <v>6182</v>
      </c>
      <c r="F3916" s="9" t="s">
        <v>6141</v>
      </c>
      <c r="G3916" s="9" t="str">
        <f t="shared" ca="1" si="207"/>
        <v>8</v>
      </c>
      <c r="H3916" s="9" t="str">
        <f t="shared" ca="1" si="206"/>
        <v>20</v>
      </c>
      <c r="I3916" s="9" t="s">
        <v>10791</v>
      </c>
      <c r="J3916" s="9" t="s">
        <v>10706</v>
      </c>
      <c r="K3916" s="9" t="s">
        <v>6217</v>
      </c>
      <c r="L3916" s="9" t="s">
        <v>11831</v>
      </c>
      <c r="M3916" s="9" t="s">
        <v>11832</v>
      </c>
      <c r="N3916" s="9" t="s">
        <v>10749</v>
      </c>
    </row>
    <row r="3917" spans="1:14" ht="21.75" customHeight="1">
      <c r="A3917" s="9" t="s">
        <v>11833</v>
      </c>
      <c r="B3917" s="9" t="s">
        <v>11476</v>
      </c>
      <c r="C3917" s="9" t="s">
        <v>6139</v>
      </c>
      <c r="D3917" s="9" t="s">
        <v>6182</v>
      </c>
      <c r="F3917" s="9" t="s">
        <v>6141</v>
      </c>
      <c r="G3917" s="9" t="str">
        <f t="shared" ca="1" si="207"/>
        <v>8</v>
      </c>
      <c r="H3917" s="9" t="str">
        <f t="shared" ca="1" si="206"/>
        <v>20</v>
      </c>
      <c r="I3917" s="9" t="s">
        <v>10787</v>
      </c>
      <c r="J3917" s="9" t="s">
        <v>10706</v>
      </c>
      <c r="K3917" s="9" t="s">
        <v>6217</v>
      </c>
      <c r="L3917" s="9" t="s">
        <v>11305</v>
      </c>
      <c r="M3917" s="9" t="s">
        <v>11834</v>
      </c>
      <c r="N3917" s="9" t="s">
        <v>308</v>
      </c>
    </row>
    <row r="3918" spans="1:14" ht="21.75" customHeight="1">
      <c r="A3918" s="9" t="s">
        <v>10643</v>
      </c>
      <c r="B3918" s="9" t="s">
        <v>11835</v>
      </c>
      <c r="C3918" s="9" t="s">
        <v>6139</v>
      </c>
      <c r="D3918" s="9" t="s">
        <v>6140</v>
      </c>
      <c r="F3918" s="9" t="s">
        <v>6141</v>
      </c>
      <c r="G3918" s="9" t="str">
        <f t="shared" ca="1" si="207"/>
        <v>8</v>
      </c>
      <c r="H3918" s="9" t="str">
        <f t="shared" ca="1" si="206"/>
        <v>20</v>
      </c>
      <c r="I3918" s="9" t="s">
        <v>10916</v>
      </c>
      <c r="J3918" s="9" t="s">
        <v>10706</v>
      </c>
      <c r="K3918" s="9" t="s">
        <v>6217</v>
      </c>
      <c r="L3918" s="9" t="s">
        <v>11836</v>
      </c>
      <c r="M3918" s="9" t="s">
        <v>11837</v>
      </c>
      <c r="N3918" s="9" t="s">
        <v>10712</v>
      </c>
    </row>
    <row r="3919" spans="1:14" ht="21.75" customHeight="1">
      <c r="A3919" s="9" t="s">
        <v>4611</v>
      </c>
      <c r="B3919" s="11" t="s">
        <v>11838</v>
      </c>
      <c r="C3919" s="9" t="s">
        <v>6139</v>
      </c>
      <c r="D3919" s="9" t="s">
        <v>6140</v>
      </c>
      <c r="F3919" s="9" t="s">
        <v>6141</v>
      </c>
      <c r="G3919" s="9" t="str">
        <f t="shared" ca="1" si="207"/>
        <v>8</v>
      </c>
      <c r="H3919" s="9" t="str">
        <f t="shared" ca="1" si="206"/>
        <v>20</v>
      </c>
      <c r="I3919" s="9" t="s">
        <v>11173</v>
      </c>
      <c r="J3919" s="9" t="s">
        <v>40</v>
      </c>
      <c r="K3919" s="9" t="s">
        <v>6217</v>
      </c>
      <c r="L3919" s="9" t="s">
        <v>11839</v>
      </c>
      <c r="M3919" s="9" t="s">
        <v>11840</v>
      </c>
      <c r="N3919" s="9" t="s">
        <v>10736</v>
      </c>
    </row>
    <row r="3920" spans="1:14" ht="21.75" customHeight="1">
      <c r="A3920" s="9" t="s">
        <v>4556</v>
      </c>
      <c r="B3920" s="9" t="s">
        <v>11841</v>
      </c>
      <c r="C3920" s="9" t="s">
        <v>6139</v>
      </c>
      <c r="D3920" s="9" t="s">
        <v>6163</v>
      </c>
      <c r="F3920" s="9" t="s">
        <v>10786</v>
      </c>
      <c r="G3920" s="9" t="str">
        <f t="shared" ca="1" si="207"/>
        <v>8</v>
      </c>
      <c r="H3920" s="9" t="str">
        <f t="shared" ca="1" si="206"/>
        <v>20</v>
      </c>
      <c r="I3920" s="9" t="s">
        <v>11287</v>
      </c>
      <c r="J3920" s="9" t="s">
        <v>6158</v>
      </c>
      <c r="K3920" s="9" t="s">
        <v>19</v>
      </c>
      <c r="L3920" s="9" t="s">
        <v>11842</v>
      </c>
      <c r="M3920" s="9" t="s">
        <v>11843</v>
      </c>
      <c r="N3920" s="9" t="s">
        <v>10749</v>
      </c>
    </row>
    <row r="3921" spans="1:14" ht="21.75" customHeight="1">
      <c r="A3921" s="9" t="s">
        <v>4121</v>
      </c>
      <c r="B3921" s="9" t="s">
        <v>11844</v>
      </c>
      <c r="C3921" s="9" t="s">
        <v>6139</v>
      </c>
      <c r="D3921" s="9" t="s">
        <v>6140</v>
      </c>
      <c r="F3921" s="9" t="s">
        <v>6141</v>
      </c>
      <c r="G3921" s="9" t="str">
        <f t="shared" ca="1" si="207"/>
        <v>8</v>
      </c>
      <c r="H3921" s="9" t="str">
        <f t="shared" ca="1" si="206"/>
        <v>20</v>
      </c>
      <c r="I3921" s="9" t="s">
        <v>10787</v>
      </c>
      <c r="J3921" s="9" t="s">
        <v>7067</v>
      </c>
      <c r="K3921" s="9" t="s">
        <v>6143</v>
      </c>
      <c r="L3921" s="9" t="s">
        <v>11845</v>
      </c>
      <c r="M3921" s="9" t="s">
        <v>11846</v>
      </c>
      <c r="N3921" s="9" t="s">
        <v>10736</v>
      </c>
    </row>
    <row r="3922" spans="1:14" ht="21.75" customHeight="1">
      <c r="A3922" s="9" t="s">
        <v>3462</v>
      </c>
      <c r="B3922" s="11" t="s">
        <v>11847</v>
      </c>
      <c r="C3922" s="9" t="s">
        <v>6139</v>
      </c>
      <c r="D3922" s="9" t="s">
        <v>6140</v>
      </c>
      <c r="F3922" s="9" t="s">
        <v>6141</v>
      </c>
      <c r="G3922" s="9" t="str">
        <f t="shared" ca="1" si="207"/>
        <v>8</v>
      </c>
      <c r="H3922" s="9" t="str">
        <f t="shared" ca="1" si="206"/>
        <v>20</v>
      </c>
      <c r="I3922" s="9" t="s">
        <v>10863</v>
      </c>
      <c r="J3922" s="9" t="s">
        <v>10706</v>
      </c>
      <c r="K3922" s="9" t="s">
        <v>6166</v>
      </c>
      <c r="L3922" s="9" t="s">
        <v>21</v>
      </c>
      <c r="M3922" s="9" t="s">
        <v>11848</v>
      </c>
      <c r="N3922" s="9" t="s">
        <v>10712</v>
      </c>
    </row>
    <row r="3923" spans="1:14" ht="21.75" customHeight="1">
      <c r="A3923" s="9" t="s">
        <v>4176</v>
      </c>
      <c r="B3923" s="11" t="s">
        <v>11849</v>
      </c>
      <c r="C3923" s="9" t="s">
        <v>6139</v>
      </c>
      <c r="D3923" s="9" t="s">
        <v>6182</v>
      </c>
      <c r="F3923" s="9" t="s">
        <v>6141</v>
      </c>
      <c r="G3923" s="9" t="str">
        <f t="shared" ca="1" si="207"/>
        <v>8</v>
      </c>
      <c r="H3923" s="9" t="str">
        <f t="shared" ca="1" si="206"/>
        <v>20</v>
      </c>
      <c r="I3923" s="9" t="s">
        <v>11850</v>
      </c>
      <c r="J3923" s="9" t="s">
        <v>6158</v>
      </c>
      <c r="K3923" s="9" t="s">
        <v>6217</v>
      </c>
      <c r="L3923" s="9" t="s">
        <v>11851</v>
      </c>
      <c r="M3923" s="9" t="s">
        <v>11852</v>
      </c>
      <c r="N3923" s="9" t="s">
        <v>10736</v>
      </c>
    </row>
    <row r="3924" spans="1:14" ht="21.75" customHeight="1">
      <c r="A3924" s="9" t="s">
        <v>4611</v>
      </c>
      <c r="B3924" s="11" t="s">
        <v>11799</v>
      </c>
      <c r="C3924" s="9" t="s">
        <v>6139</v>
      </c>
      <c r="D3924" s="9" t="s">
        <v>6177</v>
      </c>
      <c r="F3924" s="9" t="s">
        <v>6141</v>
      </c>
      <c r="G3924" s="9" t="str">
        <f t="shared" ca="1" si="207"/>
        <v>8</v>
      </c>
      <c r="H3924" s="9" t="str">
        <f t="shared" ca="1" si="206"/>
        <v>20</v>
      </c>
      <c r="I3924" s="9" t="s">
        <v>11447</v>
      </c>
      <c r="J3924" s="9" t="s">
        <v>10722</v>
      </c>
      <c r="K3924" s="9" t="s">
        <v>6166</v>
      </c>
      <c r="L3924" s="9" t="s">
        <v>11800</v>
      </c>
      <c r="M3924" s="9" t="s">
        <v>11853</v>
      </c>
      <c r="N3924" s="9" t="s">
        <v>308</v>
      </c>
    </row>
    <row r="3925" spans="1:14" ht="21.75" customHeight="1">
      <c r="A3925" s="9" t="s">
        <v>761</v>
      </c>
      <c r="B3925" s="11" t="s">
        <v>11854</v>
      </c>
      <c r="C3925" s="9" t="s">
        <v>6139</v>
      </c>
      <c r="D3925" s="9" t="s">
        <v>6182</v>
      </c>
      <c r="F3925" s="9" t="s">
        <v>6141</v>
      </c>
      <c r="G3925" s="9" t="str">
        <f t="shared" ca="1" si="207"/>
        <v>8</v>
      </c>
      <c r="H3925" s="9" t="str">
        <f t="shared" ca="1" si="206"/>
        <v>20</v>
      </c>
      <c r="I3925" s="9" t="s">
        <v>11104</v>
      </c>
      <c r="J3925" s="9" t="s">
        <v>10706</v>
      </c>
      <c r="K3925" s="9" t="s">
        <v>6217</v>
      </c>
      <c r="L3925" s="9" t="s">
        <v>11305</v>
      </c>
      <c r="M3925" s="9" t="s">
        <v>11855</v>
      </c>
      <c r="N3925" s="9" t="s">
        <v>308</v>
      </c>
    </row>
    <row r="3926" spans="1:14" ht="21.75" customHeight="1">
      <c r="A3926" s="9" t="s">
        <v>24</v>
      </c>
      <c r="B3926" s="11" t="s">
        <v>11856</v>
      </c>
      <c r="C3926" s="9" t="s">
        <v>6139</v>
      </c>
      <c r="D3926" s="9" t="s">
        <v>6182</v>
      </c>
      <c r="F3926" s="9" t="s">
        <v>6141</v>
      </c>
      <c r="G3926" s="9" t="str">
        <f t="shared" ca="1" si="207"/>
        <v>8</v>
      </c>
      <c r="H3926" s="9" t="str">
        <f t="shared" ca="1" si="206"/>
        <v>20</v>
      </c>
      <c r="I3926" s="9" t="s">
        <v>11797</v>
      </c>
      <c r="J3926" s="9" t="s">
        <v>10706</v>
      </c>
      <c r="K3926" s="9" t="s">
        <v>19</v>
      </c>
      <c r="L3926" s="9" t="s">
        <v>11857</v>
      </c>
      <c r="M3926" s="9" t="s">
        <v>11858</v>
      </c>
      <c r="N3926" s="9" t="s">
        <v>308</v>
      </c>
    </row>
    <row r="3927" spans="1:14" ht="21.75" customHeight="1">
      <c r="A3927" s="9" t="s">
        <v>11623</v>
      </c>
      <c r="B3927" s="11" t="s">
        <v>11859</v>
      </c>
      <c r="C3927" s="9" t="s">
        <v>6139</v>
      </c>
      <c r="D3927" s="9" t="s">
        <v>6140</v>
      </c>
      <c r="F3927" s="9" t="s">
        <v>6141</v>
      </c>
      <c r="G3927" s="9" t="str">
        <f t="shared" ca="1" si="207"/>
        <v>8</v>
      </c>
      <c r="H3927" s="9" t="str">
        <f t="shared" ca="1" si="206"/>
        <v>20</v>
      </c>
      <c r="I3927" s="9" t="s">
        <v>10765</v>
      </c>
      <c r="J3927" s="9" t="s">
        <v>10706</v>
      </c>
      <c r="K3927" s="9" t="s">
        <v>10861</v>
      </c>
      <c r="L3927" s="9" t="s">
        <v>21</v>
      </c>
      <c r="M3927" s="9" t="s">
        <v>11860</v>
      </c>
      <c r="N3927" s="9" t="s">
        <v>10749</v>
      </c>
    </row>
    <row r="3928" spans="1:14" ht="21.75" customHeight="1">
      <c r="A3928" s="9" t="s">
        <v>6326</v>
      </c>
      <c r="B3928" s="9" t="s">
        <v>11861</v>
      </c>
      <c r="C3928" s="9" t="s">
        <v>6139</v>
      </c>
      <c r="D3928" s="9" t="s">
        <v>11567</v>
      </c>
      <c r="F3928" s="9" t="s">
        <v>6141</v>
      </c>
      <c r="G3928" s="9" t="str">
        <f t="shared" ca="1" si="207"/>
        <v>8</v>
      </c>
      <c r="H3928" s="9" t="str">
        <f t="shared" ca="1" si="206"/>
        <v>20</v>
      </c>
      <c r="I3928" s="9" t="s">
        <v>10916</v>
      </c>
      <c r="J3928" s="9" t="s">
        <v>10722</v>
      </c>
      <c r="K3928" s="9" t="s">
        <v>6217</v>
      </c>
      <c r="L3928" s="9" t="s">
        <v>11800</v>
      </c>
      <c r="M3928" s="9" t="s">
        <v>11862</v>
      </c>
      <c r="N3928" s="9" t="s">
        <v>308</v>
      </c>
    </row>
    <row r="3929" spans="1:14" ht="21.75" customHeight="1">
      <c r="A3929" s="9" t="s">
        <v>2962</v>
      </c>
      <c r="B3929" s="11" t="s">
        <v>11863</v>
      </c>
      <c r="C3929" s="9" t="s">
        <v>6139</v>
      </c>
      <c r="D3929" s="9" t="s">
        <v>6182</v>
      </c>
      <c r="F3929" s="9" t="s">
        <v>6141</v>
      </c>
      <c r="G3929" s="9" t="str">
        <f t="shared" ca="1" si="207"/>
        <v>8</v>
      </c>
      <c r="H3929" s="9" t="str">
        <f t="shared" ca="1" si="206"/>
        <v>20</v>
      </c>
      <c r="I3929" s="9" t="s">
        <v>10916</v>
      </c>
      <c r="J3929" s="9" t="s">
        <v>40</v>
      </c>
      <c r="K3929" s="9" t="s">
        <v>19</v>
      </c>
      <c r="L3929" s="9" t="s">
        <v>11864</v>
      </c>
      <c r="M3929" s="9" t="s">
        <v>11865</v>
      </c>
      <c r="N3929" s="9" t="s">
        <v>10736</v>
      </c>
    </row>
    <row r="3930" spans="1:14" ht="21.75" customHeight="1">
      <c r="A3930" s="9" t="s">
        <v>385</v>
      </c>
      <c r="B3930" s="11" t="s">
        <v>11440</v>
      </c>
      <c r="C3930" s="9" t="s">
        <v>6139</v>
      </c>
      <c r="D3930" s="9" t="s">
        <v>6182</v>
      </c>
      <c r="F3930" s="9" t="s">
        <v>6141</v>
      </c>
      <c r="G3930" s="9" t="str">
        <f t="shared" ca="1" si="207"/>
        <v>8</v>
      </c>
      <c r="H3930" s="9" t="str">
        <f t="shared" ca="1" si="206"/>
        <v>20</v>
      </c>
      <c r="I3930" s="9" t="s">
        <v>11104</v>
      </c>
      <c r="J3930" s="9" t="s">
        <v>10706</v>
      </c>
      <c r="K3930" s="9" t="s">
        <v>6217</v>
      </c>
      <c r="L3930" s="9" t="s">
        <v>11305</v>
      </c>
      <c r="M3930" s="9" t="s">
        <v>11866</v>
      </c>
      <c r="N3930" s="9" t="s">
        <v>308</v>
      </c>
    </row>
    <row r="3931" spans="1:14" ht="21.75" customHeight="1">
      <c r="A3931" s="9" t="s">
        <v>11867</v>
      </c>
      <c r="B3931" s="11" t="s">
        <v>11868</v>
      </c>
      <c r="C3931" s="9" t="s">
        <v>6139</v>
      </c>
      <c r="D3931" s="9" t="s">
        <v>6182</v>
      </c>
      <c r="F3931" s="9" t="s">
        <v>6141</v>
      </c>
      <c r="G3931" s="9" t="str">
        <f t="shared" ca="1" si="207"/>
        <v>8</v>
      </c>
      <c r="H3931" s="9" t="str">
        <f t="shared" ca="1" si="206"/>
        <v>20</v>
      </c>
      <c r="I3931" s="9" t="s">
        <v>11104</v>
      </c>
      <c r="J3931" s="9" t="s">
        <v>10706</v>
      </c>
      <c r="K3931" s="9" t="s">
        <v>6217</v>
      </c>
      <c r="L3931" s="9" t="s">
        <v>11305</v>
      </c>
      <c r="M3931" s="9" t="s">
        <v>11855</v>
      </c>
      <c r="N3931" s="9" t="s">
        <v>308</v>
      </c>
    </row>
    <row r="3932" spans="1:14" ht="21.75" customHeight="1">
      <c r="A3932" s="9" t="s">
        <v>11869</v>
      </c>
      <c r="B3932" s="11" t="s">
        <v>21</v>
      </c>
      <c r="C3932" s="9" t="s">
        <v>6139</v>
      </c>
      <c r="D3932" s="9" t="s">
        <v>6163</v>
      </c>
      <c r="F3932" s="9" t="s">
        <v>6141</v>
      </c>
      <c r="G3932" s="9" t="str">
        <f t="shared" ca="1" si="207"/>
        <v>8</v>
      </c>
      <c r="H3932" s="9" t="str">
        <f t="shared" ca="1" si="206"/>
        <v>20</v>
      </c>
      <c r="I3932" s="9" t="s">
        <v>10705</v>
      </c>
      <c r="J3932" s="9" t="s">
        <v>10706</v>
      </c>
      <c r="K3932" s="9" t="s">
        <v>6143</v>
      </c>
      <c r="L3932" s="9" t="s">
        <v>21</v>
      </c>
      <c r="M3932" s="9" t="s">
        <v>11870</v>
      </c>
      <c r="N3932" s="9" t="s">
        <v>21</v>
      </c>
    </row>
    <row r="3933" spans="1:14" ht="21.75" customHeight="1">
      <c r="A3933" s="9" t="s">
        <v>6364</v>
      </c>
      <c r="B3933" s="11" t="s">
        <v>11440</v>
      </c>
      <c r="C3933" s="9" t="s">
        <v>6139</v>
      </c>
      <c r="D3933" s="9" t="s">
        <v>6182</v>
      </c>
      <c r="F3933" s="9" t="s">
        <v>10786</v>
      </c>
      <c r="G3933" s="9" t="str">
        <f t="shared" ca="1" si="207"/>
        <v>8</v>
      </c>
      <c r="H3933" s="9" t="str">
        <f t="shared" ca="1" si="206"/>
        <v>20</v>
      </c>
      <c r="I3933" s="9" t="s">
        <v>11066</v>
      </c>
      <c r="J3933" s="9" t="s">
        <v>10706</v>
      </c>
      <c r="K3933" s="9" t="s">
        <v>19</v>
      </c>
      <c r="L3933" s="9" t="s">
        <v>11305</v>
      </c>
      <c r="M3933" s="9" t="s">
        <v>11871</v>
      </c>
      <c r="N3933" s="9" t="s">
        <v>308</v>
      </c>
    </row>
    <row r="3934" spans="1:14" ht="21.75" customHeight="1">
      <c r="A3934" s="9" t="s">
        <v>108</v>
      </c>
      <c r="B3934" s="11" t="s">
        <v>11337</v>
      </c>
      <c r="C3934" s="9" t="s">
        <v>6139</v>
      </c>
      <c r="D3934" s="9" t="s">
        <v>6182</v>
      </c>
      <c r="F3934" s="9" t="s">
        <v>6141</v>
      </c>
      <c r="G3934" s="9" t="str">
        <f t="shared" ca="1" si="207"/>
        <v>8</v>
      </c>
      <c r="H3934" s="9" t="str">
        <f t="shared" ca="1" si="206"/>
        <v>20</v>
      </c>
      <c r="I3934" s="9" t="s">
        <v>10787</v>
      </c>
      <c r="J3934" s="9" t="s">
        <v>10706</v>
      </c>
      <c r="K3934" s="9" t="s">
        <v>6217</v>
      </c>
      <c r="L3934" s="9" t="s">
        <v>11305</v>
      </c>
      <c r="M3934" s="9" t="s">
        <v>11872</v>
      </c>
      <c r="N3934" s="9" t="s">
        <v>308</v>
      </c>
    </row>
    <row r="3935" spans="1:14" ht="21.75" customHeight="1">
      <c r="A3935" s="9" t="s">
        <v>5191</v>
      </c>
      <c r="B3935" s="9" t="s">
        <v>11476</v>
      </c>
      <c r="C3935" s="9" t="s">
        <v>6139</v>
      </c>
      <c r="D3935" s="9" t="s">
        <v>6182</v>
      </c>
      <c r="F3935" s="9" t="s">
        <v>6141</v>
      </c>
      <c r="G3935" s="9" t="str">
        <f t="shared" ca="1" si="207"/>
        <v>8</v>
      </c>
      <c r="H3935" s="9" t="str">
        <f t="shared" ca="1" si="206"/>
        <v>20</v>
      </c>
      <c r="I3935" s="9" t="s">
        <v>11104</v>
      </c>
      <c r="J3935" s="9" t="s">
        <v>10706</v>
      </c>
      <c r="K3935" s="9" t="s">
        <v>6143</v>
      </c>
      <c r="L3935" s="9" t="s">
        <v>11305</v>
      </c>
      <c r="M3935" s="9" t="s">
        <v>11873</v>
      </c>
      <c r="N3935" s="9" t="s">
        <v>308</v>
      </c>
    </row>
    <row r="3936" spans="1:14" ht="21.75" customHeight="1">
      <c r="A3936" s="9" t="s">
        <v>172</v>
      </c>
      <c r="B3936" s="11" t="s">
        <v>11440</v>
      </c>
      <c r="C3936" s="9" t="s">
        <v>6139</v>
      </c>
      <c r="D3936" s="9" t="s">
        <v>6182</v>
      </c>
      <c r="F3936" s="9" t="s">
        <v>6141</v>
      </c>
      <c r="G3936" s="9" t="str">
        <f t="shared" ca="1" si="207"/>
        <v>8</v>
      </c>
      <c r="H3936" s="9" t="str">
        <f t="shared" ca="1" si="206"/>
        <v>20</v>
      </c>
      <c r="I3936" s="9" t="s">
        <v>11104</v>
      </c>
      <c r="J3936" s="9" t="s">
        <v>10706</v>
      </c>
      <c r="K3936" s="9" t="s">
        <v>10861</v>
      </c>
      <c r="L3936" s="9" t="s">
        <v>11305</v>
      </c>
      <c r="M3936" s="9" t="s">
        <v>11874</v>
      </c>
      <c r="N3936" s="9" t="s">
        <v>308</v>
      </c>
    </row>
    <row r="3937" spans="1:14" ht="21.75" customHeight="1">
      <c r="A3937" s="9" t="s">
        <v>1588</v>
      </c>
      <c r="B3937" s="11" t="s">
        <v>11875</v>
      </c>
      <c r="C3937" s="9" t="s">
        <v>6139</v>
      </c>
      <c r="D3937" s="9" t="s">
        <v>6182</v>
      </c>
      <c r="F3937" s="9" t="s">
        <v>6141</v>
      </c>
      <c r="G3937" s="9" t="str">
        <f t="shared" ca="1" si="207"/>
        <v>8</v>
      </c>
      <c r="H3937" s="9" t="str">
        <f t="shared" ca="1" si="206"/>
        <v>20</v>
      </c>
      <c r="I3937" s="9" t="s">
        <v>10756</v>
      </c>
      <c r="J3937" s="9" t="s">
        <v>11571</v>
      </c>
      <c r="K3937" s="9" t="s">
        <v>10861</v>
      </c>
      <c r="L3937" s="9" t="s">
        <v>11876</v>
      </c>
      <c r="M3937" s="9" t="s">
        <v>11877</v>
      </c>
      <c r="N3937" s="9" t="s">
        <v>10785</v>
      </c>
    </row>
    <row r="3938" spans="1:14" ht="21.75" customHeight="1">
      <c r="A3938" s="9" t="s">
        <v>11878</v>
      </c>
      <c r="B3938" s="11" t="s">
        <v>11868</v>
      </c>
      <c r="C3938" s="9" t="s">
        <v>6139</v>
      </c>
      <c r="D3938" s="9" t="s">
        <v>6182</v>
      </c>
      <c r="F3938" s="9" t="s">
        <v>6141</v>
      </c>
      <c r="G3938" s="9" t="str">
        <f t="shared" ca="1" si="207"/>
        <v>8</v>
      </c>
      <c r="H3938" s="9" t="str">
        <f t="shared" ca="1" si="206"/>
        <v>20</v>
      </c>
      <c r="I3938" s="9" t="s">
        <v>11104</v>
      </c>
      <c r="J3938" s="9" t="s">
        <v>10706</v>
      </c>
      <c r="K3938" s="9" t="s">
        <v>6217</v>
      </c>
      <c r="L3938" s="9" t="s">
        <v>11305</v>
      </c>
      <c r="M3938" s="9" t="s">
        <v>11879</v>
      </c>
      <c r="N3938" s="9" t="s">
        <v>308</v>
      </c>
    </row>
    <row r="3939" spans="1:14" ht="21.75" customHeight="1">
      <c r="A3939" s="9" t="s">
        <v>761</v>
      </c>
      <c r="B3939" s="11" t="s">
        <v>11868</v>
      </c>
      <c r="C3939" s="9" t="s">
        <v>6139</v>
      </c>
      <c r="D3939" s="9" t="s">
        <v>6182</v>
      </c>
      <c r="F3939" s="9" t="s">
        <v>10786</v>
      </c>
      <c r="G3939" s="9" t="str">
        <f t="shared" ca="1" si="207"/>
        <v>8</v>
      </c>
      <c r="H3939" s="9" t="str">
        <f t="shared" ca="1" si="206"/>
        <v>20</v>
      </c>
      <c r="I3939" s="9" t="s">
        <v>10999</v>
      </c>
      <c r="J3939" s="9" t="s">
        <v>10706</v>
      </c>
      <c r="K3939" s="9" t="s">
        <v>6143</v>
      </c>
      <c r="L3939" s="9" t="s">
        <v>11305</v>
      </c>
      <c r="M3939" s="9" t="s">
        <v>11879</v>
      </c>
      <c r="N3939" s="9" t="s">
        <v>308</v>
      </c>
    </row>
    <row r="3940" spans="1:14" ht="21.75" customHeight="1">
      <c r="A3940" s="9" t="s">
        <v>1588</v>
      </c>
      <c r="B3940" s="11" t="s">
        <v>11875</v>
      </c>
      <c r="C3940" s="9" t="s">
        <v>6139</v>
      </c>
      <c r="D3940" s="9" t="s">
        <v>6182</v>
      </c>
      <c r="F3940" s="9" t="s">
        <v>6141</v>
      </c>
      <c r="G3940" s="9" t="str">
        <f t="shared" ca="1" si="207"/>
        <v>8</v>
      </c>
      <c r="H3940" s="9" t="str">
        <f t="shared" ca="1" si="206"/>
        <v>20</v>
      </c>
      <c r="I3940" s="9" t="s">
        <v>10714</v>
      </c>
      <c r="J3940" s="9" t="s">
        <v>11571</v>
      </c>
      <c r="K3940" s="9" t="s">
        <v>6217</v>
      </c>
      <c r="L3940" s="9" t="s">
        <v>11876</v>
      </c>
      <c r="M3940" s="9" t="s">
        <v>11880</v>
      </c>
      <c r="N3940" s="9" t="s">
        <v>10785</v>
      </c>
    </row>
    <row r="3941" spans="1:14" ht="21.75" customHeight="1">
      <c r="A3941" s="9" t="s">
        <v>6512</v>
      </c>
      <c r="B3941" s="9" t="s">
        <v>11476</v>
      </c>
      <c r="C3941" s="9" t="s">
        <v>6139</v>
      </c>
      <c r="D3941" s="9" t="s">
        <v>6182</v>
      </c>
      <c r="F3941" s="9" t="s">
        <v>6141</v>
      </c>
      <c r="G3941" s="9" t="str">
        <f t="shared" ca="1" si="207"/>
        <v>8</v>
      </c>
      <c r="H3941" s="9" t="str">
        <f t="shared" ca="1" si="206"/>
        <v>20</v>
      </c>
      <c r="I3941" s="9" t="s">
        <v>11881</v>
      </c>
      <c r="J3941" s="9" t="s">
        <v>10706</v>
      </c>
      <c r="K3941" s="9" t="s">
        <v>19</v>
      </c>
      <c r="L3941" s="9" t="s">
        <v>11305</v>
      </c>
      <c r="M3941" s="9" t="s">
        <v>11882</v>
      </c>
      <c r="N3941" s="9" t="s">
        <v>308</v>
      </c>
    </row>
    <row r="3942" spans="1:14" ht="21.75" customHeight="1">
      <c r="A3942" s="9" t="s">
        <v>172</v>
      </c>
      <c r="B3942" s="11" t="s">
        <v>11440</v>
      </c>
      <c r="C3942" s="9" t="s">
        <v>6139</v>
      </c>
      <c r="D3942" s="9" t="s">
        <v>6182</v>
      </c>
      <c r="F3942" s="9" t="s">
        <v>6141</v>
      </c>
      <c r="G3942" s="9" t="str">
        <f t="shared" ca="1" si="207"/>
        <v>8</v>
      </c>
      <c r="H3942" s="9" t="str">
        <f t="shared" ca="1" si="206"/>
        <v>20</v>
      </c>
      <c r="I3942" s="9" t="s">
        <v>11104</v>
      </c>
      <c r="J3942" s="9" t="s">
        <v>10706</v>
      </c>
      <c r="K3942" s="9" t="s">
        <v>19</v>
      </c>
      <c r="L3942" s="9" t="s">
        <v>11305</v>
      </c>
      <c r="M3942" s="9" t="s">
        <v>11883</v>
      </c>
      <c r="N3942" s="9" t="s">
        <v>308</v>
      </c>
    </row>
    <row r="3943" spans="1:14" ht="21.75" customHeight="1">
      <c r="A3943" s="9" t="s">
        <v>6364</v>
      </c>
      <c r="B3943" s="11" t="s">
        <v>11440</v>
      </c>
      <c r="C3943" s="9" t="s">
        <v>6139</v>
      </c>
      <c r="D3943" s="9" t="s">
        <v>6182</v>
      </c>
      <c r="F3943" s="9" t="s">
        <v>6141</v>
      </c>
      <c r="G3943" s="9" t="str">
        <f t="shared" ca="1" si="207"/>
        <v>8</v>
      </c>
      <c r="H3943" s="9" t="str">
        <f t="shared" ca="1" si="206"/>
        <v>20</v>
      </c>
      <c r="I3943" s="9" t="s">
        <v>11104</v>
      </c>
      <c r="J3943" s="9" t="s">
        <v>10706</v>
      </c>
      <c r="K3943" s="9" t="s">
        <v>19</v>
      </c>
      <c r="L3943" s="9" t="s">
        <v>11305</v>
      </c>
      <c r="M3943" s="9" t="s">
        <v>11884</v>
      </c>
      <c r="N3943" s="9" t="s">
        <v>308</v>
      </c>
    </row>
    <row r="3944" spans="1:14" ht="21.75" customHeight="1">
      <c r="A3944" s="9" t="s">
        <v>4176</v>
      </c>
      <c r="B3944" s="11" t="s">
        <v>11885</v>
      </c>
      <c r="C3944" s="9" t="s">
        <v>6139</v>
      </c>
      <c r="D3944" s="9" t="s">
        <v>6140</v>
      </c>
      <c r="F3944" s="9" t="s">
        <v>6141</v>
      </c>
      <c r="G3944" s="9" t="str">
        <f t="shared" ca="1" si="207"/>
        <v>8</v>
      </c>
      <c r="H3944" s="9" t="str">
        <f t="shared" ca="1" si="206"/>
        <v>20</v>
      </c>
      <c r="I3944" s="9" t="s">
        <v>11266</v>
      </c>
      <c r="J3944" s="9" t="s">
        <v>6270</v>
      </c>
      <c r="K3944" s="9" t="s">
        <v>6143</v>
      </c>
      <c r="L3944" s="9" t="s">
        <v>21</v>
      </c>
      <c r="M3944" s="9" t="s">
        <v>11886</v>
      </c>
      <c r="N3944" s="9" t="s">
        <v>10741</v>
      </c>
    </row>
    <row r="3945" spans="1:14" ht="21.75" customHeight="1">
      <c r="A3945" s="9" t="s">
        <v>11887</v>
      </c>
      <c r="B3945" s="9" t="s">
        <v>11473</v>
      </c>
      <c r="C3945" s="9" t="s">
        <v>6139</v>
      </c>
      <c r="D3945" s="9" t="s">
        <v>6140</v>
      </c>
      <c r="F3945" s="9" t="s">
        <v>6141</v>
      </c>
      <c r="G3945" s="9" t="str">
        <f t="shared" ca="1" si="207"/>
        <v>8</v>
      </c>
      <c r="H3945" s="9" t="str">
        <f t="shared" ca="1" si="206"/>
        <v>20</v>
      </c>
      <c r="I3945" s="9" t="s">
        <v>10717</v>
      </c>
      <c r="J3945" s="9" t="s">
        <v>10706</v>
      </c>
      <c r="K3945" s="9" t="s">
        <v>19</v>
      </c>
      <c r="L3945" s="9" t="s">
        <v>11448</v>
      </c>
      <c r="M3945" s="9" t="s">
        <v>11888</v>
      </c>
      <c r="N3945" s="9" t="s">
        <v>10736</v>
      </c>
    </row>
    <row r="3946" spans="1:14" ht="21.75" customHeight="1">
      <c r="A3946" s="9" t="s">
        <v>11889</v>
      </c>
      <c r="B3946" s="9" t="s">
        <v>11890</v>
      </c>
      <c r="C3946" s="9" t="s">
        <v>6139</v>
      </c>
      <c r="D3946" s="9" t="s">
        <v>6182</v>
      </c>
      <c r="F3946" s="9" t="s">
        <v>10786</v>
      </c>
      <c r="G3946" s="9" t="str">
        <f t="shared" ca="1" si="207"/>
        <v>8</v>
      </c>
      <c r="H3946" s="9" t="str">
        <f t="shared" ca="1" si="206"/>
        <v>20</v>
      </c>
      <c r="I3946" s="9" t="s">
        <v>10936</v>
      </c>
      <c r="J3946" s="9" t="s">
        <v>10706</v>
      </c>
      <c r="K3946" s="9" t="s">
        <v>6143</v>
      </c>
      <c r="L3946" s="9" t="s">
        <v>11891</v>
      </c>
      <c r="M3946" s="9" t="s">
        <v>11892</v>
      </c>
      <c r="N3946" s="9" t="s">
        <v>10712</v>
      </c>
    </row>
    <row r="3947" spans="1:14" ht="21.75" customHeight="1">
      <c r="A3947" s="9" t="s">
        <v>3462</v>
      </c>
      <c r="B3947" s="9" t="s">
        <v>11476</v>
      </c>
      <c r="C3947" s="9" t="s">
        <v>6139</v>
      </c>
      <c r="D3947" s="9" t="s">
        <v>6182</v>
      </c>
      <c r="F3947" s="9" t="s">
        <v>6141</v>
      </c>
      <c r="G3947" s="9" t="str">
        <f t="shared" ca="1" si="207"/>
        <v>8</v>
      </c>
      <c r="H3947" s="9" t="str">
        <f t="shared" ca="1" si="206"/>
        <v>20</v>
      </c>
      <c r="I3947" s="9" t="s">
        <v>11893</v>
      </c>
      <c r="J3947" s="9" t="s">
        <v>10706</v>
      </c>
      <c r="K3947" s="9" t="s">
        <v>6217</v>
      </c>
      <c r="L3947" s="9" t="s">
        <v>11305</v>
      </c>
      <c r="M3947" s="9" t="s">
        <v>11894</v>
      </c>
      <c r="N3947" s="9" t="s">
        <v>308</v>
      </c>
    </row>
    <row r="3948" spans="1:14" ht="21.75" customHeight="1">
      <c r="A3948" s="9" t="s">
        <v>3462</v>
      </c>
      <c r="B3948" s="11" t="s">
        <v>11895</v>
      </c>
      <c r="C3948" s="9" t="s">
        <v>6139</v>
      </c>
      <c r="D3948" s="9" t="s">
        <v>6140</v>
      </c>
      <c r="F3948" s="9" t="s">
        <v>10786</v>
      </c>
      <c r="G3948" s="9" t="str">
        <f t="shared" ca="1" si="207"/>
        <v>8</v>
      </c>
      <c r="H3948" s="9" t="str">
        <f t="shared" ca="1" si="206"/>
        <v>20</v>
      </c>
      <c r="I3948" s="9" t="s">
        <v>10787</v>
      </c>
      <c r="J3948" s="9" t="s">
        <v>6158</v>
      </c>
      <c r="K3948" s="9" t="s">
        <v>19</v>
      </c>
      <c r="L3948" s="9" t="s">
        <v>11587</v>
      </c>
      <c r="M3948" s="9" t="s">
        <v>11896</v>
      </c>
      <c r="N3948" s="9" t="s">
        <v>308</v>
      </c>
    </row>
    <row r="3949" spans="1:14" ht="21.75" customHeight="1">
      <c r="A3949" s="9" t="s">
        <v>385</v>
      </c>
      <c r="B3949" s="9" t="s">
        <v>11436</v>
      </c>
      <c r="C3949" s="9" t="s">
        <v>6139</v>
      </c>
      <c r="D3949" s="9" t="s">
        <v>6182</v>
      </c>
      <c r="F3949" s="9" t="s">
        <v>6141</v>
      </c>
      <c r="G3949" s="9" t="str">
        <f t="shared" ca="1" si="207"/>
        <v>8</v>
      </c>
      <c r="H3949" s="9" t="str">
        <f t="shared" ca="1" si="206"/>
        <v>20</v>
      </c>
      <c r="I3949" s="9" t="s">
        <v>11897</v>
      </c>
      <c r="J3949" s="9" t="s">
        <v>10706</v>
      </c>
      <c r="K3949" s="9" t="s">
        <v>6143</v>
      </c>
      <c r="L3949" s="9" t="s">
        <v>11305</v>
      </c>
      <c r="M3949" s="9" t="s">
        <v>11898</v>
      </c>
      <c r="N3949" s="9" t="s">
        <v>308</v>
      </c>
    </row>
    <row r="3950" spans="1:14" ht="21.75" customHeight="1">
      <c r="A3950" s="9" t="s">
        <v>4176</v>
      </c>
      <c r="B3950" s="11" t="s">
        <v>11899</v>
      </c>
      <c r="C3950" s="9" t="s">
        <v>6139</v>
      </c>
      <c r="D3950" s="9" t="s">
        <v>6182</v>
      </c>
      <c r="F3950" s="9" t="s">
        <v>6141</v>
      </c>
      <c r="G3950" s="9" t="str">
        <f t="shared" ca="1" si="207"/>
        <v>8</v>
      </c>
      <c r="H3950" s="9" t="str">
        <f t="shared" ca="1" si="206"/>
        <v>20</v>
      </c>
      <c r="I3950" s="9" t="s">
        <v>11900</v>
      </c>
      <c r="J3950" s="9" t="s">
        <v>10706</v>
      </c>
      <c r="K3950" s="9" t="s">
        <v>19</v>
      </c>
      <c r="L3950" s="9" t="s">
        <v>11305</v>
      </c>
      <c r="M3950" s="9" t="s">
        <v>11901</v>
      </c>
      <c r="N3950" s="9" t="s">
        <v>308</v>
      </c>
    </row>
    <row r="3951" spans="1:14" ht="21.75" customHeight="1">
      <c r="A3951" s="9" t="s">
        <v>172</v>
      </c>
      <c r="B3951" s="9" t="s">
        <v>11377</v>
      </c>
      <c r="C3951" s="9" t="s">
        <v>6139</v>
      </c>
      <c r="D3951" s="9" t="s">
        <v>6182</v>
      </c>
      <c r="F3951" s="9" t="s">
        <v>6141</v>
      </c>
      <c r="G3951" s="9" t="str">
        <f t="shared" ca="1" si="207"/>
        <v>8</v>
      </c>
      <c r="H3951" s="9" t="str">
        <f t="shared" ca="1" si="206"/>
        <v>20</v>
      </c>
      <c r="I3951" s="9" t="s">
        <v>11104</v>
      </c>
      <c r="J3951" s="9" t="s">
        <v>10706</v>
      </c>
      <c r="K3951" s="9" t="s">
        <v>19</v>
      </c>
      <c r="L3951" s="9" t="s">
        <v>11305</v>
      </c>
      <c r="M3951" s="9" t="s">
        <v>11902</v>
      </c>
      <c r="N3951" s="9" t="s">
        <v>308</v>
      </c>
    </row>
    <row r="3952" spans="1:14" ht="21.75" customHeight="1">
      <c r="A3952" s="9" t="s">
        <v>9902</v>
      </c>
      <c r="B3952" s="9" t="s">
        <v>11903</v>
      </c>
      <c r="C3952" s="9" t="s">
        <v>6139</v>
      </c>
      <c r="D3952" s="9" t="s">
        <v>6163</v>
      </c>
      <c r="F3952" s="9" t="s">
        <v>6141</v>
      </c>
      <c r="G3952" s="9" t="str">
        <f t="shared" ca="1" si="207"/>
        <v>8</v>
      </c>
      <c r="H3952" s="9" t="str">
        <f t="shared" ca="1" si="206"/>
        <v>20</v>
      </c>
      <c r="I3952" s="9" t="s">
        <v>10772</v>
      </c>
      <c r="J3952" s="9" t="s">
        <v>6158</v>
      </c>
      <c r="K3952" s="9" t="s">
        <v>19</v>
      </c>
      <c r="L3952" s="9" t="s">
        <v>11904</v>
      </c>
      <c r="M3952" s="9" t="s">
        <v>11905</v>
      </c>
      <c r="N3952" s="9" t="s">
        <v>10749</v>
      </c>
    </row>
    <row r="3953" spans="1:14" ht="21.75" customHeight="1">
      <c r="A3953" s="9" t="s">
        <v>7059</v>
      </c>
      <c r="B3953" s="11" t="s">
        <v>11555</v>
      </c>
      <c r="C3953" s="9" t="s">
        <v>6139</v>
      </c>
      <c r="D3953" s="9" t="s">
        <v>6140</v>
      </c>
      <c r="F3953" s="9" t="s">
        <v>6141</v>
      </c>
      <c r="G3953" s="9" t="str">
        <f t="shared" ca="1" si="207"/>
        <v>8</v>
      </c>
      <c r="H3953" s="9" t="str">
        <f t="shared" ca="1" si="206"/>
        <v>20</v>
      </c>
      <c r="I3953" s="9" t="s">
        <v>11893</v>
      </c>
      <c r="J3953" s="9" t="s">
        <v>10706</v>
      </c>
      <c r="K3953" s="9" t="s">
        <v>6143</v>
      </c>
      <c r="L3953" s="9" t="s">
        <v>11448</v>
      </c>
      <c r="M3953" s="9" t="s">
        <v>11906</v>
      </c>
      <c r="N3953" s="9" t="s">
        <v>10736</v>
      </c>
    </row>
    <row r="3954" spans="1:14" ht="21.75" customHeight="1">
      <c r="A3954" s="9" t="s">
        <v>172</v>
      </c>
      <c r="B3954" s="9" t="s">
        <v>11907</v>
      </c>
      <c r="C3954" s="9" t="s">
        <v>6139</v>
      </c>
      <c r="D3954" s="9" t="s">
        <v>6177</v>
      </c>
      <c r="F3954" s="9" t="s">
        <v>10786</v>
      </c>
      <c r="G3954" s="9" t="str">
        <f t="shared" ca="1" si="207"/>
        <v>8</v>
      </c>
      <c r="H3954" s="9" t="str">
        <f t="shared" ca="1" si="206"/>
        <v>20</v>
      </c>
      <c r="I3954" s="9" t="s">
        <v>10829</v>
      </c>
      <c r="J3954" s="9" t="s">
        <v>10706</v>
      </c>
      <c r="K3954" s="9" t="s">
        <v>19</v>
      </c>
      <c r="L3954" s="9" t="s">
        <v>11908</v>
      </c>
      <c r="M3954" s="9" t="s">
        <v>11909</v>
      </c>
      <c r="N3954" s="9" t="s">
        <v>10749</v>
      </c>
    </row>
    <row r="3955" spans="1:14" ht="21.75" customHeight="1">
      <c r="A3955" s="9" t="s">
        <v>24</v>
      </c>
      <c r="B3955" s="11" t="s">
        <v>11304</v>
      </c>
      <c r="C3955" s="9" t="s">
        <v>6139</v>
      </c>
      <c r="D3955" s="9" t="s">
        <v>6182</v>
      </c>
      <c r="F3955" s="9" t="s">
        <v>6141</v>
      </c>
      <c r="G3955" s="9" t="str">
        <f t="shared" ca="1" si="207"/>
        <v>8</v>
      </c>
      <c r="H3955" s="9" t="str">
        <f t="shared" ca="1" si="206"/>
        <v>20</v>
      </c>
      <c r="I3955" s="9" t="s">
        <v>10765</v>
      </c>
      <c r="J3955" s="9" t="s">
        <v>10706</v>
      </c>
      <c r="K3955" s="9" t="s">
        <v>19</v>
      </c>
      <c r="L3955" s="9" t="s">
        <v>11305</v>
      </c>
      <c r="M3955" s="9" t="s">
        <v>11910</v>
      </c>
      <c r="N3955" s="9" t="s">
        <v>308</v>
      </c>
    </row>
    <row r="3956" spans="1:14" ht="21.75" customHeight="1">
      <c r="A3956" s="9" t="s">
        <v>11911</v>
      </c>
      <c r="B3956" s="9" t="s">
        <v>11476</v>
      </c>
      <c r="C3956" s="9" t="s">
        <v>6139</v>
      </c>
      <c r="D3956" s="9" t="s">
        <v>6182</v>
      </c>
      <c r="F3956" s="9" t="s">
        <v>6141</v>
      </c>
      <c r="G3956" s="9" t="str">
        <f t="shared" ca="1" si="207"/>
        <v>8</v>
      </c>
      <c r="H3956" s="9" t="str">
        <f t="shared" ca="1" si="206"/>
        <v>20</v>
      </c>
      <c r="I3956" s="9" t="s">
        <v>10756</v>
      </c>
      <c r="J3956" s="9" t="s">
        <v>10706</v>
      </c>
      <c r="K3956" s="9" t="s">
        <v>6217</v>
      </c>
      <c r="L3956" s="9" t="s">
        <v>11305</v>
      </c>
      <c r="M3956" s="9" t="s">
        <v>11912</v>
      </c>
      <c r="N3956" s="9" t="s">
        <v>308</v>
      </c>
    </row>
    <row r="3957" spans="1:14" ht="21.75" customHeight="1">
      <c r="A3957" s="9" t="s">
        <v>963</v>
      </c>
      <c r="B3957" s="9" t="s">
        <v>11913</v>
      </c>
      <c r="C3957" s="9" t="s">
        <v>6139</v>
      </c>
      <c r="D3957" s="9" t="s">
        <v>6182</v>
      </c>
      <c r="F3957" s="9" t="s">
        <v>10786</v>
      </c>
      <c r="G3957" s="9" t="str">
        <f t="shared" ca="1" si="207"/>
        <v>8</v>
      </c>
      <c r="H3957" s="9" t="str">
        <f t="shared" ca="1" si="206"/>
        <v>20</v>
      </c>
      <c r="I3957" s="9" t="s">
        <v>10852</v>
      </c>
      <c r="J3957" s="9" t="s">
        <v>10706</v>
      </c>
      <c r="K3957" s="9" t="s">
        <v>6143</v>
      </c>
      <c r="L3957" s="9" t="s">
        <v>11914</v>
      </c>
      <c r="M3957" s="9" t="s">
        <v>11915</v>
      </c>
      <c r="N3957" s="9" t="s">
        <v>10741</v>
      </c>
    </row>
    <row r="3958" spans="1:14" ht="21.75" customHeight="1">
      <c r="A3958" s="9" t="s">
        <v>11916</v>
      </c>
      <c r="B3958" s="11" t="s">
        <v>21</v>
      </c>
      <c r="C3958" s="9" t="s">
        <v>6139</v>
      </c>
      <c r="D3958" s="9" t="s">
        <v>6650</v>
      </c>
      <c r="F3958" s="9" t="s">
        <v>6141</v>
      </c>
      <c r="G3958" s="9" t="str">
        <f t="shared" ca="1" si="207"/>
        <v>8</v>
      </c>
      <c r="H3958" s="9" t="str">
        <f t="shared" ca="1" si="206"/>
        <v>20</v>
      </c>
      <c r="I3958" s="9" t="s">
        <v>10879</v>
      </c>
      <c r="J3958" s="9" t="s">
        <v>10722</v>
      </c>
      <c r="K3958" s="9" t="s">
        <v>19</v>
      </c>
      <c r="L3958" s="9" t="s">
        <v>21</v>
      </c>
      <c r="M3958" s="9" t="s">
        <v>11917</v>
      </c>
      <c r="N3958" s="9" t="s">
        <v>308</v>
      </c>
    </row>
    <row r="3959" spans="1:14" ht="21.75" customHeight="1">
      <c r="A3959" s="9" t="s">
        <v>11918</v>
      </c>
      <c r="B3959" s="11" t="s">
        <v>11919</v>
      </c>
      <c r="C3959" s="9" t="s">
        <v>6139</v>
      </c>
      <c r="D3959" s="9" t="s">
        <v>6140</v>
      </c>
      <c r="F3959" s="9" t="s">
        <v>6141</v>
      </c>
      <c r="G3959" s="9" t="str">
        <f t="shared" ca="1" si="207"/>
        <v>8</v>
      </c>
      <c r="H3959" s="9" t="str">
        <f t="shared" ca="1" si="206"/>
        <v>20</v>
      </c>
      <c r="I3959" s="9" t="s">
        <v>10756</v>
      </c>
      <c r="J3959" s="9" t="s">
        <v>10722</v>
      </c>
      <c r="K3959" s="9" t="s">
        <v>6143</v>
      </c>
      <c r="L3959" s="9" t="s">
        <v>11800</v>
      </c>
      <c r="M3959" s="9" t="s">
        <v>11920</v>
      </c>
      <c r="N3959" s="9" t="s">
        <v>308</v>
      </c>
    </row>
    <row r="3960" spans="1:14" ht="21.75" customHeight="1">
      <c r="A3960" s="9" t="s">
        <v>1588</v>
      </c>
      <c r="B3960" s="11" t="s">
        <v>11799</v>
      </c>
      <c r="C3960" s="9" t="s">
        <v>6139</v>
      </c>
      <c r="D3960" s="9" t="s">
        <v>6177</v>
      </c>
      <c r="F3960" s="9" t="s">
        <v>6141</v>
      </c>
      <c r="G3960" s="9" t="str">
        <f t="shared" ca="1" si="207"/>
        <v>8</v>
      </c>
      <c r="H3960" s="9" t="str">
        <f t="shared" ca="1" si="206"/>
        <v>20</v>
      </c>
      <c r="I3960" s="9" t="s">
        <v>11921</v>
      </c>
      <c r="J3960" s="9" t="s">
        <v>10722</v>
      </c>
      <c r="K3960" s="9" t="s">
        <v>6166</v>
      </c>
      <c r="L3960" s="9" t="s">
        <v>11800</v>
      </c>
      <c r="M3960" s="9" t="s">
        <v>11922</v>
      </c>
      <c r="N3960" s="9" t="s">
        <v>308</v>
      </c>
    </row>
    <row r="3961" spans="1:14" ht="21.75" customHeight="1">
      <c r="A3961" s="9" t="s">
        <v>11923</v>
      </c>
      <c r="B3961" s="9" t="s">
        <v>11924</v>
      </c>
      <c r="C3961" s="9" t="s">
        <v>6139</v>
      </c>
      <c r="D3961" s="9" t="s">
        <v>6140</v>
      </c>
      <c r="F3961" s="9" t="s">
        <v>6141</v>
      </c>
      <c r="G3961" s="9" t="str">
        <f t="shared" ca="1" si="207"/>
        <v>8</v>
      </c>
      <c r="H3961" s="9" t="str">
        <f t="shared" ca="1" si="206"/>
        <v>20</v>
      </c>
      <c r="I3961" s="9" t="s">
        <v>11668</v>
      </c>
      <c r="J3961" s="9" t="s">
        <v>10797</v>
      </c>
      <c r="K3961" s="9" t="s">
        <v>6166</v>
      </c>
      <c r="L3961" s="9" t="s">
        <v>11925</v>
      </c>
      <c r="M3961" s="9" t="s">
        <v>11926</v>
      </c>
      <c r="N3961" s="9" t="s">
        <v>10749</v>
      </c>
    </row>
    <row r="3962" spans="1:14" ht="21.75" customHeight="1">
      <c r="A3962" s="9" t="s">
        <v>6326</v>
      </c>
      <c r="B3962" s="11" t="s">
        <v>11927</v>
      </c>
      <c r="C3962" s="9" t="s">
        <v>6139</v>
      </c>
      <c r="D3962" s="9" t="s">
        <v>6182</v>
      </c>
      <c r="F3962" s="9" t="s">
        <v>6141</v>
      </c>
      <c r="G3962" s="9" t="str">
        <f t="shared" ca="1" si="207"/>
        <v>8</v>
      </c>
      <c r="H3962" s="9" t="str">
        <f t="shared" ca="1" si="206"/>
        <v>20</v>
      </c>
      <c r="I3962" s="9" t="s">
        <v>11044</v>
      </c>
      <c r="J3962" s="9" t="s">
        <v>11370</v>
      </c>
      <c r="K3962" s="9" t="s">
        <v>6143</v>
      </c>
      <c r="L3962" s="9" t="s">
        <v>11928</v>
      </c>
      <c r="M3962" s="9" t="s">
        <v>11929</v>
      </c>
      <c r="N3962" s="9" t="s">
        <v>10749</v>
      </c>
    </row>
    <row r="3963" spans="1:14" ht="21.75" customHeight="1">
      <c r="A3963" s="9" t="s">
        <v>5539</v>
      </c>
      <c r="B3963" s="11" t="s">
        <v>11799</v>
      </c>
      <c r="C3963" s="9" t="s">
        <v>6139</v>
      </c>
      <c r="D3963" s="9" t="s">
        <v>6177</v>
      </c>
      <c r="F3963" s="9" t="s">
        <v>6141</v>
      </c>
      <c r="G3963" s="9" t="str">
        <f t="shared" ca="1" si="207"/>
        <v>8</v>
      </c>
      <c r="H3963" s="9" t="str">
        <f t="shared" ca="1" si="206"/>
        <v>20</v>
      </c>
      <c r="I3963" s="9" t="s">
        <v>11921</v>
      </c>
      <c r="J3963" s="9" t="s">
        <v>10722</v>
      </c>
      <c r="K3963" s="9" t="s">
        <v>6166</v>
      </c>
      <c r="L3963" s="9" t="s">
        <v>11800</v>
      </c>
      <c r="M3963" s="9" t="s">
        <v>11922</v>
      </c>
      <c r="N3963" s="9" t="s">
        <v>308</v>
      </c>
    </row>
    <row r="3964" spans="1:14" ht="21.75" customHeight="1">
      <c r="A3964" s="9" t="s">
        <v>172</v>
      </c>
      <c r="B3964" s="11" t="s">
        <v>11930</v>
      </c>
      <c r="C3964" s="9" t="s">
        <v>6139</v>
      </c>
      <c r="D3964" s="9" t="s">
        <v>6182</v>
      </c>
      <c r="F3964" s="9" t="s">
        <v>6141</v>
      </c>
      <c r="G3964" s="9" t="str">
        <f t="shared" ca="1" si="207"/>
        <v>8</v>
      </c>
      <c r="H3964" s="9" t="str">
        <f t="shared" ca="1" si="206"/>
        <v>20</v>
      </c>
      <c r="I3964" s="9" t="s">
        <v>10714</v>
      </c>
      <c r="J3964" s="9" t="s">
        <v>11571</v>
      </c>
      <c r="K3964" s="9" t="s">
        <v>6217</v>
      </c>
      <c r="L3964" s="9" t="s">
        <v>11572</v>
      </c>
      <c r="M3964" s="9" t="s">
        <v>11931</v>
      </c>
      <c r="N3964" s="9" t="s">
        <v>10741</v>
      </c>
    </row>
    <row r="3965" spans="1:14" ht="21.75" customHeight="1">
      <c r="A3965" s="9" t="s">
        <v>11932</v>
      </c>
      <c r="B3965" s="11" t="s">
        <v>11933</v>
      </c>
      <c r="C3965" s="9" t="s">
        <v>6139</v>
      </c>
      <c r="D3965" s="9" t="s">
        <v>6140</v>
      </c>
      <c r="F3965" s="9" t="s">
        <v>6141</v>
      </c>
      <c r="G3965" s="9" t="str">
        <f t="shared" ca="1" si="207"/>
        <v>8</v>
      </c>
      <c r="H3965" s="9" t="str">
        <f t="shared" ca="1" si="206"/>
        <v>20</v>
      </c>
      <c r="I3965" s="9" t="s">
        <v>10965</v>
      </c>
      <c r="J3965" s="9" t="s">
        <v>6158</v>
      </c>
      <c r="K3965" s="9" t="s">
        <v>6143</v>
      </c>
      <c r="L3965" s="9" t="s">
        <v>11934</v>
      </c>
      <c r="M3965" s="9" t="s">
        <v>11935</v>
      </c>
      <c r="N3965" s="9" t="s">
        <v>10741</v>
      </c>
    </row>
    <row r="3966" spans="1:14" ht="21.75" customHeight="1">
      <c r="A3966" s="9" t="s">
        <v>11936</v>
      </c>
      <c r="B3966" s="11" t="s">
        <v>11337</v>
      </c>
      <c r="C3966" s="9" t="s">
        <v>6139</v>
      </c>
      <c r="D3966" s="9" t="s">
        <v>6182</v>
      </c>
      <c r="F3966" s="9" t="s">
        <v>6141</v>
      </c>
      <c r="G3966" s="9" t="str">
        <f t="shared" ca="1" si="207"/>
        <v>8</v>
      </c>
      <c r="H3966" s="9" t="str">
        <f t="shared" ca="1" si="206"/>
        <v>20</v>
      </c>
      <c r="I3966" s="9" t="s">
        <v>11344</v>
      </c>
      <c r="J3966" s="9" t="s">
        <v>10706</v>
      </c>
      <c r="K3966" s="9" t="s">
        <v>6217</v>
      </c>
      <c r="L3966" s="9" t="s">
        <v>11305</v>
      </c>
      <c r="M3966" s="9" t="s">
        <v>11937</v>
      </c>
      <c r="N3966" s="9" t="s">
        <v>308</v>
      </c>
    </row>
    <row r="3967" spans="1:14" ht="21.75" customHeight="1">
      <c r="A3967" s="9" t="s">
        <v>4176</v>
      </c>
      <c r="B3967" s="9" t="s">
        <v>11938</v>
      </c>
      <c r="C3967" s="9" t="s">
        <v>6139</v>
      </c>
      <c r="D3967" s="9" t="s">
        <v>6182</v>
      </c>
      <c r="F3967" s="9" t="s">
        <v>6141</v>
      </c>
      <c r="G3967" s="9" t="str">
        <f t="shared" ca="1" si="207"/>
        <v>8</v>
      </c>
      <c r="H3967" s="9" t="str">
        <f t="shared" ca="1" si="206"/>
        <v>20</v>
      </c>
      <c r="I3967" s="9" t="s">
        <v>10787</v>
      </c>
      <c r="J3967" s="9" t="s">
        <v>6158</v>
      </c>
      <c r="K3967" s="9" t="s">
        <v>6217</v>
      </c>
      <c r="L3967" s="9" t="s">
        <v>11939</v>
      </c>
      <c r="M3967" s="9" t="s">
        <v>11940</v>
      </c>
      <c r="N3967" s="9" t="s">
        <v>10736</v>
      </c>
    </row>
    <row r="3968" spans="1:14" ht="21.75" customHeight="1">
      <c r="A3968" s="9" t="s">
        <v>11941</v>
      </c>
      <c r="B3968" s="9" t="s">
        <v>11476</v>
      </c>
      <c r="C3968" s="9" t="s">
        <v>6139</v>
      </c>
      <c r="D3968" s="9" t="s">
        <v>6182</v>
      </c>
      <c r="F3968" s="9" t="s">
        <v>6141</v>
      </c>
      <c r="G3968" s="9" t="str">
        <f t="shared" ca="1" si="207"/>
        <v>8</v>
      </c>
      <c r="H3968" s="9" t="str">
        <f t="shared" ca="1" si="206"/>
        <v>20</v>
      </c>
      <c r="I3968" s="9" t="s">
        <v>10902</v>
      </c>
      <c r="J3968" s="9" t="s">
        <v>10706</v>
      </c>
      <c r="K3968" s="9" t="s">
        <v>19</v>
      </c>
      <c r="L3968" s="9" t="s">
        <v>11305</v>
      </c>
      <c r="M3968" s="9" t="s">
        <v>11942</v>
      </c>
      <c r="N3968" s="9" t="s">
        <v>308</v>
      </c>
    </row>
    <row r="3969" spans="1:14" ht="21.75" customHeight="1">
      <c r="A3969" s="9" t="s">
        <v>4176</v>
      </c>
      <c r="B3969" s="11" t="s">
        <v>11943</v>
      </c>
      <c r="C3969" s="9" t="s">
        <v>6139</v>
      </c>
      <c r="D3969" s="9" t="s">
        <v>6371</v>
      </c>
      <c r="F3969" s="9" t="s">
        <v>6141</v>
      </c>
      <c r="G3969" s="9" t="str">
        <f t="shared" ca="1" si="207"/>
        <v>8</v>
      </c>
      <c r="H3969" s="9" t="str">
        <f t="shared" ca="1" si="206"/>
        <v>20</v>
      </c>
      <c r="I3969" s="9" t="s">
        <v>10705</v>
      </c>
      <c r="J3969" s="9" t="s">
        <v>10706</v>
      </c>
      <c r="K3969" s="9" t="s">
        <v>6217</v>
      </c>
      <c r="L3969" s="9" t="s">
        <v>21</v>
      </c>
      <c r="M3969" s="9" t="s">
        <v>11944</v>
      </c>
      <c r="N3969" s="9" t="s">
        <v>10712</v>
      </c>
    </row>
    <row r="3970" spans="1:14" ht="21.75" customHeight="1">
      <c r="A3970" s="9" t="s">
        <v>255</v>
      </c>
      <c r="B3970" s="11" t="s">
        <v>11919</v>
      </c>
      <c r="C3970" s="9" t="s">
        <v>6139</v>
      </c>
      <c r="D3970" s="9" t="s">
        <v>6140</v>
      </c>
      <c r="F3970" s="9" t="s">
        <v>6141</v>
      </c>
      <c r="G3970" s="9" t="str">
        <f t="shared" ca="1" si="207"/>
        <v>8</v>
      </c>
      <c r="H3970" s="9" t="str">
        <f t="shared" ca="1" si="206"/>
        <v>20</v>
      </c>
      <c r="I3970" s="9" t="s">
        <v>10756</v>
      </c>
      <c r="J3970" s="9" t="s">
        <v>10722</v>
      </c>
      <c r="K3970" s="9" t="s">
        <v>6143</v>
      </c>
      <c r="L3970" s="9" t="s">
        <v>11800</v>
      </c>
      <c r="M3970" s="9" t="s">
        <v>11945</v>
      </c>
      <c r="N3970" s="9" t="s">
        <v>308</v>
      </c>
    </row>
    <row r="3971" spans="1:14" ht="21.75" customHeight="1">
      <c r="A3971" s="9" t="s">
        <v>761</v>
      </c>
      <c r="B3971" s="11" t="s">
        <v>11946</v>
      </c>
      <c r="C3971" s="9" t="s">
        <v>6139</v>
      </c>
      <c r="D3971" s="9" t="s">
        <v>6182</v>
      </c>
      <c r="F3971" s="9" t="s">
        <v>6141</v>
      </c>
      <c r="G3971" s="9" t="str">
        <f t="shared" ca="1" si="207"/>
        <v>8</v>
      </c>
      <c r="H3971" s="9" t="str">
        <f t="shared" ca="1" si="206"/>
        <v>20</v>
      </c>
      <c r="I3971" s="9" t="s">
        <v>10787</v>
      </c>
      <c r="J3971" s="9" t="s">
        <v>10706</v>
      </c>
      <c r="K3971" s="9" t="s">
        <v>6143</v>
      </c>
      <c r="L3971" s="9" t="s">
        <v>11362</v>
      </c>
      <c r="M3971" s="9" t="s">
        <v>11947</v>
      </c>
      <c r="N3971" s="9" t="s">
        <v>308</v>
      </c>
    </row>
    <row r="3972" spans="1:14" ht="21.75" customHeight="1">
      <c r="A3972" s="9" t="s">
        <v>1429</v>
      </c>
      <c r="B3972" s="11" t="s">
        <v>11948</v>
      </c>
      <c r="C3972" s="9" t="s">
        <v>6139</v>
      </c>
      <c r="D3972" s="9" t="s">
        <v>6182</v>
      </c>
      <c r="F3972" s="9" t="s">
        <v>6141</v>
      </c>
      <c r="G3972" s="9" t="str">
        <f t="shared" ca="1" si="207"/>
        <v>8</v>
      </c>
      <c r="H3972" s="9" t="str">
        <f t="shared" ca="1" si="206"/>
        <v>20</v>
      </c>
      <c r="I3972" s="9" t="s">
        <v>11447</v>
      </c>
      <c r="J3972" s="9" t="s">
        <v>10706</v>
      </c>
      <c r="K3972" s="9" t="s">
        <v>6217</v>
      </c>
      <c r="L3972" s="9" t="s">
        <v>11949</v>
      </c>
      <c r="M3972" s="9" t="s">
        <v>11950</v>
      </c>
      <c r="N3972" s="9" t="s">
        <v>10736</v>
      </c>
    </row>
    <row r="3973" spans="1:14" ht="21.75" customHeight="1">
      <c r="A3973" s="9" t="s">
        <v>11581</v>
      </c>
      <c r="B3973" s="9" t="s">
        <v>11436</v>
      </c>
      <c r="C3973" s="9" t="s">
        <v>6139</v>
      </c>
      <c r="D3973" s="9" t="s">
        <v>6182</v>
      </c>
      <c r="F3973" s="9" t="s">
        <v>6141</v>
      </c>
      <c r="G3973" s="9" t="str">
        <f t="shared" ca="1" si="207"/>
        <v>8</v>
      </c>
      <c r="H3973" s="9" t="str">
        <f t="shared" ca="1" si="206"/>
        <v>20</v>
      </c>
      <c r="I3973" s="9" t="s">
        <v>10787</v>
      </c>
      <c r="J3973" s="9" t="s">
        <v>10706</v>
      </c>
      <c r="K3973" s="9" t="s">
        <v>19</v>
      </c>
      <c r="L3973" s="9" t="s">
        <v>11305</v>
      </c>
      <c r="M3973" s="9" t="s">
        <v>11951</v>
      </c>
      <c r="N3973" s="9" t="s">
        <v>308</v>
      </c>
    </row>
    <row r="3974" spans="1:14" ht="21.75" customHeight="1">
      <c r="A3974" s="9" t="s">
        <v>11952</v>
      </c>
      <c r="B3974" s="9" t="s">
        <v>11953</v>
      </c>
      <c r="C3974" s="9" t="s">
        <v>6139</v>
      </c>
      <c r="D3974" s="9" t="s">
        <v>6163</v>
      </c>
      <c r="F3974" s="9" t="s">
        <v>10786</v>
      </c>
      <c r="G3974" s="9" t="str">
        <f t="shared" ca="1" si="207"/>
        <v>8</v>
      </c>
      <c r="H3974" s="9" t="str">
        <f t="shared" ca="1" si="206"/>
        <v>20</v>
      </c>
      <c r="I3974" s="9" t="s">
        <v>10705</v>
      </c>
      <c r="J3974" s="9" t="s">
        <v>40</v>
      </c>
      <c r="K3974" s="9" t="s">
        <v>19</v>
      </c>
      <c r="L3974" s="9" t="s">
        <v>11954</v>
      </c>
      <c r="M3974" s="9" t="s">
        <v>11955</v>
      </c>
      <c r="N3974" s="9" t="s">
        <v>10749</v>
      </c>
    </row>
    <row r="3975" spans="1:14" ht="21.75" customHeight="1">
      <c r="A3975" s="9" t="s">
        <v>4176</v>
      </c>
      <c r="B3975" s="11" t="s">
        <v>11956</v>
      </c>
      <c r="C3975" s="9" t="s">
        <v>6139</v>
      </c>
      <c r="D3975" s="9" t="s">
        <v>6140</v>
      </c>
      <c r="F3975" s="9" t="s">
        <v>6141</v>
      </c>
      <c r="G3975" s="9" t="str">
        <f t="shared" ca="1" si="207"/>
        <v>8</v>
      </c>
      <c r="H3975" s="9" t="str">
        <f t="shared" ca="1" si="206"/>
        <v>20</v>
      </c>
      <c r="I3975" s="9" t="s">
        <v>11556</v>
      </c>
      <c r="J3975" s="9" t="s">
        <v>10706</v>
      </c>
      <c r="K3975" s="9" t="s">
        <v>19</v>
      </c>
      <c r="L3975" s="9" t="s">
        <v>11957</v>
      </c>
      <c r="M3975" s="9" t="s">
        <v>11958</v>
      </c>
      <c r="N3975" s="9" t="s">
        <v>308</v>
      </c>
    </row>
    <row r="3976" spans="1:14" ht="21.75" customHeight="1">
      <c r="A3976" s="9" t="s">
        <v>4176</v>
      </c>
      <c r="B3976" s="11" t="s">
        <v>11959</v>
      </c>
      <c r="C3976" s="9" t="s">
        <v>6139</v>
      </c>
      <c r="D3976" s="9" t="s">
        <v>6182</v>
      </c>
      <c r="F3976" s="9" t="s">
        <v>6141</v>
      </c>
      <c r="G3976" s="9" t="str">
        <f t="shared" ca="1" si="207"/>
        <v>8</v>
      </c>
      <c r="H3976" s="9" t="str">
        <f t="shared" ca="1" si="206"/>
        <v>20</v>
      </c>
      <c r="I3976" s="9" t="s">
        <v>11104</v>
      </c>
      <c r="J3976" s="9" t="s">
        <v>10706</v>
      </c>
      <c r="K3976" s="9" t="s">
        <v>6217</v>
      </c>
      <c r="L3976" s="9" t="s">
        <v>11305</v>
      </c>
      <c r="M3976" s="9" t="s">
        <v>11960</v>
      </c>
      <c r="N3976" s="9" t="s">
        <v>308</v>
      </c>
    </row>
    <row r="3977" spans="1:14" ht="21.75" customHeight="1">
      <c r="A3977" s="9" t="s">
        <v>3462</v>
      </c>
      <c r="B3977" s="9" t="s">
        <v>11476</v>
      </c>
      <c r="C3977" s="9" t="s">
        <v>6139</v>
      </c>
      <c r="D3977" s="9" t="s">
        <v>6182</v>
      </c>
      <c r="F3977" s="9" t="s">
        <v>6141</v>
      </c>
      <c r="G3977" s="9" t="str">
        <f t="shared" ca="1" si="207"/>
        <v>8</v>
      </c>
      <c r="H3977" s="9" t="str">
        <f t="shared" ca="1" si="206"/>
        <v>20</v>
      </c>
      <c r="I3977" s="9" t="s">
        <v>11447</v>
      </c>
      <c r="J3977" s="9" t="s">
        <v>10706</v>
      </c>
      <c r="K3977" s="9" t="s">
        <v>6143</v>
      </c>
      <c r="L3977" s="9" t="s">
        <v>11305</v>
      </c>
      <c r="M3977" s="9" t="s">
        <v>11961</v>
      </c>
      <c r="N3977" s="9" t="s">
        <v>308</v>
      </c>
    </row>
    <row r="3978" spans="1:14" ht="21.75" customHeight="1">
      <c r="A3978" s="9" t="s">
        <v>761</v>
      </c>
      <c r="B3978" s="11" t="s">
        <v>11962</v>
      </c>
      <c r="C3978" s="9" t="s">
        <v>6139</v>
      </c>
      <c r="D3978" s="9" t="s">
        <v>6182</v>
      </c>
      <c r="F3978" s="9" t="s">
        <v>6141</v>
      </c>
      <c r="G3978" s="9" t="str">
        <f t="shared" ca="1" si="207"/>
        <v>8</v>
      </c>
      <c r="H3978" s="9" t="str">
        <f t="shared" ca="1" si="206"/>
        <v>20</v>
      </c>
      <c r="I3978" s="9" t="s">
        <v>10756</v>
      </c>
      <c r="J3978" s="9" t="s">
        <v>6158</v>
      </c>
      <c r="K3978" s="9" t="s">
        <v>6217</v>
      </c>
      <c r="L3978" s="9" t="s">
        <v>21</v>
      </c>
      <c r="M3978" s="9" t="s">
        <v>11963</v>
      </c>
      <c r="N3978" s="9" t="s">
        <v>10785</v>
      </c>
    </row>
    <row r="3979" spans="1:14" ht="21.75" customHeight="1">
      <c r="A3979" s="9" t="s">
        <v>11964</v>
      </c>
      <c r="B3979" s="11" t="s">
        <v>11965</v>
      </c>
      <c r="C3979" s="9" t="s">
        <v>6139</v>
      </c>
      <c r="D3979" s="9" t="s">
        <v>6182</v>
      </c>
      <c r="F3979" s="9" t="s">
        <v>6141</v>
      </c>
      <c r="G3979" s="9" t="str">
        <f t="shared" ca="1" si="207"/>
        <v>8</v>
      </c>
      <c r="H3979" s="9" t="str">
        <f t="shared" ca="1" si="206"/>
        <v>20</v>
      </c>
      <c r="I3979" s="9" t="s">
        <v>10787</v>
      </c>
      <c r="J3979" s="9" t="s">
        <v>10706</v>
      </c>
      <c r="K3979" s="9" t="s">
        <v>6143</v>
      </c>
      <c r="L3979" s="9" t="s">
        <v>11305</v>
      </c>
      <c r="M3979" s="9" t="s">
        <v>11966</v>
      </c>
      <c r="N3979" s="9" t="s">
        <v>308</v>
      </c>
    </row>
    <row r="3980" spans="1:14" ht="21.75" customHeight="1">
      <c r="A3980" s="9" t="s">
        <v>11967</v>
      </c>
      <c r="B3980" s="9" t="s">
        <v>11968</v>
      </c>
      <c r="C3980" s="9" t="s">
        <v>6139</v>
      </c>
      <c r="D3980" s="9" t="s">
        <v>6163</v>
      </c>
      <c r="F3980" s="9" t="s">
        <v>10786</v>
      </c>
      <c r="G3980" s="9" t="str">
        <f t="shared" ca="1" si="207"/>
        <v>8</v>
      </c>
      <c r="H3980" s="9" t="str">
        <f t="shared" ca="1" si="206"/>
        <v>20</v>
      </c>
      <c r="I3980" s="9" t="s">
        <v>10705</v>
      </c>
      <c r="J3980" s="9" t="s">
        <v>10797</v>
      </c>
      <c r="K3980" s="9" t="s">
        <v>6143</v>
      </c>
      <c r="L3980" s="9" t="s">
        <v>11969</v>
      </c>
      <c r="M3980" s="9" t="s">
        <v>11970</v>
      </c>
      <c r="N3980" s="9" t="s">
        <v>10749</v>
      </c>
    </row>
    <row r="3981" spans="1:14" ht="21.75" customHeight="1">
      <c r="A3981" s="9" t="s">
        <v>4176</v>
      </c>
      <c r="B3981" s="9" t="s">
        <v>11971</v>
      </c>
      <c r="C3981" s="9" t="s">
        <v>6139</v>
      </c>
      <c r="D3981" s="9" t="s">
        <v>6182</v>
      </c>
      <c r="F3981" s="9" t="s">
        <v>6141</v>
      </c>
      <c r="G3981" s="9" t="str">
        <f t="shared" ca="1" si="207"/>
        <v>8</v>
      </c>
      <c r="H3981" s="9" t="str">
        <f t="shared" ca="1" si="206"/>
        <v>20</v>
      </c>
      <c r="I3981" s="9" t="s">
        <v>11044</v>
      </c>
      <c r="J3981" s="9" t="s">
        <v>6158</v>
      </c>
      <c r="K3981" s="9" t="s">
        <v>19</v>
      </c>
      <c r="L3981" s="9" t="s">
        <v>11939</v>
      </c>
      <c r="M3981" s="9" t="s">
        <v>11972</v>
      </c>
      <c r="N3981" s="9" t="s">
        <v>10736</v>
      </c>
    </row>
    <row r="3982" spans="1:14" ht="21.75" customHeight="1">
      <c r="A3982" s="9" t="s">
        <v>4176</v>
      </c>
      <c r="B3982" s="11" t="s">
        <v>21</v>
      </c>
      <c r="C3982" s="9" t="s">
        <v>6139</v>
      </c>
      <c r="D3982" s="9" t="s">
        <v>6140</v>
      </c>
      <c r="F3982" s="9" t="s">
        <v>6141</v>
      </c>
      <c r="G3982" s="9" t="str">
        <f t="shared" ca="1" si="207"/>
        <v>8</v>
      </c>
      <c r="H3982" s="9" t="str">
        <f t="shared" ca="1" si="206"/>
        <v>20</v>
      </c>
      <c r="I3982" s="9" t="s">
        <v>10832</v>
      </c>
      <c r="J3982" s="9" t="s">
        <v>10706</v>
      </c>
      <c r="K3982" s="9" t="s">
        <v>10861</v>
      </c>
      <c r="L3982" s="9" t="s">
        <v>11771</v>
      </c>
      <c r="M3982" s="9" t="s">
        <v>11973</v>
      </c>
      <c r="N3982" s="9" t="s">
        <v>10741</v>
      </c>
    </row>
    <row r="3983" spans="1:14" ht="21.75" customHeight="1">
      <c r="A3983" s="9" t="s">
        <v>4176</v>
      </c>
      <c r="B3983" s="11" t="s">
        <v>11974</v>
      </c>
      <c r="C3983" s="9" t="s">
        <v>6139</v>
      </c>
      <c r="D3983" s="9" t="s">
        <v>6371</v>
      </c>
      <c r="F3983" s="9" t="s">
        <v>6141</v>
      </c>
      <c r="G3983" s="9" t="str">
        <f t="shared" ca="1" si="207"/>
        <v>8</v>
      </c>
      <c r="H3983" s="9" t="str">
        <f t="shared" ca="1" si="206"/>
        <v>20</v>
      </c>
      <c r="I3983" s="9" t="s">
        <v>10879</v>
      </c>
      <c r="J3983" s="9" t="s">
        <v>11975</v>
      </c>
      <c r="K3983" s="9" t="s">
        <v>10861</v>
      </c>
      <c r="L3983" s="9" t="s">
        <v>21</v>
      </c>
      <c r="M3983" s="9" t="s">
        <v>11976</v>
      </c>
      <c r="N3983" s="9" t="s">
        <v>21</v>
      </c>
    </row>
    <row r="3984" spans="1:14" ht="21.75" customHeight="1">
      <c r="A3984" s="9" t="s">
        <v>4176</v>
      </c>
      <c r="B3984" s="9" t="s">
        <v>11971</v>
      </c>
      <c r="C3984" s="9" t="s">
        <v>6139</v>
      </c>
      <c r="D3984" s="9" t="s">
        <v>6182</v>
      </c>
      <c r="F3984" s="9" t="s">
        <v>6141</v>
      </c>
      <c r="G3984" s="9" t="str">
        <f t="shared" ca="1" si="207"/>
        <v>8</v>
      </c>
      <c r="H3984" s="9" t="str">
        <f t="shared" ca="1" si="206"/>
        <v>20</v>
      </c>
      <c r="I3984" s="9" t="s">
        <v>11104</v>
      </c>
      <c r="J3984" s="9" t="s">
        <v>6158</v>
      </c>
      <c r="K3984" s="9" t="s">
        <v>19</v>
      </c>
      <c r="L3984" s="9" t="s">
        <v>11939</v>
      </c>
      <c r="M3984" s="9" t="s">
        <v>11977</v>
      </c>
      <c r="N3984" s="9" t="s">
        <v>10736</v>
      </c>
    </row>
    <row r="3985" spans="1:14" ht="21.75" customHeight="1">
      <c r="A3985" s="9" t="s">
        <v>4176</v>
      </c>
      <c r="B3985" s="11" t="s">
        <v>11978</v>
      </c>
      <c r="C3985" s="9" t="s">
        <v>6139</v>
      </c>
      <c r="D3985" s="9" t="s">
        <v>6140</v>
      </c>
      <c r="F3985" s="9" t="s">
        <v>6164</v>
      </c>
      <c r="G3985" s="9" t="str">
        <f t="shared" ca="1" si="207"/>
        <v>8</v>
      </c>
      <c r="H3985" s="9" t="str">
        <f t="shared" ca="1" si="206"/>
        <v>20</v>
      </c>
      <c r="I3985" s="9" t="s">
        <v>10725</v>
      </c>
      <c r="J3985" s="9" t="s">
        <v>10706</v>
      </c>
      <c r="K3985" s="9" t="s">
        <v>6217</v>
      </c>
      <c r="L3985" s="9" t="s">
        <v>21</v>
      </c>
      <c r="M3985" s="9" t="s">
        <v>11979</v>
      </c>
      <c r="N3985" s="9" t="s">
        <v>10712</v>
      </c>
    </row>
    <row r="3986" spans="1:14" ht="21.75" customHeight="1">
      <c r="A3986" s="9" t="s">
        <v>11980</v>
      </c>
      <c r="B3986" s="11" t="s">
        <v>11981</v>
      </c>
      <c r="C3986" s="9" t="s">
        <v>6139</v>
      </c>
      <c r="D3986" s="9" t="s">
        <v>6182</v>
      </c>
      <c r="F3986" s="9" t="s">
        <v>6141</v>
      </c>
      <c r="G3986" s="9" t="str">
        <f t="shared" ca="1" si="207"/>
        <v>8</v>
      </c>
      <c r="H3986" s="9" t="str">
        <f t="shared" ca="1" si="206"/>
        <v>20</v>
      </c>
      <c r="I3986" s="9" t="s">
        <v>10787</v>
      </c>
      <c r="J3986" s="9" t="s">
        <v>10706</v>
      </c>
      <c r="K3986" s="9" t="s">
        <v>6143</v>
      </c>
      <c r="L3986" s="9" t="s">
        <v>11305</v>
      </c>
      <c r="M3986" s="9" t="s">
        <v>11982</v>
      </c>
      <c r="N3986" s="9" t="s">
        <v>308</v>
      </c>
    </row>
    <row r="3987" spans="1:14" ht="21.75" customHeight="1">
      <c r="A3987" s="9" t="s">
        <v>255</v>
      </c>
      <c r="B3987" s="11" t="s">
        <v>11983</v>
      </c>
      <c r="C3987" s="9" t="s">
        <v>6139</v>
      </c>
      <c r="D3987" s="9" t="s">
        <v>6163</v>
      </c>
      <c r="F3987" s="9" t="s">
        <v>6141</v>
      </c>
      <c r="G3987" s="9" t="str">
        <f t="shared" ca="1" si="207"/>
        <v>8</v>
      </c>
      <c r="H3987" s="9" t="str">
        <f t="shared" ca="1" si="206"/>
        <v>20</v>
      </c>
      <c r="I3987" s="9" t="s">
        <v>10810</v>
      </c>
      <c r="J3987" s="9" t="s">
        <v>10722</v>
      </c>
      <c r="K3987" s="9" t="s">
        <v>10861</v>
      </c>
      <c r="L3987" s="9" t="s">
        <v>11984</v>
      </c>
      <c r="M3987" s="9" t="s">
        <v>11985</v>
      </c>
      <c r="N3987" s="9" t="s">
        <v>21</v>
      </c>
    </row>
    <row r="3988" spans="1:14" ht="21.75" customHeight="1">
      <c r="A3988" s="9" t="s">
        <v>6326</v>
      </c>
      <c r="B3988" s="11" t="s">
        <v>11986</v>
      </c>
      <c r="C3988" s="9" t="s">
        <v>6139</v>
      </c>
      <c r="D3988" s="9" t="s">
        <v>6182</v>
      </c>
      <c r="F3988" s="9" t="s">
        <v>6141</v>
      </c>
      <c r="G3988" s="9" t="str">
        <f t="shared" ca="1" si="207"/>
        <v>8</v>
      </c>
      <c r="H3988" s="9" t="str">
        <f t="shared" ca="1" si="206"/>
        <v>20</v>
      </c>
      <c r="I3988" s="9" t="s">
        <v>11224</v>
      </c>
      <c r="J3988" s="9" t="s">
        <v>10706</v>
      </c>
      <c r="K3988" s="9" t="s">
        <v>10861</v>
      </c>
      <c r="L3988" s="9" t="s">
        <v>11987</v>
      </c>
      <c r="M3988" s="9" t="s">
        <v>11988</v>
      </c>
      <c r="N3988" s="9" t="s">
        <v>10712</v>
      </c>
    </row>
    <row r="3989" spans="1:14" ht="21.75" customHeight="1">
      <c r="A3989" s="9" t="s">
        <v>1410</v>
      </c>
      <c r="B3989" s="11" t="s">
        <v>11989</v>
      </c>
      <c r="C3989" s="9" t="s">
        <v>6139</v>
      </c>
      <c r="D3989" s="9" t="s">
        <v>11567</v>
      </c>
      <c r="F3989" s="9" t="s">
        <v>6141</v>
      </c>
      <c r="G3989" s="9" t="str">
        <f t="shared" ca="1" si="207"/>
        <v>8</v>
      </c>
      <c r="H3989" s="9" t="str">
        <f t="shared" ca="1" si="206"/>
        <v>20</v>
      </c>
      <c r="I3989" s="9" t="s">
        <v>10936</v>
      </c>
      <c r="J3989" s="9" t="s">
        <v>11633</v>
      </c>
      <c r="K3989" s="9" t="s">
        <v>6143</v>
      </c>
      <c r="L3989" s="9" t="s">
        <v>11990</v>
      </c>
      <c r="M3989" s="9" t="s">
        <v>3283</v>
      </c>
      <c r="N3989" s="9" t="s">
        <v>10712</v>
      </c>
    </row>
    <row r="3990" spans="1:14" ht="21.75" customHeight="1">
      <c r="A3990" s="9" t="s">
        <v>11991</v>
      </c>
      <c r="B3990" s="11" t="s">
        <v>11992</v>
      </c>
      <c r="C3990" s="9" t="s">
        <v>6139</v>
      </c>
      <c r="D3990" s="9" t="s">
        <v>6163</v>
      </c>
      <c r="F3990" s="9" t="s">
        <v>6141</v>
      </c>
      <c r="G3990" s="9" t="str">
        <f t="shared" ca="1" si="207"/>
        <v>8</v>
      </c>
      <c r="H3990" s="9" t="str">
        <f t="shared" ca="1" si="206"/>
        <v>20</v>
      </c>
      <c r="I3990" s="9" t="s">
        <v>10898</v>
      </c>
      <c r="J3990" s="9" t="s">
        <v>10797</v>
      </c>
      <c r="K3990" s="9" t="s">
        <v>6143</v>
      </c>
      <c r="L3990" s="9" t="s">
        <v>11993</v>
      </c>
      <c r="M3990" s="9" t="s">
        <v>11994</v>
      </c>
      <c r="N3990" s="9" t="s">
        <v>21</v>
      </c>
    </row>
    <row r="3991" spans="1:14" ht="21.75" customHeight="1">
      <c r="A3991" s="9" t="s">
        <v>172</v>
      </c>
      <c r="B3991" s="11" t="s">
        <v>11995</v>
      </c>
      <c r="C3991" s="9" t="s">
        <v>6139</v>
      </c>
      <c r="D3991" s="9" t="s">
        <v>6216</v>
      </c>
      <c r="F3991" s="9" t="s">
        <v>6141</v>
      </c>
      <c r="G3991" s="9" t="str">
        <f t="shared" ca="1" si="207"/>
        <v>8</v>
      </c>
      <c r="H3991" s="9" t="str">
        <f t="shared" ca="1" si="206"/>
        <v>20</v>
      </c>
      <c r="I3991" s="9" t="s">
        <v>10787</v>
      </c>
      <c r="J3991" s="9" t="s">
        <v>6158</v>
      </c>
      <c r="K3991" s="9" t="s">
        <v>6217</v>
      </c>
      <c r="L3991" s="9" t="s">
        <v>11996</v>
      </c>
      <c r="M3991" s="9" t="s">
        <v>11997</v>
      </c>
      <c r="N3991" s="9" t="s">
        <v>10785</v>
      </c>
    </row>
    <row r="3992" spans="1:14" ht="21.75" customHeight="1">
      <c r="A3992" s="9" t="s">
        <v>172</v>
      </c>
      <c r="B3992" s="9" t="s">
        <v>11998</v>
      </c>
      <c r="C3992" s="9" t="s">
        <v>6139</v>
      </c>
      <c r="D3992" s="9" t="s">
        <v>11567</v>
      </c>
      <c r="F3992" s="9" t="s">
        <v>6141</v>
      </c>
      <c r="G3992" s="9" t="str">
        <f t="shared" ca="1" si="207"/>
        <v>8</v>
      </c>
      <c r="H3992" s="9" t="str">
        <f t="shared" ca="1" si="206"/>
        <v>20</v>
      </c>
      <c r="I3992" s="9" t="s">
        <v>11044</v>
      </c>
      <c r="J3992" s="9" t="s">
        <v>6158</v>
      </c>
      <c r="K3992" s="9" t="s">
        <v>19</v>
      </c>
      <c r="L3992" s="9" t="s">
        <v>11999</v>
      </c>
      <c r="M3992" s="9" t="s">
        <v>12000</v>
      </c>
      <c r="N3992" s="9" t="s">
        <v>10749</v>
      </c>
    </row>
    <row r="3993" spans="1:14" ht="21.75" customHeight="1">
      <c r="A3993" s="9" t="s">
        <v>1907</v>
      </c>
      <c r="B3993" s="11" t="s">
        <v>21</v>
      </c>
      <c r="C3993" s="9" t="s">
        <v>6139</v>
      </c>
      <c r="D3993" s="9" t="s">
        <v>6182</v>
      </c>
      <c r="F3993" s="9" t="s">
        <v>6141</v>
      </c>
      <c r="G3993" s="9" t="str">
        <f t="shared" ca="1" si="207"/>
        <v>8</v>
      </c>
      <c r="H3993" s="9" t="str">
        <f t="shared" ca="1" si="206"/>
        <v>20</v>
      </c>
      <c r="I3993" s="9" t="s">
        <v>10777</v>
      </c>
      <c r="J3993" s="9" t="s">
        <v>6158</v>
      </c>
      <c r="K3993" s="9" t="s">
        <v>6143</v>
      </c>
      <c r="L3993" s="9" t="s">
        <v>21</v>
      </c>
      <c r="M3993" s="9" t="s">
        <v>12001</v>
      </c>
      <c r="N3993" s="9" t="s">
        <v>10749</v>
      </c>
    </row>
    <row r="3994" spans="1:14" ht="21.75" customHeight="1">
      <c r="A3994" s="9" t="s">
        <v>4176</v>
      </c>
      <c r="B3994" s="11" t="s">
        <v>11304</v>
      </c>
      <c r="C3994" s="9" t="s">
        <v>6139</v>
      </c>
      <c r="D3994" s="9" t="s">
        <v>6182</v>
      </c>
      <c r="F3994" s="9" t="s">
        <v>6141</v>
      </c>
      <c r="G3994" s="9" t="str">
        <f t="shared" ca="1" si="207"/>
        <v>8</v>
      </c>
      <c r="H3994" s="9" t="str">
        <f t="shared" ca="1" si="206"/>
        <v>20</v>
      </c>
      <c r="I3994" s="9" t="s">
        <v>11066</v>
      </c>
      <c r="J3994" s="9" t="s">
        <v>10706</v>
      </c>
      <c r="K3994" s="9" t="s">
        <v>10861</v>
      </c>
      <c r="L3994" s="9" t="s">
        <v>11305</v>
      </c>
      <c r="M3994" s="9" t="s">
        <v>12002</v>
      </c>
      <c r="N3994" s="9" t="s">
        <v>308</v>
      </c>
    </row>
    <row r="3995" spans="1:14" ht="21.75" customHeight="1">
      <c r="A3995" s="9" t="s">
        <v>6326</v>
      </c>
      <c r="B3995" s="11" t="s">
        <v>21</v>
      </c>
      <c r="C3995" s="9" t="s">
        <v>6139</v>
      </c>
      <c r="D3995" s="9" t="s">
        <v>6182</v>
      </c>
      <c r="F3995" s="9" t="s">
        <v>6141</v>
      </c>
      <c r="G3995" s="9" t="str">
        <f t="shared" ca="1" si="207"/>
        <v>8</v>
      </c>
      <c r="H3995" s="9" t="str">
        <f t="shared" ca="1" si="206"/>
        <v>20</v>
      </c>
      <c r="I3995" s="9" t="s">
        <v>10791</v>
      </c>
      <c r="J3995" s="9" t="s">
        <v>6158</v>
      </c>
      <c r="K3995" s="9" t="s">
        <v>6143</v>
      </c>
      <c r="L3995" s="9" t="s">
        <v>21</v>
      </c>
      <c r="M3995" s="9" t="s">
        <v>12003</v>
      </c>
      <c r="N3995" s="9" t="s">
        <v>21</v>
      </c>
    </row>
    <row r="3996" spans="1:14" ht="21.75" customHeight="1">
      <c r="A3996" s="9" t="s">
        <v>10520</v>
      </c>
      <c r="B3996" s="11" t="s">
        <v>21</v>
      </c>
      <c r="C3996" s="9" t="s">
        <v>6139</v>
      </c>
      <c r="D3996" s="9" t="s">
        <v>6163</v>
      </c>
      <c r="F3996" s="9" t="s">
        <v>6141</v>
      </c>
      <c r="G3996" s="9" t="str">
        <f t="shared" ca="1" si="207"/>
        <v>8</v>
      </c>
      <c r="H3996" s="9" t="str">
        <f t="shared" ca="1" si="206"/>
        <v>20</v>
      </c>
      <c r="I3996" s="9" t="s">
        <v>11471</v>
      </c>
      <c r="J3996" s="9" t="s">
        <v>40</v>
      </c>
      <c r="K3996" s="9" t="s">
        <v>6143</v>
      </c>
      <c r="L3996" s="9" t="s">
        <v>21</v>
      </c>
      <c r="M3996" s="9" t="s">
        <v>12004</v>
      </c>
      <c r="N3996" s="9" t="s">
        <v>10749</v>
      </c>
    </row>
    <row r="3997" spans="1:14" ht="21.75" customHeight="1">
      <c r="A3997" s="9" t="s">
        <v>1410</v>
      </c>
      <c r="B3997" s="11" t="s">
        <v>21</v>
      </c>
      <c r="C3997" s="9" t="s">
        <v>6139</v>
      </c>
      <c r="D3997" s="9" t="s">
        <v>6163</v>
      </c>
      <c r="F3997" s="9" t="s">
        <v>6141</v>
      </c>
      <c r="G3997" s="9" t="str">
        <f t="shared" ca="1" si="207"/>
        <v>8</v>
      </c>
      <c r="H3997" s="9" t="str">
        <f t="shared" ca="1" si="206"/>
        <v>20</v>
      </c>
      <c r="I3997" s="9" t="s">
        <v>11173</v>
      </c>
      <c r="J3997" s="9" t="s">
        <v>10706</v>
      </c>
      <c r="K3997" s="9" t="s">
        <v>6217</v>
      </c>
      <c r="L3997" s="9" t="s">
        <v>21</v>
      </c>
      <c r="M3997" s="9" t="s">
        <v>12005</v>
      </c>
      <c r="N3997" s="9" t="s">
        <v>21</v>
      </c>
    </row>
    <row r="3998" spans="1:14" ht="21.75" customHeight="1">
      <c r="A3998" s="9" t="s">
        <v>4176</v>
      </c>
      <c r="B3998" s="11" t="s">
        <v>11555</v>
      </c>
      <c r="C3998" s="9" t="s">
        <v>6139</v>
      </c>
      <c r="D3998" s="9" t="s">
        <v>6140</v>
      </c>
      <c r="F3998" s="9" t="s">
        <v>6141</v>
      </c>
      <c r="G3998" s="9" t="str">
        <f t="shared" ca="1" si="207"/>
        <v>8</v>
      </c>
      <c r="H3998" s="9" t="str">
        <f t="shared" ca="1" si="206"/>
        <v>20</v>
      </c>
      <c r="I3998" s="9" t="s">
        <v>11893</v>
      </c>
      <c r="J3998" s="9" t="s">
        <v>10706</v>
      </c>
      <c r="K3998" s="9" t="s">
        <v>6143</v>
      </c>
      <c r="L3998" s="9" t="s">
        <v>11448</v>
      </c>
      <c r="M3998" s="9" t="s">
        <v>12006</v>
      </c>
      <c r="N3998" s="9" t="s">
        <v>10736</v>
      </c>
    </row>
    <row r="3999" spans="1:14" ht="21.75" customHeight="1">
      <c r="A3999" s="9" t="s">
        <v>6326</v>
      </c>
      <c r="B3999" s="11" t="s">
        <v>11799</v>
      </c>
      <c r="C3999" s="9" t="s">
        <v>6139</v>
      </c>
      <c r="D3999" s="9" t="s">
        <v>6177</v>
      </c>
      <c r="F3999" s="9" t="s">
        <v>6141</v>
      </c>
      <c r="G3999" s="9" t="str">
        <f t="shared" ca="1" si="207"/>
        <v>8</v>
      </c>
      <c r="H3999" s="9" t="str">
        <f t="shared" ca="1" si="206"/>
        <v>20</v>
      </c>
      <c r="I3999" s="9" t="s">
        <v>11104</v>
      </c>
      <c r="J3999" s="9" t="s">
        <v>10722</v>
      </c>
      <c r="K3999" s="9" t="s">
        <v>6143</v>
      </c>
      <c r="L3999" s="9" t="s">
        <v>11800</v>
      </c>
      <c r="M3999" s="9" t="s">
        <v>1907</v>
      </c>
      <c r="N3999" s="9" t="s">
        <v>308</v>
      </c>
    </row>
    <row r="4000" spans="1:14" ht="21.75" customHeight="1">
      <c r="A4000" s="9" t="s">
        <v>172</v>
      </c>
      <c r="B4000" s="11" t="s">
        <v>11799</v>
      </c>
      <c r="C4000" s="9" t="s">
        <v>6139</v>
      </c>
      <c r="D4000" s="9" t="s">
        <v>6177</v>
      </c>
      <c r="F4000" s="9" t="s">
        <v>6141</v>
      </c>
      <c r="G4000" s="9" t="str">
        <f t="shared" ca="1" si="207"/>
        <v>8</v>
      </c>
      <c r="H4000" s="9" t="str">
        <f t="shared" ca="1" si="206"/>
        <v>20</v>
      </c>
      <c r="I4000" s="9" t="s">
        <v>12007</v>
      </c>
      <c r="J4000" s="9" t="s">
        <v>10722</v>
      </c>
      <c r="K4000" s="9" t="s">
        <v>19</v>
      </c>
      <c r="L4000" s="9" t="s">
        <v>11800</v>
      </c>
      <c r="M4000" s="9" t="s">
        <v>12008</v>
      </c>
      <c r="N4000" s="9" t="s">
        <v>308</v>
      </c>
    </row>
    <row r="4001" spans="1:14" ht="21.75" customHeight="1">
      <c r="A4001" s="9" t="s">
        <v>12009</v>
      </c>
      <c r="B4001" s="9" t="s">
        <v>12010</v>
      </c>
      <c r="C4001" s="9" t="s">
        <v>6139</v>
      </c>
      <c r="D4001" s="9" t="s">
        <v>6140</v>
      </c>
      <c r="F4001" s="9" t="s">
        <v>10786</v>
      </c>
      <c r="G4001" s="9" t="str">
        <f t="shared" ca="1" si="207"/>
        <v>8</v>
      </c>
      <c r="H4001" s="9" t="str">
        <f t="shared" ca="1" si="206"/>
        <v>20</v>
      </c>
      <c r="I4001" s="9" t="s">
        <v>10874</v>
      </c>
      <c r="J4001" s="9" t="s">
        <v>10722</v>
      </c>
      <c r="K4001" s="9" t="s">
        <v>19</v>
      </c>
      <c r="L4001" s="9" t="s">
        <v>12011</v>
      </c>
      <c r="M4001" s="9" t="s">
        <v>12012</v>
      </c>
      <c r="N4001" s="9" t="s">
        <v>10749</v>
      </c>
    </row>
    <row r="4002" spans="1:14" ht="21.75" customHeight="1">
      <c r="A4002" s="9" t="s">
        <v>367</v>
      </c>
      <c r="B4002" s="11" t="s">
        <v>11440</v>
      </c>
      <c r="C4002" s="9" t="s">
        <v>6139</v>
      </c>
      <c r="D4002" s="9" t="s">
        <v>6182</v>
      </c>
      <c r="F4002" s="9" t="s">
        <v>6141</v>
      </c>
      <c r="G4002" s="9" t="str">
        <f t="shared" ca="1" si="207"/>
        <v>8</v>
      </c>
      <c r="H4002" s="9" t="str">
        <f t="shared" ca="1" si="206"/>
        <v>20</v>
      </c>
      <c r="I4002" s="9" t="s">
        <v>11287</v>
      </c>
      <c r="J4002" s="9" t="s">
        <v>10706</v>
      </c>
      <c r="K4002" s="9" t="s">
        <v>6143</v>
      </c>
      <c r="L4002" s="9" t="s">
        <v>11305</v>
      </c>
      <c r="M4002" s="9" t="s">
        <v>12013</v>
      </c>
      <c r="N4002" s="9" t="s">
        <v>308</v>
      </c>
    </row>
    <row r="4003" spans="1:14" ht="21.75" customHeight="1">
      <c r="A4003" s="9" t="s">
        <v>12014</v>
      </c>
      <c r="B4003" s="9" t="s">
        <v>12010</v>
      </c>
      <c r="C4003" s="9" t="s">
        <v>6139</v>
      </c>
      <c r="D4003" s="9" t="s">
        <v>6140</v>
      </c>
      <c r="F4003" s="9" t="s">
        <v>10786</v>
      </c>
      <c r="G4003" s="9" t="str">
        <f t="shared" ca="1" si="207"/>
        <v>8</v>
      </c>
      <c r="H4003" s="9" t="str">
        <f t="shared" ca="1" si="206"/>
        <v>20</v>
      </c>
      <c r="I4003" s="9" t="s">
        <v>11022</v>
      </c>
      <c r="J4003" s="9" t="s">
        <v>10722</v>
      </c>
      <c r="K4003" s="9" t="s">
        <v>19</v>
      </c>
      <c r="L4003" s="9" t="s">
        <v>12011</v>
      </c>
      <c r="M4003" s="9" t="s">
        <v>12015</v>
      </c>
      <c r="N4003" s="9" t="s">
        <v>10749</v>
      </c>
    </row>
    <row r="4004" spans="1:14" ht="21.75" customHeight="1">
      <c r="A4004" s="9" t="s">
        <v>4176</v>
      </c>
      <c r="B4004" s="11" t="s">
        <v>12016</v>
      </c>
      <c r="C4004" s="9" t="s">
        <v>6139</v>
      </c>
      <c r="D4004" s="9" t="s">
        <v>6140</v>
      </c>
      <c r="F4004" s="9" t="s">
        <v>6164</v>
      </c>
      <c r="G4004" s="9" t="str">
        <f t="shared" ca="1" si="207"/>
        <v>8</v>
      </c>
      <c r="H4004" s="9" t="str">
        <f t="shared" ca="1" si="206"/>
        <v>20</v>
      </c>
      <c r="I4004" s="9" t="s">
        <v>10768</v>
      </c>
      <c r="J4004" s="9" t="s">
        <v>10706</v>
      </c>
      <c r="K4004" s="9" t="s">
        <v>6143</v>
      </c>
      <c r="L4004" s="9" t="s">
        <v>12017</v>
      </c>
      <c r="M4004" s="9" t="s">
        <v>12018</v>
      </c>
      <c r="N4004" s="9" t="s">
        <v>10749</v>
      </c>
    </row>
    <row r="4005" spans="1:14" ht="21.75" customHeight="1">
      <c r="A4005" s="9" t="s">
        <v>11125</v>
      </c>
      <c r="B4005" s="9" t="s">
        <v>12019</v>
      </c>
      <c r="C4005" s="9" t="s">
        <v>6139</v>
      </c>
      <c r="D4005" s="9" t="s">
        <v>6182</v>
      </c>
      <c r="F4005" s="9" t="s">
        <v>6141</v>
      </c>
      <c r="G4005" s="9" t="str">
        <f t="shared" ca="1" si="207"/>
        <v>8</v>
      </c>
      <c r="H4005" s="9" t="str">
        <f t="shared" ca="1" si="206"/>
        <v>20</v>
      </c>
      <c r="I4005" s="9" t="s">
        <v>11173</v>
      </c>
      <c r="J4005" s="9" t="s">
        <v>6595</v>
      </c>
      <c r="K4005" s="9" t="s">
        <v>6143</v>
      </c>
      <c r="L4005" s="9" t="s">
        <v>12020</v>
      </c>
      <c r="M4005" s="9" t="s">
        <v>12021</v>
      </c>
      <c r="N4005" s="9" t="s">
        <v>10749</v>
      </c>
    </row>
    <row r="4006" spans="1:14" ht="21.75" customHeight="1">
      <c r="A4006" s="8" t="s">
        <v>12022</v>
      </c>
      <c r="B4006" s="8" t="s">
        <v>12023</v>
      </c>
      <c r="C4006" s="8" t="s">
        <v>6139</v>
      </c>
      <c r="D4006" s="8" t="s">
        <v>21</v>
      </c>
      <c r="F4006" s="8" t="s">
        <v>6141</v>
      </c>
      <c r="G4006" s="8">
        <f t="shared" ref="G4006:G4063" ca="1" si="208">IFERROR(__xludf.DUMMYFUNCTION("REGEXEXTRACT(H4006,""(\S+)万-"")*10"),10)</f>
        <v>10</v>
      </c>
      <c r="H4006" s="8">
        <f t="shared" ref="H4006:H4063" ca="1" si="209">IFERROR(__xludf.DUMMYFUNCTION("REGEXEXTRACT(H4006,""-(\S+)万"")*10"),20)</f>
        <v>20</v>
      </c>
      <c r="I4006" s="8" t="s">
        <v>12024</v>
      </c>
      <c r="J4006" s="8" t="s">
        <v>12025</v>
      </c>
      <c r="K4006" s="8" t="s">
        <v>19</v>
      </c>
      <c r="L4006" s="8" t="s">
        <v>12026</v>
      </c>
      <c r="M4006" s="8" t="s">
        <v>12027</v>
      </c>
      <c r="N4006" s="8" t="s">
        <v>10741</v>
      </c>
    </row>
    <row r="4007" spans="1:14" ht="21.75" customHeight="1">
      <c r="A4007" s="8" t="s">
        <v>12028</v>
      </c>
      <c r="B4007" s="8" t="s">
        <v>12029</v>
      </c>
      <c r="C4007" s="8" t="s">
        <v>6139</v>
      </c>
      <c r="D4007" s="8" t="s">
        <v>21</v>
      </c>
      <c r="F4007" s="8" t="s">
        <v>6164</v>
      </c>
      <c r="G4007" s="8">
        <f t="shared" ca="1" si="208"/>
        <v>10</v>
      </c>
      <c r="H4007" s="8">
        <f t="shared" ca="1" si="209"/>
        <v>20</v>
      </c>
      <c r="I4007" s="8" t="s">
        <v>12030</v>
      </c>
      <c r="J4007" s="8" t="s">
        <v>12031</v>
      </c>
      <c r="K4007" s="8" t="s">
        <v>6143</v>
      </c>
      <c r="L4007" s="8" t="s">
        <v>12032</v>
      </c>
      <c r="M4007" s="8" t="s">
        <v>12033</v>
      </c>
      <c r="N4007" s="8" t="s">
        <v>10741</v>
      </c>
    </row>
    <row r="4008" spans="1:14" ht="21.75" customHeight="1">
      <c r="A4008" s="8" t="s">
        <v>12034</v>
      </c>
      <c r="B4008" s="8" t="s">
        <v>12035</v>
      </c>
      <c r="C4008" s="8" t="s">
        <v>6139</v>
      </c>
      <c r="D4008" s="8" t="s">
        <v>21</v>
      </c>
      <c r="F4008" s="8" t="s">
        <v>6164</v>
      </c>
      <c r="G4008" s="8">
        <f t="shared" ca="1" si="208"/>
        <v>10</v>
      </c>
      <c r="H4008" s="8">
        <f t="shared" ca="1" si="209"/>
        <v>20</v>
      </c>
      <c r="I4008" s="8" t="s">
        <v>12030</v>
      </c>
      <c r="J4008" s="8" t="s">
        <v>12036</v>
      </c>
      <c r="K4008" s="8" t="s">
        <v>6143</v>
      </c>
      <c r="L4008" s="8" t="s">
        <v>12037</v>
      </c>
      <c r="M4008" s="8" t="s">
        <v>12038</v>
      </c>
      <c r="N4008" s="8" t="s">
        <v>10736</v>
      </c>
    </row>
    <row r="4009" spans="1:14" ht="21.75" customHeight="1">
      <c r="A4009" s="8" t="s">
        <v>1263</v>
      </c>
      <c r="B4009" s="8" t="s">
        <v>3723</v>
      </c>
      <c r="C4009" s="8" t="s">
        <v>6139</v>
      </c>
      <c r="D4009" s="8" t="s">
        <v>21</v>
      </c>
      <c r="F4009" s="8" t="s">
        <v>6141</v>
      </c>
      <c r="G4009" s="8">
        <f t="shared" ca="1" si="208"/>
        <v>10</v>
      </c>
      <c r="H4009" s="8">
        <f t="shared" ca="1" si="209"/>
        <v>20</v>
      </c>
      <c r="I4009" s="8" t="s">
        <v>12024</v>
      </c>
      <c r="J4009" s="8" t="s">
        <v>12039</v>
      </c>
      <c r="K4009" s="8" t="s">
        <v>6143</v>
      </c>
      <c r="L4009" s="8" t="s">
        <v>12040</v>
      </c>
      <c r="M4009" s="8" t="s">
        <v>12041</v>
      </c>
      <c r="N4009" s="8" t="s">
        <v>10741</v>
      </c>
    </row>
    <row r="4010" spans="1:14" ht="21.75" customHeight="1">
      <c r="A4010" s="8" t="s">
        <v>12042</v>
      </c>
      <c r="B4010" s="8" t="s">
        <v>12043</v>
      </c>
      <c r="C4010" s="8" t="s">
        <v>6139</v>
      </c>
      <c r="D4010" s="8" t="s">
        <v>21</v>
      </c>
      <c r="F4010" s="8" t="s">
        <v>6141</v>
      </c>
      <c r="G4010" s="8">
        <f t="shared" ca="1" si="208"/>
        <v>10</v>
      </c>
      <c r="H4010" s="8">
        <f t="shared" ca="1" si="209"/>
        <v>20</v>
      </c>
      <c r="I4010" s="8" t="s">
        <v>12030</v>
      </c>
      <c r="J4010" s="8" t="s">
        <v>12044</v>
      </c>
      <c r="K4010" s="8" t="s">
        <v>6217</v>
      </c>
      <c r="L4010" s="8" t="s">
        <v>12045</v>
      </c>
      <c r="M4010" s="8" t="s">
        <v>12046</v>
      </c>
      <c r="N4010" s="8" t="s">
        <v>10712</v>
      </c>
    </row>
    <row r="4011" spans="1:14" ht="21.75" customHeight="1">
      <c r="A4011" s="8" t="s">
        <v>12047</v>
      </c>
      <c r="B4011" s="8" t="s">
        <v>12048</v>
      </c>
      <c r="C4011" s="8" t="s">
        <v>6139</v>
      </c>
      <c r="D4011" s="8" t="s">
        <v>21</v>
      </c>
      <c r="F4011" s="8" t="s">
        <v>6141</v>
      </c>
      <c r="G4011" s="8">
        <f t="shared" ca="1" si="208"/>
        <v>10</v>
      </c>
      <c r="H4011" s="8">
        <f t="shared" ca="1" si="209"/>
        <v>20</v>
      </c>
      <c r="I4011" s="8" t="s">
        <v>12049</v>
      </c>
      <c r="J4011" s="8" t="s">
        <v>12050</v>
      </c>
      <c r="K4011" s="8" t="s">
        <v>6217</v>
      </c>
      <c r="L4011" s="8" t="s">
        <v>21</v>
      </c>
      <c r="M4011" s="8" t="s">
        <v>12051</v>
      </c>
      <c r="N4011" s="8" t="s">
        <v>308</v>
      </c>
    </row>
    <row r="4012" spans="1:14" ht="21.75" customHeight="1">
      <c r="A4012" s="8" t="s">
        <v>385</v>
      </c>
      <c r="B4012" s="8" t="s">
        <v>12052</v>
      </c>
      <c r="C4012" s="8" t="s">
        <v>6139</v>
      </c>
      <c r="D4012" s="8" t="s">
        <v>21</v>
      </c>
      <c r="F4012" s="8" t="s">
        <v>6141</v>
      </c>
      <c r="G4012" s="8">
        <f t="shared" ca="1" si="208"/>
        <v>10</v>
      </c>
      <c r="H4012" s="8">
        <f t="shared" ca="1" si="209"/>
        <v>20</v>
      </c>
      <c r="I4012" s="8" t="s">
        <v>12030</v>
      </c>
      <c r="J4012" s="8" t="s">
        <v>12053</v>
      </c>
      <c r="K4012" s="8" t="s">
        <v>6217</v>
      </c>
      <c r="L4012" s="8" t="s">
        <v>12054</v>
      </c>
      <c r="M4012" s="8" t="s">
        <v>12055</v>
      </c>
      <c r="N4012" s="8" t="s">
        <v>10712</v>
      </c>
    </row>
    <row r="4013" spans="1:14" ht="21.75" customHeight="1">
      <c r="A4013" s="8" t="s">
        <v>12056</v>
      </c>
      <c r="B4013" s="8" t="s">
        <v>12057</v>
      </c>
      <c r="C4013" s="8" t="s">
        <v>6139</v>
      </c>
      <c r="D4013" s="8" t="s">
        <v>21</v>
      </c>
      <c r="F4013" s="8" t="s">
        <v>10786</v>
      </c>
      <c r="G4013" s="8">
        <f t="shared" ca="1" si="208"/>
        <v>10</v>
      </c>
      <c r="H4013" s="8">
        <f t="shared" ca="1" si="209"/>
        <v>20</v>
      </c>
      <c r="I4013" s="8" t="s">
        <v>12024</v>
      </c>
      <c r="J4013" s="8" t="s">
        <v>12058</v>
      </c>
      <c r="K4013" s="8" t="s">
        <v>6217</v>
      </c>
      <c r="L4013" s="8" t="s">
        <v>12059</v>
      </c>
      <c r="M4013" s="8" t="s">
        <v>12060</v>
      </c>
      <c r="N4013" s="8" t="s">
        <v>10736</v>
      </c>
    </row>
    <row r="4014" spans="1:14" ht="21.75" customHeight="1">
      <c r="A4014" s="8" t="s">
        <v>12061</v>
      </c>
      <c r="B4014" s="8" t="s">
        <v>12062</v>
      </c>
      <c r="C4014" s="8" t="s">
        <v>6139</v>
      </c>
      <c r="D4014" s="8" t="s">
        <v>21</v>
      </c>
      <c r="F4014" s="8" t="s">
        <v>6141</v>
      </c>
      <c r="G4014" s="8">
        <f t="shared" ca="1" si="208"/>
        <v>10</v>
      </c>
      <c r="H4014" s="8">
        <f t="shared" ca="1" si="209"/>
        <v>20</v>
      </c>
      <c r="I4014" s="8" t="s">
        <v>12030</v>
      </c>
      <c r="J4014" s="8" t="s">
        <v>12063</v>
      </c>
      <c r="K4014" s="8" t="s">
        <v>6217</v>
      </c>
      <c r="L4014" s="8" t="s">
        <v>12064</v>
      </c>
      <c r="M4014" s="8" t="s">
        <v>12065</v>
      </c>
      <c r="N4014" s="8" t="s">
        <v>10741</v>
      </c>
    </row>
    <row r="4015" spans="1:14" ht="21.75" customHeight="1">
      <c r="A4015" s="8" t="s">
        <v>12066</v>
      </c>
      <c r="B4015" s="8" t="s">
        <v>12067</v>
      </c>
      <c r="C4015" s="8" t="s">
        <v>6139</v>
      </c>
      <c r="D4015" s="8" t="s">
        <v>21</v>
      </c>
      <c r="F4015" s="8" t="s">
        <v>6141</v>
      </c>
      <c r="G4015" s="8">
        <f t="shared" ca="1" si="208"/>
        <v>10</v>
      </c>
      <c r="H4015" s="8">
        <f t="shared" ca="1" si="209"/>
        <v>20</v>
      </c>
      <c r="I4015" s="8" t="s">
        <v>12030</v>
      </c>
      <c r="J4015" s="8" t="s">
        <v>12050</v>
      </c>
      <c r="K4015" s="8" t="s">
        <v>6143</v>
      </c>
      <c r="L4015" s="8" t="s">
        <v>12068</v>
      </c>
      <c r="M4015" s="8" t="s">
        <v>12069</v>
      </c>
      <c r="N4015" s="8" t="s">
        <v>10712</v>
      </c>
    </row>
    <row r="4016" spans="1:14" ht="21.75" customHeight="1">
      <c r="A4016" s="8" t="s">
        <v>12070</v>
      </c>
      <c r="B4016" s="8" t="s">
        <v>12071</v>
      </c>
      <c r="C4016" s="8" t="s">
        <v>6139</v>
      </c>
      <c r="D4016" s="8" t="s">
        <v>21</v>
      </c>
      <c r="F4016" s="8" t="s">
        <v>6141</v>
      </c>
      <c r="G4016" s="8">
        <f t="shared" ca="1" si="208"/>
        <v>10</v>
      </c>
      <c r="H4016" s="8">
        <f t="shared" ca="1" si="209"/>
        <v>20</v>
      </c>
      <c r="I4016" s="8" t="s">
        <v>12030</v>
      </c>
      <c r="J4016" s="8" t="s">
        <v>12072</v>
      </c>
      <c r="K4016" s="8" t="s">
        <v>6217</v>
      </c>
      <c r="L4016" s="8" t="s">
        <v>12073</v>
      </c>
      <c r="M4016" s="8" t="s">
        <v>12074</v>
      </c>
      <c r="N4016" s="8" t="s">
        <v>10712</v>
      </c>
    </row>
    <row r="4017" spans="1:14" ht="21.75" customHeight="1">
      <c r="A4017" s="8" t="s">
        <v>3951</v>
      </c>
      <c r="B4017" s="8" t="s">
        <v>12075</v>
      </c>
      <c r="C4017" s="8" t="s">
        <v>6139</v>
      </c>
      <c r="D4017" s="8" t="s">
        <v>21</v>
      </c>
      <c r="F4017" s="8" t="s">
        <v>6141</v>
      </c>
      <c r="G4017" s="8">
        <f t="shared" ca="1" si="208"/>
        <v>10</v>
      </c>
      <c r="H4017" s="8">
        <f t="shared" ca="1" si="209"/>
        <v>20</v>
      </c>
      <c r="I4017" s="8" t="s">
        <v>12030</v>
      </c>
      <c r="J4017" s="8" t="s">
        <v>12076</v>
      </c>
      <c r="K4017" s="8" t="s">
        <v>6143</v>
      </c>
      <c r="L4017" s="8" t="s">
        <v>12077</v>
      </c>
      <c r="M4017" s="8" t="s">
        <v>12078</v>
      </c>
      <c r="N4017" s="8" t="s">
        <v>10741</v>
      </c>
    </row>
    <row r="4018" spans="1:14" ht="21.75" customHeight="1">
      <c r="A4018" s="8" t="s">
        <v>260</v>
      </c>
      <c r="B4018" s="8" t="s">
        <v>12079</v>
      </c>
      <c r="C4018" s="8" t="s">
        <v>6139</v>
      </c>
      <c r="D4018" s="8" t="s">
        <v>21</v>
      </c>
      <c r="F4018" s="8" t="s">
        <v>6141</v>
      </c>
      <c r="G4018" s="8">
        <f t="shared" ca="1" si="208"/>
        <v>10</v>
      </c>
      <c r="H4018" s="8">
        <f t="shared" ca="1" si="209"/>
        <v>20</v>
      </c>
      <c r="I4018" s="8" t="s">
        <v>12030</v>
      </c>
      <c r="J4018" s="8" t="s">
        <v>12080</v>
      </c>
      <c r="K4018" s="8" t="s">
        <v>6143</v>
      </c>
      <c r="L4018" s="8" t="s">
        <v>12081</v>
      </c>
      <c r="M4018" s="8" t="s">
        <v>12082</v>
      </c>
      <c r="N4018" s="8" t="s">
        <v>10741</v>
      </c>
    </row>
    <row r="4019" spans="1:14" ht="21.75" customHeight="1">
      <c r="A4019" s="8" t="s">
        <v>12083</v>
      </c>
      <c r="B4019" s="8" t="s">
        <v>12084</v>
      </c>
      <c r="C4019" s="8" t="s">
        <v>6139</v>
      </c>
      <c r="D4019" s="8" t="s">
        <v>21</v>
      </c>
      <c r="F4019" s="8" t="s">
        <v>6164</v>
      </c>
      <c r="G4019" s="8">
        <f t="shared" ca="1" si="208"/>
        <v>10</v>
      </c>
      <c r="H4019" s="8">
        <f t="shared" ca="1" si="209"/>
        <v>20</v>
      </c>
      <c r="I4019" s="8" t="s">
        <v>12024</v>
      </c>
      <c r="J4019" s="8" t="s">
        <v>214</v>
      </c>
      <c r="K4019" s="8" t="s">
        <v>6143</v>
      </c>
      <c r="L4019" s="8" t="s">
        <v>12085</v>
      </c>
      <c r="M4019" s="8" t="s">
        <v>12086</v>
      </c>
      <c r="N4019" s="8" t="s">
        <v>10712</v>
      </c>
    </row>
    <row r="4020" spans="1:14" ht="21.75" customHeight="1">
      <c r="A4020" s="8" t="s">
        <v>4556</v>
      </c>
      <c r="B4020" s="8" t="s">
        <v>12087</v>
      </c>
      <c r="C4020" s="8" t="s">
        <v>6139</v>
      </c>
      <c r="D4020" s="8" t="s">
        <v>21</v>
      </c>
      <c r="F4020" s="8" t="s">
        <v>6141</v>
      </c>
      <c r="G4020" s="8">
        <f t="shared" ca="1" si="208"/>
        <v>10</v>
      </c>
      <c r="H4020" s="8">
        <f t="shared" ca="1" si="209"/>
        <v>20</v>
      </c>
      <c r="I4020" s="8" t="s">
        <v>12088</v>
      </c>
      <c r="J4020" s="8" t="s">
        <v>12050</v>
      </c>
      <c r="K4020" s="8" t="s">
        <v>6166</v>
      </c>
      <c r="L4020" s="8" t="s">
        <v>21</v>
      </c>
      <c r="M4020" s="8" t="s">
        <v>12089</v>
      </c>
      <c r="N4020" s="8" t="s">
        <v>10712</v>
      </c>
    </row>
    <row r="4021" spans="1:14" ht="21.75" customHeight="1">
      <c r="A4021" s="8" t="s">
        <v>12090</v>
      </c>
      <c r="B4021" s="8" t="s">
        <v>12091</v>
      </c>
      <c r="C4021" s="8" t="s">
        <v>6139</v>
      </c>
      <c r="D4021" s="8" t="s">
        <v>21</v>
      </c>
      <c r="F4021" s="8" t="s">
        <v>6141</v>
      </c>
      <c r="G4021" s="8">
        <f t="shared" ca="1" si="208"/>
        <v>10</v>
      </c>
      <c r="H4021" s="8">
        <f t="shared" ca="1" si="209"/>
        <v>20</v>
      </c>
      <c r="I4021" s="8" t="s">
        <v>12092</v>
      </c>
      <c r="J4021" s="8" t="s">
        <v>12093</v>
      </c>
      <c r="K4021" s="8" t="s">
        <v>6166</v>
      </c>
      <c r="L4021" s="8" t="s">
        <v>12094</v>
      </c>
      <c r="M4021" s="8" t="s">
        <v>12095</v>
      </c>
      <c r="N4021" s="8" t="s">
        <v>10712</v>
      </c>
    </row>
    <row r="4022" spans="1:14" ht="21.75" customHeight="1">
      <c r="A4022" s="8" t="s">
        <v>761</v>
      </c>
      <c r="B4022" s="8" t="s">
        <v>12096</v>
      </c>
      <c r="C4022" s="8" t="s">
        <v>6139</v>
      </c>
      <c r="D4022" s="8" t="s">
        <v>21</v>
      </c>
      <c r="F4022" s="8" t="s">
        <v>6141</v>
      </c>
      <c r="G4022" s="8">
        <f t="shared" ca="1" si="208"/>
        <v>10</v>
      </c>
      <c r="H4022" s="8">
        <f t="shared" ca="1" si="209"/>
        <v>20</v>
      </c>
      <c r="I4022" s="8" t="s">
        <v>12024</v>
      </c>
      <c r="J4022" s="8" t="s">
        <v>12025</v>
      </c>
      <c r="K4022" s="8" t="s">
        <v>6217</v>
      </c>
      <c r="L4022" s="8" t="s">
        <v>12097</v>
      </c>
      <c r="M4022" s="8" t="s">
        <v>12098</v>
      </c>
      <c r="N4022" s="8" t="s">
        <v>10785</v>
      </c>
    </row>
    <row r="4023" spans="1:14" ht="21.75" customHeight="1">
      <c r="A4023" s="8" t="s">
        <v>2722</v>
      </c>
      <c r="B4023" s="8" t="s">
        <v>3209</v>
      </c>
      <c r="C4023" s="8" t="s">
        <v>7462</v>
      </c>
      <c r="D4023" s="8" t="s">
        <v>21</v>
      </c>
      <c r="F4023" s="8" t="s">
        <v>6141</v>
      </c>
      <c r="G4023" s="8">
        <f t="shared" ca="1" si="208"/>
        <v>10</v>
      </c>
      <c r="H4023" s="8">
        <f t="shared" ca="1" si="209"/>
        <v>20</v>
      </c>
      <c r="I4023" s="8" t="s">
        <v>12030</v>
      </c>
      <c r="J4023" s="8" t="s">
        <v>12099</v>
      </c>
      <c r="K4023" s="8" t="s">
        <v>6217</v>
      </c>
      <c r="L4023" s="8" t="s">
        <v>12100</v>
      </c>
      <c r="M4023" s="8" t="s">
        <v>12101</v>
      </c>
      <c r="N4023" s="8" t="s">
        <v>10741</v>
      </c>
    </row>
    <row r="4024" spans="1:14" ht="21.75" customHeight="1">
      <c r="A4024" s="8" t="s">
        <v>2982</v>
      </c>
      <c r="B4024" s="8" t="s">
        <v>3209</v>
      </c>
      <c r="C4024" s="8" t="s">
        <v>7462</v>
      </c>
      <c r="D4024" s="8" t="s">
        <v>21</v>
      </c>
      <c r="F4024" s="8" t="s">
        <v>6141</v>
      </c>
      <c r="G4024" s="8">
        <f t="shared" ca="1" si="208"/>
        <v>10</v>
      </c>
      <c r="H4024" s="8">
        <f t="shared" ca="1" si="209"/>
        <v>20</v>
      </c>
      <c r="I4024" s="8" t="s">
        <v>12030</v>
      </c>
      <c r="J4024" s="8" t="s">
        <v>12099</v>
      </c>
      <c r="K4024" s="8" t="s">
        <v>6217</v>
      </c>
      <c r="L4024" s="8" t="s">
        <v>12102</v>
      </c>
      <c r="M4024" s="8" t="s">
        <v>12103</v>
      </c>
      <c r="N4024" s="8" t="s">
        <v>10741</v>
      </c>
    </row>
    <row r="4025" spans="1:14" ht="21.75" customHeight="1">
      <c r="A4025" s="8" t="s">
        <v>314</v>
      </c>
      <c r="B4025" s="8" t="s">
        <v>3111</v>
      </c>
      <c r="C4025" s="8" t="s">
        <v>7462</v>
      </c>
      <c r="D4025" s="8" t="s">
        <v>21</v>
      </c>
      <c r="F4025" s="8" t="s">
        <v>6164</v>
      </c>
      <c r="G4025" s="8">
        <f t="shared" ca="1" si="208"/>
        <v>10</v>
      </c>
      <c r="H4025" s="8">
        <f t="shared" ca="1" si="209"/>
        <v>20</v>
      </c>
      <c r="I4025" s="8" t="s">
        <v>12088</v>
      </c>
      <c r="J4025" s="8" t="s">
        <v>12104</v>
      </c>
      <c r="K4025" s="8" t="s">
        <v>6143</v>
      </c>
      <c r="L4025" s="8" t="s">
        <v>12105</v>
      </c>
      <c r="M4025" s="8" t="s">
        <v>12106</v>
      </c>
      <c r="N4025" s="8" t="s">
        <v>10712</v>
      </c>
    </row>
    <row r="4026" spans="1:14" ht="21.75" customHeight="1">
      <c r="A4026" s="8" t="s">
        <v>12107</v>
      </c>
      <c r="B4026" s="8" t="s">
        <v>12108</v>
      </c>
      <c r="C4026" s="8" t="s">
        <v>7462</v>
      </c>
      <c r="D4026" s="8" t="s">
        <v>21</v>
      </c>
      <c r="F4026" s="8" t="s">
        <v>6164</v>
      </c>
      <c r="G4026" s="8">
        <f t="shared" ca="1" si="208"/>
        <v>10</v>
      </c>
      <c r="H4026" s="8">
        <f t="shared" ca="1" si="209"/>
        <v>20</v>
      </c>
      <c r="I4026" s="8" t="s">
        <v>12030</v>
      </c>
      <c r="J4026" s="8" t="s">
        <v>12109</v>
      </c>
      <c r="K4026" s="8" t="s">
        <v>6217</v>
      </c>
      <c r="L4026" s="8" t="s">
        <v>12110</v>
      </c>
      <c r="M4026" s="8" t="s">
        <v>12111</v>
      </c>
      <c r="N4026" s="8" t="s">
        <v>10741</v>
      </c>
    </row>
    <row r="4027" spans="1:14" ht="21.75" customHeight="1">
      <c r="A4027" s="8" t="s">
        <v>385</v>
      </c>
      <c r="B4027" s="8" t="s">
        <v>12112</v>
      </c>
      <c r="C4027" s="8" t="s">
        <v>9661</v>
      </c>
      <c r="D4027" s="8" t="s">
        <v>21</v>
      </c>
      <c r="F4027" s="8" t="s">
        <v>6141</v>
      </c>
      <c r="G4027" s="8">
        <f t="shared" ca="1" si="208"/>
        <v>10</v>
      </c>
      <c r="H4027" s="8">
        <f t="shared" ca="1" si="209"/>
        <v>20</v>
      </c>
      <c r="I4027" s="8" t="s">
        <v>12030</v>
      </c>
      <c r="J4027" s="8" t="s">
        <v>12113</v>
      </c>
      <c r="K4027" s="8" t="s">
        <v>6217</v>
      </c>
      <c r="L4027" s="8" t="s">
        <v>12114</v>
      </c>
      <c r="M4027" s="8" t="s">
        <v>12115</v>
      </c>
      <c r="N4027" s="8" t="s">
        <v>10785</v>
      </c>
    </row>
    <row r="4028" spans="1:14" ht="21.75" customHeight="1">
      <c r="A4028" s="8" t="s">
        <v>51</v>
      </c>
      <c r="B4028" s="8" t="s">
        <v>4311</v>
      </c>
      <c r="C4028" s="8" t="s">
        <v>9661</v>
      </c>
      <c r="D4028" s="8" t="s">
        <v>21</v>
      </c>
      <c r="F4028" s="8" t="s">
        <v>6141</v>
      </c>
      <c r="G4028" s="8">
        <f t="shared" ca="1" si="208"/>
        <v>10</v>
      </c>
      <c r="H4028" s="8">
        <f t="shared" ca="1" si="209"/>
        <v>20</v>
      </c>
      <c r="I4028" s="8" t="s">
        <v>12030</v>
      </c>
      <c r="J4028" s="8" t="s">
        <v>520</v>
      </c>
      <c r="K4028" s="8" t="s">
        <v>6217</v>
      </c>
      <c r="L4028" s="8" t="s">
        <v>12116</v>
      </c>
      <c r="M4028" s="8" t="s">
        <v>12117</v>
      </c>
      <c r="N4028" s="8" t="s">
        <v>10741</v>
      </c>
    </row>
    <row r="4029" spans="1:14" ht="21.75" customHeight="1">
      <c r="A4029" s="8" t="s">
        <v>1068</v>
      </c>
      <c r="B4029" s="8" t="s">
        <v>12118</v>
      </c>
      <c r="C4029" s="8" t="s">
        <v>9661</v>
      </c>
      <c r="D4029" s="8" t="s">
        <v>21</v>
      </c>
      <c r="F4029" s="8" t="s">
        <v>6164</v>
      </c>
      <c r="G4029" s="8">
        <f t="shared" ca="1" si="208"/>
        <v>10</v>
      </c>
      <c r="H4029" s="8">
        <f t="shared" ca="1" si="209"/>
        <v>20</v>
      </c>
      <c r="I4029" s="8" t="s">
        <v>12092</v>
      </c>
      <c r="J4029" s="8" t="s">
        <v>12119</v>
      </c>
      <c r="K4029" s="8" t="s">
        <v>6217</v>
      </c>
      <c r="L4029" s="8" t="s">
        <v>12120</v>
      </c>
      <c r="M4029" s="8" t="s">
        <v>12121</v>
      </c>
      <c r="N4029" s="8" t="s">
        <v>10736</v>
      </c>
    </row>
    <row r="4030" spans="1:14" ht="21.75" customHeight="1">
      <c r="A4030" s="8" t="s">
        <v>1907</v>
      </c>
      <c r="B4030" s="8" t="s">
        <v>4420</v>
      </c>
      <c r="C4030" s="8" t="s">
        <v>9661</v>
      </c>
      <c r="D4030" s="8" t="s">
        <v>21</v>
      </c>
      <c r="F4030" s="8" t="s">
        <v>6164</v>
      </c>
      <c r="G4030" s="8">
        <f t="shared" ca="1" si="208"/>
        <v>10</v>
      </c>
      <c r="H4030" s="8">
        <f t="shared" ca="1" si="209"/>
        <v>20</v>
      </c>
      <c r="I4030" s="8" t="s">
        <v>12030</v>
      </c>
      <c r="J4030" s="8" t="s">
        <v>12122</v>
      </c>
      <c r="K4030" s="8" t="s">
        <v>6143</v>
      </c>
      <c r="L4030" s="8" t="s">
        <v>12123</v>
      </c>
      <c r="M4030" s="8" t="s">
        <v>12124</v>
      </c>
      <c r="N4030" s="8" t="s">
        <v>10741</v>
      </c>
    </row>
    <row r="4031" spans="1:14" ht="21.75" customHeight="1">
      <c r="A4031" s="8" t="s">
        <v>12125</v>
      </c>
      <c r="B4031" s="8" t="s">
        <v>12126</v>
      </c>
      <c r="C4031" s="8" t="s">
        <v>9661</v>
      </c>
      <c r="D4031" s="8" t="s">
        <v>21</v>
      </c>
      <c r="F4031" s="8" t="s">
        <v>6164</v>
      </c>
      <c r="G4031" s="8">
        <f t="shared" ca="1" si="208"/>
        <v>10</v>
      </c>
      <c r="H4031" s="8">
        <f t="shared" ca="1" si="209"/>
        <v>20</v>
      </c>
      <c r="I4031" s="8" t="s">
        <v>12030</v>
      </c>
      <c r="J4031" s="8" t="s">
        <v>105</v>
      </c>
      <c r="K4031" s="8" t="s">
        <v>6143</v>
      </c>
      <c r="L4031" s="8" t="s">
        <v>12127</v>
      </c>
      <c r="M4031" s="8" t="s">
        <v>12128</v>
      </c>
      <c r="N4031" s="8" t="s">
        <v>10741</v>
      </c>
    </row>
    <row r="4032" spans="1:14" ht="21.75" customHeight="1">
      <c r="A4032" s="8" t="s">
        <v>385</v>
      </c>
      <c r="B4032" s="8" t="s">
        <v>4983</v>
      </c>
      <c r="C4032" s="8" t="s">
        <v>9661</v>
      </c>
      <c r="D4032" s="8" t="s">
        <v>21</v>
      </c>
      <c r="F4032" s="8" t="s">
        <v>6164</v>
      </c>
      <c r="G4032" s="8">
        <f t="shared" ca="1" si="208"/>
        <v>10</v>
      </c>
      <c r="H4032" s="8">
        <f t="shared" ca="1" si="209"/>
        <v>20</v>
      </c>
      <c r="I4032" s="8" t="s">
        <v>12030</v>
      </c>
      <c r="J4032" s="8" t="s">
        <v>12129</v>
      </c>
      <c r="K4032" s="8" t="s">
        <v>6217</v>
      </c>
      <c r="L4032" s="8" t="s">
        <v>12130</v>
      </c>
      <c r="M4032" s="8" t="s">
        <v>12131</v>
      </c>
      <c r="N4032" s="8" t="s">
        <v>10712</v>
      </c>
    </row>
    <row r="4033" spans="1:14" ht="21.75" customHeight="1">
      <c r="A4033" s="8" t="s">
        <v>385</v>
      </c>
      <c r="B4033" s="8" t="s">
        <v>12132</v>
      </c>
      <c r="C4033" s="8" t="s">
        <v>8585</v>
      </c>
      <c r="D4033" s="8" t="s">
        <v>21</v>
      </c>
      <c r="F4033" s="8" t="s">
        <v>6141</v>
      </c>
      <c r="G4033" s="8">
        <f t="shared" ca="1" si="208"/>
        <v>10</v>
      </c>
      <c r="H4033" s="8">
        <f t="shared" ca="1" si="209"/>
        <v>20</v>
      </c>
      <c r="I4033" s="8" t="s">
        <v>12030</v>
      </c>
      <c r="J4033" s="8" t="s">
        <v>12050</v>
      </c>
      <c r="K4033" s="8" t="s">
        <v>6217</v>
      </c>
      <c r="L4033" s="8" t="s">
        <v>12133</v>
      </c>
      <c r="M4033" s="8" t="s">
        <v>12134</v>
      </c>
      <c r="N4033" s="8" t="s">
        <v>10712</v>
      </c>
    </row>
    <row r="4034" spans="1:14" ht="21.75" customHeight="1">
      <c r="A4034" s="8" t="s">
        <v>1733</v>
      </c>
      <c r="B4034" s="8" t="s">
        <v>4756</v>
      </c>
      <c r="C4034" s="8" t="s">
        <v>8585</v>
      </c>
      <c r="D4034" s="8" t="s">
        <v>21</v>
      </c>
      <c r="F4034" s="8" t="s">
        <v>6141</v>
      </c>
      <c r="G4034" s="8">
        <f t="shared" ca="1" si="208"/>
        <v>10</v>
      </c>
      <c r="H4034" s="8">
        <f t="shared" ca="1" si="209"/>
        <v>20</v>
      </c>
      <c r="I4034" s="8" t="s">
        <v>12088</v>
      </c>
      <c r="J4034" s="8" t="s">
        <v>12135</v>
      </c>
      <c r="K4034" s="8" t="s">
        <v>6217</v>
      </c>
      <c r="L4034" s="8" t="s">
        <v>12136</v>
      </c>
      <c r="M4034" s="8" t="s">
        <v>12137</v>
      </c>
      <c r="N4034" s="8" t="s">
        <v>308</v>
      </c>
    </row>
    <row r="4035" spans="1:14" ht="21.75" customHeight="1">
      <c r="A4035" s="8" t="s">
        <v>12138</v>
      </c>
      <c r="B4035" s="8" t="s">
        <v>12139</v>
      </c>
      <c r="C4035" s="8" t="s">
        <v>8585</v>
      </c>
      <c r="D4035" s="8" t="s">
        <v>21</v>
      </c>
      <c r="F4035" s="8" t="s">
        <v>6164</v>
      </c>
      <c r="G4035" s="8">
        <f t="shared" ca="1" si="208"/>
        <v>10</v>
      </c>
      <c r="H4035" s="8">
        <f t="shared" ca="1" si="209"/>
        <v>20</v>
      </c>
      <c r="I4035" s="8" t="s">
        <v>12030</v>
      </c>
      <c r="J4035" s="8" t="s">
        <v>12093</v>
      </c>
      <c r="K4035" s="8" t="s">
        <v>6143</v>
      </c>
      <c r="L4035" s="8" t="s">
        <v>21</v>
      </c>
      <c r="M4035" s="8" t="s">
        <v>12140</v>
      </c>
      <c r="N4035" s="8" t="s">
        <v>10712</v>
      </c>
    </row>
    <row r="4036" spans="1:14" ht="21.75" customHeight="1">
      <c r="A4036" s="8" t="s">
        <v>9285</v>
      </c>
      <c r="B4036" s="8" t="s">
        <v>12141</v>
      </c>
      <c r="C4036" s="8" t="s">
        <v>8585</v>
      </c>
      <c r="D4036" s="8" t="s">
        <v>21</v>
      </c>
      <c r="F4036" s="8" t="s">
        <v>6141</v>
      </c>
      <c r="G4036" s="8">
        <f t="shared" ca="1" si="208"/>
        <v>10</v>
      </c>
      <c r="H4036" s="8">
        <f t="shared" ca="1" si="209"/>
        <v>20</v>
      </c>
      <c r="I4036" s="8" t="s">
        <v>12030</v>
      </c>
      <c r="J4036" s="8" t="s">
        <v>12142</v>
      </c>
      <c r="K4036" s="8" t="s">
        <v>6217</v>
      </c>
      <c r="L4036" s="8" t="s">
        <v>12143</v>
      </c>
      <c r="M4036" s="8" t="s">
        <v>12144</v>
      </c>
      <c r="N4036" s="8" t="s">
        <v>10741</v>
      </c>
    </row>
    <row r="4037" spans="1:14" ht="21.75" customHeight="1">
      <c r="A4037" s="8" t="s">
        <v>761</v>
      </c>
      <c r="B4037" s="8" t="s">
        <v>12145</v>
      </c>
      <c r="C4037" s="8" t="s">
        <v>6139</v>
      </c>
      <c r="D4037" s="8" t="s">
        <v>21</v>
      </c>
      <c r="F4037" s="8" t="s">
        <v>6141</v>
      </c>
      <c r="G4037" s="8">
        <f t="shared" ca="1" si="208"/>
        <v>10</v>
      </c>
      <c r="H4037" s="8">
        <f t="shared" ca="1" si="209"/>
        <v>20</v>
      </c>
      <c r="I4037" s="8" t="s">
        <v>12146</v>
      </c>
      <c r="J4037" s="8" t="s">
        <v>12147</v>
      </c>
      <c r="K4037" s="8" t="s">
        <v>6217</v>
      </c>
      <c r="L4037" s="8" t="s">
        <v>12148</v>
      </c>
      <c r="M4037" s="8" t="s">
        <v>12149</v>
      </c>
      <c r="N4037" s="8" t="s">
        <v>10741</v>
      </c>
    </row>
    <row r="4038" spans="1:14" ht="21.75" customHeight="1">
      <c r="A4038" s="8" t="s">
        <v>12150</v>
      </c>
      <c r="B4038" s="8" t="s">
        <v>12151</v>
      </c>
      <c r="C4038" s="8" t="s">
        <v>9661</v>
      </c>
      <c r="D4038" s="8" t="s">
        <v>21</v>
      </c>
      <c r="F4038" s="8" t="s">
        <v>6141</v>
      </c>
      <c r="G4038" s="8">
        <f t="shared" ca="1" si="208"/>
        <v>10</v>
      </c>
      <c r="H4038" s="8">
        <f t="shared" ca="1" si="209"/>
        <v>20</v>
      </c>
      <c r="I4038" s="8" t="s">
        <v>12152</v>
      </c>
      <c r="J4038" s="8" t="s">
        <v>12153</v>
      </c>
      <c r="K4038" s="8" t="s">
        <v>6143</v>
      </c>
      <c r="L4038" s="8" t="s">
        <v>12154</v>
      </c>
      <c r="M4038" s="8" t="s">
        <v>12155</v>
      </c>
      <c r="N4038" s="8" t="s">
        <v>10741</v>
      </c>
    </row>
    <row r="4039" spans="1:14" ht="21.75" customHeight="1">
      <c r="A4039" s="8" t="s">
        <v>817</v>
      </c>
      <c r="B4039" s="8" t="s">
        <v>12156</v>
      </c>
      <c r="C4039" s="8" t="s">
        <v>9661</v>
      </c>
      <c r="D4039" s="8" t="s">
        <v>21</v>
      </c>
      <c r="F4039" s="8" t="s">
        <v>6141</v>
      </c>
      <c r="G4039" s="8">
        <f t="shared" ca="1" si="208"/>
        <v>10</v>
      </c>
      <c r="H4039" s="8">
        <f t="shared" ca="1" si="209"/>
        <v>20</v>
      </c>
      <c r="I4039" s="8" t="s">
        <v>12146</v>
      </c>
      <c r="J4039" s="8" t="s">
        <v>12157</v>
      </c>
      <c r="K4039" s="8" t="s">
        <v>6217</v>
      </c>
      <c r="L4039" s="8" t="s">
        <v>12158</v>
      </c>
      <c r="M4039" s="8" t="s">
        <v>12159</v>
      </c>
      <c r="N4039" s="8" t="s">
        <v>10736</v>
      </c>
    </row>
    <row r="4040" spans="1:14" ht="21.75" customHeight="1">
      <c r="A4040" s="8" t="s">
        <v>172</v>
      </c>
      <c r="B4040" s="8" t="s">
        <v>12160</v>
      </c>
      <c r="C4040" s="8" t="s">
        <v>9661</v>
      </c>
      <c r="D4040" s="8" t="s">
        <v>21</v>
      </c>
      <c r="F4040" s="8" t="s">
        <v>6141</v>
      </c>
      <c r="G4040" s="8">
        <f t="shared" ca="1" si="208"/>
        <v>10</v>
      </c>
      <c r="H4040" s="8">
        <f t="shared" ca="1" si="209"/>
        <v>20</v>
      </c>
      <c r="I4040" s="8" t="s">
        <v>12146</v>
      </c>
      <c r="J4040" s="8" t="s">
        <v>105</v>
      </c>
      <c r="K4040" s="8" t="s">
        <v>6217</v>
      </c>
      <c r="L4040" s="8" t="s">
        <v>12161</v>
      </c>
      <c r="M4040" s="8" t="s">
        <v>12162</v>
      </c>
      <c r="N4040" s="8" t="s">
        <v>10741</v>
      </c>
    </row>
    <row r="4041" spans="1:14" ht="21.75" customHeight="1">
      <c r="A4041" s="8" t="s">
        <v>1110</v>
      </c>
      <c r="B4041" s="8" t="s">
        <v>12145</v>
      </c>
      <c r="C4041" s="8" t="s">
        <v>6139</v>
      </c>
      <c r="D4041" s="8" t="s">
        <v>21</v>
      </c>
      <c r="F4041" s="8" t="s">
        <v>6141</v>
      </c>
      <c r="G4041" s="8">
        <f t="shared" ca="1" si="208"/>
        <v>10</v>
      </c>
      <c r="H4041" s="8">
        <f t="shared" ca="1" si="209"/>
        <v>20</v>
      </c>
      <c r="I4041" s="8" t="s">
        <v>12163</v>
      </c>
      <c r="J4041" s="8" t="s">
        <v>12147</v>
      </c>
      <c r="K4041" s="8" t="s">
        <v>6217</v>
      </c>
      <c r="L4041" s="8" t="s">
        <v>12164</v>
      </c>
      <c r="M4041" s="8" t="s">
        <v>12165</v>
      </c>
      <c r="N4041" s="8" t="s">
        <v>10741</v>
      </c>
    </row>
    <row r="4042" spans="1:14" ht="21.75" customHeight="1">
      <c r="A4042" s="8" t="s">
        <v>1588</v>
      </c>
      <c r="B4042" s="8" t="s">
        <v>4983</v>
      </c>
      <c r="C4042" s="8" t="s">
        <v>9661</v>
      </c>
      <c r="D4042" s="8" t="s">
        <v>21</v>
      </c>
      <c r="F4042" s="8" t="s">
        <v>6164</v>
      </c>
      <c r="G4042" s="8">
        <f t="shared" ca="1" si="208"/>
        <v>10</v>
      </c>
      <c r="H4042" s="8">
        <f t="shared" ca="1" si="209"/>
        <v>20</v>
      </c>
      <c r="I4042" s="8" t="s">
        <v>12166</v>
      </c>
      <c r="J4042" s="8" t="s">
        <v>12129</v>
      </c>
      <c r="K4042" s="8" t="s">
        <v>6166</v>
      </c>
      <c r="L4042" s="8" t="s">
        <v>12130</v>
      </c>
      <c r="M4042" s="8" t="s">
        <v>12167</v>
      </c>
      <c r="N4042" s="8" t="s">
        <v>10712</v>
      </c>
    </row>
    <row r="4043" spans="1:14" ht="21.75" customHeight="1">
      <c r="A4043" s="8" t="s">
        <v>172</v>
      </c>
      <c r="B4043" s="8" t="s">
        <v>12168</v>
      </c>
      <c r="C4043" s="8" t="s">
        <v>6139</v>
      </c>
      <c r="D4043" s="8" t="s">
        <v>21</v>
      </c>
      <c r="F4043" s="8" t="s">
        <v>6141</v>
      </c>
      <c r="G4043" s="8">
        <f t="shared" ca="1" si="208"/>
        <v>10</v>
      </c>
      <c r="H4043" s="8">
        <f t="shared" ca="1" si="209"/>
        <v>20</v>
      </c>
      <c r="I4043" s="8" t="s">
        <v>12169</v>
      </c>
      <c r="J4043" s="8" t="s">
        <v>12170</v>
      </c>
      <c r="K4043" s="8" t="s">
        <v>6217</v>
      </c>
      <c r="L4043" s="8" t="s">
        <v>12171</v>
      </c>
      <c r="M4043" s="8" t="s">
        <v>12172</v>
      </c>
      <c r="N4043" s="8" t="s">
        <v>10736</v>
      </c>
    </row>
    <row r="4044" spans="1:14" ht="21.75" customHeight="1">
      <c r="A4044" s="8" t="s">
        <v>1588</v>
      </c>
      <c r="B4044" s="8" t="s">
        <v>12145</v>
      </c>
      <c r="C4044" s="8" t="s">
        <v>6139</v>
      </c>
      <c r="D4044" s="8" t="s">
        <v>21</v>
      </c>
      <c r="F4044" s="8" t="s">
        <v>6141</v>
      </c>
      <c r="G4044" s="8">
        <f t="shared" ca="1" si="208"/>
        <v>10</v>
      </c>
      <c r="H4044" s="8">
        <f t="shared" ca="1" si="209"/>
        <v>20</v>
      </c>
      <c r="I4044" s="8" t="s">
        <v>12173</v>
      </c>
      <c r="J4044" s="8" t="s">
        <v>12147</v>
      </c>
      <c r="K4044" s="8" t="s">
        <v>6166</v>
      </c>
      <c r="L4044" s="8" t="s">
        <v>12174</v>
      </c>
      <c r="M4044" s="8" t="s">
        <v>12175</v>
      </c>
      <c r="N4044" s="8" t="s">
        <v>10741</v>
      </c>
    </row>
    <row r="4045" spans="1:14" ht="21.75" customHeight="1">
      <c r="A4045" s="8" t="s">
        <v>761</v>
      </c>
      <c r="B4045" s="8" t="s">
        <v>12176</v>
      </c>
      <c r="C4045" s="8" t="s">
        <v>6139</v>
      </c>
      <c r="D4045" s="8" t="s">
        <v>21</v>
      </c>
      <c r="F4045" s="8" t="s">
        <v>6141</v>
      </c>
      <c r="G4045" s="8">
        <f t="shared" ca="1" si="208"/>
        <v>10</v>
      </c>
      <c r="H4045" s="8">
        <f t="shared" ca="1" si="209"/>
        <v>20</v>
      </c>
      <c r="I4045" s="8" t="s">
        <v>12177</v>
      </c>
      <c r="J4045" s="8" t="s">
        <v>40</v>
      </c>
      <c r="K4045" s="8" t="s">
        <v>6217</v>
      </c>
      <c r="L4045" s="8" t="s">
        <v>12178</v>
      </c>
      <c r="M4045" s="8" t="s">
        <v>12179</v>
      </c>
      <c r="N4045" s="8" t="s">
        <v>10712</v>
      </c>
    </row>
    <row r="4046" spans="1:14" ht="21.75" customHeight="1">
      <c r="A4046" s="8" t="s">
        <v>4197</v>
      </c>
      <c r="B4046" s="8" t="s">
        <v>12180</v>
      </c>
      <c r="C4046" s="8" t="s">
        <v>6139</v>
      </c>
      <c r="D4046" s="8" t="s">
        <v>21</v>
      </c>
      <c r="F4046" s="8" t="s">
        <v>6141</v>
      </c>
      <c r="G4046" s="8">
        <f t="shared" ca="1" si="208"/>
        <v>10</v>
      </c>
      <c r="H4046" s="8">
        <f t="shared" ca="1" si="209"/>
        <v>20</v>
      </c>
      <c r="I4046" s="8" t="s">
        <v>12181</v>
      </c>
      <c r="J4046" s="8" t="s">
        <v>12093</v>
      </c>
      <c r="K4046" s="8" t="s">
        <v>6166</v>
      </c>
      <c r="L4046" s="8" t="s">
        <v>12182</v>
      </c>
      <c r="M4046" s="8" t="s">
        <v>12183</v>
      </c>
      <c r="N4046" s="8" t="s">
        <v>10736</v>
      </c>
    </row>
    <row r="4047" spans="1:14" ht="21.75" customHeight="1">
      <c r="A4047" s="8" t="s">
        <v>12184</v>
      </c>
      <c r="B4047" s="8" t="s">
        <v>12057</v>
      </c>
      <c r="C4047" s="8" t="s">
        <v>6139</v>
      </c>
      <c r="D4047" s="8" t="s">
        <v>21</v>
      </c>
      <c r="F4047" s="8" t="s">
        <v>10786</v>
      </c>
      <c r="G4047" s="8">
        <f t="shared" ca="1" si="208"/>
        <v>10</v>
      </c>
      <c r="H4047" s="8">
        <f t="shared" ca="1" si="209"/>
        <v>20</v>
      </c>
      <c r="I4047" s="8" t="s">
        <v>12181</v>
      </c>
      <c r="J4047" s="8" t="s">
        <v>12058</v>
      </c>
      <c r="K4047" s="8" t="s">
        <v>19</v>
      </c>
      <c r="L4047" s="8" t="s">
        <v>12059</v>
      </c>
      <c r="M4047" s="8" t="s">
        <v>12185</v>
      </c>
      <c r="N4047" s="8" t="s">
        <v>10736</v>
      </c>
    </row>
    <row r="4048" spans="1:14" ht="21.75" customHeight="1">
      <c r="A4048" s="8" t="s">
        <v>9628</v>
      </c>
      <c r="B4048" s="8" t="s">
        <v>12186</v>
      </c>
      <c r="C4048" s="8" t="s">
        <v>6139</v>
      </c>
      <c r="D4048" s="8" t="s">
        <v>21</v>
      </c>
      <c r="F4048" s="8" t="s">
        <v>6141</v>
      </c>
      <c r="G4048" s="8">
        <f t="shared" ca="1" si="208"/>
        <v>10</v>
      </c>
      <c r="H4048" s="8">
        <f t="shared" ca="1" si="209"/>
        <v>20</v>
      </c>
      <c r="I4048" s="8" t="s">
        <v>12181</v>
      </c>
      <c r="J4048" s="8" t="s">
        <v>12187</v>
      </c>
      <c r="K4048" s="8" t="s">
        <v>6166</v>
      </c>
      <c r="L4048" s="8" t="s">
        <v>12188</v>
      </c>
      <c r="M4048" s="8" t="s">
        <v>12189</v>
      </c>
      <c r="N4048" s="8" t="s">
        <v>10712</v>
      </c>
    </row>
    <row r="4049" spans="1:14" ht="21.75" customHeight="1">
      <c r="A4049" s="8" t="s">
        <v>4806</v>
      </c>
      <c r="B4049" s="8" t="s">
        <v>12190</v>
      </c>
      <c r="C4049" s="8" t="s">
        <v>6139</v>
      </c>
      <c r="D4049" s="8" t="s">
        <v>21</v>
      </c>
      <c r="F4049" s="8" t="s">
        <v>6141</v>
      </c>
      <c r="G4049" s="8">
        <f t="shared" ca="1" si="208"/>
        <v>10</v>
      </c>
      <c r="H4049" s="8">
        <f t="shared" ca="1" si="209"/>
        <v>20</v>
      </c>
      <c r="I4049" s="8" t="s">
        <v>12173</v>
      </c>
      <c r="J4049" s="8" t="s">
        <v>105</v>
      </c>
      <c r="K4049" s="8" t="s">
        <v>6217</v>
      </c>
      <c r="L4049" s="8" t="s">
        <v>12191</v>
      </c>
      <c r="M4049" s="8" t="s">
        <v>12192</v>
      </c>
      <c r="N4049" s="8" t="s">
        <v>10712</v>
      </c>
    </row>
    <row r="4050" spans="1:14" ht="21.75" customHeight="1">
      <c r="A4050" s="8" t="s">
        <v>12193</v>
      </c>
      <c r="B4050" s="8" t="s">
        <v>12194</v>
      </c>
      <c r="C4050" s="8" t="s">
        <v>6139</v>
      </c>
      <c r="D4050" s="8" t="s">
        <v>21</v>
      </c>
      <c r="F4050" s="8" t="s">
        <v>6141</v>
      </c>
      <c r="G4050" s="8">
        <f t="shared" ca="1" si="208"/>
        <v>10</v>
      </c>
      <c r="H4050" s="8">
        <f t="shared" ca="1" si="209"/>
        <v>20</v>
      </c>
      <c r="I4050" s="8" t="s">
        <v>12173</v>
      </c>
      <c r="J4050" s="8" t="s">
        <v>12195</v>
      </c>
      <c r="K4050" s="8" t="s">
        <v>6217</v>
      </c>
      <c r="L4050" s="8" t="s">
        <v>12196</v>
      </c>
      <c r="M4050" s="8" t="s">
        <v>12197</v>
      </c>
      <c r="N4050" s="8" t="s">
        <v>10785</v>
      </c>
    </row>
    <row r="4051" spans="1:14" ht="21.75" customHeight="1">
      <c r="A4051" s="8" t="s">
        <v>12198</v>
      </c>
      <c r="B4051" s="8" t="s">
        <v>12199</v>
      </c>
      <c r="C4051" s="8" t="s">
        <v>6139</v>
      </c>
      <c r="D4051" s="8" t="s">
        <v>21</v>
      </c>
      <c r="F4051" s="8" t="s">
        <v>6141</v>
      </c>
      <c r="G4051" s="8">
        <f t="shared" ca="1" si="208"/>
        <v>10</v>
      </c>
      <c r="H4051" s="8">
        <f t="shared" ca="1" si="209"/>
        <v>20</v>
      </c>
      <c r="I4051" s="8" t="s">
        <v>12181</v>
      </c>
      <c r="J4051" s="8" t="s">
        <v>12200</v>
      </c>
      <c r="K4051" s="8" t="s">
        <v>6217</v>
      </c>
      <c r="L4051" s="8" t="s">
        <v>12201</v>
      </c>
      <c r="M4051" s="8" t="s">
        <v>12202</v>
      </c>
      <c r="N4051" s="8" t="s">
        <v>10736</v>
      </c>
    </row>
    <row r="4052" spans="1:14" ht="21.75" customHeight="1">
      <c r="A4052" s="8" t="s">
        <v>385</v>
      </c>
      <c r="B4052" s="8" t="s">
        <v>12203</v>
      </c>
      <c r="C4052" s="8" t="s">
        <v>6139</v>
      </c>
      <c r="D4052" s="8" t="s">
        <v>21</v>
      </c>
      <c r="F4052" s="8" t="s">
        <v>6141</v>
      </c>
      <c r="G4052" s="8">
        <f t="shared" ca="1" si="208"/>
        <v>10</v>
      </c>
      <c r="H4052" s="8">
        <f t="shared" ca="1" si="209"/>
        <v>20</v>
      </c>
      <c r="I4052" s="8" t="s">
        <v>12173</v>
      </c>
      <c r="J4052" s="8" t="s">
        <v>105</v>
      </c>
      <c r="K4052" s="8" t="s">
        <v>6217</v>
      </c>
      <c r="L4052" s="8" t="s">
        <v>12204</v>
      </c>
      <c r="M4052" s="8" t="s">
        <v>12205</v>
      </c>
      <c r="N4052" s="8" t="s">
        <v>10712</v>
      </c>
    </row>
    <row r="4053" spans="1:14" ht="21.75" customHeight="1">
      <c r="A4053" s="8" t="s">
        <v>5089</v>
      </c>
      <c r="B4053" s="8" t="s">
        <v>12206</v>
      </c>
      <c r="C4053" s="8" t="s">
        <v>9661</v>
      </c>
      <c r="D4053" s="8" t="s">
        <v>21</v>
      </c>
      <c r="F4053" s="8" t="s">
        <v>6164</v>
      </c>
      <c r="G4053" s="8">
        <f t="shared" ca="1" si="208"/>
        <v>10</v>
      </c>
      <c r="H4053" s="8">
        <f t="shared" ca="1" si="209"/>
        <v>20</v>
      </c>
      <c r="I4053" s="8" t="s">
        <v>12177</v>
      </c>
      <c r="J4053" s="8" t="s">
        <v>105</v>
      </c>
      <c r="K4053" s="8" t="s">
        <v>6217</v>
      </c>
      <c r="L4053" s="8" t="s">
        <v>12207</v>
      </c>
      <c r="M4053" s="8" t="s">
        <v>12208</v>
      </c>
      <c r="N4053" s="8" t="s">
        <v>10712</v>
      </c>
    </row>
    <row r="4054" spans="1:14" ht="21.75" customHeight="1">
      <c r="A4054" s="8" t="s">
        <v>1410</v>
      </c>
      <c r="B4054" s="8" t="s">
        <v>12209</v>
      </c>
      <c r="C4054" s="8" t="s">
        <v>6139</v>
      </c>
      <c r="D4054" s="8" t="s">
        <v>21</v>
      </c>
      <c r="F4054" s="8" t="s">
        <v>10786</v>
      </c>
      <c r="G4054" s="8">
        <f t="shared" ca="1" si="208"/>
        <v>10</v>
      </c>
      <c r="H4054" s="8">
        <f t="shared" ca="1" si="209"/>
        <v>20</v>
      </c>
      <c r="I4054" s="8" t="s">
        <v>12210</v>
      </c>
      <c r="J4054" s="8" t="s">
        <v>12211</v>
      </c>
      <c r="K4054" s="8" t="s">
        <v>6166</v>
      </c>
      <c r="L4054" s="8" t="s">
        <v>12212</v>
      </c>
      <c r="M4054" s="8" t="s">
        <v>12213</v>
      </c>
      <c r="N4054" s="8" t="s">
        <v>10736</v>
      </c>
    </row>
    <row r="4055" spans="1:14" ht="21.75" customHeight="1">
      <c r="A4055" s="8" t="s">
        <v>4135</v>
      </c>
      <c r="B4055" s="8" t="s">
        <v>12214</v>
      </c>
      <c r="C4055" s="8" t="s">
        <v>6139</v>
      </c>
      <c r="D4055" s="8" t="s">
        <v>21</v>
      </c>
      <c r="F4055" s="8" t="s">
        <v>6141</v>
      </c>
      <c r="G4055" s="8">
        <f t="shared" ca="1" si="208"/>
        <v>10</v>
      </c>
      <c r="H4055" s="8">
        <f t="shared" ca="1" si="209"/>
        <v>20</v>
      </c>
      <c r="I4055" s="8" t="s">
        <v>12215</v>
      </c>
      <c r="J4055" s="8" t="s">
        <v>12216</v>
      </c>
      <c r="K4055" s="8" t="s">
        <v>6217</v>
      </c>
      <c r="L4055" s="8" t="s">
        <v>12217</v>
      </c>
      <c r="M4055" s="8" t="s">
        <v>12218</v>
      </c>
      <c r="N4055" s="8" t="s">
        <v>10785</v>
      </c>
    </row>
    <row r="4056" spans="1:14" ht="21.75" customHeight="1">
      <c r="A4056" s="8" t="s">
        <v>12219</v>
      </c>
      <c r="B4056" s="8" t="s">
        <v>7195</v>
      </c>
      <c r="C4056" s="8" t="s">
        <v>6139</v>
      </c>
      <c r="D4056" s="8" t="s">
        <v>21</v>
      </c>
      <c r="F4056" s="8" t="s">
        <v>6164</v>
      </c>
      <c r="G4056" s="8">
        <f t="shared" ca="1" si="208"/>
        <v>10</v>
      </c>
      <c r="H4056" s="8">
        <f t="shared" ca="1" si="209"/>
        <v>20</v>
      </c>
      <c r="I4056" s="8" t="s">
        <v>12215</v>
      </c>
      <c r="J4056" s="8" t="s">
        <v>214</v>
      </c>
      <c r="K4056" s="8" t="s">
        <v>6217</v>
      </c>
      <c r="L4056" s="8" t="s">
        <v>12220</v>
      </c>
      <c r="M4056" s="8" t="s">
        <v>12221</v>
      </c>
      <c r="N4056" s="8" t="s">
        <v>10736</v>
      </c>
    </row>
    <row r="4057" spans="1:14" ht="21.75" customHeight="1">
      <c r="A4057" s="8" t="s">
        <v>12222</v>
      </c>
      <c r="B4057" s="8" t="s">
        <v>12223</v>
      </c>
      <c r="C4057" s="8" t="s">
        <v>6139</v>
      </c>
      <c r="D4057" s="8" t="s">
        <v>21</v>
      </c>
      <c r="F4057" s="8" t="s">
        <v>6141</v>
      </c>
      <c r="G4057" s="8">
        <f t="shared" ca="1" si="208"/>
        <v>10</v>
      </c>
      <c r="H4057" s="8">
        <f t="shared" ca="1" si="209"/>
        <v>20</v>
      </c>
      <c r="I4057" s="8" t="s">
        <v>12215</v>
      </c>
      <c r="J4057" s="8" t="s">
        <v>12224</v>
      </c>
      <c r="K4057" s="8" t="s">
        <v>6217</v>
      </c>
      <c r="L4057" s="8" t="s">
        <v>12225</v>
      </c>
      <c r="M4057" s="8" t="s">
        <v>12226</v>
      </c>
      <c r="N4057" s="8" t="s">
        <v>308</v>
      </c>
    </row>
    <row r="4058" spans="1:14" ht="21.75" customHeight="1">
      <c r="A4058" s="8" t="s">
        <v>385</v>
      </c>
      <c r="B4058" s="8" t="s">
        <v>11522</v>
      </c>
      <c r="C4058" s="8" t="s">
        <v>6139</v>
      </c>
      <c r="D4058" s="8" t="s">
        <v>21</v>
      </c>
      <c r="F4058" s="8" t="s">
        <v>6141</v>
      </c>
      <c r="G4058" s="8">
        <f t="shared" ca="1" si="208"/>
        <v>10</v>
      </c>
      <c r="H4058" s="8">
        <f t="shared" ca="1" si="209"/>
        <v>20</v>
      </c>
      <c r="I4058" s="8" t="s">
        <v>12227</v>
      </c>
      <c r="J4058" s="8" t="s">
        <v>105</v>
      </c>
      <c r="K4058" s="8" t="s">
        <v>19</v>
      </c>
      <c r="L4058" s="8" t="s">
        <v>21</v>
      </c>
      <c r="M4058" s="8" t="s">
        <v>12228</v>
      </c>
      <c r="N4058" s="8" t="s">
        <v>10741</v>
      </c>
    </row>
    <row r="4059" spans="1:14" ht="21.75" customHeight="1">
      <c r="A4059" s="8" t="s">
        <v>385</v>
      </c>
      <c r="B4059" s="8" t="s">
        <v>12229</v>
      </c>
      <c r="C4059" s="8" t="s">
        <v>6139</v>
      </c>
      <c r="D4059" s="8" t="s">
        <v>21</v>
      </c>
      <c r="F4059" s="8" t="s">
        <v>6141</v>
      </c>
      <c r="G4059" s="8">
        <f t="shared" ca="1" si="208"/>
        <v>10</v>
      </c>
      <c r="H4059" s="8">
        <f t="shared" ca="1" si="209"/>
        <v>20</v>
      </c>
      <c r="I4059" s="8" t="s">
        <v>12215</v>
      </c>
      <c r="J4059" s="8" t="s">
        <v>214</v>
      </c>
      <c r="K4059" s="8" t="s">
        <v>6217</v>
      </c>
      <c r="L4059" s="8" t="s">
        <v>12230</v>
      </c>
      <c r="M4059" s="8" t="s">
        <v>12231</v>
      </c>
      <c r="N4059" s="8" t="s">
        <v>12232</v>
      </c>
    </row>
    <row r="4060" spans="1:14" ht="21.75" customHeight="1">
      <c r="A4060" s="8" t="s">
        <v>10771</v>
      </c>
      <c r="B4060" s="8" t="s">
        <v>12233</v>
      </c>
      <c r="C4060" s="8" t="s">
        <v>6139</v>
      </c>
      <c r="D4060" s="8" t="s">
        <v>21</v>
      </c>
      <c r="F4060" s="8" t="s">
        <v>6141</v>
      </c>
      <c r="G4060" s="8">
        <f t="shared" ca="1" si="208"/>
        <v>10</v>
      </c>
      <c r="H4060" s="8">
        <f t="shared" ca="1" si="209"/>
        <v>20</v>
      </c>
      <c r="I4060" s="8" t="s">
        <v>12215</v>
      </c>
      <c r="J4060" s="8" t="s">
        <v>12036</v>
      </c>
      <c r="K4060" s="8" t="s">
        <v>6217</v>
      </c>
      <c r="L4060" s="8" t="s">
        <v>12234</v>
      </c>
      <c r="M4060" s="8" t="s">
        <v>12235</v>
      </c>
      <c r="N4060" s="8" t="s">
        <v>10712</v>
      </c>
    </row>
    <row r="4061" spans="1:14" ht="21.75" customHeight="1">
      <c r="A4061" s="8" t="s">
        <v>4847</v>
      </c>
      <c r="B4061" s="8" t="s">
        <v>12236</v>
      </c>
      <c r="C4061" s="8" t="s">
        <v>9661</v>
      </c>
      <c r="D4061" s="8" t="s">
        <v>21</v>
      </c>
      <c r="F4061" s="8" t="s">
        <v>6141</v>
      </c>
      <c r="G4061" s="8">
        <f t="shared" ca="1" si="208"/>
        <v>10</v>
      </c>
      <c r="H4061" s="8">
        <f t="shared" ca="1" si="209"/>
        <v>20</v>
      </c>
      <c r="I4061" s="8" t="s">
        <v>12215</v>
      </c>
      <c r="J4061" s="8" t="s">
        <v>12237</v>
      </c>
      <c r="K4061" s="8" t="s">
        <v>6217</v>
      </c>
      <c r="L4061" s="8" t="s">
        <v>21</v>
      </c>
      <c r="M4061" s="8" t="s">
        <v>12238</v>
      </c>
      <c r="N4061" s="8" t="s">
        <v>10741</v>
      </c>
    </row>
    <row r="4062" spans="1:14" ht="21.75" customHeight="1">
      <c r="A4062" s="8" t="s">
        <v>1068</v>
      </c>
      <c r="B4062" s="8" t="s">
        <v>12239</v>
      </c>
      <c r="C4062" s="8" t="s">
        <v>9661</v>
      </c>
      <c r="D4062" s="8" t="s">
        <v>21</v>
      </c>
      <c r="F4062" s="8" t="s">
        <v>6141</v>
      </c>
      <c r="G4062" s="8">
        <f t="shared" ca="1" si="208"/>
        <v>10</v>
      </c>
      <c r="H4062" s="8">
        <f t="shared" ca="1" si="209"/>
        <v>20</v>
      </c>
      <c r="I4062" s="8" t="s">
        <v>12215</v>
      </c>
      <c r="J4062" s="8" t="s">
        <v>12240</v>
      </c>
      <c r="K4062" s="8" t="s">
        <v>6217</v>
      </c>
      <c r="L4062" s="8" t="s">
        <v>12241</v>
      </c>
      <c r="M4062" s="8" t="s">
        <v>12242</v>
      </c>
      <c r="N4062" s="8" t="s">
        <v>10712</v>
      </c>
    </row>
    <row r="4063" spans="1:14" ht="21.75" customHeight="1">
      <c r="A4063" s="8" t="s">
        <v>12243</v>
      </c>
      <c r="B4063" s="8" t="s">
        <v>12244</v>
      </c>
      <c r="C4063" s="8" t="s">
        <v>8585</v>
      </c>
      <c r="D4063" s="8" t="s">
        <v>21</v>
      </c>
      <c r="F4063" s="8" t="s">
        <v>10786</v>
      </c>
      <c r="G4063" s="8">
        <f t="shared" ca="1" si="208"/>
        <v>10</v>
      </c>
      <c r="H4063" s="8">
        <f t="shared" ca="1" si="209"/>
        <v>20</v>
      </c>
      <c r="I4063" s="8" t="s">
        <v>12215</v>
      </c>
      <c r="J4063" s="8" t="s">
        <v>214</v>
      </c>
      <c r="K4063" s="8" t="s">
        <v>6217</v>
      </c>
      <c r="L4063" s="8" t="s">
        <v>12245</v>
      </c>
      <c r="M4063" s="8" t="s">
        <v>12246</v>
      </c>
      <c r="N4063" s="8" t="s">
        <v>10736</v>
      </c>
    </row>
    <row r="4064" spans="1:14" ht="21.75" customHeight="1">
      <c r="A4064" s="8" t="s">
        <v>12247</v>
      </c>
      <c r="B4064" s="8" t="s">
        <v>12248</v>
      </c>
      <c r="C4064" s="8" t="s">
        <v>6139</v>
      </c>
      <c r="D4064" s="8" t="s">
        <v>21</v>
      </c>
      <c r="F4064" s="8" t="s">
        <v>10786</v>
      </c>
      <c r="G4064" s="8" t="str">
        <f t="shared" ref="G4064:G4142" ca="1" si="210">IFERROR(__xludf.DUMMYFUNCTION("REGEXEXTRACT(H4064,""(\S+)千-"")"),"1")</f>
        <v>1</v>
      </c>
      <c r="H4064" s="8" t="str">
        <f t="shared" ref="H4064:H4090" ca="1" si="211">IFERROR(__xludf.DUMMYFUNCTION("REGEXEXTRACT(H4064,""-(\S+)千"")"),"2")</f>
        <v>2</v>
      </c>
      <c r="I4064" s="8" t="s">
        <v>12249</v>
      </c>
      <c r="J4064" s="8" t="s">
        <v>12195</v>
      </c>
      <c r="K4064" s="8" t="s">
        <v>12250</v>
      </c>
      <c r="L4064" s="8" t="s">
        <v>12251</v>
      </c>
      <c r="M4064" s="8" t="s">
        <v>12252</v>
      </c>
      <c r="N4064" s="8" t="s">
        <v>10785</v>
      </c>
    </row>
    <row r="4065" spans="1:14" ht="21.75" customHeight="1">
      <c r="A4065" s="8" t="s">
        <v>2434</v>
      </c>
      <c r="B4065" s="8" t="s">
        <v>12253</v>
      </c>
      <c r="C4065" s="8" t="s">
        <v>8585</v>
      </c>
      <c r="D4065" s="8" t="s">
        <v>21</v>
      </c>
      <c r="F4065" s="8" t="s">
        <v>6164</v>
      </c>
      <c r="G4065" s="8" t="str">
        <f t="shared" ca="1" si="210"/>
        <v>1</v>
      </c>
      <c r="H4065" s="8" t="str">
        <f t="shared" ca="1" si="211"/>
        <v>2</v>
      </c>
      <c r="I4065" s="8" t="s">
        <v>12254</v>
      </c>
      <c r="J4065" s="8" t="s">
        <v>40</v>
      </c>
      <c r="K4065" s="8" t="s">
        <v>6143</v>
      </c>
      <c r="L4065" s="8" t="s">
        <v>12255</v>
      </c>
      <c r="M4065" s="8" t="s">
        <v>12256</v>
      </c>
      <c r="N4065" s="8" t="s">
        <v>10712</v>
      </c>
    </row>
    <row r="4066" spans="1:14" ht="21.75" customHeight="1">
      <c r="A4066" s="8" t="s">
        <v>12257</v>
      </c>
      <c r="B4066" s="8" t="s">
        <v>12258</v>
      </c>
      <c r="C4066" s="8" t="s">
        <v>9661</v>
      </c>
      <c r="D4066" s="8" t="s">
        <v>21</v>
      </c>
      <c r="F4066" s="8" t="s">
        <v>6164</v>
      </c>
      <c r="G4066" s="8" t="str">
        <f t="shared" ca="1" si="210"/>
        <v>1</v>
      </c>
      <c r="H4066" s="8" t="str">
        <f t="shared" ca="1" si="211"/>
        <v>2</v>
      </c>
      <c r="I4066" s="8" t="s">
        <v>12259</v>
      </c>
      <c r="J4066" s="8" t="s">
        <v>105</v>
      </c>
      <c r="K4066" s="8" t="s">
        <v>19</v>
      </c>
      <c r="L4066" s="8" t="s">
        <v>12260</v>
      </c>
      <c r="M4066" s="8" t="s">
        <v>12261</v>
      </c>
      <c r="N4066" s="8" t="s">
        <v>10741</v>
      </c>
    </row>
    <row r="4067" spans="1:14" ht="21.75" customHeight="1">
      <c r="A4067" s="8" t="s">
        <v>12262</v>
      </c>
      <c r="B4067" s="8" t="s">
        <v>12263</v>
      </c>
      <c r="C4067" s="8" t="s">
        <v>6139</v>
      </c>
      <c r="D4067" s="8" t="s">
        <v>21</v>
      </c>
      <c r="F4067" s="8" t="s">
        <v>10786</v>
      </c>
      <c r="G4067" s="8" t="str">
        <f t="shared" ca="1" si="210"/>
        <v>1</v>
      </c>
      <c r="H4067" s="8" t="str">
        <f t="shared" ca="1" si="211"/>
        <v>2</v>
      </c>
      <c r="I4067" s="8" t="s">
        <v>12264</v>
      </c>
      <c r="J4067" s="8" t="s">
        <v>12265</v>
      </c>
      <c r="K4067" s="8" t="s">
        <v>19</v>
      </c>
      <c r="L4067" s="8" t="s">
        <v>12266</v>
      </c>
      <c r="M4067" s="8" t="s">
        <v>12267</v>
      </c>
      <c r="N4067" s="8" t="s">
        <v>12232</v>
      </c>
    </row>
    <row r="4068" spans="1:14" ht="21.75" customHeight="1">
      <c r="A4068" s="8" t="s">
        <v>1263</v>
      </c>
      <c r="B4068" s="8" t="s">
        <v>12268</v>
      </c>
      <c r="C4068" s="8" t="s">
        <v>9661</v>
      </c>
      <c r="D4068" s="8" t="s">
        <v>21</v>
      </c>
      <c r="F4068" s="8" t="s">
        <v>10786</v>
      </c>
      <c r="G4068" s="8" t="str">
        <f t="shared" ca="1" si="210"/>
        <v>1</v>
      </c>
      <c r="H4068" s="8" t="str">
        <f t="shared" ca="1" si="211"/>
        <v>2</v>
      </c>
      <c r="I4068" s="8" t="s">
        <v>12264</v>
      </c>
      <c r="J4068" s="8" t="s">
        <v>12269</v>
      </c>
      <c r="K4068" s="8" t="s">
        <v>19</v>
      </c>
      <c r="L4068" s="8" t="s">
        <v>12270</v>
      </c>
      <c r="M4068" s="8" t="s">
        <v>12271</v>
      </c>
      <c r="N4068" s="8" t="s">
        <v>10712</v>
      </c>
    </row>
    <row r="4069" spans="1:14" ht="21.75" customHeight="1">
      <c r="A4069" s="8" t="s">
        <v>165</v>
      </c>
      <c r="B4069" s="8" t="s">
        <v>12272</v>
      </c>
      <c r="C4069" s="8" t="s">
        <v>9661</v>
      </c>
      <c r="D4069" s="8" t="s">
        <v>21</v>
      </c>
      <c r="F4069" s="8" t="s">
        <v>10786</v>
      </c>
      <c r="G4069" s="8" t="str">
        <f t="shared" ca="1" si="210"/>
        <v>1</v>
      </c>
      <c r="H4069" s="8" t="str">
        <f t="shared" ca="1" si="211"/>
        <v>2</v>
      </c>
      <c r="I4069" s="8" t="s">
        <v>12264</v>
      </c>
      <c r="J4069" s="8" t="s">
        <v>12273</v>
      </c>
      <c r="K4069" s="8" t="s">
        <v>19</v>
      </c>
      <c r="L4069" s="8" t="s">
        <v>12274</v>
      </c>
      <c r="M4069" s="8" t="s">
        <v>12128</v>
      </c>
      <c r="N4069" s="8" t="s">
        <v>10741</v>
      </c>
    </row>
    <row r="4070" spans="1:14" ht="21.75" customHeight="1">
      <c r="A4070" s="8" t="s">
        <v>299</v>
      </c>
      <c r="B4070" s="8" t="s">
        <v>12275</v>
      </c>
      <c r="C4070" s="8" t="s">
        <v>9661</v>
      </c>
      <c r="D4070" s="8" t="s">
        <v>21</v>
      </c>
      <c r="F4070" s="8" t="s">
        <v>6164</v>
      </c>
      <c r="G4070" s="8" t="str">
        <f t="shared" ca="1" si="210"/>
        <v>1</v>
      </c>
      <c r="H4070" s="8" t="str">
        <f t="shared" ca="1" si="211"/>
        <v>2</v>
      </c>
      <c r="I4070" s="8" t="s">
        <v>12264</v>
      </c>
      <c r="J4070" s="8" t="s">
        <v>12276</v>
      </c>
      <c r="K4070" s="8" t="s">
        <v>6143</v>
      </c>
      <c r="L4070" s="8" t="s">
        <v>12277</v>
      </c>
      <c r="M4070" s="8" t="s">
        <v>12278</v>
      </c>
      <c r="N4070" s="8" t="s">
        <v>10736</v>
      </c>
    </row>
    <row r="4071" spans="1:14" ht="21.75" customHeight="1">
      <c r="A4071" s="8" t="s">
        <v>12279</v>
      </c>
      <c r="B4071" s="8" t="s">
        <v>12280</v>
      </c>
      <c r="C4071" s="8" t="s">
        <v>9661</v>
      </c>
      <c r="D4071" s="8" t="s">
        <v>21</v>
      </c>
      <c r="F4071" s="8" t="s">
        <v>6164</v>
      </c>
      <c r="G4071" s="8" t="str">
        <f t="shared" ca="1" si="210"/>
        <v>1</v>
      </c>
      <c r="H4071" s="8" t="str">
        <f t="shared" ca="1" si="211"/>
        <v>2</v>
      </c>
      <c r="I4071" s="8" t="s">
        <v>12264</v>
      </c>
      <c r="J4071" s="8" t="s">
        <v>12281</v>
      </c>
      <c r="K4071" s="8" t="s">
        <v>19</v>
      </c>
      <c r="L4071" s="8" t="s">
        <v>12282</v>
      </c>
      <c r="M4071" s="8" t="s">
        <v>12283</v>
      </c>
      <c r="N4071" s="8" t="s">
        <v>10785</v>
      </c>
    </row>
    <row r="4072" spans="1:14" ht="21.75" customHeight="1">
      <c r="A4072" s="8" t="s">
        <v>12284</v>
      </c>
      <c r="B4072" s="8" t="s">
        <v>12258</v>
      </c>
      <c r="C4072" s="8" t="s">
        <v>9661</v>
      </c>
      <c r="D4072" s="8" t="s">
        <v>21</v>
      </c>
      <c r="F4072" s="8" t="s">
        <v>6164</v>
      </c>
      <c r="G4072" s="8" t="str">
        <f t="shared" ca="1" si="210"/>
        <v>1</v>
      </c>
      <c r="H4072" s="8" t="str">
        <f t="shared" ca="1" si="211"/>
        <v>2</v>
      </c>
      <c r="I4072" s="8" t="s">
        <v>12264</v>
      </c>
      <c r="J4072" s="8" t="s">
        <v>105</v>
      </c>
      <c r="K4072" s="8" t="s">
        <v>19</v>
      </c>
      <c r="L4072" s="8" t="s">
        <v>12260</v>
      </c>
      <c r="M4072" s="8" t="s">
        <v>12285</v>
      </c>
      <c r="N4072" s="8" t="s">
        <v>10741</v>
      </c>
    </row>
    <row r="4073" spans="1:14" ht="21.75" customHeight="1">
      <c r="A4073" s="8" t="s">
        <v>7673</v>
      </c>
      <c r="B4073" s="8" t="s">
        <v>12286</v>
      </c>
      <c r="C4073" s="8" t="s">
        <v>9661</v>
      </c>
      <c r="D4073" s="8" t="s">
        <v>21</v>
      </c>
      <c r="F4073" s="8" t="s">
        <v>6164</v>
      </c>
      <c r="G4073" s="8" t="str">
        <f t="shared" ca="1" si="210"/>
        <v>1</v>
      </c>
      <c r="H4073" s="8" t="str">
        <f t="shared" ca="1" si="211"/>
        <v>2</v>
      </c>
      <c r="I4073" s="8" t="s">
        <v>12287</v>
      </c>
      <c r="J4073" s="8" t="s">
        <v>12044</v>
      </c>
      <c r="K4073" s="8" t="s">
        <v>6143</v>
      </c>
      <c r="L4073" s="8" t="s">
        <v>12288</v>
      </c>
      <c r="M4073" s="8" t="s">
        <v>12289</v>
      </c>
      <c r="N4073" s="8" t="s">
        <v>10712</v>
      </c>
    </row>
    <row r="4074" spans="1:14" ht="21.75" customHeight="1">
      <c r="A4074" s="8" t="s">
        <v>12290</v>
      </c>
      <c r="B4074" s="8" t="s">
        <v>12291</v>
      </c>
      <c r="C4074" s="8" t="s">
        <v>9661</v>
      </c>
      <c r="D4074" s="8" t="s">
        <v>21</v>
      </c>
      <c r="F4074" s="8" t="s">
        <v>6164</v>
      </c>
      <c r="G4074" s="8" t="str">
        <f t="shared" ca="1" si="210"/>
        <v>1</v>
      </c>
      <c r="H4074" s="8" t="str">
        <f t="shared" ca="1" si="211"/>
        <v>2</v>
      </c>
      <c r="I4074" s="8" t="s">
        <v>12264</v>
      </c>
      <c r="J4074" s="8" t="s">
        <v>352</v>
      </c>
      <c r="K4074" s="8" t="s">
        <v>19</v>
      </c>
      <c r="L4074" s="8" t="s">
        <v>12292</v>
      </c>
      <c r="M4074" s="8" t="s">
        <v>12293</v>
      </c>
      <c r="N4074" s="8" t="s">
        <v>10741</v>
      </c>
    </row>
    <row r="4075" spans="1:14" ht="21.75" customHeight="1">
      <c r="A4075" s="8" t="s">
        <v>12294</v>
      </c>
      <c r="B4075" s="8" t="s">
        <v>12295</v>
      </c>
      <c r="C4075" s="8" t="s">
        <v>8585</v>
      </c>
      <c r="D4075" s="8" t="s">
        <v>21</v>
      </c>
      <c r="F4075" s="8" t="s">
        <v>6164</v>
      </c>
      <c r="G4075" s="8" t="str">
        <f t="shared" ca="1" si="210"/>
        <v>1</v>
      </c>
      <c r="H4075" s="8" t="str">
        <f t="shared" ca="1" si="211"/>
        <v>2</v>
      </c>
      <c r="I4075" s="8" t="s">
        <v>12287</v>
      </c>
      <c r="J4075" s="8" t="s">
        <v>346</v>
      </c>
      <c r="K4075" s="8" t="s">
        <v>6143</v>
      </c>
      <c r="L4075" s="8" t="s">
        <v>12296</v>
      </c>
      <c r="M4075" s="8" t="s">
        <v>12297</v>
      </c>
      <c r="N4075" s="8" t="s">
        <v>10741</v>
      </c>
    </row>
    <row r="4076" spans="1:14" ht="21.75" customHeight="1">
      <c r="A4076" s="8" t="s">
        <v>12298</v>
      </c>
      <c r="B4076" s="8" t="s">
        <v>12299</v>
      </c>
      <c r="C4076" s="8" t="s">
        <v>8585</v>
      </c>
      <c r="D4076" s="8" t="s">
        <v>21</v>
      </c>
      <c r="F4076" s="8" t="s">
        <v>12300</v>
      </c>
      <c r="G4076" s="8" t="str">
        <f t="shared" ca="1" si="210"/>
        <v>1</v>
      </c>
      <c r="H4076" s="8" t="str">
        <f t="shared" ca="1" si="211"/>
        <v>2</v>
      </c>
      <c r="I4076" s="8" t="s">
        <v>12287</v>
      </c>
      <c r="J4076" s="8" t="s">
        <v>12036</v>
      </c>
      <c r="K4076" s="8" t="s">
        <v>6949</v>
      </c>
      <c r="L4076" s="8" t="s">
        <v>12301</v>
      </c>
      <c r="M4076" s="8" t="s">
        <v>12302</v>
      </c>
      <c r="N4076" s="8" t="s">
        <v>10712</v>
      </c>
    </row>
    <row r="4077" spans="1:14" ht="21.75" customHeight="1">
      <c r="A4077" s="8" t="s">
        <v>4197</v>
      </c>
      <c r="B4077" s="8" t="s">
        <v>12303</v>
      </c>
      <c r="C4077" s="8" t="s">
        <v>8585</v>
      </c>
      <c r="D4077" s="8" t="s">
        <v>21</v>
      </c>
      <c r="F4077" s="8" t="s">
        <v>6164</v>
      </c>
      <c r="G4077" s="8" t="str">
        <f t="shared" ca="1" si="210"/>
        <v>1</v>
      </c>
      <c r="H4077" s="8" t="str">
        <f t="shared" ca="1" si="211"/>
        <v>2</v>
      </c>
      <c r="I4077" s="8" t="s">
        <v>12304</v>
      </c>
      <c r="J4077" s="8" t="s">
        <v>520</v>
      </c>
      <c r="K4077" s="8" t="s">
        <v>6143</v>
      </c>
      <c r="L4077" s="8" t="s">
        <v>12305</v>
      </c>
      <c r="M4077" s="8" t="s">
        <v>12306</v>
      </c>
      <c r="N4077" s="8" t="s">
        <v>10712</v>
      </c>
    </row>
    <row r="4078" spans="1:14" ht="21.75" customHeight="1">
      <c r="A4078" s="8" t="s">
        <v>538</v>
      </c>
      <c r="B4078" s="8" t="s">
        <v>539</v>
      </c>
      <c r="C4078" s="8" t="s">
        <v>8585</v>
      </c>
      <c r="D4078" s="8" t="s">
        <v>21</v>
      </c>
      <c r="F4078" s="8" t="s">
        <v>6164</v>
      </c>
      <c r="G4078" s="8" t="str">
        <f t="shared" ca="1" si="210"/>
        <v>1</v>
      </c>
      <c r="H4078" s="8" t="str">
        <f t="shared" ca="1" si="211"/>
        <v>2</v>
      </c>
      <c r="I4078" s="8" t="s">
        <v>12264</v>
      </c>
      <c r="J4078" s="8" t="s">
        <v>12142</v>
      </c>
      <c r="K4078" s="8" t="s">
        <v>6143</v>
      </c>
      <c r="L4078" s="8" t="s">
        <v>12307</v>
      </c>
      <c r="M4078" s="8" t="s">
        <v>12308</v>
      </c>
      <c r="N4078" s="8" t="s">
        <v>10712</v>
      </c>
    </row>
    <row r="4079" spans="1:14" ht="21.75" customHeight="1">
      <c r="A4079" s="8" t="s">
        <v>7673</v>
      </c>
      <c r="B4079" s="8" t="s">
        <v>390</v>
      </c>
      <c r="C4079" s="8" t="s">
        <v>8585</v>
      </c>
      <c r="D4079" s="8" t="s">
        <v>21</v>
      </c>
      <c r="F4079" s="8" t="s">
        <v>6141</v>
      </c>
      <c r="G4079" s="8" t="str">
        <f t="shared" ca="1" si="210"/>
        <v>1</v>
      </c>
      <c r="H4079" s="8" t="str">
        <f t="shared" ca="1" si="211"/>
        <v>2</v>
      </c>
      <c r="I4079" s="8" t="s">
        <v>12287</v>
      </c>
      <c r="J4079" s="8" t="s">
        <v>12309</v>
      </c>
      <c r="K4079" s="8" t="s">
        <v>6143</v>
      </c>
      <c r="L4079" s="8" t="s">
        <v>12310</v>
      </c>
      <c r="M4079" s="8" t="s">
        <v>12311</v>
      </c>
      <c r="N4079" s="8" t="s">
        <v>10741</v>
      </c>
    </row>
    <row r="4080" spans="1:14" ht="21.75" customHeight="1">
      <c r="A4080" s="8" t="s">
        <v>1229</v>
      </c>
      <c r="B4080" s="8" t="s">
        <v>12291</v>
      </c>
      <c r="C4080" s="8" t="s">
        <v>9661</v>
      </c>
      <c r="D4080" s="8" t="s">
        <v>21</v>
      </c>
      <c r="F4080" s="8" t="s">
        <v>6164</v>
      </c>
      <c r="G4080" s="8" t="str">
        <f t="shared" ca="1" si="210"/>
        <v>1</v>
      </c>
      <c r="H4080" s="8" t="str">
        <f t="shared" ca="1" si="211"/>
        <v>2</v>
      </c>
      <c r="I4080" s="8" t="s">
        <v>12312</v>
      </c>
      <c r="J4080" s="8" t="s">
        <v>352</v>
      </c>
      <c r="K4080" s="8" t="s">
        <v>19</v>
      </c>
      <c r="L4080" s="8" t="s">
        <v>12292</v>
      </c>
      <c r="M4080" s="8" t="s">
        <v>12313</v>
      </c>
      <c r="N4080" s="8" t="s">
        <v>10741</v>
      </c>
    </row>
    <row r="4081" spans="1:14" ht="21.75" customHeight="1">
      <c r="A4081" s="8" t="s">
        <v>12314</v>
      </c>
      <c r="B4081" s="8" t="s">
        <v>12315</v>
      </c>
      <c r="C4081" s="8" t="s">
        <v>6139</v>
      </c>
      <c r="D4081" s="8" t="s">
        <v>21</v>
      </c>
      <c r="F4081" s="8" t="s">
        <v>6141</v>
      </c>
      <c r="G4081" s="8" t="str">
        <f t="shared" ca="1" si="210"/>
        <v>1</v>
      </c>
      <c r="H4081" s="8" t="str">
        <f t="shared" ca="1" si="211"/>
        <v>2</v>
      </c>
      <c r="I4081" s="8" t="s">
        <v>12316</v>
      </c>
      <c r="J4081" s="8" t="s">
        <v>214</v>
      </c>
      <c r="K4081" s="8" t="s">
        <v>19</v>
      </c>
      <c r="L4081" s="8" t="s">
        <v>12317</v>
      </c>
      <c r="M4081" s="8" t="s">
        <v>12318</v>
      </c>
      <c r="N4081" s="8" t="s">
        <v>10712</v>
      </c>
    </row>
    <row r="4082" spans="1:14" ht="21.75" customHeight="1">
      <c r="A4082" s="8" t="s">
        <v>102</v>
      </c>
      <c r="B4082" s="8" t="s">
        <v>12319</v>
      </c>
      <c r="C4082" s="8" t="s">
        <v>6139</v>
      </c>
      <c r="D4082" s="8" t="s">
        <v>21</v>
      </c>
      <c r="F4082" s="8" t="s">
        <v>6141</v>
      </c>
      <c r="G4082" s="8" t="str">
        <f t="shared" ca="1" si="210"/>
        <v>1</v>
      </c>
      <c r="H4082" s="8" t="str">
        <f t="shared" ca="1" si="211"/>
        <v>2</v>
      </c>
      <c r="I4082" s="8" t="s">
        <v>12320</v>
      </c>
      <c r="J4082" s="8" t="s">
        <v>12321</v>
      </c>
      <c r="K4082" s="8" t="s">
        <v>6143</v>
      </c>
      <c r="L4082" s="8" t="s">
        <v>12322</v>
      </c>
      <c r="M4082" s="8" t="s">
        <v>12323</v>
      </c>
      <c r="N4082" s="8" t="s">
        <v>10741</v>
      </c>
    </row>
    <row r="4083" spans="1:14" ht="21.75" customHeight="1">
      <c r="A4083" s="8" t="s">
        <v>778</v>
      </c>
      <c r="B4083" s="8" t="s">
        <v>12324</v>
      </c>
      <c r="C4083" s="8" t="s">
        <v>9661</v>
      </c>
      <c r="D4083" s="8" t="s">
        <v>21</v>
      </c>
      <c r="F4083" s="8" t="s">
        <v>6164</v>
      </c>
      <c r="G4083" s="8" t="str">
        <f t="shared" ca="1" si="210"/>
        <v>1</v>
      </c>
      <c r="H4083" s="8" t="str">
        <f t="shared" ca="1" si="211"/>
        <v>2</v>
      </c>
      <c r="I4083" s="8" t="s">
        <v>12325</v>
      </c>
      <c r="J4083" s="8" t="s">
        <v>12326</v>
      </c>
      <c r="K4083" s="8" t="s">
        <v>6143</v>
      </c>
      <c r="L4083" s="8" t="s">
        <v>12251</v>
      </c>
      <c r="M4083" s="8" t="s">
        <v>12327</v>
      </c>
      <c r="N4083" s="8" t="s">
        <v>10785</v>
      </c>
    </row>
    <row r="4084" spans="1:14" ht="21.75" customHeight="1">
      <c r="A4084" s="8" t="s">
        <v>12328</v>
      </c>
      <c r="B4084" s="8" t="s">
        <v>12329</v>
      </c>
      <c r="C4084" s="8" t="s">
        <v>9661</v>
      </c>
      <c r="D4084" s="8" t="s">
        <v>21</v>
      </c>
      <c r="F4084" s="8" t="s">
        <v>6164</v>
      </c>
      <c r="G4084" s="8" t="str">
        <f t="shared" ca="1" si="210"/>
        <v>1</v>
      </c>
      <c r="H4084" s="8" t="str">
        <f t="shared" ca="1" si="211"/>
        <v>2</v>
      </c>
      <c r="I4084" s="8" t="s">
        <v>12330</v>
      </c>
      <c r="J4084" s="8" t="s">
        <v>12331</v>
      </c>
      <c r="K4084" s="8" t="s">
        <v>6143</v>
      </c>
      <c r="L4084" s="8" t="s">
        <v>12332</v>
      </c>
      <c r="M4084" s="8" t="s">
        <v>12333</v>
      </c>
      <c r="N4084" s="8" t="s">
        <v>10785</v>
      </c>
    </row>
    <row r="4085" spans="1:14" ht="21.75" customHeight="1">
      <c r="A4085" s="8" t="s">
        <v>1061</v>
      </c>
      <c r="B4085" s="8" t="s">
        <v>12329</v>
      </c>
      <c r="C4085" s="8" t="s">
        <v>9661</v>
      </c>
      <c r="D4085" s="8" t="s">
        <v>21</v>
      </c>
      <c r="F4085" s="8" t="s">
        <v>6164</v>
      </c>
      <c r="G4085" s="8" t="str">
        <f t="shared" ca="1" si="210"/>
        <v>1</v>
      </c>
      <c r="H4085" s="8" t="str">
        <f t="shared" ca="1" si="211"/>
        <v>2</v>
      </c>
      <c r="I4085" s="8" t="s">
        <v>12330</v>
      </c>
      <c r="J4085" s="8" t="s">
        <v>12331</v>
      </c>
      <c r="K4085" s="8" t="s">
        <v>6143</v>
      </c>
      <c r="L4085" s="8" t="s">
        <v>12334</v>
      </c>
      <c r="M4085" s="8" t="s">
        <v>12335</v>
      </c>
      <c r="N4085" s="8" t="s">
        <v>10785</v>
      </c>
    </row>
    <row r="4086" spans="1:14" ht="21.75" customHeight="1">
      <c r="A4086" s="8" t="s">
        <v>761</v>
      </c>
      <c r="B4086" s="8" t="s">
        <v>12336</v>
      </c>
      <c r="C4086" s="8" t="s">
        <v>8585</v>
      </c>
      <c r="D4086" s="8" t="s">
        <v>21</v>
      </c>
      <c r="F4086" s="8" t="s">
        <v>6141</v>
      </c>
      <c r="G4086" s="8" t="str">
        <f t="shared" ca="1" si="210"/>
        <v>1</v>
      </c>
      <c r="H4086" s="8" t="str">
        <f t="shared" ca="1" si="211"/>
        <v>2</v>
      </c>
      <c r="I4086" s="8" t="s">
        <v>12320</v>
      </c>
      <c r="J4086" s="8" t="s">
        <v>12337</v>
      </c>
      <c r="K4086" s="8" t="s">
        <v>6143</v>
      </c>
      <c r="L4086" s="8" t="s">
        <v>12338</v>
      </c>
      <c r="M4086" s="8" t="s">
        <v>12339</v>
      </c>
      <c r="N4086" s="8" t="s">
        <v>10736</v>
      </c>
    </row>
    <row r="4087" spans="1:14" ht="21.75" customHeight="1">
      <c r="A4087" s="8" t="s">
        <v>12340</v>
      </c>
      <c r="B4087" s="8" t="s">
        <v>12341</v>
      </c>
      <c r="C4087" s="8" t="s">
        <v>8585</v>
      </c>
      <c r="D4087" s="8" t="s">
        <v>21</v>
      </c>
      <c r="F4087" s="8" t="s">
        <v>6164</v>
      </c>
      <c r="G4087" s="8" t="str">
        <f t="shared" ca="1" si="210"/>
        <v>1</v>
      </c>
      <c r="H4087" s="8" t="str">
        <f t="shared" ca="1" si="211"/>
        <v>2</v>
      </c>
      <c r="I4087" s="8" t="s">
        <v>12342</v>
      </c>
      <c r="J4087" s="8" t="s">
        <v>1081</v>
      </c>
      <c r="K4087" s="8" t="s">
        <v>19</v>
      </c>
      <c r="L4087" s="8" t="s">
        <v>12343</v>
      </c>
      <c r="M4087" s="8" t="s">
        <v>12344</v>
      </c>
      <c r="N4087" s="8" t="s">
        <v>10741</v>
      </c>
    </row>
    <row r="4088" spans="1:14" ht="21.75" customHeight="1">
      <c r="A4088" s="8" t="s">
        <v>12345</v>
      </c>
      <c r="B4088" s="8" t="s">
        <v>12346</v>
      </c>
      <c r="C4088" s="8" t="s">
        <v>6139</v>
      </c>
      <c r="D4088" s="8" t="s">
        <v>21</v>
      </c>
      <c r="F4088" s="8" t="s">
        <v>6164</v>
      </c>
      <c r="G4088" s="8" t="str">
        <f t="shared" ca="1" si="210"/>
        <v>1</v>
      </c>
      <c r="H4088" s="8" t="str">
        <f t="shared" ca="1" si="211"/>
        <v>2</v>
      </c>
      <c r="I4088" s="8" t="s">
        <v>12347</v>
      </c>
      <c r="J4088" s="8" t="s">
        <v>214</v>
      </c>
      <c r="K4088" s="8" t="s">
        <v>6143</v>
      </c>
      <c r="L4088" s="8" t="s">
        <v>12348</v>
      </c>
      <c r="M4088" s="8" t="s">
        <v>12349</v>
      </c>
      <c r="N4088" s="8" t="s">
        <v>10741</v>
      </c>
    </row>
    <row r="4089" spans="1:14" ht="21.75" customHeight="1">
      <c r="A4089" s="8" t="s">
        <v>12350</v>
      </c>
      <c r="B4089" s="8" t="s">
        <v>12351</v>
      </c>
      <c r="C4089" s="8" t="s">
        <v>6139</v>
      </c>
      <c r="D4089" s="8" t="s">
        <v>21</v>
      </c>
      <c r="F4089" s="8" t="s">
        <v>6141</v>
      </c>
      <c r="G4089" s="8" t="str">
        <f t="shared" ca="1" si="210"/>
        <v>1</v>
      </c>
      <c r="H4089" s="8" t="str">
        <f t="shared" ca="1" si="211"/>
        <v>2</v>
      </c>
      <c r="I4089" s="8" t="s">
        <v>12347</v>
      </c>
      <c r="J4089" s="8" t="s">
        <v>12352</v>
      </c>
      <c r="K4089" s="8" t="s">
        <v>19</v>
      </c>
      <c r="L4089" s="8" t="s">
        <v>12353</v>
      </c>
      <c r="M4089" s="8" t="s">
        <v>12354</v>
      </c>
      <c r="N4089" s="8" t="s">
        <v>10736</v>
      </c>
    </row>
    <row r="4090" spans="1:14" ht="21.75" customHeight="1">
      <c r="A4090" s="8" t="s">
        <v>1375</v>
      </c>
      <c r="B4090" s="8" t="s">
        <v>12346</v>
      </c>
      <c r="C4090" s="8" t="s">
        <v>6139</v>
      </c>
      <c r="D4090" s="8" t="s">
        <v>21</v>
      </c>
      <c r="F4090" s="8" t="s">
        <v>6164</v>
      </c>
      <c r="G4090" s="8" t="str">
        <f t="shared" ca="1" si="210"/>
        <v>1</v>
      </c>
      <c r="H4090" s="8" t="str">
        <f t="shared" ca="1" si="211"/>
        <v>2</v>
      </c>
      <c r="I4090" s="8" t="s">
        <v>12347</v>
      </c>
      <c r="J4090" s="8" t="s">
        <v>214</v>
      </c>
      <c r="K4090" s="8" t="s">
        <v>6217</v>
      </c>
      <c r="L4090" s="8" t="s">
        <v>12355</v>
      </c>
      <c r="M4090" s="8" t="s">
        <v>12356</v>
      </c>
      <c r="N4090" s="8" t="s">
        <v>10741</v>
      </c>
    </row>
    <row r="4091" spans="1:14" ht="21.75" customHeight="1">
      <c r="A4091" s="8" t="s">
        <v>12357</v>
      </c>
      <c r="B4091" s="8" t="s">
        <v>919</v>
      </c>
      <c r="C4091" s="8" t="s">
        <v>6139</v>
      </c>
      <c r="D4091" s="8" t="s">
        <v>21</v>
      </c>
      <c r="F4091" s="8" t="s">
        <v>6141</v>
      </c>
      <c r="G4091" s="8" t="str">
        <f t="shared" ca="1" si="210"/>
        <v>1</v>
      </c>
      <c r="H4091" s="8">
        <f ca="1">IFERROR(__xludf.DUMMYFUNCTION("REGEXEXTRACT(H4091,""-(\S+)万"")*10"),12)</f>
        <v>12</v>
      </c>
      <c r="I4091" s="8" t="s">
        <v>12358</v>
      </c>
      <c r="J4091" s="8" t="s">
        <v>12187</v>
      </c>
      <c r="K4091" s="8" t="s">
        <v>6143</v>
      </c>
      <c r="L4091" s="8" t="s">
        <v>12026</v>
      </c>
      <c r="M4091" s="8" t="s">
        <v>12359</v>
      </c>
      <c r="N4091" s="8" t="s">
        <v>10712</v>
      </c>
    </row>
    <row r="4092" spans="1:14" ht="21.75" customHeight="1">
      <c r="A4092" s="8" t="s">
        <v>4176</v>
      </c>
      <c r="B4092" s="8" t="s">
        <v>12360</v>
      </c>
      <c r="C4092" s="8" t="s">
        <v>6139</v>
      </c>
      <c r="D4092" s="8" t="s">
        <v>21</v>
      </c>
      <c r="F4092" s="8" t="s">
        <v>6141</v>
      </c>
      <c r="G4092" s="8" t="str">
        <f t="shared" ca="1" si="210"/>
        <v>1</v>
      </c>
      <c r="H4092" s="8" t="str">
        <f ca="1">IFERROR(__xludf.DUMMYFUNCTION("REGEXEXTRACT(H4092,""-(\S+)千"")"),"8")</f>
        <v>8</v>
      </c>
      <c r="I4092" s="8" t="s">
        <v>12347</v>
      </c>
      <c r="J4092" s="8" t="s">
        <v>12361</v>
      </c>
      <c r="K4092" s="8" t="s">
        <v>6143</v>
      </c>
      <c r="L4092" s="8" t="s">
        <v>12362</v>
      </c>
      <c r="M4092" s="8" t="s">
        <v>12363</v>
      </c>
      <c r="N4092" s="8" t="s">
        <v>10736</v>
      </c>
    </row>
    <row r="4093" spans="1:14" ht="21.75" customHeight="1">
      <c r="A4093" s="8" t="s">
        <v>108</v>
      </c>
      <c r="B4093" s="8" t="s">
        <v>12364</v>
      </c>
      <c r="C4093" s="8" t="s">
        <v>6139</v>
      </c>
      <c r="D4093" s="8" t="s">
        <v>21</v>
      </c>
      <c r="F4093" s="8" t="s">
        <v>6164</v>
      </c>
      <c r="G4093" s="8" t="str">
        <f t="shared" ca="1" si="210"/>
        <v>1</v>
      </c>
      <c r="H4093" s="8">
        <f t="shared" ref="H4093:H4094" ca="1" si="212">IFERROR(__xludf.DUMMYFUNCTION("REGEXEXTRACT(H4093,""-(\S+)万"")*10"),10)</f>
        <v>10</v>
      </c>
      <c r="I4093" s="8" t="s">
        <v>12365</v>
      </c>
      <c r="J4093" s="8" t="s">
        <v>12366</v>
      </c>
      <c r="K4093" s="8" t="s">
        <v>6217</v>
      </c>
      <c r="L4093" s="8" t="s">
        <v>12367</v>
      </c>
      <c r="M4093" s="8" t="s">
        <v>12368</v>
      </c>
      <c r="N4093" s="8" t="s">
        <v>10741</v>
      </c>
    </row>
    <row r="4094" spans="1:14" ht="21.75" customHeight="1">
      <c r="A4094" s="8" t="s">
        <v>4395</v>
      </c>
      <c r="B4094" s="8" t="s">
        <v>12369</v>
      </c>
      <c r="C4094" s="8" t="s">
        <v>6139</v>
      </c>
      <c r="D4094" s="8" t="s">
        <v>21</v>
      </c>
      <c r="F4094" s="8" t="s">
        <v>6164</v>
      </c>
      <c r="G4094" s="8" t="str">
        <f t="shared" ca="1" si="210"/>
        <v>1</v>
      </c>
      <c r="H4094" s="8">
        <f t="shared" ca="1" si="212"/>
        <v>10</v>
      </c>
      <c r="I4094" s="8" t="s">
        <v>12365</v>
      </c>
      <c r="J4094" s="8" t="s">
        <v>6420</v>
      </c>
      <c r="K4094" s="8" t="s">
        <v>6143</v>
      </c>
      <c r="L4094" s="8" t="s">
        <v>12370</v>
      </c>
      <c r="M4094" s="8" t="s">
        <v>12371</v>
      </c>
      <c r="N4094" s="8" t="s">
        <v>12232</v>
      </c>
    </row>
    <row r="4095" spans="1:14" ht="21.75" customHeight="1">
      <c r="A4095" s="8" t="s">
        <v>12372</v>
      </c>
      <c r="B4095" s="8" t="s">
        <v>12373</v>
      </c>
      <c r="C4095" s="8" t="s">
        <v>9661</v>
      </c>
      <c r="D4095" s="8" t="s">
        <v>21</v>
      </c>
      <c r="F4095" s="8" t="s">
        <v>6164</v>
      </c>
      <c r="G4095" s="8" t="str">
        <f t="shared" ca="1" si="210"/>
        <v>1</v>
      </c>
      <c r="H4095" s="8" t="str">
        <f t="shared" ref="H4095:H4098" ca="1" si="213">IFERROR(__xludf.DUMMYFUNCTION("REGEXEXTRACT(H4095,""-(\S+)千"")"),"8")</f>
        <v>8</v>
      </c>
      <c r="I4095" s="8" t="s">
        <v>12347</v>
      </c>
      <c r="J4095" s="8" t="s">
        <v>12036</v>
      </c>
      <c r="K4095" s="8" t="s">
        <v>19</v>
      </c>
      <c r="L4095" s="8" t="s">
        <v>12374</v>
      </c>
      <c r="M4095" s="8" t="s">
        <v>12375</v>
      </c>
      <c r="N4095" s="8" t="s">
        <v>10741</v>
      </c>
    </row>
    <row r="4096" spans="1:14" ht="21.75" customHeight="1">
      <c r="A4096" s="8" t="s">
        <v>12376</v>
      </c>
      <c r="B4096" s="8" t="s">
        <v>12377</v>
      </c>
      <c r="C4096" s="8" t="s">
        <v>9661</v>
      </c>
      <c r="D4096" s="8" t="s">
        <v>21</v>
      </c>
      <c r="F4096" s="8" t="s">
        <v>6164</v>
      </c>
      <c r="G4096" s="8" t="str">
        <f t="shared" ca="1" si="210"/>
        <v>1</v>
      </c>
      <c r="H4096" s="8" t="str">
        <f t="shared" ca="1" si="213"/>
        <v>8</v>
      </c>
      <c r="I4096" s="8" t="s">
        <v>12347</v>
      </c>
      <c r="J4096" s="8" t="s">
        <v>12378</v>
      </c>
      <c r="K4096" s="8" t="s">
        <v>19</v>
      </c>
      <c r="L4096" s="8" t="s">
        <v>12374</v>
      </c>
      <c r="M4096" s="8" t="s">
        <v>12379</v>
      </c>
      <c r="N4096" s="8" t="s">
        <v>10785</v>
      </c>
    </row>
    <row r="4097" spans="1:14" ht="21.75" customHeight="1">
      <c r="A4097" s="8" t="s">
        <v>12380</v>
      </c>
      <c r="B4097" s="8" t="s">
        <v>12381</v>
      </c>
      <c r="C4097" s="8" t="s">
        <v>9661</v>
      </c>
      <c r="D4097" s="8" t="s">
        <v>21</v>
      </c>
      <c r="F4097" s="8" t="s">
        <v>6164</v>
      </c>
      <c r="G4097" s="8" t="str">
        <f t="shared" ca="1" si="210"/>
        <v>1</v>
      </c>
      <c r="H4097" s="8" t="str">
        <f t="shared" ca="1" si="213"/>
        <v>8</v>
      </c>
      <c r="I4097" s="8" t="s">
        <v>12347</v>
      </c>
      <c r="J4097" s="8" t="s">
        <v>12382</v>
      </c>
      <c r="K4097" s="8" t="s">
        <v>19</v>
      </c>
      <c r="L4097" s="8" t="s">
        <v>12374</v>
      </c>
      <c r="M4097" s="8" t="s">
        <v>12375</v>
      </c>
      <c r="N4097" s="8" t="s">
        <v>10785</v>
      </c>
    </row>
    <row r="4098" spans="1:14" ht="21.75" customHeight="1">
      <c r="A4098" s="8" t="s">
        <v>12383</v>
      </c>
      <c r="B4098" s="8" t="s">
        <v>12384</v>
      </c>
      <c r="C4098" s="8" t="s">
        <v>9661</v>
      </c>
      <c r="D4098" s="8" t="s">
        <v>21</v>
      </c>
      <c r="F4098" s="8" t="s">
        <v>6164</v>
      </c>
      <c r="G4098" s="8" t="str">
        <f t="shared" ca="1" si="210"/>
        <v>1</v>
      </c>
      <c r="H4098" s="8" t="str">
        <f t="shared" ca="1" si="213"/>
        <v>8</v>
      </c>
      <c r="I4098" s="8" t="s">
        <v>12347</v>
      </c>
      <c r="J4098" s="8" t="s">
        <v>105</v>
      </c>
      <c r="K4098" s="8" t="s">
        <v>6143</v>
      </c>
      <c r="L4098" s="8" t="s">
        <v>12385</v>
      </c>
      <c r="M4098" s="8" t="s">
        <v>12386</v>
      </c>
      <c r="N4098" s="8" t="s">
        <v>10712</v>
      </c>
    </row>
    <row r="4099" spans="1:14" ht="21.75" customHeight="1">
      <c r="A4099" s="8" t="s">
        <v>1068</v>
      </c>
      <c r="B4099" s="8" t="s">
        <v>12387</v>
      </c>
      <c r="C4099" s="8" t="s">
        <v>9661</v>
      </c>
      <c r="D4099" s="8" t="s">
        <v>21</v>
      </c>
      <c r="F4099" s="8" t="s">
        <v>6164</v>
      </c>
      <c r="G4099" s="8" t="str">
        <f t="shared" ca="1" si="210"/>
        <v>1</v>
      </c>
      <c r="H4099" s="8">
        <f ca="1">IFERROR(__xludf.DUMMYFUNCTION("REGEXEXTRACT(H4099,""-(\S+)万"")*10"),10)</f>
        <v>10</v>
      </c>
      <c r="I4099" s="8" t="s">
        <v>12365</v>
      </c>
      <c r="J4099" s="8" t="s">
        <v>12388</v>
      </c>
      <c r="K4099" s="8" t="s">
        <v>6143</v>
      </c>
      <c r="L4099" s="8" t="s">
        <v>12389</v>
      </c>
      <c r="M4099" s="8" t="s">
        <v>12390</v>
      </c>
      <c r="N4099" s="8" t="s">
        <v>10741</v>
      </c>
    </row>
    <row r="4100" spans="1:14" ht="21.75" customHeight="1">
      <c r="A4100" s="8" t="s">
        <v>490</v>
      </c>
      <c r="B4100" s="8" t="s">
        <v>12391</v>
      </c>
      <c r="C4100" s="8" t="s">
        <v>8585</v>
      </c>
      <c r="D4100" s="8" t="s">
        <v>21</v>
      </c>
      <c r="F4100" s="8" t="s">
        <v>6141</v>
      </c>
      <c r="G4100" s="8" t="str">
        <f t="shared" ca="1" si="210"/>
        <v>1</v>
      </c>
      <c r="H4100" s="8" t="str">
        <f t="shared" ref="H4100:H4102" ca="1" si="214">IFERROR(__xludf.DUMMYFUNCTION("REGEXEXTRACT(H4100,""-(\S+)千"")"),"8")</f>
        <v>8</v>
      </c>
      <c r="I4100" s="8" t="s">
        <v>12347</v>
      </c>
      <c r="J4100" s="8" t="s">
        <v>520</v>
      </c>
      <c r="K4100" s="8" t="s">
        <v>6949</v>
      </c>
      <c r="L4100" s="8" t="s">
        <v>12392</v>
      </c>
      <c r="M4100" s="8" t="s">
        <v>12393</v>
      </c>
      <c r="N4100" s="8" t="s">
        <v>10785</v>
      </c>
    </row>
    <row r="4101" spans="1:14" ht="21.75" customHeight="1">
      <c r="A4101" s="8" t="s">
        <v>490</v>
      </c>
      <c r="B4101" s="8" t="s">
        <v>12394</v>
      </c>
      <c r="C4101" s="8" t="s">
        <v>8585</v>
      </c>
      <c r="D4101" s="8" t="s">
        <v>21</v>
      </c>
      <c r="F4101" s="8" t="s">
        <v>6164</v>
      </c>
      <c r="G4101" s="8" t="str">
        <f t="shared" ca="1" si="210"/>
        <v>1</v>
      </c>
      <c r="H4101" s="8" t="str">
        <f t="shared" ca="1" si="214"/>
        <v>8</v>
      </c>
      <c r="I4101" s="8" t="s">
        <v>12347</v>
      </c>
      <c r="J4101" s="8" t="s">
        <v>12395</v>
      </c>
      <c r="K4101" s="8" t="s">
        <v>6143</v>
      </c>
      <c r="L4101" s="8" t="s">
        <v>12396</v>
      </c>
      <c r="M4101" s="8" t="s">
        <v>12397</v>
      </c>
      <c r="N4101" s="8" t="s">
        <v>10741</v>
      </c>
    </row>
    <row r="4102" spans="1:14" ht="21.75" customHeight="1">
      <c r="A4102" s="8" t="s">
        <v>51</v>
      </c>
      <c r="B4102" s="8" t="s">
        <v>12398</v>
      </c>
      <c r="C4102" s="8" t="s">
        <v>8585</v>
      </c>
      <c r="D4102" s="8" t="s">
        <v>21</v>
      </c>
      <c r="F4102" s="8" t="s">
        <v>6164</v>
      </c>
      <c r="G4102" s="8" t="str">
        <f t="shared" ca="1" si="210"/>
        <v>1</v>
      </c>
      <c r="H4102" s="8" t="str">
        <f t="shared" ca="1" si="214"/>
        <v>8</v>
      </c>
      <c r="I4102" s="8" t="s">
        <v>12347</v>
      </c>
      <c r="J4102" s="8" t="s">
        <v>105</v>
      </c>
      <c r="K4102" s="8" t="s">
        <v>6143</v>
      </c>
      <c r="L4102" s="8" t="s">
        <v>12399</v>
      </c>
      <c r="M4102" s="8" t="s">
        <v>12400</v>
      </c>
      <c r="N4102" s="8" t="s">
        <v>10712</v>
      </c>
    </row>
    <row r="4103" spans="1:14" ht="21.75" customHeight="1">
      <c r="A4103" s="8" t="s">
        <v>12401</v>
      </c>
      <c r="B4103" s="8" t="s">
        <v>12315</v>
      </c>
      <c r="C4103" s="8" t="s">
        <v>6139</v>
      </c>
      <c r="D4103" s="8" t="s">
        <v>21</v>
      </c>
      <c r="F4103" s="8" t="s">
        <v>6141</v>
      </c>
      <c r="G4103" s="8" t="str">
        <f t="shared" ca="1" si="210"/>
        <v>1</v>
      </c>
      <c r="H4103" s="8">
        <f t="shared" ref="H4103:H4104" ca="1" si="215">IFERROR(__xludf.DUMMYFUNCTION("REGEXEXTRACT(H4103,""-(\S+)万"")*10"),12)</f>
        <v>12</v>
      </c>
      <c r="I4103" s="8" t="s">
        <v>12402</v>
      </c>
      <c r="J4103" s="8" t="s">
        <v>214</v>
      </c>
      <c r="K4103" s="8" t="s">
        <v>19</v>
      </c>
      <c r="L4103" s="8" t="s">
        <v>12403</v>
      </c>
      <c r="M4103" s="8" t="s">
        <v>12404</v>
      </c>
      <c r="N4103" s="8" t="s">
        <v>10712</v>
      </c>
    </row>
    <row r="4104" spans="1:14" ht="21.75" customHeight="1">
      <c r="A4104" s="8" t="s">
        <v>12405</v>
      </c>
      <c r="B4104" s="8" t="s">
        <v>12315</v>
      </c>
      <c r="C4104" s="8" t="s">
        <v>6139</v>
      </c>
      <c r="D4104" s="8" t="s">
        <v>21</v>
      </c>
      <c r="F4104" s="8" t="s">
        <v>6141</v>
      </c>
      <c r="G4104" s="8" t="str">
        <f t="shared" ca="1" si="210"/>
        <v>1</v>
      </c>
      <c r="H4104" s="8">
        <f t="shared" ca="1" si="215"/>
        <v>12</v>
      </c>
      <c r="I4104" s="8" t="s">
        <v>12402</v>
      </c>
      <c r="J4104" s="8" t="s">
        <v>214</v>
      </c>
      <c r="K4104" s="8" t="s">
        <v>19</v>
      </c>
      <c r="L4104" s="8" t="s">
        <v>12406</v>
      </c>
      <c r="M4104" s="8" t="s">
        <v>12407</v>
      </c>
      <c r="N4104" s="8" t="s">
        <v>10712</v>
      </c>
    </row>
    <row r="4105" spans="1:14" ht="21.75" customHeight="1">
      <c r="A4105" s="8" t="s">
        <v>9285</v>
      </c>
      <c r="B4105" s="8" t="s">
        <v>12408</v>
      </c>
      <c r="C4105" s="8" t="s">
        <v>6139</v>
      </c>
      <c r="D4105" s="8" t="s">
        <v>21</v>
      </c>
      <c r="F4105" s="8" t="s">
        <v>6141</v>
      </c>
      <c r="G4105" s="8" t="str">
        <f t="shared" ca="1" si="210"/>
        <v>1</v>
      </c>
      <c r="H4105" s="8" t="str">
        <f ca="1">IFERROR(__xludf.DUMMYFUNCTION("REGEXEXTRACT(H4105,""-(\S+)千"")"),"8")</f>
        <v>8</v>
      </c>
      <c r="I4105" s="8" t="s">
        <v>12409</v>
      </c>
      <c r="J4105" s="8" t="s">
        <v>12410</v>
      </c>
      <c r="K4105" s="8" t="s">
        <v>19</v>
      </c>
      <c r="L4105" s="8" t="s">
        <v>12411</v>
      </c>
      <c r="M4105" s="8" t="s">
        <v>12412</v>
      </c>
      <c r="N4105" s="8" t="s">
        <v>10741</v>
      </c>
    </row>
    <row r="4106" spans="1:14" ht="21.75" customHeight="1">
      <c r="A4106" s="8" t="s">
        <v>12413</v>
      </c>
      <c r="B4106" s="8" t="s">
        <v>12414</v>
      </c>
      <c r="C4106" s="8" t="s">
        <v>6139</v>
      </c>
      <c r="D4106" s="8" t="s">
        <v>21</v>
      </c>
      <c r="F4106" s="8" t="s">
        <v>6164</v>
      </c>
      <c r="G4106" s="8" t="str">
        <f t="shared" ca="1" si="210"/>
        <v>1</v>
      </c>
      <c r="H4106" s="8">
        <f t="shared" ref="H4106:H4144" ca="1" si="216">IFERROR(__xludf.DUMMYFUNCTION("REGEXEXTRACT(H4106,""-(\S+)万"")*10"),10)</f>
        <v>10</v>
      </c>
      <c r="I4106" s="8" t="s">
        <v>12415</v>
      </c>
      <c r="J4106" s="8" t="s">
        <v>12416</v>
      </c>
      <c r="K4106" s="8" t="s">
        <v>6143</v>
      </c>
      <c r="L4106" s="8" t="s">
        <v>12417</v>
      </c>
      <c r="M4106" s="8" t="s">
        <v>12418</v>
      </c>
      <c r="N4106" s="8" t="s">
        <v>10736</v>
      </c>
    </row>
    <row r="4107" spans="1:14" ht="21.75" customHeight="1">
      <c r="A4107" s="8" t="s">
        <v>1329</v>
      </c>
      <c r="B4107" s="8" t="s">
        <v>12419</v>
      </c>
      <c r="C4107" s="8" t="s">
        <v>9661</v>
      </c>
      <c r="D4107" s="8" t="s">
        <v>21</v>
      </c>
      <c r="F4107" s="8" t="s">
        <v>6141</v>
      </c>
      <c r="G4107" s="8" t="str">
        <f t="shared" ca="1" si="210"/>
        <v>1</v>
      </c>
      <c r="H4107" s="8">
        <f t="shared" ca="1" si="216"/>
        <v>10</v>
      </c>
      <c r="I4107" s="8" t="s">
        <v>12420</v>
      </c>
      <c r="J4107" s="8" t="s">
        <v>12421</v>
      </c>
      <c r="K4107" s="8" t="s">
        <v>6143</v>
      </c>
      <c r="L4107" s="8" t="s">
        <v>12422</v>
      </c>
      <c r="M4107" s="8" t="s">
        <v>12423</v>
      </c>
      <c r="N4107" s="8" t="s">
        <v>10712</v>
      </c>
    </row>
    <row r="4108" spans="1:14" ht="21.75" customHeight="1">
      <c r="A4108" s="8" t="s">
        <v>817</v>
      </c>
      <c r="B4108" s="8" t="s">
        <v>12336</v>
      </c>
      <c r="C4108" s="8" t="s">
        <v>8585</v>
      </c>
      <c r="D4108" s="8" t="s">
        <v>21</v>
      </c>
      <c r="F4108" s="8" t="s">
        <v>6141</v>
      </c>
      <c r="G4108" s="8" t="str">
        <f t="shared" ca="1" si="210"/>
        <v>1</v>
      </c>
      <c r="H4108" s="8">
        <f t="shared" ca="1" si="216"/>
        <v>10</v>
      </c>
      <c r="I4108" s="8" t="s">
        <v>12415</v>
      </c>
      <c r="J4108" s="8" t="s">
        <v>12337</v>
      </c>
      <c r="K4108" s="8" t="s">
        <v>6143</v>
      </c>
      <c r="L4108" s="8" t="s">
        <v>12338</v>
      </c>
      <c r="M4108" s="8" t="s">
        <v>12424</v>
      </c>
      <c r="N4108" s="8" t="s">
        <v>10736</v>
      </c>
    </row>
    <row r="4109" spans="1:14" ht="21.75" customHeight="1">
      <c r="A4109" s="8" t="s">
        <v>179</v>
      </c>
      <c r="B4109" s="8" t="s">
        <v>12425</v>
      </c>
      <c r="C4109" s="8" t="s">
        <v>8585</v>
      </c>
      <c r="D4109" s="8" t="s">
        <v>21</v>
      </c>
      <c r="F4109" s="8" t="s">
        <v>6141</v>
      </c>
      <c r="G4109" s="8" t="str">
        <f t="shared" ca="1" si="210"/>
        <v>1</v>
      </c>
      <c r="H4109" s="8">
        <f t="shared" ca="1" si="216"/>
        <v>10</v>
      </c>
      <c r="I4109" s="8" t="s">
        <v>12402</v>
      </c>
      <c r="J4109" s="8" t="s">
        <v>12187</v>
      </c>
      <c r="K4109" s="8" t="s">
        <v>6143</v>
      </c>
      <c r="L4109" s="8" t="s">
        <v>12426</v>
      </c>
      <c r="M4109" s="8" t="s">
        <v>12427</v>
      </c>
      <c r="N4109" s="8" t="s">
        <v>10741</v>
      </c>
    </row>
    <row r="4110" spans="1:14" ht="21.75" customHeight="1">
      <c r="A4110" s="8" t="s">
        <v>3951</v>
      </c>
      <c r="B4110" s="8" t="s">
        <v>12425</v>
      </c>
      <c r="C4110" s="8" t="s">
        <v>8585</v>
      </c>
      <c r="D4110" s="8" t="s">
        <v>21</v>
      </c>
      <c r="F4110" s="8" t="s">
        <v>6141</v>
      </c>
      <c r="G4110" s="8" t="str">
        <f t="shared" ca="1" si="210"/>
        <v>1</v>
      </c>
      <c r="H4110" s="8">
        <f t="shared" ca="1" si="216"/>
        <v>10</v>
      </c>
      <c r="I4110" s="8" t="s">
        <v>12428</v>
      </c>
      <c r="J4110" s="8" t="s">
        <v>12187</v>
      </c>
      <c r="K4110" s="8" t="s">
        <v>6143</v>
      </c>
      <c r="L4110" s="8" t="s">
        <v>12429</v>
      </c>
      <c r="M4110" s="8" t="s">
        <v>12430</v>
      </c>
      <c r="N4110" s="8" t="s">
        <v>10741</v>
      </c>
    </row>
    <row r="4111" spans="1:14" ht="21.75" customHeight="1">
      <c r="A4111" s="8" t="s">
        <v>385</v>
      </c>
      <c r="B4111" s="8" t="s">
        <v>12431</v>
      </c>
      <c r="C4111" s="8" t="s">
        <v>6139</v>
      </c>
      <c r="D4111" s="8" t="s">
        <v>21</v>
      </c>
      <c r="F4111" s="8" t="s">
        <v>6141</v>
      </c>
      <c r="G4111" s="8" t="str">
        <f t="shared" ca="1" si="210"/>
        <v>1</v>
      </c>
      <c r="H4111" s="8">
        <f t="shared" ca="1" si="216"/>
        <v>10</v>
      </c>
      <c r="I4111" s="8" t="s">
        <v>12432</v>
      </c>
      <c r="J4111" s="8" t="s">
        <v>12093</v>
      </c>
      <c r="K4111" s="8" t="s">
        <v>6143</v>
      </c>
      <c r="L4111" s="8" t="s">
        <v>12433</v>
      </c>
      <c r="M4111" s="8" t="s">
        <v>12434</v>
      </c>
      <c r="N4111" s="8" t="s">
        <v>10785</v>
      </c>
    </row>
    <row r="4112" spans="1:14" ht="21.75" customHeight="1">
      <c r="A4112" s="8" t="s">
        <v>367</v>
      </c>
      <c r="B4112" s="8" t="s">
        <v>12431</v>
      </c>
      <c r="C4112" s="8" t="s">
        <v>6139</v>
      </c>
      <c r="D4112" s="8" t="s">
        <v>21</v>
      </c>
      <c r="F4112" s="8" t="s">
        <v>6141</v>
      </c>
      <c r="G4112" s="8" t="str">
        <f t="shared" ca="1" si="210"/>
        <v>1</v>
      </c>
      <c r="H4112" s="8">
        <f t="shared" ca="1" si="216"/>
        <v>10</v>
      </c>
      <c r="I4112" s="8" t="s">
        <v>12435</v>
      </c>
      <c r="J4112" s="8" t="s">
        <v>12093</v>
      </c>
      <c r="K4112" s="8" t="s">
        <v>6143</v>
      </c>
      <c r="L4112" s="8" t="s">
        <v>12433</v>
      </c>
      <c r="M4112" s="8" t="s">
        <v>12436</v>
      </c>
      <c r="N4112" s="8" t="s">
        <v>10785</v>
      </c>
    </row>
    <row r="4113" spans="1:14" ht="21.75" customHeight="1">
      <c r="A4113" s="8" t="s">
        <v>12437</v>
      </c>
      <c r="B4113" s="8" t="s">
        <v>12438</v>
      </c>
      <c r="C4113" s="8" t="s">
        <v>6139</v>
      </c>
      <c r="D4113" s="8" t="s">
        <v>21</v>
      </c>
      <c r="F4113" s="8" t="s">
        <v>6141</v>
      </c>
      <c r="G4113" s="8" t="str">
        <f t="shared" ca="1" si="210"/>
        <v>1</v>
      </c>
      <c r="H4113" s="8">
        <f t="shared" ca="1" si="216"/>
        <v>10</v>
      </c>
      <c r="I4113" s="8" t="s">
        <v>12435</v>
      </c>
      <c r="J4113" s="8" t="s">
        <v>12439</v>
      </c>
      <c r="K4113" s="8" t="s">
        <v>6217</v>
      </c>
      <c r="L4113" s="8" t="s">
        <v>12440</v>
      </c>
      <c r="M4113" s="8" t="s">
        <v>12441</v>
      </c>
      <c r="N4113" s="8" t="s">
        <v>10712</v>
      </c>
    </row>
    <row r="4114" spans="1:14" ht="21.75" customHeight="1">
      <c r="A4114" s="8" t="s">
        <v>12442</v>
      </c>
      <c r="B4114" s="8" t="s">
        <v>12443</v>
      </c>
      <c r="C4114" s="8" t="s">
        <v>6139</v>
      </c>
      <c r="D4114" s="8" t="s">
        <v>21</v>
      </c>
      <c r="F4114" s="8" t="s">
        <v>6164</v>
      </c>
      <c r="G4114" s="8" t="str">
        <f t="shared" ca="1" si="210"/>
        <v>1</v>
      </c>
      <c r="H4114" s="8">
        <f t="shared" ca="1" si="216"/>
        <v>10</v>
      </c>
      <c r="I4114" s="8" t="s">
        <v>12444</v>
      </c>
      <c r="J4114" s="8" t="s">
        <v>12445</v>
      </c>
      <c r="K4114" s="8" t="s">
        <v>6143</v>
      </c>
      <c r="L4114" s="8" t="s">
        <v>12446</v>
      </c>
      <c r="M4114" s="8" t="s">
        <v>12447</v>
      </c>
      <c r="N4114" s="8" t="s">
        <v>10712</v>
      </c>
    </row>
    <row r="4115" spans="1:14" ht="21.75" customHeight="1">
      <c r="A4115" s="8" t="s">
        <v>1068</v>
      </c>
      <c r="B4115" s="8" t="s">
        <v>12408</v>
      </c>
      <c r="C4115" s="8" t="s">
        <v>6139</v>
      </c>
      <c r="D4115" s="8" t="s">
        <v>21</v>
      </c>
      <c r="F4115" s="8" t="s">
        <v>6141</v>
      </c>
      <c r="G4115" s="8" t="str">
        <f t="shared" ca="1" si="210"/>
        <v>1</v>
      </c>
      <c r="H4115" s="8">
        <f t="shared" ca="1" si="216"/>
        <v>10</v>
      </c>
      <c r="I4115" s="8" t="s">
        <v>12435</v>
      </c>
      <c r="J4115" s="8" t="s">
        <v>12410</v>
      </c>
      <c r="K4115" s="8" t="s">
        <v>6143</v>
      </c>
      <c r="L4115" s="8" t="s">
        <v>12448</v>
      </c>
      <c r="M4115" s="8" t="s">
        <v>12449</v>
      </c>
      <c r="N4115" s="8" t="s">
        <v>10741</v>
      </c>
    </row>
    <row r="4116" spans="1:14" ht="21.75" customHeight="1">
      <c r="A4116" s="8" t="s">
        <v>12450</v>
      </c>
      <c r="B4116" s="8" t="s">
        <v>12451</v>
      </c>
      <c r="C4116" s="8" t="s">
        <v>6139</v>
      </c>
      <c r="D4116" s="8" t="s">
        <v>21</v>
      </c>
      <c r="F4116" s="8" t="s">
        <v>6141</v>
      </c>
      <c r="G4116" s="8" t="str">
        <f t="shared" ca="1" si="210"/>
        <v>1</v>
      </c>
      <c r="H4116" s="8">
        <f t="shared" ca="1" si="216"/>
        <v>10</v>
      </c>
      <c r="I4116" s="8" t="s">
        <v>12432</v>
      </c>
      <c r="J4116" s="8" t="s">
        <v>12452</v>
      </c>
      <c r="K4116" s="8" t="s">
        <v>6217</v>
      </c>
      <c r="L4116" s="8" t="s">
        <v>12453</v>
      </c>
      <c r="M4116" s="8" t="s">
        <v>12454</v>
      </c>
      <c r="N4116" s="8" t="s">
        <v>10741</v>
      </c>
    </row>
    <row r="4117" spans="1:14" ht="21.75" customHeight="1">
      <c r="A4117" s="8" t="s">
        <v>2746</v>
      </c>
      <c r="B4117" s="8" t="s">
        <v>12455</v>
      </c>
      <c r="C4117" s="8" t="s">
        <v>6139</v>
      </c>
      <c r="D4117" s="8" t="s">
        <v>21</v>
      </c>
      <c r="F4117" s="8" t="s">
        <v>6164</v>
      </c>
      <c r="G4117" s="8" t="str">
        <f t="shared" ca="1" si="210"/>
        <v>1</v>
      </c>
      <c r="H4117" s="8">
        <f t="shared" ca="1" si="216"/>
        <v>10</v>
      </c>
      <c r="I4117" s="8" t="s">
        <v>12432</v>
      </c>
      <c r="J4117" s="8" t="s">
        <v>12456</v>
      </c>
      <c r="K4117" s="8" t="s">
        <v>6217</v>
      </c>
      <c r="L4117" s="8" t="s">
        <v>12457</v>
      </c>
      <c r="M4117" s="8" t="s">
        <v>12458</v>
      </c>
      <c r="N4117" s="8" t="s">
        <v>10741</v>
      </c>
    </row>
    <row r="4118" spans="1:14" ht="21.75" customHeight="1">
      <c r="A4118" s="8" t="s">
        <v>12459</v>
      </c>
      <c r="B4118" s="8" t="s">
        <v>12460</v>
      </c>
      <c r="C4118" s="8" t="s">
        <v>6139</v>
      </c>
      <c r="D4118" s="8" t="s">
        <v>21</v>
      </c>
      <c r="F4118" s="8" t="s">
        <v>6164</v>
      </c>
      <c r="G4118" s="8" t="str">
        <f t="shared" ca="1" si="210"/>
        <v>1</v>
      </c>
      <c r="H4118" s="8">
        <f t="shared" ca="1" si="216"/>
        <v>10</v>
      </c>
      <c r="I4118" s="8" t="s">
        <v>12444</v>
      </c>
      <c r="J4118" s="8" t="s">
        <v>105</v>
      </c>
      <c r="K4118" s="8" t="s">
        <v>6143</v>
      </c>
      <c r="L4118" s="8" t="s">
        <v>12461</v>
      </c>
      <c r="M4118" s="8" t="s">
        <v>12462</v>
      </c>
      <c r="N4118" s="8" t="s">
        <v>12232</v>
      </c>
    </row>
    <row r="4119" spans="1:14" ht="21.75" customHeight="1">
      <c r="A4119" s="8" t="s">
        <v>3951</v>
      </c>
      <c r="B4119" s="8" t="s">
        <v>12463</v>
      </c>
      <c r="C4119" s="8" t="s">
        <v>6139</v>
      </c>
      <c r="D4119" s="8" t="s">
        <v>21</v>
      </c>
      <c r="F4119" s="8" t="s">
        <v>6164</v>
      </c>
      <c r="G4119" s="8" t="str">
        <f t="shared" ca="1" si="210"/>
        <v>1</v>
      </c>
      <c r="H4119" s="8">
        <f t="shared" ca="1" si="216"/>
        <v>10</v>
      </c>
      <c r="I4119" s="8" t="s">
        <v>12444</v>
      </c>
      <c r="J4119" s="8" t="s">
        <v>12464</v>
      </c>
      <c r="K4119" s="8" t="s">
        <v>6217</v>
      </c>
      <c r="L4119" s="8" t="s">
        <v>12465</v>
      </c>
      <c r="M4119" s="8" t="s">
        <v>12466</v>
      </c>
      <c r="N4119" s="8" t="s">
        <v>10712</v>
      </c>
    </row>
    <row r="4120" spans="1:14" ht="21.75" customHeight="1">
      <c r="A4120" s="8" t="s">
        <v>12467</v>
      </c>
      <c r="B4120" s="8" t="s">
        <v>2247</v>
      </c>
      <c r="C4120" s="8" t="s">
        <v>6139</v>
      </c>
      <c r="D4120" s="8" t="s">
        <v>21</v>
      </c>
      <c r="F4120" s="8" t="s">
        <v>6164</v>
      </c>
      <c r="G4120" s="8" t="str">
        <f t="shared" ca="1" si="210"/>
        <v>1</v>
      </c>
      <c r="H4120" s="8">
        <f t="shared" ca="1" si="216"/>
        <v>10</v>
      </c>
      <c r="I4120" s="8" t="s">
        <v>12444</v>
      </c>
      <c r="J4120" s="8" t="s">
        <v>12468</v>
      </c>
      <c r="K4120" s="8" t="s">
        <v>6143</v>
      </c>
      <c r="L4120" s="8" t="s">
        <v>12469</v>
      </c>
      <c r="M4120" s="8" t="s">
        <v>12470</v>
      </c>
      <c r="N4120" s="8" t="s">
        <v>10712</v>
      </c>
    </row>
    <row r="4121" spans="1:14" ht="21.75" customHeight="1">
      <c r="A4121" s="8" t="s">
        <v>778</v>
      </c>
      <c r="B4121" s="8" t="s">
        <v>12471</v>
      </c>
      <c r="C4121" s="8" t="s">
        <v>6139</v>
      </c>
      <c r="D4121" s="8" t="s">
        <v>21</v>
      </c>
      <c r="F4121" s="8" t="s">
        <v>6141</v>
      </c>
      <c r="G4121" s="8" t="str">
        <f t="shared" ca="1" si="210"/>
        <v>1</v>
      </c>
      <c r="H4121" s="8">
        <f t="shared" ca="1" si="216"/>
        <v>10</v>
      </c>
      <c r="I4121" s="8" t="s">
        <v>12435</v>
      </c>
      <c r="J4121" s="8" t="s">
        <v>12472</v>
      </c>
      <c r="K4121" s="8" t="s">
        <v>6217</v>
      </c>
      <c r="L4121" s="8" t="s">
        <v>12473</v>
      </c>
      <c r="M4121" s="8" t="s">
        <v>12474</v>
      </c>
      <c r="N4121" s="8" t="s">
        <v>10712</v>
      </c>
    </row>
    <row r="4122" spans="1:14" ht="21.75" customHeight="1">
      <c r="A4122" s="8" t="s">
        <v>12475</v>
      </c>
      <c r="B4122" s="8" t="s">
        <v>12476</v>
      </c>
      <c r="C4122" s="8" t="s">
        <v>6139</v>
      </c>
      <c r="D4122" s="8" t="s">
        <v>21</v>
      </c>
      <c r="F4122" s="8" t="s">
        <v>10786</v>
      </c>
      <c r="G4122" s="8" t="str">
        <f t="shared" ca="1" si="210"/>
        <v>1</v>
      </c>
      <c r="H4122" s="8">
        <f t="shared" ca="1" si="216"/>
        <v>10</v>
      </c>
      <c r="I4122" s="8" t="s">
        <v>12435</v>
      </c>
      <c r="J4122" s="8" t="s">
        <v>105</v>
      </c>
      <c r="K4122" s="8" t="s">
        <v>19</v>
      </c>
      <c r="L4122" s="8" t="s">
        <v>12477</v>
      </c>
      <c r="M4122" s="8" t="s">
        <v>12478</v>
      </c>
      <c r="N4122" s="8" t="s">
        <v>10741</v>
      </c>
    </row>
    <row r="4123" spans="1:14" ht="21.75" customHeight="1">
      <c r="A4123" s="8" t="s">
        <v>12479</v>
      </c>
      <c r="B4123" s="8" t="s">
        <v>12480</v>
      </c>
      <c r="C4123" s="8" t="s">
        <v>6139</v>
      </c>
      <c r="D4123" s="8" t="s">
        <v>21</v>
      </c>
      <c r="F4123" s="8" t="s">
        <v>6164</v>
      </c>
      <c r="G4123" s="8" t="str">
        <f t="shared" ca="1" si="210"/>
        <v>1</v>
      </c>
      <c r="H4123" s="8">
        <f t="shared" ca="1" si="216"/>
        <v>10</v>
      </c>
      <c r="I4123" s="8" t="s">
        <v>12435</v>
      </c>
      <c r="J4123" s="8" t="s">
        <v>12481</v>
      </c>
      <c r="K4123" s="8" t="s">
        <v>6217</v>
      </c>
      <c r="L4123" s="8" t="s">
        <v>12064</v>
      </c>
      <c r="M4123" s="8" t="s">
        <v>12482</v>
      </c>
      <c r="N4123" s="8" t="s">
        <v>10712</v>
      </c>
    </row>
    <row r="4124" spans="1:14" ht="21.75" customHeight="1">
      <c r="A4124" s="8" t="s">
        <v>8744</v>
      </c>
      <c r="B4124" s="8" t="s">
        <v>12483</v>
      </c>
      <c r="C4124" s="8" t="s">
        <v>6139</v>
      </c>
      <c r="D4124" s="8" t="s">
        <v>21</v>
      </c>
      <c r="F4124" s="8" t="s">
        <v>6141</v>
      </c>
      <c r="G4124" s="8" t="str">
        <f t="shared" ca="1" si="210"/>
        <v>1</v>
      </c>
      <c r="H4124" s="8">
        <f t="shared" ca="1" si="216"/>
        <v>10</v>
      </c>
      <c r="I4124" s="8" t="s">
        <v>12432</v>
      </c>
      <c r="J4124" s="8" t="s">
        <v>12484</v>
      </c>
      <c r="K4124" s="8" t="s">
        <v>6143</v>
      </c>
      <c r="L4124" s="8" t="s">
        <v>21</v>
      </c>
      <c r="M4124" s="8" t="s">
        <v>12485</v>
      </c>
      <c r="N4124" s="8" t="s">
        <v>10712</v>
      </c>
    </row>
    <row r="4125" spans="1:14" ht="21.75" customHeight="1">
      <c r="A4125" s="8" t="s">
        <v>9285</v>
      </c>
      <c r="B4125" s="8" t="s">
        <v>12486</v>
      </c>
      <c r="C4125" s="8" t="s">
        <v>6139</v>
      </c>
      <c r="D4125" s="8" t="s">
        <v>21</v>
      </c>
      <c r="F4125" s="8" t="s">
        <v>6141</v>
      </c>
      <c r="G4125" s="8" t="str">
        <f t="shared" ca="1" si="210"/>
        <v>1</v>
      </c>
      <c r="H4125" s="8">
        <f t="shared" ca="1" si="216"/>
        <v>10</v>
      </c>
      <c r="I4125" s="8" t="s">
        <v>12435</v>
      </c>
      <c r="J4125" s="8" t="s">
        <v>12487</v>
      </c>
      <c r="K4125" s="8" t="s">
        <v>6143</v>
      </c>
      <c r="L4125" s="8" t="s">
        <v>12488</v>
      </c>
      <c r="M4125" s="8" t="s">
        <v>12489</v>
      </c>
      <c r="N4125" s="8" t="s">
        <v>10712</v>
      </c>
    </row>
    <row r="4126" spans="1:14" ht="21.75" customHeight="1">
      <c r="A4126" s="8" t="s">
        <v>12490</v>
      </c>
      <c r="B4126" s="8" t="s">
        <v>12091</v>
      </c>
      <c r="C4126" s="8" t="s">
        <v>6139</v>
      </c>
      <c r="D4126" s="8" t="s">
        <v>21</v>
      </c>
      <c r="F4126" s="8" t="s">
        <v>10786</v>
      </c>
      <c r="G4126" s="8" t="str">
        <f t="shared" ca="1" si="210"/>
        <v>1</v>
      </c>
      <c r="H4126" s="8">
        <f t="shared" ca="1" si="216"/>
        <v>10</v>
      </c>
      <c r="I4126" s="8" t="s">
        <v>12435</v>
      </c>
      <c r="J4126" s="8" t="s">
        <v>12093</v>
      </c>
      <c r="K4126" s="8" t="s">
        <v>6217</v>
      </c>
      <c r="L4126" s="8" t="s">
        <v>12094</v>
      </c>
      <c r="M4126" s="8" t="s">
        <v>12491</v>
      </c>
      <c r="N4126" s="8" t="s">
        <v>10712</v>
      </c>
    </row>
    <row r="4127" spans="1:14" ht="21.75" customHeight="1">
      <c r="A4127" s="8" t="s">
        <v>12492</v>
      </c>
      <c r="B4127" s="8" t="s">
        <v>12493</v>
      </c>
      <c r="C4127" s="8" t="s">
        <v>6139</v>
      </c>
      <c r="D4127" s="8" t="s">
        <v>21</v>
      </c>
      <c r="F4127" s="8" t="s">
        <v>6141</v>
      </c>
      <c r="G4127" s="8" t="str">
        <f t="shared" ca="1" si="210"/>
        <v>1</v>
      </c>
      <c r="H4127" s="8">
        <f t="shared" ca="1" si="216"/>
        <v>10</v>
      </c>
      <c r="I4127" s="8" t="s">
        <v>12435</v>
      </c>
      <c r="J4127" s="8" t="s">
        <v>40</v>
      </c>
      <c r="K4127" s="8" t="s">
        <v>19</v>
      </c>
      <c r="L4127" s="8" t="s">
        <v>12494</v>
      </c>
      <c r="M4127" s="8" t="s">
        <v>12495</v>
      </c>
      <c r="N4127" s="8" t="s">
        <v>10712</v>
      </c>
    </row>
    <row r="4128" spans="1:14" ht="21.75" customHeight="1">
      <c r="A4128" s="8" t="s">
        <v>51</v>
      </c>
      <c r="B4128" s="8" t="s">
        <v>12496</v>
      </c>
      <c r="C4128" s="8" t="s">
        <v>9661</v>
      </c>
      <c r="D4128" s="8" t="s">
        <v>21</v>
      </c>
      <c r="F4128" s="8" t="s">
        <v>6141</v>
      </c>
      <c r="G4128" s="8" t="str">
        <f t="shared" ca="1" si="210"/>
        <v>1</v>
      </c>
      <c r="H4128" s="8">
        <f t="shared" ca="1" si="216"/>
        <v>10</v>
      </c>
      <c r="I4128" s="8" t="s">
        <v>12432</v>
      </c>
      <c r="J4128" s="8" t="s">
        <v>346</v>
      </c>
      <c r="K4128" s="8" t="s">
        <v>6143</v>
      </c>
      <c r="L4128" s="8" t="s">
        <v>12497</v>
      </c>
      <c r="M4128" s="8" t="s">
        <v>12498</v>
      </c>
      <c r="N4128" s="8" t="s">
        <v>10741</v>
      </c>
    </row>
    <row r="4129" spans="1:14" ht="21.75" customHeight="1">
      <c r="A4129" s="8" t="s">
        <v>12499</v>
      </c>
      <c r="B4129" s="8" t="s">
        <v>12500</v>
      </c>
      <c r="C4129" s="8" t="s">
        <v>9661</v>
      </c>
      <c r="D4129" s="8" t="s">
        <v>21</v>
      </c>
      <c r="F4129" s="8" t="s">
        <v>6141</v>
      </c>
      <c r="G4129" s="8" t="str">
        <f t="shared" ca="1" si="210"/>
        <v>1</v>
      </c>
      <c r="H4129" s="8">
        <f t="shared" ca="1" si="216"/>
        <v>10</v>
      </c>
      <c r="I4129" s="8" t="s">
        <v>12435</v>
      </c>
      <c r="J4129" s="8" t="s">
        <v>12501</v>
      </c>
      <c r="K4129" s="8" t="s">
        <v>6143</v>
      </c>
      <c r="L4129" s="8" t="s">
        <v>21</v>
      </c>
      <c r="M4129" s="8" t="s">
        <v>12502</v>
      </c>
      <c r="N4129" s="8" t="s">
        <v>308</v>
      </c>
    </row>
    <row r="4130" spans="1:14" ht="21.75" customHeight="1">
      <c r="A4130" s="8" t="s">
        <v>1068</v>
      </c>
      <c r="B4130" s="8" t="s">
        <v>12503</v>
      </c>
      <c r="C4130" s="8" t="s">
        <v>9661</v>
      </c>
      <c r="D4130" s="8" t="s">
        <v>21</v>
      </c>
      <c r="F4130" s="8" t="s">
        <v>6141</v>
      </c>
      <c r="G4130" s="8" t="str">
        <f t="shared" ca="1" si="210"/>
        <v>1</v>
      </c>
      <c r="H4130" s="8">
        <f t="shared" ca="1" si="216"/>
        <v>10</v>
      </c>
      <c r="I4130" s="8" t="s">
        <v>12444</v>
      </c>
      <c r="J4130" s="8" t="s">
        <v>12504</v>
      </c>
      <c r="K4130" s="8" t="s">
        <v>6143</v>
      </c>
      <c r="L4130" s="8" t="s">
        <v>12505</v>
      </c>
      <c r="M4130" s="8" t="s">
        <v>12506</v>
      </c>
      <c r="N4130" s="8" t="s">
        <v>10712</v>
      </c>
    </row>
    <row r="4131" spans="1:14" ht="21.75" customHeight="1">
      <c r="A4131" s="8" t="s">
        <v>12507</v>
      </c>
      <c r="B4131" s="8" t="s">
        <v>12508</v>
      </c>
      <c r="C4131" s="8" t="s">
        <v>9661</v>
      </c>
      <c r="D4131" s="8" t="s">
        <v>21</v>
      </c>
      <c r="F4131" s="8" t="s">
        <v>6164</v>
      </c>
      <c r="G4131" s="8" t="str">
        <f t="shared" ca="1" si="210"/>
        <v>1</v>
      </c>
      <c r="H4131" s="8">
        <f t="shared" ca="1" si="216"/>
        <v>10</v>
      </c>
      <c r="I4131" s="8" t="s">
        <v>12444</v>
      </c>
      <c r="J4131" s="8" t="s">
        <v>12509</v>
      </c>
      <c r="K4131" s="8" t="s">
        <v>6143</v>
      </c>
      <c r="L4131" s="8" t="s">
        <v>12510</v>
      </c>
      <c r="M4131" s="8" t="s">
        <v>12511</v>
      </c>
      <c r="N4131" s="8" t="s">
        <v>10712</v>
      </c>
    </row>
    <row r="4132" spans="1:14" ht="21.75" customHeight="1">
      <c r="A4132" s="8" t="s">
        <v>12512</v>
      </c>
      <c r="B4132" s="8" t="s">
        <v>12513</v>
      </c>
      <c r="C4132" s="8" t="s">
        <v>9661</v>
      </c>
      <c r="D4132" s="8" t="s">
        <v>21</v>
      </c>
      <c r="F4132" s="8" t="s">
        <v>6164</v>
      </c>
      <c r="G4132" s="8" t="str">
        <f t="shared" ca="1" si="210"/>
        <v>1</v>
      </c>
      <c r="H4132" s="8">
        <f t="shared" ca="1" si="216"/>
        <v>10</v>
      </c>
      <c r="I4132" s="8" t="s">
        <v>12514</v>
      </c>
      <c r="J4132" s="8" t="s">
        <v>12515</v>
      </c>
      <c r="K4132" s="8" t="s">
        <v>6217</v>
      </c>
      <c r="L4132" s="8" t="s">
        <v>12516</v>
      </c>
      <c r="M4132" s="8" t="s">
        <v>12517</v>
      </c>
      <c r="N4132" s="8" t="s">
        <v>10712</v>
      </c>
    </row>
    <row r="4133" spans="1:14" ht="21.75" customHeight="1">
      <c r="A4133" s="8" t="s">
        <v>12518</v>
      </c>
      <c r="B4133" s="8" t="s">
        <v>12384</v>
      </c>
      <c r="C4133" s="8" t="s">
        <v>9661</v>
      </c>
      <c r="D4133" s="8" t="s">
        <v>21</v>
      </c>
      <c r="F4133" s="8" t="s">
        <v>6164</v>
      </c>
      <c r="G4133" s="8" t="str">
        <f t="shared" ca="1" si="210"/>
        <v>1</v>
      </c>
      <c r="H4133" s="8">
        <f t="shared" ca="1" si="216"/>
        <v>10</v>
      </c>
      <c r="I4133" s="8" t="s">
        <v>12432</v>
      </c>
      <c r="J4133" s="8" t="s">
        <v>105</v>
      </c>
      <c r="K4133" s="8" t="s">
        <v>6166</v>
      </c>
      <c r="L4133" s="8" t="s">
        <v>12385</v>
      </c>
      <c r="M4133" s="8" t="s">
        <v>12519</v>
      </c>
      <c r="N4133" s="8" t="s">
        <v>10712</v>
      </c>
    </row>
    <row r="4134" spans="1:14" ht="21.75" customHeight="1">
      <c r="A4134" s="8" t="s">
        <v>12520</v>
      </c>
      <c r="B4134" s="8" t="s">
        <v>12521</v>
      </c>
      <c r="C4134" s="8" t="s">
        <v>9661</v>
      </c>
      <c r="D4134" s="8" t="s">
        <v>21</v>
      </c>
      <c r="F4134" s="8" t="s">
        <v>6141</v>
      </c>
      <c r="G4134" s="8" t="str">
        <f t="shared" ca="1" si="210"/>
        <v>1</v>
      </c>
      <c r="H4134" s="8">
        <f t="shared" ca="1" si="216"/>
        <v>10</v>
      </c>
      <c r="I4134" s="8" t="s">
        <v>12432</v>
      </c>
      <c r="J4134" s="8" t="s">
        <v>12522</v>
      </c>
      <c r="K4134" s="8" t="s">
        <v>6217</v>
      </c>
      <c r="L4134" s="8" t="s">
        <v>21</v>
      </c>
      <c r="M4134" s="8" t="s">
        <v>12523</v>
      </c>
      <c r="N4134" s="8" t="s">
        <v>10741</v>
      </c>
    </row>
    <row r="4135" spans="1:14" ht="21.75" customHeight="1">
      <c r="A4135" s="8" t="s">
        <v>3283</v>
      </c>
      <c r="B4135" s="8" t="s">
        <v>12524</v>
      </c>
      <c r="C4135" s="8" t="s">
        <v>9661</v>
      </c>
      <c r="D4135" s="8" t="s">
        <v>21</v>
      </c>
      <c r="F4135" s="8" t="s">
        <v>10786</v>
      </c>
      <c r="G4135" s="8" t="str">
        <f t="shared" ca="1" si="210"/>
        <v>1</v>
      </c>
      <c r="H4135" s="8">
        <f t="shared" ca="1" si="216"/>
        <v>10</v>
      </c>
      <c r="I4135" s="8" t="s">
        <v>12435</v>
      </c>
      <c r="J4135" s="8" t="s">
        <v>12170</v>
      </c>
      <c r="K4135" s="8" t="s">
        <v>6143</v>
      </c>
      <c r="L4135" s="8" t="s">
        <v>12525</v>
      </c>
      <c r="M4135" s="8" t="s">
        <v>12128</v>
      </c>
      <c r="N4135" s="8" t="s">
        <v>10712</v>
      </c>
    </row>
    <row r="4136" spans="1:14" ht="21.75" customHeight="1">
      <c r="A4136" s="8" t="s">
        <v>12526</v>
      </c>
      <c r="B4136" s="8" t="s">
        <v>12527</v>
      </c>
      <c r="C4136" s="8" t="s">
        <v>9661</v>
      </c>
      <c r="D4136" s="8" t="s">
        <v>21</v>
      </c>
      <c r="F4136" s="8" t="s">
        <v>6164</v>
      </c>
      <c r="G4136" s="8" t="str">
        <f t="shared" ca="1" si="210"/>
        <v>1</v>
      </c>
      <c r="H4136" s="8">
        <f t="shared" ca="1" si="216"/>
        <v>10</v>
      </c>
      <c r="I4136" s="8" t="s">
        <v>12435</v>
      </c>
      <c r="J4136" s="8" t="s">
        <v>12528</v>
      </c>
      <c r="K4136" s="8" t="s">
        <v>6217</v>
      </c>
      <c r="L4136" s="8" t="s">
        <v>12529</v>
      </c>
      <c r="M4136" s="8" t="s">
        <v>12530</v>
      </c>
      <c r="N4136" s="8" t="s">
        <v>10712</v>
      </c>
    </row>
    <row r="4137" spans="1:14" ht="21.75" customHeight="1">
      <c r="A4137" s="8" t="s">
        <v>547</v>
      </c>
      <c r="B4137" s="8" t="s">
        <v>12531</v>
      </c>
      <c r="C4137" s="8" t="s">
        <v>9661</v>
      </c>
      <c r="D4137" s="8" t="s">
        <v>21</v>
      </c>
      <c r="F4137" s="8" t="s">
        <v>6141</v>
      </c>
      <c r="G4137" s="8" t="str">
        <f t="shared" ca="1" si="210"/>
        <v>1</v>
      </c>
      <c r="H4137" s="8">
        <f t="shared" ca="1" si="216"/>
        <v>10</v>
      </c>
      <c r="I4137" s="8" t="s">
        <v>12444</v>
      </c>
      <c r="J4137" s="8" t="s">
        <v>12532</v>
      </c>
      <c r="K4137" s="8" t="s">
        <v>6143</v>
      </c>
      <c r="L4137" s="8" t="s">
        <v>12533</v>
      </c>
      <c r="M4137" s="8" t="s">
        <v>12534</v>
      </c>
      <c r="N4137" s="8" t="s">
        <v>12232</v>
      </c>
    </row>
    <row r="4138" spans="1:14" ht="21.75" customHeight="1">
      <c r="A4138" s="8" t="s">
        <v>12535</v>
      </c>
      <c r="B4138" s="8" t="s">
        <v>12536</v>
      </c>
      <c r="C4138" s="8" t="s">
        <v>8585</v>
      </c>
      <c r="D4138" s="8" t="s">
        <v>21</v>
      </c>
      <c r="F4138" s="8" t="s">
        <v>6164</v>
      </c>
      <c r="G4138" s="8" t="str">
        <f t="shared" ca="1" si="210"/>
        <v>1</v>
      </c>
      <c r="H4138" s="8">
        <f t="shared" ca="1" si="216"/>
        <v>10</v>
      </c>
      <c r="I4138" s="8" t="s">
        <v>12435</v>
      </c>
      <c r="J4138" s="8" t="s">
        <v>12170</v>
      </c>
      <c r="K4138" s="8" t="s">
        <v>6217</v>
      </c>
      <c r="L4138" s="8" t="s">
        <v>12537</v>
      </c>
      <c r="M4138" s="8" t="s">
        <v>12538</v>
      </c>
      <c r="N4138" s="8" t="s">
        <v>10712</v>
      </c>
    </row>
    <row r="4139" spans="1:14" ht="21.75" customHeight="1">
      <c r="A4139" s="8" t="s">
        <v>385</v>
      </c>
      <c r="B4139" s="8" t="s">
        <v>12539</v>
      </c>
      <c r="C4139" s="8" t="s">
        <v>6139</v>
      </c>
      <c r="D4139" s="8" t="s">
        <v>21</v>
      </c>
      <c r="F4139" s="8" t="s">
        <v>6141</v>
      </c>
      <c r="G4139" s="8" t="str">
        <f t="shared" ca="1" si="210"/>
        <v>1</v>
      </c>
      <c r="H4139" s="8">
        <f t="shared" ca="1" si="216"/>
        <v>10</v>
      </c>
      <c r="I4139" s="8" t="s">
        <v>12540</v>
      </c>
      <c r="J4139" s="8" t="s">
        <v>12541</v>
      </c>
      <c r="K4139" s="8" t="s">
        <v>6217</v>
      </c>
      <c r="L4139" s="8" t="s">
        <v>12542</v>
      </c>
      <c r="M4139" s="8" t="s">
        <v>12543</v>
      </c>
      <c r="N4139" s="8" t="s">
        <v>308</v>
      </c>
    </row>
    <row r="4140" spans="1:14" ht="21.75" customHeight="1">
      <c r="A4140" s="8" t="s">
        <v>108</v>
      </c>
      <c r="B4140" s="8" t="s">
        <v>7178</v>
      </c>
      <c r="C4140" s="8" t="s">
        <v>6139</v>
      </c>
      <c r="D4140" s="8" t="s">
        <v>21</v>
      </c>
      <c r="F4140" s="8" t="s">
        <v>6141</v>
      </c>
      <c r="G4140" s="8" t="str">
        <f t="shared" ca="1" si="210"/>
        <v>1</v>
      </c>
      <c r="H4140" s="8">
        <f t="shared" ca="1" si="216"/>
        <v>10</v>
      </c>
      <c r="I4140" s="8" t="s">
        <v>12544</v>
      </c>
      <c r="J4140" s="8" t="s">
        <v>12545</v>
      </c>
      <c r="K4140" s="8" t="s">
        <v>6217</v>
      </c>
      <c r="L4140" s="8" t="s">
        <v>21</v>
      </c>
      <c r="M4140" s="8" t="s">
        <v>12546</v>
      </c>
      <c r="N4140" s="8" t="s">
        <v>10785</v>
      </c>
    </row>
    <row r="4141" spans="1:14" ht="21.75" customHeight="1">
      <c r="A4141" s="8" t="s">
        <v>12547</v>
      </c>
      <c r="B4141" s="8" t="s">
        <v>12548</v>
      </c>
      <c r="C4141" s="8" t="s">
        <v>6139</v>
      </c>
      <c r="D4141" s="8" t="s">
        <v>21</v>
      </c>
      <c r="F4141" s="8" t="s">
        <v>6141</v>
      </c>
      <c r="G4141" s="8" t="str">
        <f t="shared" ca="1" si="210"/>
        <v>1</v>
      </c>
      <c r="H4141" s="8">
        <f t="shared" ca="1" si="216"/>
        <v>10</v>
      </c>
      <c r="I4141" s="8" t="s">
        <v>12549</v>
      </c>
      <c r="J4141" s="8" t="s">
        <v>12550</v>
      </c>
      <c r="K4141" s="8" t="s">
        <v>6143</v>
      </c>
      <c r="L4141" s="8" t="s">
        <v>12551</v>
      </c>
      <c r="M4141" s="8" t="s">
        <v>12552</v>
      </c>
      <c r="N4141" s="8" t="s">
        <v>10741</v>
      </c>
    </row>
    <row r="4142" spans="1:14" ht="21.75" customHeight="1">
      <c r="A4142" s="8" t="s">
        <v>1068</v>
      </c>
      <c r="B4142" s="8" t="s">
        <v>4277</v>
      </c>
      <c r="C4142" s="8" t="s">
        <v>9661</v>
      </c>
      <c r="D4142" s="8" t="s">
        <v>21</v>
      </c>
      <c r="F4142" s="8" t="s">
        <v>6141</v>
      </c>
      <c r="G4142" s="8" t="str">
        <f t="shared" ca="1" si="210"/>
        <v>1</v>
      </c>
      <c r="H4142" s="8">
        <f t="shared" ca="1" si="216"/>
        <v>10</v>
      </c>
      <c r="I4142" s="8" t="s">
        <v>12549</v>
      </c>
      <c r="J4142" s="8" t="s">
        <v>12050</v>
      </c>
      <c r="K4142" s="8" t="s">
        <v>6143</v>
      </c>
      <c r="L4142" s="8" t="s">
        <v>12553</v>
      </c>
      <c r="M4142" s="8" t="s">
        <v>12554</v>
      </c>
      <c r="N4142" s="8" t="s">
        <v>10712</v>
      </c>
    </row>
    <row r="4143" spans="1:14" ht="21.75" customHeight="1">
      <c r="A4143" s="12" t="s">
        <v>12022</v>
      </c>
      <c r="B4143" s="12" t="s">
        <v>915</v>
      </c>
      <c r="C4143" s="12" t="s">
        <v>6139</v>
      </c>
      <c r="D4143" s="12" t="s">
        <v>21</v>
      </c>
      <c r="F4143" s="12" t="s">
        <v>6164</v>
      </c>
      <c r="G4143" s="12" t="str">
        <f t="shared" ref="G4143:G4144" ca="1" si="217">IFERROR(__xludf.DUMMYFUNCTION("REGEXEXTRACT(H4143,""(\S+)万-"")*10"),"#N/A")</f>
        <v>#N/A</v>
      </c>
      <c r="H4143" s="12">
        <f t="shared" ca="1" si="216"/>
        <v>10</v>
      </c>
      <c r="I4143" s="12" t="s">
        <v>12555</v>
      </c>
      <c r="J4143" s="12" t="s">
        <v>214</v>
      </c>
      <c r="K4143" s="12" t="s">
        <v>6143</v>
      </c>
      <c r="L4143" s="12" t="s">
        <v>12556</v>
      </c>
      <c r="M4143" s="12" t="s">
        <v>12557</v>
      </c>
      <c r="N4143" s="12" t="s">
        <v>10741</v>
      </c>
    </row>
    <row r="4144" spans="1:14" ht="21.75" customHeight="1">
      <c r="A4144" s="12" t="s">
        <v>12558</v>
      </c>
      <c r="B4144" s="12" t="s">
        <v>12559</v>
      </c>
      <c r="C4144" s="12" t="s">
        <v>6139</v>
      </c>
      <c r="D4144" s="12" t="s">
        <v>21</v>
      </c>
      <c r="F4144" s="12" t="s">
        <v>6164</v>
      </c>
      <c r="G4144" s="12" t="str">
        <f t="shared" ca="1" si="217"/>
        <v>#N/A</v>
      </c>
      <c r="H4144" s="12">
        <f t="shared" ca="1" si="216"/>
        <v>10</v>
      </c>
      <c r="I4144" s="12" t="s">
        <v>12560</v>
      </c>
      <c r="J4144" s="12" t="s">
        <v>12561</v>
      </c>
      <c r="K4144" s="12" t="s">
        <v>6217</v>
      </c>
      <c r="L4144" s="12" t="s">
        <v>12562</v>
      </c>
      <c r="M4144" s="12" t="s">
        <v>12563</v>
      </c>
      <c r="N4144" s="12" t="s">
        <v>308</v>
      </c>
    </row>
  </sheetData>
  <autoFilter ref="A1:O1" xr:uid="{8B64F16B-50D9-4E0E-89BE-1E31E2DCAE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IEUser</cp:lastModifiedBy>
  <dcterms:modified xsi:type="dcterms:W3CDTF">2019-06-20T02:17:55Z</dcterms:modified>
</cp:coreProperties>
</file>