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ZhaoPC\Dropbox\Z_PNNL_Info\Reading\12.trade_hindcast_JORS\tradecast\output\Paper\good\"/>
    </mc:Choice>
  </mc:AlternateContent>
  <xr:revisionPtr revIDLastSave="0" documentId="13_ncr:1_{EA4A91B3-F126-4DD8-A5DE-7165C7DDE4E5}" xr6:coauthVersionLast="46" xr6:coauthVersionMax="46" xr10:uidLastSave="{00000000-0000-0000-0000-000000000000}"/>
  <bookViews>
    <workbookView xWindow="28680" yWindow="-6285" windowWidth="16440" windowHeight="28440" activeTab="1" xr2:uid="{00000000-000D-0000-FFFF-FFFF00000000}"/>
  </bookViews>
  <sheets>
    <sheet name="S2.dist" sheetId="1" r:id="rId1"/>
    <sheet name="S2.dist (2)" sheetId="3" r:id="rId2"/>
    <sheet name="Sheet1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46" i="3" l="1"/>
  <c r="J40" i="3" a="1"/>
  <c r="J40" i="3" s="1"/>
  <c r="H40" i="3" a="1"/>
  <c r="H40" i="3" s="1"/>
  <c r="I40" i="3" a="1"/>
  <c r="I40" i="3" s="1"/>
  <c r="L40" i="3" a="1"/>
  <c r="L40" i="3" s="1"/>
  <c r="M40" i="3" a="1"/>
  <c r="M40" i="3" s="1"/>
  <c r="N40" i="3" a="1"/>
  <c r="N40" i="3" s="1"/>
  <c r="O40" i="3" a="1"/>
  <c r="O40" i="3" s="1"/>
  <c r="G40" i="3" a="1"/>
  <c r="G40" i="3" s="1"/>
  <c r="H42" i="3" a="1"/>
  <c r="H42" i="3" s="1"/>
  <c r="I42" i="3" a="1"/>
  <c r="I42" i="3" s="1"/>
  <c r="J42" i="3" a="1"/>
  <c r="J42" i="3"/>
  <c r="L42" i="3" a="1"/>
  <c r="L42" i="3" s="1"/>
  <c r="M42" i="3" a="1"/>
  <c r="M42" i="3" s="1"/>
  <c r="N42" i="3" a="1"/>
  <c r="N42" i="3"/>
  <c r="O42" i="3" a="1"/>
  <c r="O42" i="3" s="1"/>
  <c r="G42" i="3" a="1"/>
  <c r="G42" i="3" s="1"/>
  <c r="E4" i="3" a="1"/>
  <c r="E4" i="3" s="1"/>
  <c r="L4" i="3" a="1"/>
  <c r="L34" i="3" s="1"/>
  <c r="G4" i="3" a="1"/>
  <c r="G4" i="3" s="1"/>
  <c r="Z40" i="3"/>
  <c r="Z40" i="1"/>
  <c r="Q5" i="1"/>
  <c r="R5" i="1" s="1"/>
  <c r="Q6" i="1"/>
  <c r="Q7" i="1"/>
  <c r="R7" i="1" s="1"/>
  <c r="Q8" i="1"/>
  <c r="R8" i="1" s="1"/>
  <c r="Q9" i="1"/>
  <c r="Q10" i="1"/>
  <c r="R10" i="1" s="1"/>
  <c r="Q11" i="1"/>
  <c r="Q12" i="1"/>
  <c r="Q13" i="1"/>
  <c r="R13" i="1" s="1"/>
  <c r="Q14" i="1"/>
  <c r="Q15" i="1"/>
  <c r="R15" i="1" s="1"/>
  <c r="Q16" i="1"/>
  <c r="R16" i="1" s="1"/>
  <c r="Q17" i="1"/>
  <c r="Q18" i="1"/>
  <c r="R18" i="1" s="1"/>
  <c r="Q19" i="1"/>
  <c r="Q20" i="1"/>
  <c r="Q21" i="1"/>
  <c r="R21" i="1" s="1"/>
  <c r="Q22" i="1"/>
  <c r="Q23" i="1"/>
  <c r="R23" i="1" s="1"/>
  <c r="Q24" i="1"/>
  <c r="R24" i="1" s="1"/>
  <c r="Q25" i="1"/>
  <c r="Q26" i="1"/>
  <c r="R26" i="1" s="1"/>
  <c r="Q27" i="1"/>
  <c r="Q28" i="1"/>
  <c r="Q29" i="1"/>
  <c r="R29" i="1" s="1"/>
  <c r="Q30" i="1"/>
  <c r="Q31" i="1"/>
  <c r="R31" i="1" s="1"/>
  <c r="Q32" i="1"/>
  <c r="R32" i="1" s="1"/>
  <c r="Q33" i="1"/>
  <c r="Q34" i="1"/>
  <c r="R34" i="1" s="1"/>
  <c r="Q35" i="1"/>
  <c r="Q36" i="1"/>
  <c r="Q37" i="1"/>
  <c r="R37" i="1" s="1"/>
  <c r="Q38" i="1"/>
  <c r="Q39" i="1"/>
  <c r="R39" i="1" s="1"/>
  <c r="Q4" i="1"/>
  <c r="Q40" i="1" s="1"/>
  <c r="E27" i="3" l="1"/>
  <c r="E34" i="3"/>
  <c r="E10" i="3"/>
  <c r="E9" i="3"/>
  <c r="E8" i="3"/>
  <c r="E7" i="3"/>
  <c r="E35" i="3"/>
  <c r="E11" i="3"/>
  <c r="E26" i="3"/>
  <c r="E25" i="3"/>
  <c r="E24" i="3"/>
  <c r="E31" i="3"/>
  <c r="E38" i="3"/>
  <c r="E30" i="3"/>
  <c r="E22" i="3"/>
  <c r="E14" i="3"/>
  <c r="E6" i="3"/>
  <c r="E19" i="3"/>
  <c r="E18" i="3"/>
  <c r="E33" i="3"/>
  <c r="E16" i="3"/>
  <c r="E23" i="3"/>
  <c r="E37" i="3"/>
  <c r="E29" i="3"/>
  <c r="E21" i="3"/>
  <c r="E13" i="3"/>
  <c r="E5" i="3"/>
  <c r="Q4" i="3"/>
  <c r="E17" i="3"/>
  <c r="E32" i="3"/>
  <c r="E39" i="3"/>
  <c r="E15" i="3"/>
  <c r="E36" i="3"/>
  <c r="E28" i="3"/>
  <c r="E20" i="3"/>
  <c r="E12" i="3"/>
  <c r="L36" i="3"/>
  <c r="L30" i="3"/>
  <c r="L26" i="3"/>
  <c r="L22" i="3"/>
  <c r="L18" i="3"/>
  <c r="L16" i="3"/>
  <c r="L12" i="3"/>
  <c r="L8" i="3"/>
  <c r="L4" i="3"/>
  <c r="O37" i="3"/>
  <c r="O33" i="3"/>
  <c r="O29" i="3"/>
  <c r="O27" i="3"/>
  <c r="O23" i="3"/>
  <c r="O19" i="3"/>
  <c r="O17" i="3"/>
  <c r="O13" i="3"/>
  <c r="O9" i="3"/>
  <c r="O5" i="3"/>
  <c r="N39" i="3"/>
  <c r="N33" i="3"/>
  <c r="N27" i="3"/>
  <c r="N19" i="3"/>
  <c r="N13" i="3"/>
  <c r="N9" i="3"/>
  <c r="M39" i="3"/>
  <c r="M37" i="3"/>
  <c r="M35" i="3"/>
  <c r="M33" i="3"/>
  <c r="M31" i="3"/>
  <c r="M29" i="3"/>
  <c r="M27" i="3"/>
  <c r="M25" i="3"/>
  <c r="M23" i="3"/>
  <c r="M21" i="3"/>
  <c r="M19" i="3"/>
  <c r="M17" i="3"/>
  <c r="M15" i="3"/>
  <c r="M13" i="3"/>
  <c r="M11" i="3"/>
  <c r="M9" i="3"/>
  <c r="M7" i="3"/>
  <c r="M5" i="3"/>
  <c r="L38" i="3"/>
  <c r="L32" i="3"/>
  <c r="L28" i="3"/>
  <c r="L24" i="3"/>
  <c r="L20" i="3"/>
  <c r="L14" i="3"/>
  <c r="L10" i="3"/>
  <c r="L6" i="3"/>
  <c r="O39" i="3"/>
  <c r="O35" i="3"/>
  <c r="O31" i="3"/>
  <c r="O25" i="3"/>
  <c r="O21" i="3"/>
  <c r="O15" i="3"/>
  <c r="O11" i="3"/>
  <c r="O7" i="3"/>
  <c r="N37" i="3"/>
  <c r="N31" i="3"/>
  <c r="N23" i="3"/>
  <c r="N15" i="3"/>
  <c r="N5" i="3"/>
  <c r="L39" i="3"/>
  <c r="L35" i="3"/>
  <c r="L31" i="3"/>
  <c r="L27" i="3"/>
  <c r="L23" i="3"/>
  <c r="L19" i="3"/>
  <c r="L15" i="3"/>
  <c r="L11" i="3"/>
  <c r="L7" i="3"/>
  <c r="O36" i="3"/>
  <c r="O32" i="3"/>
  <c r="O28" i="3"/>
  <c r="O24" i="3"/>
  <c r="O20" i="3"/>
  <c r="O16" i="3"/>
  <c r="O14" i="3"/>
  <c r="O10" i="3"/>
  <c r="O8" i="3"/>
  <c r="O4" i="3"/>
  <c r="N38" i="3"/>
  <c r="N36" i="3"/>
  <c r="N34" i="3"/>
  <c r="N32" i="3"/>
  <c r="N30" i="3"/>
  <c r="N28" i="3"/>
  <c r="N26" i="3"/>
  <c r="N24" i="3"/>
  <c r="N22" i="3"/>
  <c r="N20" i="3"/>
  <c r="N18" i="3"/>
  <c r="N16" i="3"/>
  <c r="N14" i="3"/>
  <c r="N12" i="3"/>
  <c r="N10" i="3"/>
  <c r="N8" i="3"/>
  <c r="N6" i="3"/>
  <c r="N4" i="3"/>
  <c r="N35" i="3"/>
  <c r="N29" i="3"/>
  <c r="N25" i="3"/>
  <c r="N21" i="3"/>
  <c r="N17" i="3"/>
  <c r="N11" i="3"/>
  <c r="N7" i="3"/>
  <c r="L37" i="3"/>
  <c r="L33" i="3"/>
  <c r="L29" i="3"/>
  <c r="L25" i="3"/>
  <c r="L21" i="3"/>
  <c r="L17" i="3"/>
  <c r="L13" i="3"/>
  <c r="L9" i="3"/>
  <c r="L5" i="3"/>
  <c r="O38" i="3"/>
  <c r="O34" i="3"/>
  <c r="O30" i="3"/>
  <c r="O26" i="3"/>
  <c r="O22" i="3"/>
  <c r="O18" i="3"/>
  <c r="O12" i="3"/>
  <c r="O6" i="3"/>
  <c r="M38" i="3"/>
  <c r="M36" i="3"/>
  <c r="M34" i="3"/>
  <c r="M32" i="3"/>
  <c r="M30" i="3"/>
  <c r="M28" i="3"/>
  <c r="M26" i="3"/>
  <c r="M24" i="3"/>
  <c r="M22" i="3"/>
  <c r="M20" i="3"/>
  <c r="M18" i="3"/>
  <c r="M16" i="3"/>
  <c r="M14" i="3"/>
  <c r="M12" i="3"/>
  <c r="M10" i="3"/>
  <c r="M8" i="3"/>
  <c r="M6" i="3"/>
  <c r="M4" i="3"/>
  <c r="J37" i="3"/>
  <c r="J31" i="3"/>
  <c r="J27" i="3"/>
  <c r="J21" i="3"/>
  <c r="J15" i="3"/>
  <c r="J5" i="3"/>
  <c r="I39" i="3"/>
  <c r="I37" i="3"/>
  <c r="I35" i="3"/>
  <c r="I33" i="3"/>
  <c r="I31" i="3"/>
  <c r="I29" i="3"/>
  <c r="I27" i="3"/>
  <c r="I25" i="3"/>
  <c r="I23" i="3"/>
  <c r="I21" i="3"/>
  <c r="I19" i="3"/>
  <c r="I17" i="3"/>
  <c r="I15" i="3"/>
  <c r="I13" i="3"/>
  <c r="I11" i="3"/>
  <c r="I9" i="3"/>
  <c r="I7" i="3"/>
  <c r="I5" i="3"/>
  <c r="H39" i="3"/>
  <c r="H37" i="3"/>
  <c r="H35" i="3"/>
  <c r="H33" i="3"/>
  <c r="H31" i="3"/>
  <c r="H29" i="3"/>
  <c r="H27" i="3"/>
  <c r="H25" i="3"/>
  <c r="H23" i="3"/>
  <c r="H21" i="3"/>
  <c r="H19" i="3"/>
  <c r="H17" i="3"/>
  <c r="H15" i="3"/>
  <c r="H13" i="3"/>
  <c r="H11" i="3"/>
  <c r="H9" i="3"/>
  <c r="H7" i="3"/>
  <c r="H5" i="3"/>
  <c r="J35" i="3"/>
  <c r="J29" i="3"/>
  <c r="J25" i="3"/>
  <c r="J19" i="3"/>
  <c r="J17" i="3"/>
  <c r="J11" i="3"/>
  <c r="J7" i="3"/>
  <c r="G37" i="3"/>
  <c r="G35" i="3"/>
  <c r="G31" i="3"/>
  <c r="G27" i="3"/>
  <c r="G23" i="3"/>
  <c r="G21" i="3"/>
  <c r="Q21" i="3" s="1"/>
  <c r="G17" i="3"/>
  <c r="Q17" i="3" s="1"/>
  <c r="G13" i="3"/>
  <c r="Q13" i="3" s="1"/>
  <c r="G9" i="3"/>
  <c r="G5" i="3"/>
  <c r="J38" i="3"/>
  <c r="J36" i="3"/>
  <c r="J34" i="3"/>
  <c r="J32" i="3"/>
  <c r="J30" i="3"/>
  <c r="J28" i="3"/>
  <c r="J26" i="3"/>
  <c r="J24" i="3"/>
  <c r="J22" i="3"/>
  <c r="J20" i="3"/>
  <c r="J18" i="3"/>
  <c r="J16" i="3"/>
  <c r="J14" i="3"/>
  <c r="J12" i="3"/>
  <c r="J10" i="3"/>
  <c r="J8" i="3"/>
  <c r="J6" i="3"/>
  <c r="J4" i="3"/>
  <c r="I38" i="3"/>
  <c r="I36" i="3"/>
  <c r="I34" i="3"/>
  <c r="I32" i="3"/>
  <c r="I30" i="3"/>
  <c r="I28" i="3"/>
  <c r="I26" i="3"/>
  <c r="I24" i="3"/>
  <c r="I22" i="3"/>
  <c r="I20" i="3"/>
  <c r="I18" i="3"/>
  <c r="I16" i="3"/>
  <c r="I14" i="3"/>
  <c r="I12" i="3"/>
  <c r="I10" i="3"/>
  <c r="I8" i="3"/>
  <c r="I6" i="3"/>
  <c r="I4" i="3"/>
  <c r="J39" i="3"/>
  <c r="J13" i="3"/>
  <c r="J33" i="3"/>
  <c r="J23" i="3"/>
  <c r="J9" i="3"/>
  <c r="G39" i="3"/>
  <c r="G33" i="3"/>
  <c r="G29" i="3"/>
  <c r="Q29" i="3" s="1"/>
  <c r="G25" i="3"/>
  <c r="Q25" i="3" s="1"/>
  <c r="G19" i="3"/>
  <c r="Q19" i="3" s="1"/>
  <c r="G15" i="3"/>
  <c r="Q15" i="3" s="1"/>
  <c r="G11" i="3"/>
  <c r="Q11" i="3" s="1"/>
  <c r="G7" i="3"/>
  <c r="Q7" i="3" s="1"/>
  <c r="H38" i="3"/>
  <c r="H36" i="3"/>
  <c r="H34" i="3"/>
  <c r="H32" i="3"/>
  <c r="H30" i="3"/>
  <c r="H28" i="3"/>
  <c r="H26" i="3"/>
  <c r="H24" i="3"/>
  <c r="H22" i="3"/>
  <c r="H20" i="3"/>
  <c r="H18" i="3"/>
  <c r="H16" i="3"/>
  <c r="H14" i="3"/>
  <c r="H12" i="3"/>
  <c r="H10" i="3"/>
  <c r="H8" i="3"/>
  <c r="H6" i="3"/>
  <c r="H4" i="3"/>
  <c r="G38" i="3"/>
  <c r="Q38" i="3" s="1"/>
  <c r="G36" i="3"/>
  <c r="Q36" i="3" s="1"/>
  <c r="G34" i="3"/>
  <c r="Q34" i="3" s="1"/>
  <c r="G32" i="3"/>
  <c r="G30" i="3"/>
  <c r="Q30" i="3" s="1"/>
  <c r="G28" i="3"/>
  <c r="Q28" i="3" s="1"/>
  <c r="G26" i="3"/>
  <c r="G24" i="3"/>
  <c r="G22" i="3"/>
  <c r="G20" i="3"/>
  <c r="Q20" i="3" s="1"/>
  <c r="G18" i="3"/>
  <c r="Q18" i="3" s="1"/>
  <c r="G16" i="3"/>
  <c r="Q16" i="3" s="1"/>
  <c r="G14" i="3"/>
  <c r="Q14" i="3" s="1"/>
  <c r="G12" i="3"/>
  <c r="G10" i="3"/>
  <c r="G8" i="3"/>
  <c r="Q8" i="3" s="1"/>
  <c r="G6" i="3"/>
  <c r="Q6" i="3" s="1"/>
  <c r="R20" i="1"/>
  <c r="R11" i="1"/>
  <c r="R28" i="1"/>
  <c r="R27" i="1"/>
  <c r="R33" i="1"/>
  <c r="R25" i="1"/>
  <c r="R17" i="1"/>
  <c r="R9" i="1"/>
  <c r="R19" i="1"/>
  <c r="R4" i="1"/>
  <c r="R36" i="1"/>
  <c r="R35" i="1"/>
  <c r="R14" i="1"/>
  <c r="R38" i="1"/>
  <c r="R30" i="1"/>
  <c r="R22" i="1"/>
  <c r="R6" i="1"/>
  <c r="R12" i="1"/>
  <c r="Q22" i="3" l="1"/>
  <c r="R22" i="3" s="1"/>
  <c r="Q24" i="3"/>
  <c r="R24" i="3" s="1"/>
  <c r="Q33" i="3"/>
  <c r="R33" i="3" s="1"/>
  <c r="Q23" i="3"/>
  <c r="Q10" i="3"/>
  <c r="Q26" i="3"/>
  <c r="Q39" i="3"/>
  <c r="Q27" i="3"/>
  <c r="Q12" i="3"/>
  <c r="Q31" i="3"/>
  <c r="R31" i="3" s="1"/>
  <c r="Q5" i="3"/>
  <c r="R19" i="3" s="1"/>
  <c r="Q35" i="3"/>
  <c r="Q32" i="3"/>
  <c r="Q9" i="3"/>
  <c r="Q37" i="3"/>
  <c r="R18" i="3"/>
  <c r="R6" i="3"/>
  <c r="R8" i="3"/>
  <c r="R12" i="3"/>
  <c r="R35" i="3"/>
  <c r="R5" i="3" l="1"/>
  <c r="R34" i="3"/>
  <c r="R9" i="3"/>
  <c r="R39" i="3"/>
  <c r="R25" i="3"/>
  <c r="R30" i="3"/>
  <c r="R26" i="3"/>
  <c r="R15" i="3"/>
  <c r="R36" i="3"/>
  <c r="R14" i="3"/>
  <c r="R10" i="3"/>
  <c r="R21" i="3"/>
  <c r="R20" i="3"/>
  <c r="R27" i="3"/>
  <c r="R17" i="3"/>
  <c r="R11" i="3"/>
  <c r="R37" i="3"/>
  <c r="R32" i="3"/>
  <c r="R4" i="3"/>
  <c r="R23" i="3"/>
  <c r="R29" i="3"/>
  <c r="Q40" i="3"/>
  <c r="R7" i="3"/>
  <c r="R38" i="3"/>
  <c r="R13" i="3"/>
  <c r="R16" i="3"/>
  <c r="R28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<sst xmlns="http://schemas.openxmlformats.org/spreadsheetml/2006/main" count="478" uniqueCount="33">
  <si>
    <t>Corn</t>
  </si>
  <si>
    <t>Africa</t>
  </si>
  <si>
    <t>S2</t>
  </si>
  <si>
    <t>Asia</t>
  </si>
  <si>
    <t>Europe</t>
  </si>
  <si>
    <t>N. America</t>
  </si>
  <si>
    <t>Oceania</t>
  </si>
  <si>
    <t>S. America</t>
  </si>
  <si>
    <t>Others</t>
  </si>
  <si>
    <t>Rapeseed</t>
  </si>
  <si>
    <t>Rice</t>
  </si>
  <si>
    <t>Soybeans</t>
  </si>
  <si>
    <t>Wheat</t>
  </si>
  <si>
    <t>Crop</t>
  </si>
  <si>
    <t>Consumption</t>
  </si>
  <si>
    <t>Price</t>
  </si>
  <si>
    <t>25-perc.</t>
  </si>
  <si>
    <t>median</t>
  </si>
  <si>
    <t>W. mean</t>
  </si>
  <si>
    <t>Consuming 
region</t>
  </si>
  <si>
    <t>Weight</t>
  </si>
  <si>
    <t>75-perc.</t>
  </si>
  <si>
    <t>All</t>
  </si>
  <si>
    <t>crop</t>
  </si>
  <si>
    <t>reg.imp</t>
  </si>
  <si>
    <t>AE0</t>
  </si>
  <si>
    <t>AE25</t>
  </si>
  <si>
    <t>AE50</t>
  </si>
  <si>
    <t>AE75</t>
  </si>
  <si>
    <t>weight</t>
  </si>
  <si>
    <t>scenario</t>
  </si>
  <si>
    <t>consumption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</si>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</sst>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28">
    <xf numFmtId="0" fontId="0" fillId="0" borderId="0" xfId="0"/>
    <xf numFmtId="164" fontId="0" fillId="0" borderId="0" xfId="0" applyNumberFormat="1" applyAlignment="1">
      <alignment horizontal="center" vertical="center"/>
    </xf>
    <xf numFmtId="0" fontId="0" fillId="0" borderId="12" xfId="0" applyBorder="1"/>
    <xf numFmtId="0" fontId="18" fillId="0" borderId="10" xfId="0" applyFont="1" applyBorder="1" applyAlignment="1">
      <alignment horizontal="center" vertical="center"/>
    </xf>
    <xf numFmtId="9" fontId="18" fillId="0" borderId="10" xfId="0" applyNumberFormat="1" applyFont="1" applyBorder="1" applyAlignment="1">
      <alignment horizontal="center" vertical="center"/>
    </xf>
    <xf numFmtId="0" fontId="18" fillId="0" borderId="10" xfId="0" applyFont="1" applyBorder="1"/>
    <xf numFmtId="1" fontId="18" fillId="0" borderId="10" xfId="0" applyNumberFormat="1" applyFont="1" applyBorder="1" applyAlignment="1">
      <alignment horizontal="center" vertical="center"/>
    </xf>
    <xf numFmtId="0" fontId="18" fillId="0" borderId="0" xfId="0" applyFont="1" applyBorder="1"/>
    <xf numFmtId="1" fontId="18" fillId="0" borderId="0" xfId="0" applyNumberFormat="1" applyFont="1" applyBorder="1" applyAlignment="1">
      <alignment horizontal="center" vertical="center"/>
    </xf>
    <xf numFmtId="0" fontId="18" fillId="0" borderId="12" xfId="0" applyFont="1" applyBorder="1"/>
    <xf numFmtId="1" fontId="18" fillId="0" borderId="12" xfId="0" applyNumberFormat="1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64" fontId="18" fillId="0" borderId="10" xfId="0" applyNumberFormat="1" applyFont="1" applyBorder="1" applyAlignment="1">
      <alignment horizontal="center" vertical="center"/>
    </xf>
    <xf numFmtId="164" fontId="18" fillId="0" borderId="0" xfId="0" applyNumberFormat="1" applyFont="1" applyBorder="1" applyAlignment="1">
      <alignment horizontal="center" vertical="center"/>
    </xf>
    <xf numFmtId="164" fontId="18" fillId="0" borderId="12" xfId="0" applyNumberFormat="1" applyFont="1" applyBorder="1" applyAlignment="1">
      <alignment horizontal="center" vertical="center"/>
    </xf>
    <xf numFmtId="1" fontId="18" fillId="0" borderId="12" xfId="0" applyNumberFormat="1" applyFont="1" applyFill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164" fontId="0" fillId="0" borderId="0" xfId="0" applyNumberFormat="1"/>
    <xf numFmtId="1" fontId="0" fillId="0" borderId="0" xfId="0" applyNumberFormat="1"/>
    <xf numFmtId="9" fontId="0" fillId="0" borderId="0" xfId="42" applyNumberFormat="1" applyFont="1"/>
    <xf numFmtId="0" fontId="18" fillId="0" borderId="11" xfId="0" applyFont="1" applyFill="1" applyBorder="1" applyAlignment="1">
      <alignment horizontal="center"/>
    </xf>
    <xf numFmtId="0" fontId="18" fillId="0" borderId="10" xfId="0" applyFont="1" applyBorder="1" applyAlignment="1">
      <alignment horizontal="center" vertical="center"/>
    </xf>
    <xf numFmtId="0" fontId="18" fillId="0" borderId="12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0"/>
  <sheetViews>
    <sheetView topLeftCell="C1" zoomScaleNormal="100" workbookViewId="0">
      <selection activeCell="R39" sqref="R39"/>
    </sheetView>
  </sheetViews>
  <sheetFormatPr defaultRowHeight="15" x14ac:dyDescent="0.25"/>
  <cols>
    <col min="3" max="3" width="11.42578125" customWidth="1"/>
    <col min="4" max="4" width="9.28515625" bestFit="1" customWidth="1"/>
    <col min="5" max="5" width="9.28515625" customWidth="1"/>
    <col min="6" max="6" width="2.28515625" bestFit="1" customWidth="1"/>
    <col min="7" max="7" width="8.5703125" bestFit="1" customWidth="1"/>
    <col min="8" max="8" width="7.7109375" bestFit="1" customWidth="1"/>
    <col min="9" max="9" width="7" bestFit="1" customWidth="1"/>
    <col min="10" max="10" width="7.7109375" bestFit="1" customWidth="1"/>
    <col min="11" max="11" width="2.28515625" bestFit="1" customWidth="1"/>
    <col min="12" max="12" width="8.5703125" bestFit="1" customWidth="1"/>
    <col min="13" max="13" width="7.7109375" bestFit="1" customWidth="1"/>
    <col min="14" max="14" width="7" bestFit="1" customWidth="1"/>
    <col min="15" max="15" width="7.7109375" bestFit="1" customWidth="1"/>
    <col min="19" max="19" width="9.5703125" bestFit="1" customWidth="1"/>
  </cols>
  <sheetData>
    <row r="1" spans="1:27" x14ac:dyDescent="0.25">
      <c r="A1" t="s">
        <v>2</v>
      </c>
      <c r="F1">
        <v>1</v>
      </c>
      <c r="K1">
        <v>1</v>
      </c>
    </row>
    <row r="2" spans="1:27" x14ac:dyDescent="0.25">
      <c r="C2" s="25" t="s">
        <v>19</v>
      </c>
      <c r="D2" s="22" t="s">
        <v>13</v>
      </c>
      <c r="E2" s="22" t="s">
        <v>20</v>
      </c>
      <c r="F2" s="3"/>
      <c r="G2" s="22" t="s">
        <v>14</v>
      </c>
      <c r="H2" s="22"/>
      <c r="I2" s="22"/>
      <c r="J2" s="22"/>
      <c r="K2" s="3"/>
      <c r="L2" s="22" t="s">
        <v>15</v>
      </c>
      <c r="M2" s="22"/>
      <c r="N2" s="22"/>
      <c r="O2" s="22"/>
      <c r="Z2" s="22" t="s">
        <v>20</v>
      </c>
    </row>
    <row r="3" spans="1:27" x14ac:dyDescent="0.25">
      <c r="C3" s="24"/>
      <c r="D3" s="24"/>
      <c r="E3" s="23"/>
      <c r="F3" s="11"/>
      <c r="G3" s="3" t="s">
        <v>18</v>
      </c>
      <c r="H3" s="4" t="s">
        <v>16</v>
      </c>
      <c r="I3" s="3" t="s">
        <v>17</v>
      </c>
      <c r="J3" s="4" t="s">
        <v>21</v>
      </c>
      <c r="K3" s="3"/>
      <c r="L3" s="3" t="s">
        <v>18</v>
      </c>
      <c r="M3" s="4" t="s">
        <v>16</v>
      </c>
      <c r="N3" s="3" t="s">
        <v>17</v>
      </c>
      <c r="O3" s="4" t="s">
        <v>21</v>
      </c>
      <c r="U3" t="s">
        <v>0</v>
      </c>
      <c r="V3" t="s">
        <v>1</v>
      </c>
      <c r="W3" s="1">
        <v>0.38124740894397702</v>
      </c>
      <c r="Z3" s="23"/>
      <c r="AA3" s="3" t="s">
        <v>18</v>
      </c>
    </row>
    <row r="4" spans="1:27" x14ac:dyDescent="0.25">
      <c r="C4" s="5" t="s">
        <v>1</v>
      </c>
      <c r="D4" s="5" t="s">
        <v>0</v>
      </c>
      <c r="E4" s="12">
        <v>0.38124740894397702</v>
      </c>
      <c r="F4" s="5"/>
      <c r="G4" s="6">
        <v>12.8885288936319</v>
      </c>
      <c r="H4" s="6">
        <v>18.799511559954301</v>
      </c>
      <c r="I4" s="6">
        <v>42.518838500402602</v>
      </c>
      <c r="J4" s="6">
        <v>86.590564190025404</v>
      </c>
      <c r="K4" s="6"/>
      <c r="L4" s="6">
        <v>12.393672236617</v>
      </c>
      <c r="M4" s="6">
        <v>7.7536267358242998</v>
      </c>
      <c r="N4" s="6">
        <v>29.517035894416399</v>
      </c>
      <c r="O4" s="6">
        <v>45.545029898614999</v>
      </c>
      <c r="Q4" s="19">
        <f>E4*G4</f>
        <v>4.913718245796745</v>
      </c>
      <c r="R4" s="20">
        <f>Q4/SUM($Q$4:$Q$39)</f>
        <v>8.1327386132255906E-3</v>
      </c>
      <c r="S4" s="1"/>
      <c r="U4" t="s">
        <v>12</v>
      </c>
      <c r="V4" t="s">
        <v>1</v>
      </c>
      <c r="W4" s="1">
        <v>0.27868780516802999</v>
      </c>
      <c r="Z4" s="12">
        <v>0.38124740894397702</v>
      </c>
      <c r="AA4" s="6">
        <v>12.8885288936319</v>
      </c>
    </row>
    <row r="5" spans="1:27" x14ac:dyDescent="0.25">
      <c r="C5" s="7" t="s">
        <v>1</v>
      </c>
      <c r="D5" s="7" t="s">
        <v>12</v>
      </c>
      <c r="E5" s="13">
        <v>0.27868780516802999</v>
      </c>
      <c r="F5" s="7"/>
      <c r="G5" s="8">
        <v>29.460041483653001</v>
      </c>
      <c r="H5" s="8">
        <v>11.9798908286276</v>
      </c>
      <c r="I5" s="8">
        <v>25.075684062867399</v>
      </c>
      <c r="J5" s="8">
        <v>41.974187064580697</v>
      </c>
      <c r="K5" s="8"/>
      <c r="L5" s="8">
        <v>20.5210233244559</v>
      </c>
      <c r="M5" s="8">
        <v>16.589814160993502</v>
      </c>
      <c r="N5" s="8">
        <v>27.190348821932002</v>
      </c>
      <c r="O5" s="8">
        <v>33.682726894149802</v>
      </c>
      <c r="Q5" s="19">
        <f t="shared" ref="Q5:Q39" si="0">E5*G5</f>
        <v>8.2101543012383686</v>
      </c>
      <c r="R5" s="20">
        <f t="shared" ref="R5:R39" si="1">Q5/SUM($Q$4:$Q$39)</f>
        <v>1.3588699141091008E-2</v>
      </c>
      <c r="S5" s="1"/>
      <c r="U5" t="s">
        <v>10</v>
      </c>
      <c r="V5" t="s">
        <v>1</v>
      </c>
      <c r="W5" s="1">
        <v>0.16793832315919099</v>
      </c>
      <c r="Z5" s="13">
        <v>0.27868780516802999</v>
      </c>
      <c r="AA5" s="8">
        <v>29.460041483653001</v>
      </c>
    </row>
    <row r="6" spans="1:27" x14ac:dyDescent="0.25">
      <c r="C6" s="7" t="s">
        <v>1</v>
      </c>
      <c r="D6" s="7" t="s">
        <v>10</v>
      </c>
      <c r="E6" s="13">
        <v>0.16793832315919099</v>
      </c>
      <c r="F6" s="7"/>
      <c r="G6" s="8">
        <v>20.125425797903301</v>
      </c>
      <c r="H6" s="8">
        <v>27.070240728345201</v>
      </c>
      <c r="I6" s="8">
        <v>43.774756572250602</v>
      </c>
      <c r="J6" s="8">
        <v>68.480510069850396</v>
      </c>
      <c r="K6" s="8"/>
      <c r="L6" s="8">
        <v>49.190761985680702</v>
      </c>
      <c r="M6" s="8">
        <v>15.400794451488601</v>
      </c>
      <c r="N6" s="8">
        <v>32.3858534198109</v>
      </c>
      <c r="O6" s="8">
        <v>84.407682195934896</v>
      </c>
      <c r="Q6" s="19">
        <f t="shared" si="0"/>
        <v>3.3798302613646038</v>
      </c>
      <c r="R6" s="20">
        <f t="shared" si="1"/>
        <v>5.5939870171150341E-3</v>
      </c>
      <c r="S6" s="1"/>
      <c r="U6" t="s">
        <v>11</v>
      </c>
      <c r="V6" t="s">
        <v>1</v>
      </c>
      <c r="W6" s="1">
        <v>1.50226938738549E-2</v>
      </c>
      <c r="Z6" s="13">
        <v>0.16793832315919099</v>
      </c>
      <c r="AA6" s="8">
        <v>20.125425797903301</v>
      </c>
    </row>
    <row r="7" spans="1:27" x14ac:dyDescent="0.25">
      <c r="C7" s="7" t="s">
        <v>1</v>
      </c>
      <c r="D7" s="7" t="s">
        <v>11</v>
      </c>
      <c r="E7" s="13">
        <v>1.50226938738549E-2</v>
      </c>
      <c r="F7" s="7"/>
      <c r="G7" s="8">
        <v>48.152642547844103</v>
      </c>
      <c r="H7" s="8">
        <v>48.425741872493099</v>
      </c>
      <c r="I7" s="8">
        <v>82.9719810037505</v>
      </c>
      <c r="J7" s="8">
        <v>98.606386184488301</v>
      </c>
      <c r="K7" s="8"/>
      <c r="L7" s="8">
        <v>23.924768053989599</v>
      </c>
      <c r="M7" s="8">
        <v>11.032977758000699</v>
      </c>
      <c r="N7" s="8">
        <v>21.879910418909098</v>
      </c>
      <c r="O7" s="8">
        <v>28.257312607051901</v>
      </c>
      <c r="Q7" s="19">
        <f t="shared" si="0"/>
        <v>0.72338240821342237</v>
      </c>
      <c r="R7" s="20">
        <f t="shared" si="1"/>
        <v>1.197276634336508E-3</v>
      </c>
      <c r="S7" s="1"/>
      <c r="U7" t="s">
        <v>9</v>
      </c>
      <c r="V7" t="s">
        <v>1</v>
      </c>
      <c r="W7" s="1">
        <v>2.5370064574898698E-4</v>
      </c>
      <c r="Z7" s="13">
        <v>1.50226938738549E-2</v>
      </c>
      <c r="AA7" s="8">
        <v>48.152642547844103</v>
      </c>
    </row>
    <row r="8" spans="1:27" x14ac:dyDescent="0.25">
      <c r="C8" s="7" t="s">
        <v>1</v>
      </c>
      <c r="D8" s="7" t="s">
        <v>9</v>
      </c>
      <c r="E8" s="13">
        <v>2.5370064574898698E-4</v>
      </c>
      <c r="F8" s="7"/>
      <c r="G8" s="8">
        <v>109.82590225966101</v>
      </c>
      <c r="H8" s="8">
        <v>99.540984936518996</v>
      </c>
      <c r="I8" s="8">
        <v>106.939830003007</v>
      </c>
      <c r="J8" s="8">
        <v>1278.8253865991301</v>
      </c>
      <c r="K8" s="8"/>
      <c r="L8" s="8">
        <v>49.564354786154297</v>
      </c>
      <c r="M8" s="8">
        <v>22.246197082098899</v>
      </c>
      <c r="N8" s="8">
        <v>29.771868202423899</v>
      </c>
      <c r="O8" s="8">
        <v>42.303182443057899</v>
      </c>
      <c r="Q8" s="19">
        <f t="shared" si="0"/>
        <v>2.7862902323241127E-2</v>
      </c>
      <c r="R8" s="20">
        <f t="shared" si="1"/>
        <v>4.6116136551906288E-5</v>
      </c>
      <c r="S8" s="1"/>
      <c r="U8" t="s">
        <v>8</v>
      </c>
      <c r="V8" t="s">
        <v>1</v>
      </c>
      <c r="W8" s="1">
        <v>2.8748384091494601</v>
      </c>
      <c r="Z8" s="13">
        <v>2.5370064574898698E-4</v>
      </c>
      <c r="AA8" s="8">
        <v>109.82590225966101</v>
      </c>
    </row>
    <row r="9" spans="1:27" x14ac:dyDescent="0.25">
      <c r="C9" s="7" t="s">
        <v>1</v>
      </c>
      <c r="D9" s="7" t="s">
        <v>8</v>
      </c>
      <c r="E9" s="13">
        <v>2.8748384091494601</v>
      </c>
      <c r="F9" s="7"/>
      <c r="G9" s="8">
        <v>4.0034098124028397</v>
      </c>
      <c r="H9" s="8">
        <v>6.6188668527946604</v>
      </c>
      <c r="I9" s="8">
        <v>34.434688460179501</v>
      </c>
      <c r="J9" s="8">
        <v>82.319885604919094</v>
      </c>
      <c r="K9" s="8"/>
      <c r="L9" s="8">
        <v>6.2214428773768802</v>
      </c>
      <c r="M9" s="8">
        <v>7.12586403531557</v>
      </c>
      <c r="N9" s="8">
        <v>26.303852629115301</v>
      </c>
      <c r="O9" s="8">
        <v>40.572241825633597</v>
      </c>
      <c r="Q9" s="19">
        <f t="shared" si="0"/>
        <v>11.509156296261517</v>
      </c>
      <c r="R9" s="20">
        <f t="shared" si="1"/>
        <v>1.9048906578296766E-2</v>
      </c>
      <c r="S9" s="1"/>
      <c r="U9" t="s">
        <v>0</v>
      </c>
      <c r="V9" t="s">
        <v>3</v>
      </c>
      <c r="W9" s="1">
        <v>2.60010613829404</v>
      </c>
      <c r="Z9" s="13">
        <v>2.8748384091494601</v>
      </c>
      <c r="AA9" s="8">
        <v>4.0034098124028397</v>
      </c>
    </row>
    <row r="10" spans="1:27" x14ac:dyDescent="0.25">
      <c r="C10" s="7" t="s">
        <v>3</v>
      </c>
      <c r="D10" s="7" t="s">
        <v>0</v>
      </c>
      <c r="E10" s="13">
        <v>2.60010613829404</v>
      </c>
      <c r="F10" s="7"/>
      <c r="G10" s="8">
        <v>35.944041425031799</v>
      </c>
      <c r="H10" s="8">
        <v>17.1526969681248</v>
      </c>
      <c r="I10" s="8">
        <v>69.340811657783803</v>
      </c>
      <c r="J10" s="8">
        <v>260.90626421638399</v>
      </c>
      <c r="K10" s="8"/>
      <c r="L10" s="8">
        <v>18.884209643450301</v>
      </c>
      <c r="M10" s="8">
        <v>10.794241733757399</v>
      </c>
      <c r="N10" s="8">
        <v>20.092315997114198</v>
      </c>
      <c r="O10" s="8">
        <v>35.217955956620898</v>
      </c>
      <c r="Q10" s="19">
        <f t="shared" si="0"/>
        <v>93.458322744320427</v>
      </c>
      <c r="R10" s="20">
        <f t="shared" si="1"/>
        <v>0.15468369818725547</v>
      </c>
      <c r="S10" s="1"/>
      <c r="U10" t="s">
        <v>12</v>
      </c>
      <c r="V10" t="s">
        <v>3</v>
      </c>
      <c r="W10" s="1">
        <v>2.35045890852399</v>
      </c>
      <c r="Z10" s="13">
        <v>2.60010613829404</v>
      </c>
      <c r="AA10" s="8">
        <v>35.944041425031799</v>
      </c>
    </row>
    <row r="11" spans="1:27" x14ac:dyDescent="0.25">
      <c r="C11" s="7" t="s">
        <v>3</v>
      </c>
      <c r="D11" s="7" t="s">
        <v>12</v>
      </c>
      <c r="E11" s="13">
        <v>2.35045890852399</v>
      </c>
      <c r="F11" s="7"/>
      <c r="G11" s="8">
        <v>23.884772978009401</v>
      </c>
      <c r="H11" s="8">
        <v>40.752484021287501</v>
      </c>
      <c r="I11" s="8">
        <v>69.0011851716622</v>
      </c>
      <c r="J11" s="8">
        <v>84.861766247780693</v>
      </c>
      <c r="K11" s="8"/>
      <c r="L11" s="8">
        <v>22.743324102869501</v>
      </c>
      <c r="M11" s="8">
        <v>12.9267024726052</v>
      </c>
      <c r="N11" s="8">
        <v>23.7312201075849</v>
      </c>
      <c r="O11" s="8">
        <v>82.758928784146406</v>
      </c>
      <c r="Q11" s="19">
        <f t="shared" si="0"/>
        <v>56.140177424235269</v>
      </c>
      <c r="R11" s="20">
        <f t="shared" si="1"/>
        <v>9.2918105160378739E-2</v>
      </c>
      <c r="S11" s="1"/>
      <c r="U11" t="s">
        <v>10</v>
      </c>
      <c r="V11" t="s">
        <v>3</v>
      </c>
      <c r="W11" s="1">
        <v>4.51522013041291</v>
      </c>
      <c r="Z11" s="13">
        <v>2.35045890852399</v>
      </c>
      <c r="AA11" s="8">
        <v>23.884772978009401</v>
      </c>
    </row>
    <row r="12" spans="1:27" x14ac:dyDescent="0.25">
      <c r="C12" s="7" t="s">
        <v>3</v>
      </c>
      <c r="D12" s="7" t="s">
        <v>10</v>
      </c>
      <c r="E12" s="13">
        <v>4.51522013041291</v>
      </c>
      <c r="F12" s="7"/>
      <c r="G12" s="8">
        <v>6.2209041659416204</v>
      </c>
      <c r="H12" s="8">
        <v>12.953665283509199</v>
      </c>
      <c r="I12" s="8">
        <v>44.833713779617597</v>
      </c>
      <c r="J12" s="8">
        <v>154.23133458547801</v>
      </c>
      <c r="K12" s="8"/>
      <c r="L12" s="8">
        <v>40.075433611817402</v>
      </c>
      <c r="M12" s="8">
        <v>9.0681340815267397</v>
      </c>
      <c r="N12" s="8">
        <v>34.371817738816901</v>
      </c>
      <c r="O12" s="8">
        <v>76.356134882201701</v>
      </c>
      <c r="Q12" s="19">
        <f t="shared" si="0"/>
        <v>28.088751719429141</v>
      </c>
      <c r="R12" s="20">
        <f t="shared" si="1"/>
        <v>4.6489941888979314E-2</v>
      </c>
      <c r="S12" s="1"/>
      <c r="U12" t="s">
        <v>11</v>
      </c>
      <c r="V12" t="s">
        <v>3</v>
      </c>
      <c r="W12" s="1">
        <v>0.554928717896496</v>
      </c>
      <c r="Z12" s="13">
        <v>4.51522013041291</v>
      </c>
      <c r="AA12" s="8">
        <v>6.2209041659416204</v>
      </c>
    </row>
    <row r="13" spans="1:27" x14ac:dyDescent="0.25">
      <c r="C13" s="7" t="s">
        <v>3</v>
      </c>
      <c r="D13" s="7" t="s">
        <v>11</v>
      </c>
      <c r="E13" s="13">
        <v>0.554928717896496</v>
      </c>
      <c r="F13" s="7"/>
      <c r="G13" s="8">
        <v>43.986882916446497</v>
      </c>
      <c r="H13" s="8">
        <v>43.666591609377001</v>
      </c>
      <c r="I13" s="8">
        <v>61.935684054076098</v>
      </c>
      <c r="J13" s="8">
        <v>89.159121121737897</v>
      </c>
      <c r="K13" s="8"/>
      <c r="L13" s="8">
        <v>72.663313536072806</v>
      </c>
      <c r="M13" s="8">
        <v>32.153225121962898</v>
      </c>
      <c r="N13" s="8">
        <v>45.678374749795999</v>
      </c>
      <c r="O13" s="8">
        <v>76.354871804250706</v>
      </c>
      <c r="Q13" s="19">
        <f t="shared" si="0"/>
        <v>24.409584541086936</v>
      </c>
      <c r="R13" s="20">
        <f t="shared" si="1"/>
        <v>4.0400519687897422E-2</v>
      </c>
      <c r="S13" s="1"/>
      <c r="U13" t="s">
        <v>9</v>
      </c>
      <c r="V13" t="s">
        <v>3</v>
      </c>
      <c r="W13" s="1">
        <v>0.22025686919470699</v>
      </c>
      <c r="Z13" s="13">
        <v>0.554928717896496</v>
      </c>
      <c r="AA13" s="8">
        <v>43.986882916446497</v>
      </c>
    </row>
    <row r="14" spans="1:27" x14ac:dyDescent="0.25">
      <c r="C14" s="7" t="s">
        <v>3</v>
      </c>
      <c r="D14" s="7" t="s">
        <v>9</v>
      </c>
      <c r="E14" s="13">
        <v>0.22025686919470699</v>
      </c>
      <c r="F14" s="7"/>
      <c r="G14" s="8">
        <v>7.5746590451067402</v>
      </c>
      <c r="H14" s="8">
        <v>13.8187455057445</v>
      </c>
      <c r="I14" s="8">
        <v>51.602948528604898</v>
      </c>
      <c r="J14" s="8">
        <v>100</v>
      </c>
      <c r="K14" s="8"/>
      <c r="L14" s="8">
        <v>83.813619719844198</v>
      </c>
      <c r="M14" s="8">
        <v>15.371088858239901</v>
      </c>
      <c r="N14" s="8">
        <v>34.070624407254002</v>
      </c>
      <c r="O14" s="8">
        <v>52.520898429619699</v>
      </c>
      <c r="Q14" s="19">
        <f t="shared" si="0"/>
        <v>1.6683706864925794</v>
      </c>
      <c r="R14" s="20">
        <f t="shared" si="1"/>
        <v>2.7613351080555916E-3</v>
      </c>
      <c r="S14" s="1"/>
      <c r="U14" t="s">
        <v>8</v>
      </c>
      <c r="V14" t="s">
        <v>3</v>
      </c>
      <c r="W14" s="1">
        <v>18.984555136224099</v>
      </c>
      <c r="Z14" s="13">
        <v>0.22025686919470699</v>
      </c>
      <c r="AA14" s="8">
        <v>7.5746590451067402</v>
      </c>
    </row>
    <row r="15" spans="1:27" x14ac:dyDescent="0.25">
      <c r="C15" s="7" t="s">
        <v>3</v>
      </c>
      <c r="D15" s="7" t="s">
        <v>8</v>
      </c>
      <c r="E15" s="13">
        <v>18.984555136224099</v>
      </c>
      <c r="F15" s="7"/>
      <c r="G15" s="8">
        <v>3.9307602616441102</v>
      </c>
      <c r="H15" s="8">
        <v>9.5308857070590491</v>
      </c>
      <c r="I15" s="8">
        <v>31.398569089310801</v>
      </c>
      <c r="J15" s="8">
        <v>44.2745949169298</v>
      </c>
      <c r="K15" s="8"/>
      <c r="L15" s="8">
        <v>16.978958083942999</v>
      </c>
      <c r="M15" s="8">
        <v>15.2474466289404</v>
      </c>
      <c r="N15" s="8">
        <v>20.2715577209778</v>
      </c>
      <c r="O15" s="8">
        <v>35.246692038463799</v>
      </c>
      <c r="Q15" s="19">
        <f t="shared" si="0"/>
        <v>74.623734914461281</v>
      </c>
      <c r="R15" s="20">
        <f t="shared" si="1"/>
        <v>0.12351040496086556</v>
      </c>
      <c r="S15" s="1"/>
      <c r="U15" t="s">
        <v>0</v>
      </c>
      <c r="V15" t="s">
        <v>4</v>
      </c>
      <c r="W15" s="1">
        <v>0.54392520118091903</v>
      </c>
      <c r="Z15" s="13">
        <v>18.984555136224099</v>
      </c>
      <c r="AA15" s="8">
        <v>3.9307602616441102</v>
      </c>
    </row>
    <row r="16" spans="1:27" x14ac:dyDescent="0.25">
      <c r="C16" s="7" t="s">
        <v>4</v>
      </c>
      <c r="D16" s="7" t="s">
        <v>0</v>
      </c>
      <c r="E16" s="13">
        <v>0.54392520118091903</v>
      </c>
      <c r="F16" s="7"/>
      <c r="G16" s="8">
        <v>28.676329691273001</v>
      </c>
      <c r="H16" s="8">
        <v>25.864760285384499</v>
      </c>
      <c r="I16" s="8">
        <v>127.97664551296</v>
      </c>
      <c r="J16" s="8">
        <v>455.94370296305101</v>
      </c>
      <c r="K16" s="8"/>
      <c r="L16" s="8">
        <v>10.169713259867301</v>
      </c>
      <c r="M16" s="8">
        <v>8.7740478941043101</v>
      </c>
      <c r="N16" s="8">
        <v>29.433438426574899</v>
      </c>
      <c r="O16" s="8">
        <v>55.3286580447636</v>
      </c>
      <c r="Q16" s="19">
        <f t="shared" si="0"/>
        <v>15.597778396456029</v>
      </c>
      <c r="R16" s="20">
        <f t="shared" si="1"/>
        <v>2.5816021249062293E-2</v>
      </c>
      <c r="S16" s="1"/>
      <c r="U16" t="s">
        <v>12</v>
      </c>
      <c r="V16" t="s">
        <v>4</v>
      </c>
      <c r="W16" s="1">
        <v>1.16070704656581</v>
      </c>
      <c r="Z16" s="13">
        <v>0.54392520118091903</v>
      </c>
      <c r="AA16" s="8">
        <v>28.676329691273001</v>
      </c>
    </row>
    <row r="17" spans="3:27" x14ac:dyDescent="0.25">
      <c r="C17" s="7" t="s">
        <v>4</v>
      </c>
      <c r="D17" s="7" t="s">
        <v>12</v>
      </c>
      <c r="E17" s="13">
        <v>1.16070704656581</v>
      </c>
      <c r="F17" s="7"/>
      <c r="G17" s="8">
        <v>6.1873909606777504</v>
      </c>
      <c r="H17" s="8">
        <v>11.420417222251601</v>
      </c>
      <c r="I17" s="8">
        <v>46.002823828748603</v>
      </c>
      <c r="J17" s="8">
        <v>112.532493708844</v>
      </c>
      <c r="K17" s="8"/>
      <c r="L17" s="8">
        <v>14.2848525897681</v>
      </c>
      <c r="M17" s="8">
        <v>10.745003209119099</v>
      </c>
      <c r="N17" s="8">
        <v>19.1603767752114</v>
      </c>
      <c r="O17" s="8">
        <v>29.261744813200899</v>
      </c>
      <c r="Q17" s="19">
        <f t="shared" si="0"/>
        <v>7.1817482879162613</v>
      </c>
      <c r="R17" s="20">
        <f t="shared" si="1"/>
        <v>1.1886575234867334E-2</v>
      </c>
      <c r="S17" s="1"/>
      <c r="U17" t="s">
        <v>10</v>
      </c>
      <c r="V17" t="s">
        <v>4</v>
      </c>
      <c r="W17" s="1">
        <v>3.7438841316591497E-2</v>
      </c>
      <c r="Z17" s="13">
        <v>1.16070704656581</v>
      </c>
      <c r="AA17" s="8">
        <v>6.1873909606777504</v>
      </c>
    </row>
    <row r="18" spans="3:27" x14ac:dyDescent="0.25">
      <c r="C18" s="7" t="s">
        <v>4</v>
      </c>
      <c r="D18" s="7" t="s">
        <v>10</v>
      </c>
      <c r="E18" s="13">
        <v>3.7438841316591497E-2</v>
      </c>
      <c r="F18" s="7"/>
      <c r="G18" s="8">
        <v>38.077854078745503</v>
      </c>
      <c r="H18" s="8">
        <v>24.940941496752998</v>
      </c>
      <c r="I18" s="8">
        <v>64.338038767088193</v>
      </c>
      <c r="J18" s="8">
        <v>232.774048410028</v>
      </c>
      <c r="K18" s="8"/>
      <c r="L18" s="8">
        <v>18.406466509087</v>
      </c>
      <c r="M18" s="8">
        <v>8.5981501480820199</v>
      </c>
      <c r="N18" s="8">
        <v>20.922799720612598</v>
      </c>
      <c r="O18" s="8">
        <v>31.822381361315699</v>
      </c>
      <c r="Q18" s="19">
        <f t="shared" si="0"/>
        <v>1.4255907365304792</v>
      </c>
      <c r="R18" s="20">
        <f t="shared" si="1"/>
        <v>2.359507861395136E-3</v>
      </c>
      <c r="S18" s="1"/>
      <c r="U18" t="s">
        <v>11</v>
      </c>
      <c r="V18" t="s">
        <v>4</v>
      </c>
      <c r="W18" s="1">
        <v>0.119229357975081</v>
      </c>
      <c r="Z18" s="13">
        <v>3.7438841316591497E-2</v>
      </c>
      <c r="AA18" s="8">
        <v>38.077854078745503</v>
      </c>
    </row>
    <row r="19" spans="3:27" x14ac:dyDescent="0.25">
      <c r="C19" s="7" t="s">
        <v>4</v>
      </c>
      <c r="D19" s="7" t="s">
        <v>11</v>
      </c>
      <c r="E19" s="13">
        <v>0.119229357975081</v>
      </c>
      <c r="F19" s="7"/>
      <c r="G19" s="8">
        <v>30.387195460565401</v>
      </c>
      <c r="H19" s="8">
        <v>21.723751899744698</v>
      </c>
      <c r="I19" s="8">
        <v>40.596922641590297</v>
      </c>
      <c r="J19" s="8">
        <v>70.606425550730293</v>
      </c>
      <c r="K19" s="8"/>
      <c r="L19" s="8">
        <v>45.789374437077598</v>
      </c>
      <c r="M19" s="8">
        <v>28.9616348132915</v>
      </c>
      <c r="N19" s="8">
        <v>61.612043205360401</v>
      </c>
      <c r="O19" s="8">
        <v>98.061462873734101</v>
      </c>
      <c r="Q19" s="19">
        <f t="shared" si="0"/>
        <v>3.6230458054265084</v>
      </c>
      <c r="R19" s="20">
        <f t="shared" si="1"/>
        <v>5.996535219430243E-3</v>
      </c>
      <c r="S19" s="1"/>
      <c r="U19" t="s">
        <v>9</v>
      </c>
      <c r="V19" t="s">
        <v>4</v>
      </c>
      <c r="W19" s="1">
        <v>0.106382002087253</v>
      </c>
      <c r="Z19" s="13">
        <v>0.119229357975081</v>
      </c>
      <c r="AA19" s="8">
        <v>30.387195460565401</v>
      </c>
    </row>
    <row r="20" spans="3:27" x14ac:dyDescent="0.25">
      <c r="C20" s="7" t="s">
        <v>4</v>
      </c>
      <c r="D20" s="7" t="s">
        <v>9</v>
      </c>
      <c r="E20" s="13">
        <v>0.106382002087253</v>
      </c>
      <c r="F20" s="7"/>
      <c r="G20" s="8">
        <v>46.467976764188499</v>
      </c>
      <c r="H20" s="8">
        <v>49.109096081955897</v>
      </c>
      <c r="I20" s="8">
        <v>99.659452646937197</v>
      </c>
      <c r="J20" s="8">
        <v>894.12323768746205</v>
      </c>
      <c r="K20" s="8"/>
      <c r="L20" s="8">
        <v>14.116532614834099</v>
      </c>
      <c r="M20" s="8">
        <v>17.2203305255216</v>
      </c>
      <c r="N20" s="8">
        <v>41.400589876178103</v>
      </c>
      <c r="O20" s="8">
        <v>106.755923639936</v>
      </c>
      <c r="Q20" s="19">
        <f t="shared" si="0"/>
        <v>4.9433564011183249</v>
      </c>
      <c r="R20" s="20">
        <f t="shared" si="1"/>
        <v>8.1817929867470628E-3</v>
      </c>
      <c r="S20" s="1"/>
      <c r="U20" t="s">
        <v>8</v>
      </c>
      <c r="V20" t="s">
        <v>4</v>
      </c>
      <c r="W20" s="1">
        <v>4.3266370223471604</v>
      </c>
      <c r="Z20" s="13">
        <v>0.106382002087253</v>
      </c>
      <c r="AA20" s="8">
        <v>46.467976764188499</v>
      </c>
    </row>
    <row r="21" spans="3:27" x14ac:dyDescent="0.25">
      <c r="C21" s="7" t="s">
        <v>4</v>
      </c>
      <c r="D21" s="7" t="s">
        <v>8</v>
      </c>
      <c r="E21" s="13">
        <v>4.3266370223471604</v>
      </c>
      <c r="F21" s="7"/>
      <c r="G21" s="8">
        <v>15.7225905440751</v>
      </c>
      <c r="H21" s="8">
        <v>10.7096001529369</v>
      </c>
      <c r="I21" s="8">
        <v>26.955348237771801</v>
      </c>
      <c r="J21" s="8">
        <v>52.251272407019897</v>
      </c>
      <c r="K21" s="8"/>
      <c r="L21" s="8">
        <v>13.289500721809601</v>
      </c>
      <c r="M21" s="8">
        <v>10.481772571453</v>
      </c>
      <c r="N21" s="8">
        <v>20.814936846403199</v>
      </c>
      <c r="O21" s="8">
        <v>35.936768863481603</v>
      </c>
      <c r="Q21" s="19">
        <f t="shared" si="0"/>
        <v>68.02594233520071</v>
      </c>
      <c r="R21" s="20">
        <f t="shared" si="1"/>
        <v>0.11259033999431899</v>
      </c>
      <c r="S21" s="1"/>
      <c r="U21" t="s">
        <v>0</v>
      </c>
      <c r="V21" t="s">
        <v>5</v>
      </c>
      <c r="W21" s="1">
        <v>1.77070493764856</v>
      </c>
      <c r="Z21" s="13">
        <v>4.3266370223471604</v>
      </c>
      <c r="AA21" s="8">
        <v>15.7225905440751</v>
      </c>
    </row>
    <row r="22" spans="3:27" x14ac:dyDescent="0.25">
      <c r="C22" s="7" t="s">
        <v>5</v>
      </c>
      <c r="D22" s="7" t="s">
        <v>0</v>
      </c>
      <c r="E22" s="13">
        <v>1.77070493764856</v>
      </c>
      <c r="F22" s="7"/>
      <c r="G22" s="8">
        <v>20.827932106388801</v>
      </c>
      <c r="H22" s="8">
        <v>21.198001834300801</v>
      </c>
      <c r="I22" s="8">
        <v>74.204823543005006</v>
      </c>
      <c r="J22" s="8">
        <v>99.271378560299993</v>
      </c>
      <c r="K22" s="8"/>
      <c r="L22" s="8">
        <v>53.383885977115703</v>
      </c>
      <c r="M22" s="8">
        <v>24.757949213544801</v>
      </c>
      <c r="N22" s="8">
        <v>44.071191189308102</v>
      </c>
      <c r="O22" s="8">
        <v>122.09800508008701</v>
      </c>
      <c r="Q22" s="19">
        <f t="shared" si="0"/>
        <v>36.880122221791623</v>
      </c>
      <c r="R22" s="20">
        <f t="shared" si="1"/>
        <v>6.1040617115198488E-2</v>
      </c>
      <c r="S22" s="1"/>
      <c r="U22" t="s">
        <v>12</v>
      </c>
      <c r="V22" t="s">
        <v>5</v>
      </c>
      <c r="W22" s="1">
        <v>0.32804524701296101</v>
      </c>
      <c r="Z22" s="13">
        <v>1.77070493764856</v>
      </c>
      <c r="AA22" s="8">
        <v>20.827932106388801</v>
      </c>
    </row>
    <row r="23" spans="3:27" x14ac:dyDescent="0.25">
      <c r="C23" s="7" t="s">
        <v>5</v>
      </c>
      <c r="D23" s="7" t="s">
        <v>12</v>
      </c>
      <c r="E23" s="13">
        <v>0.32804524701296101</v>
      </c>
      <c r="F23" s="7"/>
      <c r="G23" s="8">
        <v>14.033471271769001</v>
      </c>
      <c r="H23" s="8">
        <v>13.1724463602529</v>
      </c>
      <c r="I23" s="8">
        <v>29.886636237332699</v>
      </c>
      <c r="J23" s="8">
        <v>55.644705834742098</v>
      </c>
      <c r="K23" s="8"/>
      <c r="L23" s="8">
        <v>33.946931012768303</v>
      </c>
      <c r="M23" s="8">
        <v>24.504266555677301</v>
      </c>
      <c r="N23" s="8">
        <v>62.583848972088099</v>
      </c>
      <c r="O23" s="8">
        <v>109.739870852447</v>
      </c>
      <c r="Q23" s="19">
        <f t="shared" si="0"/>
        <v>4.6036135497967541</v>
      </c>
      <c r="R23" s="20">
        <f t="shared" si="1"/>
        <v>7.6194815827763862E-3</v>
      </c>
      <c r="S23" s="1"/>
      <c r="U23" t="s">
        <v>10</v>
      </c>
      <c r="V23" t="s">
        <v>5</v>
      </c>
      <c r="W23" s="1">
        <v>4.94646295306264E-2</v>
      </c>
      <c r="Z23" s="13">
        <v>0.32804524701296101</v>
      </c>
      <c r="AA23" s="8">
        <v>14.033471271769001</v>
      </c>
    </row>
    <row r="24" spans="3:27" x14ac:dyDescent="0.25">
      <c r="C24" s="7" t="s">
        <v>5</v>
      </c>
      <c r="D24" s="7" t="s">
        <v>10</v>
      </c>
      <c r="E24" s="13">
        <v>4.94646295306264E-2</v>
      </c>
      <c r="F24" s="7"/>
      <c r="G24" s="8">
        <v>20.489153404012299</v>
      </c>
      <c r="H24" s="8">
        <v>20.138131536759801</v>
      </c>
      <c r="I24" s="8">
        <v>46.5272207530668</v>
      </c>
      <c r="J24" s="8">
        <v>93.644187020073502</v>
      </c>
      <c r="K24" s="8"/>
      <c r="L24" s="8">
        <v>36.1452861399437</v>
      </c>
      <c r="M24" s="8">
        <v>17.391809252170901</v>
      </c>
      <c r="N24" s="8">
        <v>41.756649579221403</v>
      </c>
      <c r="O24" s="8">
        <v>74.280130315085898</v>
      </c>
      <c r="Q24" s="19">
        <f t="shared" si="0"/>
        <v>1.0134883825256411</v>
      </c>
      <c r="R24" s="20">
        <f t="shared" si="1"/>
        <v>1.6774336032947168E-3</v>
      </c>
      <c r="S24" s="1"/>
      <c r="U24" t="s">
        <v>11</v>
      </c>
      <c r="V24" t="s">
        <v>5</v>
      </c>
      <c r="W24" s="1">
        <v>0.35177038028985602</v>
      </c>
      <c r="Z24" s="13">
        <v>4.94646295306264E-2</v>
      </c>
      <c r="AA24" s="8">
        <v>20.489153404012299</v>
      </c>
    </row>
    <row r="25" spans="3:27" x14ac:dyDescent="0.25">
      <c r="C25" s="7" t="s">
        <v>5</v>
      </c>
      <c r="D25" s="7" t="s">
        <v>11</v>
      </c>
      <c r="E25" s="13">
        <v>0.35177038028985602</v>
      </c>
      <c r="F25" s="7"/>
      <c r="G25" s="8">
        <v>23.9252586996197</v>
      </c>
      <c r="H25" s="8">
        <v>67.467114701774605</v>
      </c>
      <c r="I25" s="8">
        <v>97.346270573779805</v>
      </c>
      <c r="J25" s="8">
        <v>100</v>
      </c>
      <c r="K25" s="8"/>
      <c r="L25" s="8">
        <v>25.682750257909799</v>
      </c>
      <c r="M25" s="8">
        <v>19.442835016938201</v>
      </c>
      <c r="N25" s="8">
        <v>36.152940748356002</v>
      </c>
      <c r="O25" s="8">
        <v>79.774098633316598</v>
      </c>
      <c r="Q25" s="19">
        <f t="shared" si="0"/>
        <v>8.4161973512984076</v>
      </c>
      <c r="R25" s="20">
        <f t="shared" si="1"/>
        <v>1.3929722819166865E-2</v>
      </c>
      <c r="S25" s="1"/>
      <c r="U25" t="s">
        <v>9</v>
      </c>
      <c r="V25" t="s">
        <v>5</v>
      </c>
      <c r="W25" s="1">
        <v>4.9644406654428E-2</v>
      </c>
      <c r="Z25" s="13">
        <v>0.35177038028985602</v>
      </c>
      <c r="AA25" s="8">
        <v>23.9252586996197</v>
      </c>
    </row>
    <row r="26" spans="3:27" x14ac:dyDescent="0.25">
      <c r="C26" s="7" t="s">
        <v>5</v>
      </c>
      <c r="D26" s="7" t="s">
        <v>9</v>
      </c>
      <c r="E26" s="13">
        <v>4.9644406654428E-2</v>
      </c>
      <c r="F26" s="7"/>
      <c r="G26" s="8">
        <v>49.163173302104902</v>
      </c>
      <c r="H26" s="8">
        <v>56.811425120019202</v>
      </c>
      <c r="I26" s="8">
        <v>93.021099546656501</v>
      </c>
      <c r="J26" s="8">
        <v>99.301513753883697</v>
      </c>
      <c r="K26" s="8"/>
      <c r="L26" s="8">
        <v>11.185109942243599</v>
      </c>
      <c r="M26" s="8">
        <v>10.1475915673731</v>
      </c>
      <c r="N26" s="8">
        <v>24.372872602251402</v>
      </c>
      <c r="O26" s="8">
        <v>44.539810538292699</v>
      </c>
      <c r="Q26" s="19">
        <f t="shared" si="0"/>
        <v>2.4406765678318134</v>
      </c>
      <c r="R26" s="20">
        <f t="shared" si="1"/>
        <v>4.0395854163148455E-3</v>
      </c>
      <c r="S26" s="1"/>
      <c r="U26" t="s">
        <v>8</v>
      </c>
      <c r="V26" t="s">
        <v>5</v>
      </c>
      <c r="W26" s="1">
        <v>1.83344011305465</v>
      </c>
      <c r="Z26" s="13">
        <v>4.9644406654428E-2</v>
      </c>
      <c r="AA26" s="8">
        <v>49.163173302104902</v>
      </c>
    </row>
    <row r="27" spans="3:27" x14ac:dyDescent="0.25">
      <c r="C27" s="7" t="s">
        <v>5</v>
      </c>
      <c r="D27" s="7" t="s">
        <v>8</v>
      </c>
      <c r="E27" s="13">
        <v>1.83344011305465</v>
      </c>
      <c r="F27" s="7"/>
      <c r="G27" s="8">
        <v>12.4160885881823</v>
      </c>
      <c r="H27" s="8">
        <v>14.2881872926491</v>
      </c>
      <c r="I27" s="8">
        <v>32.334019454734303</v>
      </c>
      <c r="J27" s="8">
        <v>97.762378064514706</v>
      </c>
      <c r="K27" s="8"/>
      <c r="L27" s="8">
        <v>8.1708249010795395</v>
      </c>
      <c r="M27" s="8">
        <v>8.1330767981441401</v>
      </c>
      <c r="N27" s="8">
        <v>25.680762500685599</v>
      </c>
      <c r="O27" s="8">
        <v>64.4055781728011</v>
      </c>
      <c r="Q27" s="19">
        <f t="shared" si="0"/>
        <v>22.764154864813506</v>
      </c>
      <c r="R27" s="20">
        <f t="shared" si="1"/>
        <v>3.767715444915521E-2</v>
      </c>
      <c r="S27" s="1"/>
      <c r="U27" t="s">
        <v>0</v>
      </c>
      <c r="V27" t="s">
        <v>7</v>
      </c>
      <c r="W27" s="1">
        <v>0.48402349195278299</v>
      </c>
      <c r="Z27" s="13">
        <v>1.83344011305465</v>
      </c>
      <c r="AA27" s="8">
        <v>12.4160885881823</v>
      </c>
    </row>
    <row r="28" spans="3:27" x14ac:dyDescent="0.25">
      <c r="C28" s="7" t="s">
        <v>7</v>
      </c>
      <c r="D28" s="7" t="s">
        <v>0</v>
      </c>
      <c r="E28" s="13">
        <v>0.48402349195278299</v>
      </c>
      <c r="F28" s="7"/>
      <c r="G28" s="8">
        <v>25.414050752705599</v>
      </c>
      <c r="H28" s="8">
        <v>33.304559577117999</v>
      </c>
      <c r="I28" s="8">
        <v>115.049277303317</v>
      </c>
      <c r="J28" s="8">
        <v>4056.7196668781198</v>
      </c>
      <c r="K28" s="8"/>
      <c r="L28" s="8">
        <v>22.811350778884201</v>
      </c>
      <c r="M28" s="8">
        <v>16.887317482824699</v>
      </c>
      <c r="N28" s="8">
        <v>25.856741428898701</v>
      </c>
      <c r="O28" s="8">
        <v>36.3708989830373</v>
      </c>
      <c r="Q28" s="19">
        <f t="shared" si="0"/>
        <v>12.300997589989818</v>
      </c>
      <c r="R28" s="20">
        <f t="shared" si="1"/>
        <v>2.0359490120720952E-2</v>
      </c>
      <c r="S28" s="1"/>
      <c r="U28" t="s">
        <v>12</v>
      </c>
      <c r="V28" t="s">
        <v>7</v>
      </c>
      <c r="W28" s="1">
        <v>0.15964379661856701</v>
      </c>
      <c r="Z28" s="13">
        <v>0.48402349195278299</v>
      </c>
      <c r="AA28" s="8">
        <v>25.414050752705599</v>
      </c>
    </row>
    <row r="29" spans="3:27" x14ac:dyDescent="0.25">
      <c r="C29" s="7" t="s">
        <v>7</v>
      </c>
      <c r="D29" s="7" t="s">
        <v>12</v>
      </c>
      <c r="E29" s="13">
        <v>0.15964379661856701</v>
      </c>
      <c r="F29" s="7"/>
      <c r="G29" s="8">
        <v>24.214638660690799</v>
      </c>
      <c r="H29" s="8">
        <v>33.177989791649999</v>
      </c>
      <c r="I29" s="8">
        <v>57.193408865345603</v>
      </c>
      <c r="J29" s="8">
        <v>391.484026351132</v>
      </c>
      <c r="K29" s="8"/>
      <c r="L29" s="8">
        <v>23.666927857906799</v>
      </c>
      <c r="M29" s="8">
        <v>11.375523290087701</v>
      </c>
      <c r="N29" s="8">
        <v>20.098575366574899</v>
      </c>
      <c r="O29" s="8">
        <v>29.5379634041043</v>
      </c>
      <c r="Q29" s="19">
        <f t="shared" si="0"/>
        <v>3.8657168495394116</v>
      </c>
      <c r="R29" s="20">
        <f t="shared" si="1"/>
        <v>6.3981822150545858E-3</v>
      </c>
      <c r="S29" s="1"/>
      <c r="U29" t="s">
        <v>10</v>
      </c>
      <c r="V29" t="s">
        <v>7</v>
      </c>
      <c r="W29" s="1">
        <v>0.14277220672558699</v>
      </c>
      <c r="Z29" s="13">
        <v>0.15964379661856701</v>
      </c>
      <c r="AA29" s="8">
        <v>24.214638660690799</v>
      </c>
    </row>
    <row r="30" spans="3:27" x14ac:dyDescent="0.25">
      <c r="C30" s="7" t="s">
        <v>7</v>
      </c>
      <c r="D30" s="7" t="s">
        <v>10</v>
      </c>
      <c r="E30" s="13">
        <v>0.14277220672558699</v>
      </c>
      <c r="F30" s="7"/>
      <c r="G30" s="8">
        <v>40.8872630825621</v>
      </c>
      <c r="H30" s="8">
        <v>26.316252266603399</v>
      </c>
      <c r="I30" s="8">
        <v>68.802799252968498</v>
      </c>
      <c r="J30" s="8">
        <v>1049.7602794576301</v>
      </c>
      <c r="K30" s="8"/>
      <c r="L30" s="8">
        <v>27.648739040963399</v>
      </c>
      <c r="M30" s="8">
        <v>11.1198087578837</v>
      </c>
      <c r="N30" s="8">
        <v>27.748508080683699</v>
      </c>
      <c r="O30" s="8">
        <v>33.738505227435503</v>
      </c>
      <c r="Q30" s="19">
        <f t="shared" si="0"/>
        <v>5.8375647772670174</v>
      </c>
      <c r="R30" s="20">
        <f t="shared" si="1"/>
        <v>9.6618051944464146E-3</v>
      </c>
      <c r="S30" s="1"/>
      <c r="U30" t="s">
        <v>11</v>
      </c>
      <c r="V30" t="s">
        <v>7</v>
      </c>
      <c r="W30" s="1">
        <v>0.43310944723974598</v>
      </c>
      <c r="Z30" s="13">
        <v>0.14277220672558699</v>
      </c>
      <c r="AA30" s="8">
        <v>40.8872630825621</v>
      </c>
    </row>
    <row r="31" spans="3:27" x14ac:dyDescent="0.25">
      <c r="C31" s="7" t="s">
        <v>7</v>
      </c>
      <c r="D31" s="7" t="s">
        <v>11</v>
      </c>
      <c r="E31" s="13">
        <v>0.43310944723974598</v>
      </c>
      <c r="F31" s="7"/>
      <c r="G31" s="8">
        <v>27.712695092816599</v>
      </c>
      <c r="H31" s="8">
        <v>100</v>
      </c>
      <c r="I31" s="8">
        <v>1048.3546623739401</v>
      </c>
      <c r="J31" s="8">
        <v>76911.017976727395</v>
      </c>
      <c r="K31" s="8"/>
      <c r="L31" s="8">
        <v>6.7288074993440699</v>
      </c>
      <c r="M31" s="8">
        <v>11.494775152236199</v>
      </c>
      <c r="N31" s="8">
        <v>22.304338940888002</v>
      </c>
      <c r="O31" s="8">
        <v>31.4180305594776</v>
      </c>
      <c r="Q31" s="19">
        <f t="shared" si="0"/>
        <v>12.002630053173418</v>
      </c>
      <c r="R31" s="20">
        <f t="shared" si="1"/>
        <v>1.9865659366449389E-2</v>
      </c>
      <c r="S31" s="1"/>
      <c r="U31" t="s">
        <v>9</v>
      </c>
      <c r="V31" t="s">
        <v>7</v>
      </c>
      <c r="W31" s="1">
        <v>7.10903849974021E-4</v>
      </c>
      <c r="Z31" s="13">
        <v>0.43310944723974598</v>
      </c>
      <c r="AA31" s="8">
        <v>27.712695092816599</v>
      </c>
    </row>
    <row r="32" spans="3:27" x14ac:dyDescent="0.25">
      <c r="C32" s="7" t="s">
        <v>7</v>
      </c>
      <c r="D32" s="7" t="s">
        <v>9</v>
      </c>
      <c r="E32" s="13">
        <v>7.10903849974021E-4</v>
      </c>
      <c r="F32" s="7"/>
      <c r="G32" s="8">
        <v>74.827906216219802</v>
      </c>
      <c r="H32" s="8">
        <v>75.384439391962204</v>
      </c>
      <c r="I32" s="8">
        <v>96.104415062287501</v>
      </c>
      <c r="J32" s="8">
        <v>224.15762778600001</v>
      </c>
      <c r="K32" s="8"/>
      <c r="L32" s="8">
        <v>518.53592745533899</v>
      </c>
      <c r="M32" s="8">
        <v>34.974626942370797</v>
      </c>
      <c r="N32" s="8">
        <v>96.798399592432304</v>
      </c>
      <c r="O32" s="8">
        <v>241.36098234696999</v>
      </c>
      <c r="Q32" s="19">
        <f t="shared" si="0"/>
        <v>5.3195446614605638E-2</v>
      </c>
      <c r="R32" s="20">
        <f t="shared" si="1"/>
        <v>8.8044255101613986E-5</v>
      </c>
      <c r="S32" s="1"/>
      <c r="U32" t="s">
        <v>8</v>
      </c>
      <c r="V32" t="s">
        <v>7</v>
      </c>
      <c r="W32" s="1">
        <v>4.7807172117965298</v>
      </c>
      <c r="Z32" s="13">
        <v>7.10903849974021E-4</v>
      </c>
      <c r="AA32" s="8">
        <v>74.827906216219802</v>
      </c>
    </row>
    <row r="33" spans="3:27" x14ac:dyDescent="0.25">
      <c r="C33" s="7" t="s">
        <v>7</v>
      </c>
      <c r="D33" s="7" t="s">
        <v>8</v>
      </c>
      <c r="E33" s="13">
        <v>4.7807172117965298</v>
      </c>
      <c r="F33" s="7"/>
      <c r="G33" s="8">
        <v>16.6778294504429</v>
      </c>
      <c r="H33" s="8">
        <v>22.423802474946999</v>
      </c>
      <c r="I33" s="8">
        <v>61.368422622457501</v>
      </c>
      <c r="J33" s="8">
        <v>282.171247144299</v>
      </c>
      <c r="K33" s="8"/>
      <c r="L33" s="8">
        <v>11.348665953053001</v>
      </c>
      <c r="M33" s="8">
        <v>11.1921968282011</v>
      </c>
      <c r="N33" s="8">
        <v>22.902631750941602</v>
      </c>
      <c r="O33" s="8">
        <v>32.969122531682999</v>
      </c>
      <c r="Q33" s="19">
        <f t="shared" si="0"/>
        <v>79.73198630913943</v>
      </c>
      <c r="R33" s="20">
        <f t="shared" si="1"/>
        <v>0.13196511711272729</v>
      </c>
      <c r="S33" s="1"/>
      <c r="U33" t="s">
        <v>0</v>
      </c>
      <c r="V33" t="s">
        <v>6</v>
      </c>
      <c r="W33" s="1">
        <v>3.2681779602507302E-3</v>
      </c>
      <c r="Z33" s="13">
        <v>4.7807172117965298</v>
      </c>
      <c r="AA33" s="8">
        <v>16.6778294504429</v>
      </c>
    </row>
    <row r="34" spans="3:27" x14ac:dyDescent="0.25">
      <c r="C34" s="7" t="s">
        <v>6</v>
      </c>
      <c r="D34" s="7" t="s">
        <v>0</v>
      </c>
      <c r="E34" s="13">
        <v>3.2681779602507302E-3</v>
      </c>
      <c r="F34" s="7"/>
      <c r="G34" s="8">
        <v>14.916774355534001</v>
      </c>
      <c r="H34" s="8">
        <v>25.297309675369501</v>
      </c>
      <c r="I34" s="8">
        <v>55.3396115031994</v>
      </c>
      <c r="J34" s="8">
        <v>87.418401208989494</v>
      </c>
      <c r="K34" s="8"/>
      <c r="L34" s="8">
        <v>32.848926104599698</v>
      </c>
      <c r="M34" s="8">
        <v>18.902150743410299</v>
      </c>
      <c r="N34" s="8">
        <v>31.896943354221399</v>
      </c>
      <c r="O34" s="8">
        <v>60.321022921376397</v>
      </c>
      <c r="Q34" s="19">
        <f t="shared" si="0"/>
        <v>4.8750673186789509E-2</v>
      </c>
      <c r="R34" s="20">
        <f t="shared" si="1"/>
        <v>8.0687671212344205E-5</v>
      </c>
      <c r="S34" s="1"/>
      <c r="U34" t="s">
        <v>12</v>
      </c>
      <c r="V34" t="s">
        <v>6</v>
      </c>
      <c r="W34" s="1">
        <v>6.7318872836139701E-2</v>
      </c>
      <c r="Z34" s="13">
        <v>3.2681779602507302E-3</v>
      </c>
      <c r="AA34" s="8">
        <v>14.916774355534001</v>
      </c>
    </row>
    <row r="35" spans="3:27" x14ac:dyDescent="0.25">
      <c r="C35" s="7" t="s">
        <v>6</v>
      </c>
      <c r="D35" s="7" t="s">
        <v>12</v>
      </c>
      <c r="E35" s="13">
        <v>6.7318872836139701E-2</v>
      </c>
      <c r="F35" s="7"/>
      <c r="G35" s="8">
        <v>37.617923006443696</v>
      </c>
      <c r="H35" s="8">
        <v>36.746264575016099</v>
      </c>
      <c r="I35" s="8">
        <v>72.484710096728804</v>
      </c>
      <c r="J35" s="8">
        <v>80.666909522761401</v>
      </c>
      <c r="K35" s="8"/>
      <c r="L35" s="8">
        <v>97.842920459914595</v>
      </c>
      <c r="M35" s="8">
        <v>72.991347723197705</v>
      </c>
      <c r="N35" s="8">
        <v>103.609348521136</v>
      </c>
      <c r="O35" s="8">
        <v>188.11073298368899</v>
      </c>
      <c r="Q35" s="19">
        <f t="shared" si="0"/>
        <v>2.5323961752304771</v>
      </c>
      <c r="R35" s="20">
        <f t="shared" si="1"/>
        <v>4.1913913513252788E-3</v>
      </c>
      <c r="S35" s="1"/>
      <c r="U35" t="s">
        <v>10</v>
      </c>
      <c r="V35" t="s">
        <v>6</v>
      </c>
      <c r="W35" s="1">
        <v>3.7596143598294502E-3</v>
      </c>
      <c r="Z35" s="13">
        <v>6.7318872836139701E-2</v>
      </c>
      <c r="AA35" s="8">
        <v>37.617923006443696</v>
      </c>
    </row>
    <row r="36" spans="3:27" x14ac:dyDescent="0.25">
      <c r="C36" s="7" t="s">
        <v>6</v>
      </c>
      <c r="D36" s="7" t="s">
        <v>10</v>
      </c>
      <c r="E36" s="13">
        <v>3.7596143598294502E-3</v>
      </c>
      <c r="F36" s="7"/>
      <c r="G36" s="8">
        <v>67.554912111606498</v>
      </c>
      <c r="H36" s="8">
        <v>69.015023054047703</v>
      </c>
      <c r="I36" s="8">
        <v>82.755498297923594</v>
      </c>
      <c r="J36" s="8">
        <v>112.538005655547</v>
      </c>
      <c r="K36" s="8"/>
      <c r="L36" s="8">
        <v>42.661008915024702</v>
      </c>
      <c r="M36" s="8">
        <v>31.427848608882801</v>
      </c>
      <c r="N36" s="8">
        <v>56.634034403834697</v>
      </c>
      <c r="O36" s="8">
        <v>93.816747112011399</v>
      </c>
      <c r="Q36" s="19">
        <f t="shared" si="0"/>
        <v>0.25398041765181223</v>
      </c>
      <c r="R36" s="20">
        <f t="shared" si="1"/>
        <v>4.2036523999050166E-4</v>
      </c>
      <c r="S36" s="1"/>
      <c r="U36" t="s">
        <v>11</v>
      </c>
      <c r="V36" t="s">
        <v>6</v>
      </c>
      <c r="W36" s="1">
        <v>3.1714009248258403E-4</v>
      </c>
      <c r="Z36" s="13">
        <v>3.7596143598294502E-3</v>
      </c>
      <c r="AA36" s="8">
        <v>67.554912111606498</v>
      </c>
    </row>
    <row r="37" spans="3:27" x14ac:dyDescent="0.25">
      <c r="C37" s="7" t="s">
        <v>6</v>
      </c>
      <c r="D37" s="7" t="s">
        <v>11</v>
      </c>
      <c r="E37" s="13">
        <v>3.1714009248258403E-4</v>
      </c>
      <c r="F37" s="7"/>
      <c r="G37" s="8">
        <v>75.882153259680905</v>
      </c>
      <c r="H37" s="8">
        <v>88.914149791626201</v>
      </c>
      <c r="I37" s="8">
        <v>100</v>
      </c>
      <c r="J37" s="8">
        <v>100</v>
      </c>
      <c r="K37" s="8"/>
      <c r="L37" s="8">
        <v>74.571466151181397</v>
      </c>
      <c r="M37" s="8">
        <v>19.301184236568499</v>
      </c>
      <c r="N37" s="8">
        <v>33.802231629722399</v>
      </c>
      <c r="O37" s="8">
        <v>77.130974367532104</v>
      </c>
      <c r="Q37" s="19">
        <f t="shared" si="0"/>
        <v>2.4065273102552819E-2</v>
      </c>
      <c r="R37" s="20">
        <f t="shared" si="1"/>
        <v>3.9830646774745147E-5</v>
      </c>
      <c r="S37" s="1"/>
      <c r="U37" t="s">
        <v>9</v>
      </c>
      <c r="V37" t="s">
        <v>6</v>
      </c>
      <c r="W37" s="1">
        <v>4.9161149438206302E-3</v>
      </c>
      <c r="Z37" s="13">
        <v>3.1714009248258403E-4</v>
      </c>
      <c r="AA37" s="8">
        <v>75.882153259680905</v>
      </c>
    </row>
    <row r="38" spans="3:27" x14ac:dyDescent="0.25">
      <c r="C38" s="7" t="s">
        <v>6</v>
      </c>
      <c r="D38" s="7" t="s">
        <v>9</v>
      </c>
      <c r="E38" s="13">
        <v>4.9161149438206302E-3</v>
      </c>
      <c r="F38" s="7"/>
      <c r="G38" s="8">
        <v>58.920081740901999</v>
      </c>
      <c r="H38" s="8">
        <v>58.908972818842898</v>
      </c>
      <c r="I38" s="8">
        <v>99.510064172682704</v>
      </c>
      <c r="J38" s="8">
        <v>100</v>
      </c>
      <c r="K38" s="8"/>
      <c r="L38" s="8">
        <v>90.447636082249801</v>
      </c>
      <c r="M38" s="8">
        <v>46.2799018279552</v>
      </c>
      <c r="N38" s="8">
        <v>75.307650811880706</v>
      </c>
      <c r="O38" s="8">
        <v>126.593538645639</v>
      </c>
      <c r="Q38" s="19">
        <f t="shared" si="0"/>
        <v>0.28965789433758138</v>
      </c>
      <c r="R38" s="20">
        <f t="shared" si="1"/>
        <v>4.7941534782137155E-4</v>
      </c>
      <c r="S38" s="1"/>
      <c r="U38" t="s">
        <v>8</v>
      </c>
      <c r="V38" t="s">
        <v>6</v>
      </c>
      <c r="W38" s="1">
        <v>0.29853959447384198</v>
      </c>
      <c r="Z38" s="13">
        <v>4.9161149438206302E-3</v>
      </c>
      <c r="AA38" s="8">
        <v>58.920081740901999</v>
      </c>
    </row>
    <row r="39" spans="3:27" x14ac:dyDescent="0.25">
      <c r="C39" s="9" t="s">
        <v>6</v>
      </c>
      <c r="D39" s="9" t="s">
        <v>8</v>
      </c>
      <c r="E39" s="14">
        <v>0.29853959447384198</v>
      </c>
      <c r="F39" s="9"/>
      <c r="G39" s="10">
        <v>10.6523971213274</v>
      </c>
      <c r="H39" s="10">
        <v>15.606691570044701</v>
      </c>
      <c r="I39" s="10">
        <v>33.977468744793498</v>
      </c>
      <c r="J39" s="10">
        <v>42.487599714093797</v>
      </c>
      <c r="K39" s="10"/>
      <c r="L39" s="10">
        <v>9.4147060771167208</v>
      </c>
      <c r="M39" s="10">
        <v>8.1633399910900692</v>
      </c>
      <c r="N39" s="10">
        <v>41.622640427273403</v>
      </c>
      <c r="O39" s="10">
        <v>109.730240293435</v>
      </c>
      <c r="Q39" s="19">
        <f t="shared" si="0"/>
        <v>3.1801623167754038</v>
      </c>
      <c r="R39" s="20">
        <f t="shared" si="1"/>
        <v>5.2635148325991567E-3</v>
      </c>
      <c r="S39" s="1"/>
      <c r="Z39" s="14">
        <v>0.29853959447384198</v>
      </c>
      <c r="AA39" s="10">
        <v>10.6523971213274</v>
      </c>
    </row>
    <row r="40" spans="3:27" x14ac:dyDescent="0.25">
      <c r="C40" s="21" t="s">
        <v>22</v>
      </c>
      <c r="D40" s="21"/>
      <c r="E40" s="15">
        <v>100</v>
      </c>
      <c r="F40" s="2"/>
      <c r="G40" s="15">
        <v>12</v>
      </c>
      <c r="H40" s="15">
        <v>25</v>
      </c>
      <c r="I40" s="15">
        <v>60</v>
      </c>
      <c r="J40" s="15">
        <v>100</v>
      </c>
      <c r="K40" s="2"/>
      <c r="L40" s="15">
        <v>20</v>
      </c>
      <c r="M40" s="15">
        <v>15</v>
      </c>
      <c r="N40" s="15">
        <v>30</v>
      </c>
      <c r="O40" s="15">
        <v>63</v>
      </c>
      <c r="Q40">
        <f>SUM(Q4:Q39)/50</f>
        <v>12.083797302438757</v>
      </c>
      <c r="S40" s="1"/>
      <c r="Z40" s="18">
        <f>SUM(Z4:Z39)</f>
        <v>49.999999999999943</v>
      </c>
    </row>
  </sheetData>
  <sortState xmlns:xlrd2="http://schemas.microsoft.com/office/spreadsheetml/2017/richdata2" ref="U3:W32">
    <sortCondition ref="V3:V32"/>
  </sortState>
  <mergeCells count="7">
    <mergeCell ref="C40:D40"/>
    <mergeCell ref="Z2:Z3"/>
    <mergeCell ref="L2:O2"/>
    <mergeCell ref="G2:J2"/>
    <mergeCell ref="D2:D3"/>
    <mergeCell ref="C2:C3"/>
    <mergeCell ref="E2:E3"/>
  </mergeCells>
  <conditionalFormatting sqref="R4:R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D1C1F-4716-4CA1-A3FA-FD1F01D027B2}">
  <dimension ref="A1:AA46"/>
  <sheetViews>
    <sheetView tabSelected="1" topLeftCell="C10" zoomScaleNormal="100" workbookViewId="0">
      <selection activeCell="Q46" sqref="Q46"/>
    </sheetView>
  </sheetViews>
  <sheetFormatPr defaultRowHeight="15" x14ac:dyDescent="0.25"/>
  <cols>
    <col min="3" max="3" width="11.42578125" customWidth="1"/>
    <col min="4" max="4" width="9.28515625" bestFit="1" customWidth="1"/>
    <col min="5" max="5" width="9.28515625" customWidth="1"/>
    <col min="6" max="6" width="2.28515625" bestFit="1" customWidth="1"/>
    <col min="7" max="7" width="8.5703125" bestFit="1" customWidth="1"/>
    <col min="8" max="8" width="7.7109375" bestFit="1" customWidth="1"/>
    <col min="9" max="9" width="7" bestFit="1" customWidth="1"/>
    <col min="10" max="10" width="7.7109375" bestFit="1" customWidth="1"/>
    <col min="11" max="11" width="2.28515625" bestFit="1" customWidth="1"/>
    <col min="12" max="12" width="8.5703125" bestFit="1" customWidth="1"/>
    <col min="13" max="13" width="7.7109375" bestFit="1" customWidth="1"/>
    <col min="14" max="14" width="7" bestFit="1" customWidth="1"/>
    <col min="15" max="15" width="7.7109375" bestFit="1" customWidth="1"/>
    <col min="19" max="19" width="9.5703125" bestFit="1" customWidth="1"/>
  </cols>
  <sheetData>
    <row r="1" spans="1:27" x14ac:dyDescent="0.25">
      <c r="A1" t="s">
        <v>2</v>
      </c>
      <c r="F1">
        <v>1</v>
      </c>
      <c r="K1">
        <v>1</v>
      </c>
    </row>
    <row r="2" spans="1:27" x14ac:dyDescent="0.25">
      <c r="C2" s="25" t="s">
        <v>19</v>
      </c>
      <c r="D2" s="22" t="s">
        <v>13</v>
      </c>
      <c r="E2" s="22" t="s">
        <v>20</v>
      </c>
      <c r="F2" s="16"/>
      <c r="G2" s="22" t="s">
        <v>14</v>
      </c>
      <c r="H2" s="22"/>
      <c r="I2" s="22"/>
      <c r="J2" s="22"/>
      <c r="K2" s="16"/>
      <c r="L2" s="22" t="s">
        <v>15</v>
      </c>
      <c r="M2" s="22"/>
      <c r="N2" s="22"/>
      <c r="O2" s="22"/>
      <c r="Z2" s="22" t="s">
        <v>20</v>
      </c>
    </row>
    <row r="3" spans="1:27" x14ac:dyDescent="0.25">
      <c r="C3" s="24"/>
      <c r="D3" s="24"/>
      <c r="E3" s="23"/>
      <c r="F3" s="17"/>
      <c r="G3" s="16" t="s">
        <v>18</v>
      </c>
      <c r="H3" s="4" t="s">
        <v>16</v>
      </c>
      <c r="I3" s="16" t="s">
        <v>17</v>
      </c>
      <c r="J3" s="4" t="s">
        <v>21</v>
      </c>
      <c r="K3" s="16"/>
      <c r="L3" s="16" t="s">
        <v>18</v>
      </c>
      <c r="M3" s="4" t="s">
        <v>16</v>
      </c>
      <c r="N3" s="16" t="s">
        <v>17</v>
      </c>
      <c r="O3" s="4" t="s">
        <v>21</v>
      </c>
      <c r="U3" t="s">
        <v>0</v>
      </c>
      <c r="V3" t="s">
        <v>1</v>
      </c>
      <c r="W3" s="1">
        <v>0.38124740894397702</v>
      </c>
      <c r="Z3" s="23"/>
      <c r="AA3" s="16" t="s">
        <v>18</v>
      </c>
    </row>
    <row r="4" spans="1:27" x14ac:dyDescent="0.25">
      <c r="C4" s="5" t="s">
        <v>1</v>
      </c>
      <c r="D4" s="5" t="s">
        <v>0</v>
      </c>
      <c r="E4" s="12">
        <f t="array" ref="E4:E39">Sheet1!D3:D38*2</f>
        <v>0.76249481788795404</v>
      </c>
      <c r="F4" s="5"/>
      <c r="G4" s="6">
        <f t="array" ref="G4:J39">Sheet1!E3:H38</f>
        <v>11.186690065789399</v>
      </c>
      <c r="H4" s="6">
        <v>10.863844267229201</v>
      </c>
      <c r="I4" s="6">
        <v>34.925286051169302</v>
      </c>
      <c r="J4" s="6">
        <v>74.473573133673895</v>
      </c>
      <c r="K4" s="6"/>
      <c r="L4" s="6">
        <f t="array" ref="L4:O39">Sheet1!J3:M38</f>
        <v>11.054564624258401</v>
      </c>
      <c r="M4" s="6">
        <v>7.6893628281064998</v>
      </c>
      <c r="N4" s="6">
        <v>17.073813514367199</v>
      </c>
      <c r="O4" s="6">
        <v>28.933342649961698</v>
      </c>
      <c r="Q4" s="19">
        <f>E4*G4</f>
        <v>8.529793204483072</v>
      </c>
      <c r="R4" s="20">
        <f>Q4/SUM($Q$4:$Q$39)</f>
        <v>7.2907768011047577E-3</v>
      </c>
      <c r="S4" s="1"/>
      <c r="U4" t="s">
        <v>12</v>
      </c>
      <c r="V4" t="s">
        <v>1</v>
      </c>
      <c r="W4" s="1">
        <v>0.27868780516802999</v>
      </c>
      <c r="Z4" s="12">
        <v>0.38124740894397702</v>
      </c>
      <c r="AA4" s="6">
        <v>12.8885288936319</v>
      </c>
    </row>
    <row r="5" spans="1:27" x14ac:dyDescent="0.25">
      <c r="C5" s="7" t="s">
        <v>1</v>
      </c>
      <c r="D5" s="7" t="s">
        <v>12</v>
      </c>
      <c r="E5" s="13">
        <v>0.55737561033605998</v>
      </c>
      <c r="F5" s="7"/>
      <c r="G5" s="8">
        <v>29.5661720994859</v>
      </c>
      <c r="H5" s="8">
        <v>16.3313214244398</v>
      </c>
      <c r="I5" s="8">
        <v>27.317363677178701</v>
      </c>
      <c r="J5" s="8">
        <v>53.872802631185202</v>
      </c>
      <c r="K5" s="8"/>
      <c r="L5" s="8">
        <v>18.7272685092457</v>
      </c>
      <c r="M5" s="8">
        <v>8.4051762718507597</v>
      </c>
      <c r="N5" s="8">
        <v>19.4461227724615</v>
      </c>
      <c r="O5" s="8">
        <v>33.005469768829599</v>
      </c>
      <c r="Q5" s="19">
        <f t="shared" ref="Q5:Q39" si="0">E5*G5</f>
        <v>16.47946321925194</v>
      </c>
      <c r="R5" s="20">
        <f t="shared" ref="R5:R39" si="1">Q5/SUM($Q$4:$Q$39)</f>
        <v>1.4085697654479357E-2</v>
      </c>
      <c r="S5" s="1"/>
      <c r="U5" t="s">
        <v>10</v>
      </c>
      <c r="V5" t="s">
        <v>1</v>
      </c>
      <c r="W5" s="1">
        <v>0.16793832315919099</v>
      </c>
      <c r="Z5" s="13">
        <v>0.27868780516802999</v>
      </c>
      <c r="AA5" s="8">
        <v>29.460041483653001</v>
      </c>
    </row>
    <row r="6" spans="1:27" x14ac:dyDescent="0.25">
      <c r="C6" s="7" t="s">
        <v>1</v>
      </c>
      <c r="D6" s="7" t="s">
        <v>10</v>
      </c>
      <c r="E6" s="13">
        <v>0.33587664631838199</v>
      </c>
      <c r="F6" s="7"/>
      <c r="G6" s="8">
        <v>20.061613122958398</v>
      </c>
      <c r="H6" s="8">
        <v>23.424170963055001</v>
      </c>
      <c r="I6" s="8">
        <v>35.706673885551503</v>
      </c>
      <c r="J6" s="8">
        <v>68.2775775596416</v>
      </c>
      <c r="K6" s="8"/>
      <c r="L6" s="8">
        <v>53.447512822067402</v>
      </c>
      <c r="M6" s="8">
        <v>16.733930863285401</v>
      </c>
      <c r="N6" s="8">
        <v>23.9810108316065</v>
      </c>
      <c r="O6" s="8">
        <v>40.9127030796285</v>
      </c>
      <c r="Q6" s="19">
        <f t="shared" si="0"/>
        <v>6.7382273354761084</v>
      </c>
      <c r="R6" s="20">
        <f t="shared" si="1"/>
        <v>5.7594493043792794E-3</v>
      </c>
      <c r="S6" s="1"/>
      <c r="U6" t="s">
        <v>11</v>
      </c>
      <c r="V6" t="s">
        <v>1</v>
      </c>
      <c r="W6" s="1">
        <v>1.50226938738549E-2</v>
      </c>
      <c r="Z6" s="13">
        <v>0.16793832315919099</v>
      </c>
      <c r="AA6" s="8">
        <v>20.125425797903301</v>
      </c>
    </row>
    <row r="7" spans="1:27" x14ac:dyDescent="0.25">
      <c r="C7" s="7" t="s">
        <v>1</v>
      </c>
      <c r="D7" s="7" t="s">
        <v>11</v>
      </c>
      <c r="E7" s="13">
        <v>3.00453877477098E-2</v>
      </c>
      <c r="F7" s="7"/>
      <c r="G7" s="8">
        <v>49.513621646261797</v>
      </c>
      <c r="H7" s="8">
        <v>52.006869249545097</v>
      </c>
      <c r="I7" s="8">
        <v>82.043667943054402</v>
      </c>
      <c r="J7" s="8">
        <v>97.844434644489695</v>
      </c>
      <c r="K7" s="8"/>
      <c r="L7" s="8">
        <v>21.120642500078201</v>
      </c>
      <c r="M7" s="8">
        <v>14.0186759305998</v>
      </c>
      <c r="N7" s="8">
        <v>20.406025898909199</v>
      </c>
      <c r="O7" s="8">
        <v>36.424362700678998</v>
      </c>
      <c r="Q7" s="19">
        <f t="shared" si="0"/>
        <v>1.4876559611553328</v>
      </c>
      <c r="R7" s="20">
        <f t="shared" si="1"/>
        <v>1.2715627811370612E-3</v>
      </c>
      <c r="S7" s="1"/>
      <c r="U7" t="s">
        <v>9</v>
      </c>
      <c r="V7" t="s">
        <v>1</v>
      </c>
      <c r="W7" s="1">
        <v>2.5370064574898698E-4</v>
      </c>
      <c r="Z7" s="13">
        <v>1.50226938738549E-2</v>
      </c>
      <c r="AA7" s="8">
        <v>48.152642547844103</v>
      </c>
    </row>
    <row r="8" spans="1:27" x14ac:dyDescent="0.25">
      <c r="C8" s="7" t="s">
        <v>1</v>
      </c>
      <c r="D8" s="7" t="s">
        <v>9</v>
      </c>
      <c r="E8" s="13">
        <v>5.0740129149797397E-4</v>
      </c>
      <c r="F8" s="7"/>
      <c r="G8" s="8">
        <v>97.5063941689085</v>
      </c>
      <c r="H8" s="8">
        <v>99.548334407159501</v>
      </c>
      <c r="I8" s="8">
        <v>158.69370032168899</v>
      </c>
      <c r="J8" s="8">
        <v>401.87942946465103</v>
      </c>
      <c r="K8" s="8"/>
      <c r="L8" s="8">
        <v>45.472606585006403</v>
      </c>
      <c r="M8" s="8">
        <v>10.6188039482231</v>
      </c>
      <c r="N8" s="8">
        <v>24.853416769451201</v>
      </c>
      <c r="O8" s="8">
        <v>88.317330424340298</v>
      </c>
      <c r="Q8" s="19">
        <f t="shared" si="0"/>
        <v>4.9474870330614693E-2</v>
      </c>
      <c r="R8" s="20">
        <f t="shared" si="1"/>
        <v>4.2288274545100378E-5</v>
      </c>
      <c r="S8" s="1"/>
      <c r="U8" t="s">
        <v>8</v>
      </c>
      <c r="V8" t="s">
        <v>1</v>
      </c>
      <c r="W8" s="1">
        <v>2.8748384091494601</v>
      </c>
      <c r="Z8" s="13">
        <v>2.5370064574898698E-4</v>
      </c>
      <c r="AA8" s="8">
        <v>109.82590225966101</v>
      </c>
    </row>
    <row r="9" spans="1:27" x14ac:dyDescent="0.25">
      <c r="C9" s="7" t="s">
        <v>1</v>
      </c>
      <c r="D9" s="7" t="s">
        <v>8</v>
      </c>
      <c r="E9" s="13">
        <v>5.7496768182989202</v>
      </c>
      <c r="F9" s="7"/>
      <c r="G9" s="8">
        <v>3.7976591924010199</v>
      </c>
      <c r="H9" s="8">
        <v>5.5282661963121704</v>
      </c>
      <c r="I9" s="8">
        <v>29.6491563196093</v>
      </c>
      <c r="J9" s="8">
        <v>72.040565823742995</v>
      </c>
      <c r="K9" s="8"/>
      <c r="L9" s="8">
        <v>5.2522242163426602</v>
      </c>
      <c r="M9" s="8">
        <v>4.9982005944269696</v>
      </c>
      <c r="N9" s="8">
        <v>7.66857502448405</v>
      </c>
      <c r="O9" s="8">
        <v>11.643963279757701</v>
      </c>
      <c r="Q9" s="19">
        <f t="shared" si="0"/>
        <v>21.835313022347943</v>
      </c>
      <c r="R9" s="20">
        <f t="shared" si="1"/>
        <v>1.8663570125536558E-2</v>
      </c>
      <c r="S9" s="1"/>
      <c r="U9" t="s">
        <v>0</v>
      </c>
      <c r="V9" t="s">
        <v>3</v>
      </c>
      <c r="W9" s="1">
        <v>2.60010613829404</v>
      </c>
      <c r="Z9" s="13">
        <v>2.8748384091494601</v>
      </c>
      <c r="AA9" s="8">
        <v>4.0034098124028397</v>
      </c>
    </row>
    <row r="10" spans="1:27" x14ac:dyDescent="0.25">
      <c r="C10" s="7" t="s">
        <v>3</v>
      </c>
      <c r="D10" s="7" t="s">
        <v>0</v>
      </c>
      <c r="E10" s="13">
        <v>5.2002122765880801</v>
      </c>
      <c r="F10" s="7"/>
      <c r="G10" s="8">
        <v>26.372248832923798</v>
      </c>
      <c r="H10" s="8">
        <v>17.550080620745199</v>
      </c>
      <c r="I10" s="8">
        <v>67.022972192632395</v>
      </c>
      <c r="J10" s="8">
        <v>161.11295908732399</v>
      </c>
      <c r="K10" s="8"/>
      <c r="L10" s="8">
        <v>20.324369511939</v>
      </c>
      <c r="M10" s="8">
        <v>7.6893628281065096</v>
      </c>
      <c r="N10" s="8">
        <v>17.073813514367199</v>
      </c>
      <c r="O10" s="8">
        <v>28.933342649961698</v>
      </c>
      <c r="Q10" s="19">
        <f t="shared" si="0"/>
        <v>137.141292142206</v>
      </c>
      <c r="R10" s="20">
        <f t="shared" si="1"/>
        <v>0.11722049142978259</v>
      </c>
      <c r="S10" s="1"/>
      <c r="U10" t="s">
        <v>12</v>
      </c>
      <c r="V10" t="s">
        <v>3</v>
      </c>
      <c r="W10" s="1">
        <v>2.35045890852399</v>
      </c>
      <c r="Z10" s="13">
        <v>2.60010613829404</v>
      </c>
      <c r="AA10" s="8">
        <v>35.944041425031799</v>
      </c>
    </row>
    <row r="11" spans="1:27" x14ac:dyDescent="0.25">
      <c r="C11" s="7" t="s">
        <v>3</v>
      </c>
      <c r="D11" s="7" t="s">
        <v>12</v>
      </c>
      <c r="E11" s="13">
        <v>4.70091781704798</v>
      </c>
      <c r="F11" s="7"/>
      <c r="G11" s="8">
        <v>25.379540707652001</v>
      </c>
      <c r="H11" s="8">
        <v>46.185523187603501</v>
      </c>
      <c r="I11" s="8">
        <v>69.972394068090594</v>
      </c>
      <c r="J11" s="8">
        <v>86.924765968826605</v>
      </c>
      <c r="K11" s="8"/>
      <c r="L11" s="8">
        <v>18.3780770067231</v>
      </c>
      <c r="M11" s="8">
        <v>8.4051762718507597</v>
      </c>
      <c r="N11" s="8">
        <v>19.4461227724615</v>
      </c>
      <c r="O11" s="8">
        <v>33.005469768829599</v>
      </c>
      <c r="Q11" s="19">
        <f t="shared" si="0"/>
        <v>119.3071351010958</v>
      </c>
      <c r="R11" s="20">
        <f t="shared" si="1"/>
        <v>0.10197687938602903</v>
      </c>
      <c r="S11" s="1"/>
      <c r="U11" t="s">
        <v>10</v>
      </c>
      <c r="V11" t="s">
        <v>3</v>
      </c>
      <c r="W11" s="1">
        <v>4.51522013041291</v>
      </c>
      <c r="Z11" s="13">
        <v>2.35045890852399</v>
      </c>
      <c r="AA11" s="8">
        <v>23.884772978009401</v>
      </c>
    </row>
    <row r="12" spans="1:27" x14ac:dyDescent="0.25">
      <c r="C12" s="7" t="s">
        <v>3</v>
      </c>
      <c r="D12" s="7" t="s">
        <v>10</v>
      </c>
      <c r="E12" s="13">
        <v>9.0304402608258201</v>
      </c>
      <c r="F12" s="7"/>
      <c r="G12" s="8">
        <v>5.4738738053222598</v>
      </c>
      <c r="H12" s="8">
        <v>10.645528318797</v>
      </c>
      <c r="I12" s="8">
        <v>69.325781634244706</v>
      </c>
      <c r="J12" s="8">
        <v>197.68379902785</v>
      </c>
      <c r="K12" s="8"/>
      <c r="L12" s="8">
        <v>41.2625521961806</v>
      </c>
      <c r="M12" s="8">
        <v>16.733930863285401</v>
      </c>
      <c r="N12" s="8">
        <v>23.9810108316065</v>
      </c>
      <c r="O12" s="8">
        <v>40.9127030796285</v>
      </c>
      <c r="Q12" s="19">
        <f t="shared" si="0"/>
        <v>49.431490394261971</v>
      </c>
      <c r="R12" s="20">
        <f t="shared" si="1"/>
        <v>4.2251195869684476E-2</v>
      </c>
      <c r="S12" s="1"/>
      <c r="U12" t="s">
        <v>11</v>
      </c>
      <c r="V12" t="s">
        <v>3</v>
      </c>
      <c r="W12" s="1">
        <v>0.554928717896496</v>
      </c>
      <c r="Z12" s="13">
        <v>4.51522013041291</v>
      </c>
      <c r="AA12" s="8">
        <v>6.2209041659416204</v>
      </c>
    </row>
    <row r="13" spans="1:27" x14ac:dyDescent="0.25">
      <c r="C13" s="7" t="s">
        <v>3</v>
      </c>
      <c r="D13" s="7" t="s">
        <v>11</v>
      </c>
      <c r="E13" s="13">
        <v>1.109857435792992</v>
      </c>
      <c r="F13" s="7"/>
      <c r="G13" s="8">
        <v>45.497194782304199</v>
      </c>
      <c r="H13" s="8">
        <v>47.201344518366803</v>
      </c>
      <c r="I13" s="8">
        <v>59.571598043129498</v>
      </c>
      <c r="J13" s="8">
        <v>88.333883350734297</v>
      </c>
      <c r="K13" s="8"/>
      <c r="L13" s="8">
        <v>19.437644703865001</v>
      </c>
      <c r="M13" s="8">
        <v>14.0186759305997</v>
      </c>
      <c r="N13" s="8">
        <v>20.406025898909199</v>
      </c>
      <c r="O13" s="8">
        <v>36.424362700678998</v>
      </c>
      <c r="Q13" s="19">
        <f t="shared" si="0"/>
        <v>50.495399936862434</v>
      </c>
      <c r="R13" s="20">
        <f t="shared" si="1"/>
        <v>4.3160564576019425E-2</v>
      </c>
      <c r="S13" s="1"/>
      <c r="U13" t="s">
        <v>9</v>
      </c>
      <c r="V13" t="s">
        <v>3</v>
      </c>
      <c r="W13" s="1">
        <v>0.22025686919470699</v>
      </c>
      <c r="Z13" s="13">
        <v>0.554928717896496</v>
      </c>
      <c r="AA13" s="8">
        <v>43.986882916446497</v>
      </c>
    </row>
    <row r="14" spans="1:27" x14ac:dyDescent="0.25">
      <c r="C14" s="7" t="s">
        <v>3</v>
      </c>
      <c r="D14" s="7" t="s">
        <v>9</v>
      </c>
      <c r="E14" s="13">
        <v>0.44051373838941399</v>
      </c>
      <c r="F14" s="7"/>
      <c r="G14" s="8">
        <v>8.3217335036229905</v>
      </c>
      <c r="H14" s="8">
        <v>13.6354533357585</v>
      </c>
      <c r="I14" s="8">
        <v>48.071559135187897</v>
      </c>
      <c r="J14" s="8">
        <v>100</v>
      </c>
      <c r="K14" s="8"/>
      <c r="L14" s="8">
        <v>76.120774412744794</v>
      </c>
      <c r="M14" s="8">
        <v>10.6188039482231</v>
      </c>
      <c r="N14" s="8">
        <v>24.853416769451201</v>
      </c>
      <c r="O14" s="8">
        <v>88.317330424340298</v>
      </c>
      <c r="Q14" s="19">
        <f t="shared" si="0"/>
        <v>3.6658379355613997</v>
      </c>
      <c r="R14" s="20">
        <f t="shared" si="1"/>
        <v>3.1333474958283617E-3</v>
      </c>
      <c r="S14" s="1"/>
      <c r="U14" t="s">
        <v>8</v>
      </c>
      <c r="V14" t="s">
        <v>3</v>
      </c>
      <c r="W14" s="1">
        <v>18.984555136224099</v>
      </c>
      <c r="Z14" s="13">
        <v>0.22025686919470699</v>
      </c>
      <c r="AA14" s="8">
        <v>7.5746590451067402</v>
      </c>
    </row>
    <row r="15" spans="1:27" x14ac:dyDescent="0.25">
      <c r="C15" s="7" t="s">
        <v>3</v>
      </c>
      <c r="D15" s="7" t="s">
        <v>8</v>
      </c>
      <c r="E15" s="13">
        <v>37.969110272448198</v>
      </c>
      <c r="F15" s="7"/>
      <c r="G15" s="8">
        <v>5.3332885321471704</v>
      </c>
      <c r="H15" s="8">
        <v>13.4243008858409</v>
      </c>
      <c r="I15" s="8">
        <v>48.103474654606003</v>
      </c>
      <c r="J15" s="8">
        <v>57.963250308086899</v>
      </c>
      <c r="K15" s="8"/>
      <c r="L15" s="8">
        <v>16.187367283763098</v>
      </c>
      <c r="M15" s="8">
        <v>4.9982005944269696</v>
      </c>
      <c r="N15" s="8">
        <v>7.66857502448405</v>
      </c>
      <c r="O15" s="8">
        <v>11.6439632797576</v>
      </c>
      <c r="Q15" s="19">
        <f t="shared" si="0"/>
        <v>202.50022039187931</v>
      </c>
      <c r="R15" s="20">
        <f t="shared" si="1"/>
        <v>0.17308554541225682</v>
      </c>
      <c r="S15" s="1"/>
      <c r="U15" t="s">
        <v>0</v>
      </c>
      <c r="V15" t="s">
        <v>4</v>
      </c>
      <c r="W15" s="1">
        <v>0.54392520118091903</v>
      </c>
      <c r="Z15" s="13">
        <v>18.984555136224099</v>
      </c>
      <c r="AA15" s="8">
        <v>3.9307602616441102</v>
      </c>
    </row>
    <row r="16" spans="1:27" x14ac:dyDescent="0.25">
      <c r="C16" s="7" t="s">
        <v>4</v>
      </c>
      <c r="D16" s="7" t="s">
        <v>0</v>
      </c>
      <c r="E16" s="13">
        <v>1.0878504023618381</v>
      </c>
      <c r="F16" s="7"/>
      <c r="G16" s="8">
        <v>29.097525777260799</v>
      </c>
      <c r="H16" s="8">
        <v>27.179825516042602</v>
      </c>
      <c r="I16" s="8">
        <v>80.298306384702798</v>
      </c>
      <c r="J16" s="8">
        <v>475.677512034019</v>
      </c>
      <c r="K16" s="8"/>
      <c r="L16" s="8">
        <v>7.8076841852868997</v>
      </c>
      <c r="M16" s="8">
        <v>7.6893628281065096</v>
      </c>
      <c r="N16" s="8">
        <v>17.073813514367199</v>
      </c>
      <c r="O16" s="8">
        <v>28.933342649961698</v>
      </c>
      <c r="Q16" s="19">
        <f t="shared" si="0"/>
        <v>31.653755124527116</v>
      </c>
      <c r="R16" s="20">
        <f t="shared" si="1"/>
        <v>2.7055809912069146E-2</v>
      </c>
      <c r="S16" s="1"/>
      <c r="U16" t="s">
        <v>12</v>
      </c>
      <c r="V16" t="s">
        <v>4</v>
      </c>
      <c r="W16" s="1">
        <v>1.16070704656581</v>
      </c>
      <c r="Z16" s="13">
        <v>0.54392520118091903</v>
      </c>
      <c r="AA16" s="8">
        <v>28.676329691273001</v>
      </c>
    </row>
    <row r="17" spans="3:27" x14ac:dyDescent="0.25">
      <c r="C17" s="7" t="s">
        <v>4</v>
      </c>
      <c r="D17" s="7" t="s">
        <v>12</v>
      </c>
      <c r="E17" s="13">
        <v>2.3214140931316201</v>
      </c>
      <c r="F17" s="7"/>
      <c r="G17" s="8">
        <v>6.3366039462797001</v>
      </c>
      <c r="H17" s="8">
        <v>8.4773834188383503</v>
      </c>
      <c r="I17" s="8">
        <v>57.901362753612602</v>
      </c>
      <c r="J17" s="8">
        <v>141.24361832626599</v>
      </c>
      <c r="K17" s="8"/>
      <c r="L17" s="8">
        <v>12.2210646848234</v>
      </c>
      <c r="M17" s="8">
        <v>8.4051762718507401</v>
      </c>
      <c r="N17" s="8">
        <v>19.4461227724615</v>
      </c>
      <c r="O17" s="8">
        <v>33.005469768829698</v>
      </c>
      <c r="Q17" s="19">
        <f t="shared" si="0"/>
        <v>14.709881703487135</v>
      </c>
      <c r="R17" s="20">
        <f t="shared" si="1"/>
        <v>1.2573161118890074E-2</v>
      </c>
      <c r="S17" s="1"/>
      <c r="U17" t="s">
        <v>10</v>
      </c>
      <c r="V17" t="s">
        <v>4</v>
      </c>
      <c r="W17" s="1">
        <v>3.7438841316591497E-2</v>
      </c>
      <c r="Z17" s="13">
        <v>1.16070704656581</v>
      </c>
      <c r="AA17" s="8">
        <v>6.1873909606777504</v>
      </c>
    </row>
    <row r="18" spans="3:27" x14ac:dyDescent="0.25">
      <c r="C18" s="7" t="s">
        <v>4</v>
      </c>
      <c r="D18" s="7" t="s">
        <v>10</v>
      </c>
      <c r="E18" s="13">
        <v>7.4877682633182993E-2</v>
      </c>
      <c r="F18" s="7"/>
      <c r="G18" s="8">
        <v>40.142416243167901</v>
      </c>
      <c r="H18" s="8">
        <v>26.378141748008701</v>
      </c>
      <c r="I18" s="8">
        <v>73.342853816862302</v>
      </c>
      <c r="J18" s="8">
        <v>244.690107459318</v>
      </c>
      <c r="K18" s="8"/>
      <c r="L18" s="8">
        <v>22.9448762358499</v>
      </c>
      <c r="M18" s="8">
        <v>16.733930863285401</v>
      </c>
      <c r="N18" s="8">
        <v>23.9810108316065</v>
      </c>
      <c r="O18" s="8">
        <v>40.9127030796285</v>
      </c>
      <c r="Q18" s="19">
        <f t="shared" si="0"/>
        <v>3.0057711035850558</v>
      </c>
      <c r="R18" s="20">
        <f t="shared" si="1"/>
        <v>2.5691603191424664E-3</v>
      </c>
      <c r="S18" s="1"/>
      <c r="U18" t="s">
        <v>11</v>
      </c>
      <c r="V18" t="s">
        <v>4</v>
      </c>
      <c r="W18" s="1">
        <v>0.119229357975081</v>
      </c>
      <c r="Z18" s="13">
        <v>3.7438841316591497E-2</v>
      </c>
      <c r="AA18" s="8">
        <v>38.077854078745503</v>
      </c>
    </row>
    <row r="19" spans="3:27" x14ac:dyDescent="0.25">
      <c r="C19" s="7" t="s">
        <v>4</v>
      </c>
      <c r="D19" s="7" t="s">
        <v>11</v>
      </c>
      <c r="E19" s="13">
        <v>0.23845871595016199</v>
      </c>
      <c r="F19" s="7"/>
      <c r="G19" s="8">
        <v>30.039752303568399</v>
      </c>
      <c r="H19" s="8">
        <v>21.2796626200658</v>
      </c>
      <c r="I19" s="8">
        <v>49.1558634235043</v>
      </c>
      <c r="J19" s="8">
        <v>81.360852624706098</v>
      </c>
      <c r="K19" s="8"/>
      <c r="L19" s="8">
        <v>19.6208023129211</v>
      </c>
      <c r="M19" s="8">
        <v>14.0186759305998</v>
      </c>
      <c r="N19" s="8">
        <v>20.406025898909199</v>
      </c>
      <c r="O19" s="8">
        <v>36.424362700678998</v>
      </c>
      <c r="Q19" s="19">
        <f t="shared" si="0"/>
        <v>7.163240761769841</v>
      </c>
      <c r="R19" s="20">
        <f t="shared" si="1"/>
        <v>6.1227263445485297E-3</v>
      </c>
      <c r="S19" s="1"/>
      <c r="U19" t="s">
        <v>9</v>
      </c>
      <c r="V19" t="s">
        <v>4</v>
      </c>
      <c r="W19" s="1">
        <v>0.106382002087253</v>
      </c>
      <c r="Z19" s="13">
        <v>0.119229357975081</v>
      </c>
      <c r="AA19" s="8">
        <v>30.387195460565401</v>
      </c>
    </row>
    <row r="20" spans="3:27" x14ac:dyDescent="0.25">
      <c r="C20" s="7" t="s">
        <v>4</v>
      </c>
      <c r="D20" s="7" t="s">
        <v>9</v>
      </c>
      <c r="E20" s="13">
        <v>0.212764004174506</v>
      </c>
      <c r="F20" s="7"/>
      <c r="G20" s="8">
        <v>47.748540907874897</v>
      </c>
      <c r="H20" s="8">
        <v>42.850524089607497</v>
      </c>
      <c r="I20" s="8">
        <v>98.460675198924406</v>
      </c>
      <c r="J20" s="8">
        <v>680.87300791873599</v>
      </c>
      <c r="K20" s="8"/>
      <c r="L20" s="8">
        <v>15.896115361430899</v>
      </c>
      <c r="M20" s="8">
        <v>10.6188039482231</v>
      </c>
      <c r="N20" s="8">
        <v>24.853416769451201</v>
      </c>
      <c r="O20" s="8">
        <v>88.317330424340298</v>
      </c>
      <c r="Q20" s="19">
        <f t="shared" si="0"/>
        <v>10.159170757049665</v>
      </c>
      <c r="R20" s="20">
        <f t="shared" si="1"/>
        <v>8.683475050137314E-3</v>
      </c>
      <c r="S20" s="1"/>
      <c r="U20" t="s">
        <v>8</v>
      </c>
      <c r="V20" t="s">
        <v>4</v>
      </c>
      <c r="W20" s="1">
        <v>4.3266370223471604</v>
      </c>
      <c r="Z20" s="13">
        <v>0.106382002087253</v>
      </c>
      <c r="AA20" s="8">
        <v>46.467976764188499</v>
      </c>
    </row>
    <row r="21" spans="3:27" x14ac:dyDescent="0.25">
      <c r="C21" s="7" t="s">
        <v>4</v>
      </c>
      <c r="D21" s="7" t="s">
        <v>8</v>
      </c>
      <c r="E21" s="13">
        <v>8.6532740446943208</v>
      </c>
      <c r="F21" s="7"/>
      <c r="G21" s="8">
        <v>16.050665524179198</v>
      </c>
      <c r="H21" s="8">
        <v>12.0763742517599</v>
      </c>
      <c r="I21" s="8">
        <v>29.8924227770569</v>
      </c>
      <c r="J21" s="8">
        <v>67.279773538096805</v>
      </c>
      <c r="K21" s="8"/>
      <c r="L21" s="8">
        <v>10.6243567678174</v>
      </c>
      <c r="M21" s="8">
        <v>4.9982005944269696</v>
      </c>
      <c r="N21" s="8">
        <v>7.66857502448405</v>
      </c>
      <c r="O21" s="8">
        <v>11.643963279757701</v>
      </c>
      <c r="Q21" s="19">
        <f t="shared" si="0"/>
        <v>138.89080738044981</v>
      </c>
      <c r="R21" s="20">
        <f t="shared" si="1"/>
        <v>0.11871587646508021</v>
      </c>
      <c r="S21" s="1"/>
      <c r="U21" t="s">
        <v>0</v>
      </c>
      <c r="V21" t="s">
        <v>5</v>
      </c>
      <c r="W21" s="1">
        <v>1.77070493764856</v>
      </c>
      <c r="Z21" s="13">
        <v>4.3266370223471604</v>
      </c>
      <c r="AA21" s="8">
        <v>15.7225905440751</v>
      </c>
    </row>
    <row r="22" spans="3:27" x14ac:dyDescent="0.25">
      <c r="C22" s="7" t="s">
        <v>5</v>
      </c>
      <c r="D22" s="7" t="s">
        <v>0</v>
      </c>
      <c r="E22" s="13">
        <v>3.5414098752971199</v>
      </c>
      <c r="F22" s="7"/>
      <c r="G22" s="8">
        <v>14.2971384988306</v>
      </c>
      <c r="H22" s="8">
        <v>29.8894061783277</v>
      </c>
      <c r="I22" s="8">
        <v>82.241348347182395</v>
      </c>
      <c r="J22" s="8">
        <v>99.637908114215193</v>
      </c>
      <c r="K22" s="8"/>
      <c r="L22" s="8">
        <v>38.252290216049502</v>
      </c>
      <c r="M22" s="8">
        <v>7.6893628281064901</v>
      </c>
      <c r="N22" s="8">
        <v>17.073813514367199</v>
      </c>
      <c r="O22" s="8">
        <v>28.933342649961698</v>
      </c>
      <c r="Q22" s="19">
        <f t="shared" si="0"/>
        <v>50.632027468249326</v>
      </c>
      <c r="R22" s="20">
        <f t="shared" si="1"/>
        <v>4.3277345934294817E-2</v>
      </c>
      <c r="S22" s="1"/>
      <c r="U22" t="s">
        <v>12</v>
      </c>
      <c r="V22" t="s">
        <v>5</v>
      </c>
      <c r="W22" s="1">
        <v>0.32804524701296101</v>
      </c>
      <c r="Z22" s="13">
        <v>1.77070493764856</v>
      </c>
      <c r="AA22" s="8">
        <v>20.827932106388801</v>
      </c>
    </row>
    <row r="23" spans="3:27" x14ac:dyDescent="0.25">
      <c r="C23" s="7" t="s">
        <v>5</v>
      </c>
      <c r="D23" s="7" t="s">
        <v>12</v>
      </c>
      <c r="E23" s="13">
        <v>0.65609049402592201</v>
      </c>
      <c r="F23" s="7"/>
      <c r="G23" s="8">
        <v>12.378087311058399</v>
      </c>
      <c r="H23" s="8">
        <v>15.6382723044179</v>
      </c>
      <c r="I23" s="8">
        <v>40.093364512359301</v>
      </c>
      <c r="J23" s="8">
        <v>52.990154118168</v>
      </c>
      <c r="K23" s="8"/>
      <c r="L23" s="8">
        <v>27.106321779093001</v>
      </c>
      <c r="M23" s="8">
        <v>8.4051762718507597</v>
      </c>
      <c r="N23" s="8">
        <v>19.4461227724615</v>
      </c>
      <c r="O23" s="8">
        <v>33.005469768829599</v>
      </c>
      <c r="Q23" s="19">
        <f t="shared" si="0"/>
        <v>8.1211454190083021</v>
      </c>
      <c r="R23" s="20">
        <f t="shared" si="1"/>
        <v>6.9414881697465675E-3</v>
      </c>
      <c r="S23" s="1"/>
      <c r="U23" t="s">
        <v>10</v>
      </c>
      <c r="V23" t="s">
        <v>5</v>
      </c>
      <c r="W23" s="1">
        <v>4.94646295306264E-2</v>
      </c>
      <c r="Z23" s="13">
        <v>0.32804524701296101</v>
      </c>
      <c r="AA23" s="8">
        <v>14.033471271769001</v>
      </c>
    </row>
    <row r="24" spans="3:27" x14ac:dyDescent="0.25">
      <c r="C24" s="7" t="s">
        <v>5</v>
      </c>
      <c r="D24" s="7" t="s">
        <v>10</v>
      </c>
      <c r="E24" s="13">
        <v>9.89292590612528E-2</v>
      </c>
      <c r="F24" s="7"/>
      <c r="G24" s="8">
        <v>16.356471237346199</v>
      </c>
      <c r="H24" s="8">
        <v>19.9949926470793</v>
      </c>
      <c r="I24" s="8">
        <v>56.807346609717598</v>
      </c>
      <c r="J24" s="8">
        <v>97.459373982822598</v>
      </c>
      <c r="K24" s="8"/>
      <c r="L24" s="8">
        <v>27.1193554074346</v>
      </c>
      <c r="M24" s="8">
        <v>16.733930863285401</v>
      </c>
      <c r="N24" s="8">
        <v>23.9810108316065</v>
      </c>
      <c r="O24" s="8">
        <v>40.9127030796285</v>
      </c>
      <c r="Q24" s="19">
        <f t="shared" si="0"/>
        <v>1.6181335803673522</v>
      </c>
      <c r="R24" s="20">
        <f t="shared" si="1"/>
        <v>1.3830875480815164E-3</v>
      </c>
      <c r="S24" s="1"/>
      <c r="U24" t="s">
        <v>11</v>
      </c>
      <c r="V24" t="s">
        <v>5</v>
      </c>
      <c r="W24" s="1">
        <v>0.35177038028985602</v>
      </c>
      <c r="Z24" s="13">
        <v>4.94646295306264E-2</v>
      </c>
      <c r="AA24" s="8">
        <v>20.489153404012299</v>
      </c>
    </row>
    <row r="25" spans="3:27" x14ac:dyDescent="0.25">
      <c r="C25" s="7" t="s">
        <v>5</v>
      </c>
      <c r="D25" s="7" t="s">
        <v>11</v>
      </c>
      <c r="E25" s="13">
        <v>0.70354076057971204</v>
      </c>
      <c r="F25" s="7"/>
      <c r="G25" s="8">
        <v>20.391613470962401</v>
      </c>
      <c r="H25" s="8">
        <v>69.5530440859593</v>
      </c>
      <c r="I25" s="8">
        <v>97.939264338811796</v>
      </c>
      <c r="J25" s="8">
        <v>130.274532203592</v>
      </c>
      <c r="K25" s="8"/>
      <c r="L25" s="8">
        <v>20.714632208333899</v>
      </c>
      <c r="M25" s="8">
        <v>14.0186759305997</v>
      </c>
      <c r="N25" s="8">
        <v>20.406025898909199</v>
      </c>
      <c r="O25" s="8">
        <v>36.424362700678998</v>
      </c>
      <c r="Q25" s="19">
        <f t="shared" si="0"/>
        <v>14.34633125080839</v>
      </c>
      <c r="R25" s="20">
        <f t="shared" si="1"/>
        <v>1.2262419094683879E-2</v>
      </c>
      <c r="S25" s="1"/>
      <c r="U25" t="s">
        <v>9</v>
      </c>
      <c r="V25" t="s">
        <v>5</v>
      </c>
      <c r="W25" s="1">
        <v>4.9644406654428E-2</v>
      </c>
      <c r="Z25" s="13">
        <v>0.35177038028985602</v>
      </c>
      <c r="AA25" s="8">
        <v>23.9252586996197</v>
      </c>
    </row>
    <row r="26" spans="3:27" x14ac:dyDescent="0.25">
      <c r="C26" s="7" t="s">
        <v>5</v>
      </c>
      <c r="D26" s="7" t="s">
        <v>9</v>
      </c>
      <c r="E26" s="13">
        <v>9.9288813308856E-2</v>
      </c>
      <c r="F26" s="7"/>
      <c r="G26" s="8">
        <v>46.811319278871203</v>
      </c>
      <c r="H26" s="8">
        <v>58.561674104391102</v>
      </c>
      <c r="I26" s="8">
        <v>96.691344678618094</v>
      </c>
      <c r="J26" s="8">
        <v>237.78835067644599</v>
      </c>
      <c r="K26" s="8"/>
      <c r="L26" s="8">
        <v>7.9854932346458298</v>
      </c>
      <c r="M26" s="8">
        <v>10.6188039482231</v>
      </c>
      <c r="N26" s="8">
        <v>24.853416769451201</v>
      </c>
      <c r="O26" s="8">
        <v>88.317330424340298</v>
      </c>
      <c r="Q26" s="19">
        <f t="shared" si="0"/>
        <v>4.6478403406210944</v>
      </c>
      <c r="R26" s="20">
        <f t="shared" si="1"/>
        <v>3.9727066903367811E-3</v>
      </c>
      <c r="S26" s="1"/>
      <c r="U26" t="s">
        <v>8</v>
      </c>
      <c r="V26" t="s">
        <v>5</v>
      </c>
      <c r="W26" s="1">
        <v>1.83344011305465</v>
      </c>
      <c r="Z26" s="13">
        <v>4.9644406654428E-2</v>
      </c>
      <c r="AA26" s="8">
        <v>49.163173302104902</v>
      </c>
    </row>
    <row r="27" spans="3:27" x14ac:dyDescent="0.25">
      <c r="C27" s="7" t="s">
        <v>5</v>
      </c>
      <c r="D27" s="7" t="s">
        <v>8</v>
      </c>
      <c r="E27" s="13">
        <v>3.6668802261093001</v>
      </c>
      <c r="F27" s="7"/>
      <c r="G27" s="8">
        <v>9.5713251283680592</v>
      </c>
      <c r="H27" s="8">
        <v>23.548635287572001</v>
      </c>
      <c r="I27" s="8">
        <v>50.019027560297801</v>
      </c>
      <c r="J27" s="8">
        <v>120.403158114551</v>
      </c>
      <c r="K27" s="8"/>
      <c r="L27" s="8">
        <v>8.1340759861285097</v>
      </c>
      <c r="M27" s="8">
        <v>4.9982005944269696</v>
      </c>
      <c r="N27" s="8">
        <v>7.66857502448405</v>
      </c>
      <c r="O27" s="8">
        <v>11.6439632797576</v>
      </c>
      <c r="Q27" s="19">
        <f t="shared" si="0"/>
        <v>35.096902850875892</v>
      </c>
      <c r="R27" s="20">
        <f t="shared" si="1"/>
        <v>2.9998814620887472E-2</v>
      </c>
      <c r="S27" s="1"/>
      <c r="U27" t="s">
        <v>0</v>
      </c>
      <c r="V27" t="s">
        <v>7</v>
      </c>
      <c r="W27" s="1">
        <v>0.48402349195278299</v>
      </c>
      <c r="Z27" s="13">
        <v>1.83344011305465</v>
      </c>
      <c r="AA27" s="8">
        <v>12.4160885881823</v>
      </c>
    </row>
    <row r="28" spans="3:27" x14ac:dyDescent="0.25">
      <c r="C28" s="7" t="s">
        <v>7</v>
      </c>
      <c r="D28" s="7" t="s">
        <v>0</v>
      </c>
      <c r="E28" s="13">
        <v>0.96804698390556598</v>
      </c>
      <c r="F28" s="7"/>
      <c r="G28" s="8">
        <v>25.097805038391702</v>
      </c>
      <c r="H28" s="8">
        <v>28.8099645762411</v>
      </c>
      <c r="I28" s="8">
        <v>115.471783718635</v>
      </c>
      <c r="J28" s="8">
        <v>4388.4425569269797</v>
      </c>
      <c r="K28" s="8"/>
      <c r="L28" s="8">
        <v>24.159115949315801</v>
      </c>
      <c r="M28" s="8">
        <v>7.6893628281065096</v>
      </c>
      <c r="N28" s="8">
        <v>17.073813514367199</v>
      </c>
      <c r="O28" s="8">
        <v>28.933342649961698</v>
      </c>
      <c r="Q28" s="19">
        <f t="shared" si="0"/>
        <v>24.295854470065006</v>
      </c>
      <c r="R28" s="20">
        <f t="shared" si="1"/>
        <v>2.0766699483437494E-2</v>
      </c>
      <c r="S28" s="1"/>
      <c r="U28" t="s">
        <v>12</v>
      </c>
      <c r="V28" t="s">
        <v>7</v>
      </c>
      <c r="W28" s="1">
        <v>0.15964379661856701</v>
      </c>
      <c r="Z28" s="13">
        <v>0.48402349195278299</v>
      </c>
      <c r="AA28" s="8">
        <v>25.414050752705599</v>
      </c>
    </row>
    <row r="29" spans="3:27" x14ac:dyDescent="0.25">
      <c r="C29" s="7" t="s">
        <v>7</v>
      </c>
      <c r="D29" s="7" t="s">
        <v>12</v>
      </c>
      <c r="E29" s="13">
        <v>0.31928759323713402</v>
      </c>
      <c r="F29" s="7"/>
      <c r="G29" s="8">
        <v>24.181123235463598</v>
      </c>
      <c r="H29" s="8">
        <v>27.2394150991584</v>
      </c>
      <c r="I29" s="8">
        <v>42.7562188720187</v>
      </c>
      <c r="J29" s="8">
        <v>364.329596140121</v>
      </c>
      <c r="K29" s="8"/>
      <c r="L29" s="8">
        <v>26.540285467356501</v>
      </c>
      <c r="M29" s="8">
        <v>8.4051762718507401</v>
      </c>
      <c r="N29" s="8">
        <v>19.4461227724615</v>
      </c>
      <c r="O29" s="8">
        <v>33.005469768829599</v>
      </c>
      <c r="Q29" s="19">
        <f t="shared" si="0"/>
        <v>7.7207326396217111</v>
      </c>
      <c r="R29" s="20">
        <f t="shared" si="1"/>
        <v>6.5992383481115824E-3</v>
      </c>
      <c r="S29" s="1"/>
      <c r="U29" t="s">
        <v>10</v>
      </c>
      <c r="V29" t="s">
        <v>7</v>
      </c>
      <c r="W29" s="1">
        <v>0.14277220672558699</v>
      </c>
      <c r="Z29" s="13">
        <v>0.15964379661856701</v>
      </c>
      <c r="AA29" s="8">
        <v>24.214638660690799</v>
      </c>
    </row>
    <row r="30" spans="3:27" x14ac:dyDescent="0.25">
      <c r="C30" s="7" t="s">
        <v>7</v>
      </c>
      <c r="D30" s="7" t="s">
        <v>10</v>
      </c>
      <c r="E30" s="13">
        <v>0.28554441345117398</v>
      </c>
      <c r="F30" s="7"/>
      <c r="G30" s="8">
        <v>38.388387399395398</v>
      </c>
      <c r="H30" s="8">
        <v>22.460369442327501</v>
      </c>
      <c r="I30" s="8">
        <v>55.107049815632003</v>
      </c>
      <c r="J30" s="8">
        <v>987.89162035458799</v>
      </c>
      <c r="K30" s="8"/>
      <c r="L30" s="8">
        <v>25.2284351293914</v>
      </c>
      <c r="M30" s="8">
        <v>16.733930863285401</v>
      </c>
      <c r="N30" s="8">
        <v>23.9810108316065</v>
      </c>
      <c r="O30" s="8">
        <v>40.9127030796285</v>
      </c>
      <c r="Q30" s="19">
        <f t="shared" si="0"/>
        <v>10.961589563296798</v>
      </c>
      <c r="R30" s="20">
        <f t="shared" si="1"/>
        <v>9.3693365097424538E-3</v>
      </c>
      <c r="S30" s="1"/>
      <c r="U30" t="s">
        <v>11</v>
      </c>
      <c r="V30" t="s">
        <v>7</v>
      </c>
      <c r="W30" s="1">
        <v>0.43310944723974598</v>
      </c>
      <c r="Z30" s="13">
        <v>0.14277220672558699</v>
      </c>
      <c r="AA30" s="8">
        <v>40.8872630825621</v>
      </c>
    </row>
    <row r="31" spans="3:27" x14ac:dyDescent="0.25">
      <c r="C31" s="7" t="s">
        <v>7</v>
      </c>
      <c r="D31" s="7" t="s">
        <v>11</v>
      </c>
      <c r="E31" s="13">
        <v>0.86621889447949196</v>
      </c>
      <c r="F31" s="7"/>
      <c r="G31" s="8">
        <v>26.574028753652499</v>
      </c>
      <c r="H31" s="8">
        <v>104.856593729293</v>
      </c>
      <c r="I31" s="8">
        <v>540.51075683345596</v>
      </c>
      <c r="J31" s="8">
        <v>39659.761997051697</v>
      </c>
      <c r="K31" s="8"/>
      <c r="L31" s="8">
        <v>8.1681908938144598</v>
      </c>
      <c r="M31" s="8">
        <v>14.0186759305997</v>
      </c>
      <c r="N31" s="8">
        <v>20.406025898909199</v>
      </c>
      <c r="O31" s="8">
        <v>36.424362700678898</v>
      </c>
      <c r="Q31" s="19">
        <f t="shared" si="0"/>
        <v>23.018925808855098</v>
      </c>
      <c r="R31" s="20">
        <f t="shared" si="1"/>
        <v>1.9675254282289837E-2</v>
      </c>
      <c r="S31" s="1"/>
      <c r="U31" t="s">
        <v>9</v>
      </c>
      <c r="V31" t="s">
        <v>7</v>
      </c>
      <c r="W31" s="1">
        <v>7.10903849974021E-4</v>
      </c>
      <c r="Z31" s="13">
        <v>0.43310944723974598</v>
      </c>
      <c r="AA31" s="8">
        <v>27.712695092816599</v>
      </c>
    </row>
    <row r="32" spans="3:27" x14ac:dyDescent="0.25">
      <c r="C32" s="7" t="s">
        <v>7</v>
      </c>
      <c r="D32" s="7" t="s">
        <v>9</v>
      </c>
      <c r="E32" s="13">
        <v>1.421807699948042E-3</v>
      </c>
      <c r="F32" s="7"/>
      <c r="G32" s="8">
        <v>74.4269979415281</v>
      </c>
      <c r="H32" s="8">
        <v>52.171992465163697</v>
      </c>
      <c r="I32" s="8">
        <v>94.3850795740195</v>
      </c>
      <c r="J32" s="8">
        <v>290.31420188618603</v>
      </c>
      <c r="K32" s="8"/>
      <c r="L32" s="8">
        <v>513.02452067537899</v>
      </c>
      <c r="M32" s="8">
        <v>10.6188039482231</v>
      </c>
      <c r="N32" s="8">
        <v>24.853416769451201</v>
      </c>
      <c r="O32" s="8">
        <v>88.317330424340298</v>
      </c>
      <c r="Q32" s="19">
        <f t="shared" si="0"/>
        <v>0.10582087875728173</v>
      </c>
      <c r="R32" s="20">
        <f t="shared" si="1"/>
        <v>9.0449602870866416E-5</v>
      </c>
      <c r="S32" s="1"/>
      <c r="U32" t="s">
        <v>8</v>
      </c>
      <c r="V32" t="s">
        <v>7</v>
      </c>
      <c r="W32" s="1">
        <v>4.7807172117965298</v>
      </c>
      <c r="Z32" s="13">
        <v>7.10903849974021E-4</v>
      </c>
      <c r="AA32" s="8">
        <v>74.827906216219802</v>
      </c>
    </row>
    <row r="33" spans="3:27" x14ac:dyDescent="0.25">
      <c r="C33" s="7" t="s">
        <v>7</v>
      </c>
      <c r="D33" s="7" t="s">
        <v>8</v>
      </c>
      <c r="E33" s="13">
        <v>9.5614344235930595</v>
      </c>
      <c r="F33" s="7"/>
      <c r="G33" s="8">
        <v>16.243813506429301</v>
      </c>
      <c r="H33" s="8">
        <v>28.251793300752599</v>
      </c>
      <c r="I33" s="8">
        <v>95.632583282575894</v>
      </c>
      <c r="J33" s="8">
        <v>281.65626871543498</v>
      </c>
      <c r="K33" s="8"/>
      <c r="L33" s="8">
        <v>10.0404217017541</v>
      </c>
      <c r="M33" s="8">
        <v>4.9982005944269599</v>
      </c>
      <c r="N33" s="8">
        <v>7.66857502448405</v>
      </c>
      <c r="O33" s="8">
        <v>11.6439632797576</v>
      </c>
      <c r="Q33" s="19">
        <f t="shared" si="0"/>
        <v>155.314157630799</v>
      </c>
      <c r="R33" s="20">
        <f t="shared" si="1"/>
        <v>0.13275361198001998</v>
      </c>
      <c r="S33" s="1"/>
      <c r="U33" t="s">
        <v>0</v>
      </c>
      <c r="V33" t="s">
        <v>6</v>
      </c>
      <c r="W33" s="1">
        <v>3.2681779602507302E-3</v>
      </c>
      <c r="Z33" s="13">
        <v>4.7807172117965298</v>
      </c>
      <c r="AA33" s="8">
        <v>16.6778294504429</v>
      </c>
    </row>
    <row r="34" spans="3:27" x14ac:dyDescent="0.25">
      <c r="C34" s="7" t="s">
        <v>6</v>
      </c>
      <c r="D34" s="7" t="s">
        <v>0</v>
      </c>
      <c r="E34" s="13">
        <v>6.5363559205014604E-3</v>
      </c>
      <c r="F34" s="7"/>
      <c r="G34" s="8">
        <v>10.681407137504801</v>
      </c>
      <c r="H34" s="8">
        <v>22.649350409789001</v>
      </c>
      <c r="I34" s="8">
        <v>70.099636981264794</v>
      </c>
      <c r="J34" s="8">
        <v>98.256740237189703</v>
      </c>
      <c r="K34" s="8"/>
      <c r="L34" s="8">
        <v>29.505301862768899</v>
      </c>
      <c r="M34" s="8">
        <v>7.6893628281065096</v>
      </c>
      <c r="N34" s="8">
        <v>17.073813514367199</v>
      </c>
      <c r="O34" s="8">
        <v>28.933342649961698</v>
      </c>
      <c r="Q34" s="19">
        <f t="shared" si="0"/>
        <v>6.9817478782516054E-2</v>
      </c>
      <c r="R34" s="20">
        <f t="shared" si="1"/>
        <v>5.9675966628553202E-5</v>
      </c>
      <c r="S34" s="1"/>
      <c r="U34" t="s">
        <v>12</v>
      </c>
      <c r="V34" t="s">
        <v>6</v>
      </c>
      <c r="W34" s="1">
        <v>6.7318872836139701E-2</v>
      </c>
      <c r="Z34" s="13">
        <v>3.2681779602507302E-3</v>
      </c>
      <c r="AA34" s="8">
        <v>14.916774355534001</v>
      </c>
    </row>
    <row r="35" spans="3:27" x14ac:dyDescent="0.25">
      <c r="C35" s="7" t="s">
        <v>6</v>
      </c>
      <c r="D35" s="7" t="s">
        <v>12</v>
      </c>
      <c r="E35" s="13">
        <v>0.1346377456722794</v>
      </c>
      <c r="F35" s="7"/>
      <c r="G35" s="8">
        <v>34.9468053875012</v>
      </c>
      <c r="H35" s="8">
        <v>56.583890038002501</v>
      </c>
      <c r="I35" s="8">
        <v>82.258476188579905</v>
      </c>
      <c r="J35" s="8">
        <v>92.491937799258196</v>
      </c>
      <c r="K35" s="8"/>
      <c r="L35" s="8">
        <v>84.755379463090193</v>
      </c>
      <c r="M35" s="8">
        <v>8.4051762718507401</v>
      </c>
      <c r="N35" s="8">
        <v>19.4461227724615</v>
      </c>
      <c r="O35" s="8">
        <v>33.005469768829599</v>
      </c>
      <c r="Q35" s="19">
        <f t="shared" si="0"/>
        <v>4.7051590958210303</v>
      </c>
      <c r="R35" s="20">
        <f t="shared" si="1"/>
        <v>4.0216994666751639E-3</v>
      </c>
      <c r="S35" s="1"/>
      <c r="U35" t="s">
        <v>10</v>
      </c>
      <c r="V35" t="s">
        <v>6</v>
      </c>
      <c r="W35" s="1">
        <v>3.7596143598294502E-3</v>
      </c>
      <c r="Z35" s="13">
        <v>6.7318872836139701E-2</v>
      </c>
      <c r="AA35" s="8">
        <v>37.617923006443696</v>
      </c>
    </row>
    <row r="36" spans="3:27" x14ac:dyDescent="0.25">
      <c r="C36" s="7" t="s">
        <v>6</v>
      </c>
      <c r="D36" s="7" t="s">
        <v>10</v>
      </c>
      <c r="E36" s="13">
        <v>7.5192287196589004E-3</v>
      </c>
      <c r="F36" s="7"/>
      <c r="G36" s="8">
        <v>82.953613424019906</v>
      </c>
      <c r="H36" s="8">
        <v>58.790341597492102</v>
      </c>
      <c r="I36" s="8">
        <v>80.478622432583194</v>
      </c>
      <c r="J36" s="8">
        <v>127.44125074626</v>
      </c>
      <c r="K36" s="8"/>
      <c r="L36" s="8">
        <v>30.190522655548399</v>
      </c>
      <c r="M36" s="8">
        <v>16.733930863285401</v>
      </c>
      <c r="N36" s="8">
        <v>23.9810108316065</v>
      </c>
      <c r="O36" s="8">
        <v>40.9127030796285</v>
      </c>
      <c r="Q36" s="19">
        <f t="shared" si="0"/>
        <v>0.62374719245737253</v>
      </c>
      <c r="R36" s="20">
        <f t="shared" si="1"/>
        <v>5.3314323706374464E-4</v>
      </c>
      <c r="S36" s="1"/>
      <c r="U36" t="s">
        <v>11</v>
      </c>
      <c r="V36" t="s">
        <v>6</v>
      </c>
      <c r="W36" s="1">
        <v>3.1714009248258403E-4</v>
      </c>
      <c r="Z36" s="13">
        <v>3.7596143598294502E-3</v>
      </c>
      <c r="AA36" s="8">
        <v>67.554912111606498</v>
      </c>
    </row>
    <row r="37" spans="3:27" x14ac:dyDescent="0.25">
      <c r="C37" s="7" t="s">
        <v>6</v>
      </c>
      <c r="D37" s="7" t="s">
        <v>11</v>
      </c>
      <c r="E37" s="13">
        <v>6.3428018496516805E-4</v>
      </c>
      <c r="F37" s="7"/>
      <c r="G37" s="8">
        <v>75.707019134987902</v>
      </c>
      <c r="H37" s="8">
        <v>93.585421667724802</v>
      </c>
      <c r="I37" s="8">
        <v>100</v>
      </c>
      <c r="J37" s="8">
        <v>100</v>
      </c>
      <c r="K37" s="8"/>
      <c r="L37" s="8">
        <v>70.945633278785493</v>
      </c>
      <c r="M37" s="8">
        <v>14.0186759305998</v>
      </c>
      <c r="N37" s="8">
        <v>20.406025898909199</v>
      </c>
      <c r="O37" s="8">
        <v>36.424362700678998</v>
      </c>
      <c r="Q37" s="19">
        <f t="shared" si="0"/>
        <v>4.8019462100101641E-2</v>
      </c>
      <c r="R37" s="20">
        <f t="shared" si="1"/>
        <v>4.1044275269996672E-5</v>
      </c>
      <c r="S37" s="1"/>
      <c r="U37" t="s">
        <v>9</v>
      </c>
      <c r="V37" t="s">
        <v>6</v>
      </c>
      <c r="W37" s="1">
        <v>4.9161149438206302E-3</v>
      </c>
      <c r="Z37" s="13">
        <v>3.1714009248258403E-4</v>
      </c>
      <c r="AA37" s="8">
        <v>75.882153259680905</v>
      </c>
    </row>
    <row r="38" spans="3:27" x14ac:dyDescent="0.25">
      <c r="C38" s="7" t="s">
        <v>6</v>
      </c>
      <c r="D38" s="7" t="s">
        <v>9</v>
      </c>
      <c r="E38" s="13">
        <v>9.8322298876412605E-3</v>
      </c>
      <c r="F38" s="7"/>
      <c r="G38" s="8">
        <v>57.202712620125297</v>
      </c>
      <c r="H38" s="8">
        <v>71.568180117350394</v>
      </c>
      <c r="I38" s="8">
        <v>100</v>
      </c>
      <c r="J38" s="8">
        <v>130.331657640477</v>
      </c>
      <c r="K38" s="8"/>
      <c r="L38" s="8">
        <v>83.982903169312607</v>
      </c>
      <c r="M38" s="8">
        <v>10.6188039482231</v>
      </c>
      <c r="N38" s="8">
        <v>24.853416769451201</v>
      </c>
      <c r="O38" s="8">
        <v>88.317330424340298</v>
      </c>
      <c r="Q38" s="19">
        <f t="shared" si="0"/>
        <v>0.56243022067774984</v>
      </c>
      <c r="R38" s="20">
        <f t="shared" si="1"/>
        <v>4.807330150750205E-4</v>
      </c>
      <c r="S38" s="1"/>
      <c r="U38" t="s">
        <v>8</v>
      </c>
      <c r="V38" t="s">
        <v>6</v>
      </c>
      <c r="W38" s="1">
        <v>0.29853959447384198</v>
      </c>
      <c r="Z38" s="13">
        <v>4.9161149438206302E-3</v>
      </c>
      <c r="AA38" s="8">
        <v>58.920081740901999</v>
      </c>
    </row>
    <row r="39" spans="3:27" x14ac:dyDescent="0.25">
      <c r="C39" s="9" t="s">
        <v>6</v>
      </c>
      <c r="D39" s="9" t="s">
        <v>8</v>
      </c>
      <c r="E39" s="14">
        <v>0.59707918894768397</v>
      </c>
      <c r="F39" s="9"/>
      <c r="G39" s="10">
        <v>8.0565921919659402</v>
      </c>
      <c r="H39" s="10">
        <v>12.5784806976624</v>
      </c>
      <c r="I39" s="10">
        <v>39.954537198702099</v>
      </c>
      <c r="J39" s="10">
        <v>50.1256311306783</v>
      </c>
      <c r="K39" s="10"/>
      <c r="L39" s="10">
        <v>6.7281703279549196</v>
      </c>
      <c r="M39" s="10">
        <v>4.9982005944269599</v>
      </c>
      <c r="N39" s="10">
        <v>7.66857502448405</v>
      </c>
      <c r="O39" s="10">
        <v>11.6439632797576</v>
      </c>
      <c r="Q39" s="19">
        <f t="shared" si="0"/>
        <v>4.8104235316612671</v>
      </c>
      <c r="R39" s="20">
        <f t="shared" si="1"/>
        <v>4.1116734541338535E-3</v>
      </c>
      <c r="S39" s="1"/>
      <c r="Z39" s="14">
        <v>0.29853959447384198</v>
      </c>
      <c r="AA39" s="10">
        <v>10.6523971213274</v>
      </c>
    </row>
    <row r="40" spans="3:27" x14ac:dyDescent="0.25">
      <c r="C40" s="21" t="s">
        <v>22</v>
      </c>
      <c r="D40" s="21"/>
      <c r="E40" s="15">
        <v>100</v>
      </c>
      <c r="F40" s="2"/>
      <c r="G40" s="15" cm="1">
        <f t="array" ref="G40">SUMPRODUCT($E$4:$E$39*G4:G39)/100</f>
        <v>11.699429892286057</v>
      </c>
      <c r="H40" s="15" cm="1">
        <f t="array" ref="H40">SUMPRODUCT($E$4:$E$39*H4:H39)/100</f>
        <v>18.808802279987649</v>
      </c>
      <c r="I40" s="15" cm="1">
        <f t="array" ref="I40">SUMPRODUCT($E$4:$E$39*I4:I39)/100</f>
        <v>61.087352905172594</v>
      </c>
      <c r="J40" s="15" cm="1">
        <f t="array" ref="J40">SUMPRODUCT($E$4:$E$39*J4:J39)/100</f>
        <v>502.05229376760582</v>
      </c>
      <c r="K40" s="15"/>
      <c r="L40" s="15" cm="1">
        <f t="array" ref="L40">SUMPRODUCT($E$4:$E$39*L4:L39)/100</f>
        <v>18.01399489078122</v>
      </c>
      <c r="M40" s="15" cm="1">
        <f t="array" ref="M40">SUMPRODUCT($E$4:$E$39*M4:M39)/100</f>
        <v>7.0684799660196846</v>
      </c>
      <c r="N40" s="15" cm="1">
        <f t="array" ref="N40">SUMPRODUCT($E$4:$E$39*N4:N39)/100</f>
        <v>11.890850254693891</v>
      </c>
      <c r="O40" s="15" cm="1">
        <f t="array" ref="O40">SUMPRODUCT($E$4:$E$39*O4:O39)/100</f>
        <v>19.694803385393005</v>
      </c>
      <c r="Q40">
        <f>SUM(Q4:Q39)/50</f>
        <v>23.398859784572114</v>
      </c>
      <c r="S40" s="1"/>
      <c r="Z40" s="18">
        <f>SUM(Z4:Z39)</f>
        <v>49.999999999999943</v>
      </c>
    </row>
    <row r="42" spans="3:27" x14ac:dyDescent="0.25">
      <c r="G42" s="27">
        <f t="array" ref="G42">SUMPRODUCT($E$4:$E$39*G4:G39)/100</f>
        <v>11.699429892286057</v>
      </c>
      <c r="H42" s="27">
        <f t="array" ref="H42">SUMPRODUCT($E$4:$E$39*H4:H39)/100</f>
        <v>18.808802279987649</v>
      </c>
      <c r="I42" s="27">
        <f t="array" ref="I42">SUMPRODUCT($E$4:$E$39*I4:I39)/100</f>
        <v>61.087352905172594</v>
      </c>
      <c r="J42" s="27">
        <f t="array" ref="J42">SUMPRODUCT($E$4:$E$39*J4:J39)/100</f>
        <v>502.05229376760582</v>
      </c>
      <c r="K42" s="27"/>
      <c r="L42" s="27">
        <f t="array" ref="L42">SUMPRODUCT($E$4:$E$39*L4:L39)/100</f>
        <v>18.01399489078122</v>
      </c>
      <c r="M42" s="27">
        <f t="array" ref="M42">SUMPRODUCT($E$4:$E$39*M4:M39)/100</f>
        <v>7.0684799660196846</v>
      </c>
      <c r="N42" s="27">
        <f t="array" ref="N42">SUMPRODUCT($E$4:$E$39*N4:N39)/100</f>
        <v>11.890850254693891</v>
      </c>
      <c r="O42" s="27">
        <f t="array" ref="O42">SUMPRODUCT($E$4:$E$39*O4:O39)/100</f>
        <v>19.694803385393005</v>
      </c>
    </row>
    <row r="46" spans="3:27" x14ac:dyDescent="0.25">
      <c r="Q46" s="18">
        <f>G42+L42</f>
        <v>29.713424783067275</v>
      </c>
    </row>
  </sheetData>
  <mergeCells count="7">
    <mergeCell ref="C40:D40"/>
    <mergeCell ref="C2:C3"/>
    <mergeCell ref="D2:D3"/>
    <mergeCell ref="E2:E3"/>
    <mergeCell ref="G2:J2"/>
    <mergeCell ref="L2:O2"/>
    <mergeCell ref="Z2:Z3"/>
  </mergeCells>
  <conditionalFormatting sqref="R4:R39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EC0E0-A69D-46AB-A3AE-BE9238AC4836}">
  <dimension ref="A1:P38"/>
  <sheetViews>
    <sheetView topLeftCell="A4" workbookViewId="0">
      <selection activeCell="J1" sqref="J1"/>
    </sheetView>
  </sheetViews>
  <sheetFormatPr defaultRowHeight="15" x14ac:dyDescent="0.25"/>
  <cols>
    <col min="3" max="3" width="18.42578125" customWidth="1"/>
    <col min="4" max="4" width="9.28515625" bestFit="1" customWidth="1"/>
    <col min="6" max="7" width="9.5703125" bestFit="1" customWidth="1"/>
    <col min="8" max="8" width="11.5703125" bestFit="1" customWidth="1"/>
    <col min="10" max="10" width="10.5703125" style="26" bestFit="1" customWidth="1"/>
    <col min="11" max="13" width="9.28515625" bestFit="1" customWidth="1"/>
    <col min="19" max="19" width="9.140625" customWidth="1"/>
  </cols>
  <sheetData>
    <row r="1" spans="1:16" x14ac:dyDescent="0.25">
      <c r="F1" t="s">
        <v>31</v>
      </c>
      <c r="L1" t="s">
        <v>32</v>
      </c>
    </row>
    <row r="2" spans="1:16" x14ac:dyDescent="0.25">
      <c r="B2" t="s">
        <v>23</v>
      </c>
      <c r="C2" t="s">
        <v>24</v>
      </c>
      <c r="D2" t="s">
        <v>29</v>
      </c>
      <c r="E2" t="s">
        <v>25</v>
      </c>
      <c r="F2" t="s">
        <v>26</v>
      </c>
      <c r="G2" t="s">
        <v>27</v>
      </c>
      <c r="H2" t="s">
        <v>28</v>
      </c>
      <c r="K2" t="s">
        <v>26</v>
      </c>
      <c r="L2" t="s">
        <v>27</v>
      </c>
      <c r="M2" t="s">
        <v>28</v>
      </c>
      <c r="O2" t="s">
        <v>30</v>
      </c>
    </row>
    <row r="3" spans="1:16" x14ac:dyDescent="0.25">
      <c r="A3">
        <v>1</v>
      </c>
      <c r="B3" t="s">
        <v>0</v>
      </c>
      <c r="C3" t="s">
        <v>1</v>
      </c>
      <c r="D3" s="1">
        <v>0.38124740894397702</v>
      </c>
      <c r="E3" s="27">
        <v>11.186690065789399</v>
      </c>
      <c r="F3" s="27">
        <v>10.863844267229201</v>
      </c>
      <c r="G3" s="27">
        <v>34.925286051169302</v>
      </c>
      <c r="H3" s="27">
        <v>74.473573133673895</v>
      </c>
      <c r="I3" s="27"/>
      <c r="J3" s="27">
        <v>11.054564624258401</v>
      </c>
      <c r="K3" s="27">
        <v>7.6893628281064998</v>
      </c>
      <c r="L3" s="27">
        <v>17.073813514367199</v>
      </c>
      <c r="M3" s="27">
        <v>28.933342649961698</v>
      </c>
      <c r="O3" t="s">
        <v>2</v>
      </c>
    </row>
    <row r="4" spans="1:16" x14ac:dyDescent="0.25">
      <c r="A4">
        <v>2</v>
      </c>
      <c r="B4" t="s">
        <v>12</v>
      </c>
      <c r="C4" t="s">
        <v>1</v>
      </c>
      <c r="D4" s="1">
        <v>0.27868780516802999</v>
      </c>
      <c r="E4" s="27">
        <v>29.5661720994859</v>
      </c>
      <c r="F4" s="27">
        <v>16.3313214244398</v>
      </c>
      <c r="G4" s="27">
        <v>27.317363677178701</v>
      </c>
      <c r="H4" s="27">
        <v>53.872802631185202</v>
      </c>
      <c r="I4" s="27"/>
      <c r="J4" s="27">
        <v>18.7272685092457</v>
      </c>
      <c r="K4" s="27">
        <v>8.4051762718507597</v>
      </c>
      <c r="L4" s="27">
        <v>19.4461227724615</v>
      </c>
      <c r="M4" s="27">
        <v>33.005469768829599</v>
      </c>
      <c r="O4" t="s">
        <v>2</v>
      </c>
      <c r="P4" t="s">
        <v>32</v>
      </c>
    </row>
    <row r="5" spans="1:16" x14ac:dyDescent="0.25">
      <c r="A5">
        <v>3</v>
      </c>
      <c r="B5" t="s">
        <v>10</v>
      </c>
      <c r="C5" t="s">
        <v>1</v>
      </c>
      <c r="D5" s="1">
        <v>0.16793832315919099</v>
      </c>
      <c r="E5" s="27">
        <v>20.061613122958398</v>
      </c>
      <c r="F5" s="27">
        <v>23.424170963055001</v>
      </c>
      <c r="G5" s="27">
        <v>35.706673885551503</v>
      </c>
      <c r="H5" s="27">
        <v>68.2775775596416</v>
      </c>
      <c r="I5" s="27"/>
      <c r="J5" s="27">
        <v>53.447512822067402</v>
      </c>
      <c r="K5" s="27">
        <v>16.733930863285401</v>
      </c>
      <c r="L5" s="27">
        <v>23.9810108316065</v>
      </c>
      <c r="M5" s="27">
        <v>40.9127030796285</v>
      </c>
      <c r="O5" t="s">
        <v>2</v>
      </c>
      <c r="P5" t="s">
        <v>32</v>
      </c>
    </row>
    <row r="6" spans="1:16" x14ac:dyDescent="0.25">
      <c r="A6">
        <v>4</v>
      </c>
      <c r="B6" t="s">
        <v>11</v>
      </c>
      <c r="C6" t="s">
        <v>1</v>
      </c>
      <c r="D6" s="1">
        <v>1.50226938738549E-2</v>
      </c>
      <c r="E6" s="27">
        <v>49.513621646261797</v>
      </c>
      <c r="F6" s="27">
        <v>52.006869249545097</v>
      </c>
      <c r="G6" s="27">
        <v>82.043667943054402</v>
      </c>
      <c r="H6" s="27">
        <v>97.844434644489695</v>
      </c>
      <c r="I6" s="27"/>
      <c r="J6" s="27">
        <v>21.120642500078201</v>
      </c>
      <c r="K6" s="27">
        <v>14.0186759305998</v>
      </c>
      <c r="L6" s="27">
        <v>20.406025898909199</v>
      </c>
      <c r="M6" s="27">
        <v>36.424362700678998</v>
      </c>
      <c r="O6" t="s">
        <v>2</v>
      </c>
      <c r="P6" t="s">
        <v>32</v>
      </c>
    </row>
    <row r="7" spans="1:16" x14ac:dyDescent="0.25">
      <c r="A7">
        <v>5</v>
      </c>
      <c r="B7" t="s">
        <v>9</v>
      </c>
      <c r="C7" t="s">
        <v>1</v>
      </c>
      <c r="D7" s="1">
        <v>2.5370064574898698E-4</v>
      </c>
      <c r="E7" s="27">
        <v>97.5063941689085</v>
      </c>
      <c r="F7" s="27">
        <v>99.548334407159501</v>
      </c>
      <c r="G7" s="27">
        <v>158.69370032168899</v>
      </c>
      <c r="H7" s="27">
        <v>401.87942946465103</v>
      </c>
      <c r="I7" s="27"/>
      <c r="J7" s="27">
        <v>45.472606585006403</v>
      </c>
      <c r="K7" s="27">
        <v>10.6188039482231</v>
      </c>
      <c r="L7" s="27">
        <v>24.853416769451201</v>
      </c>
      <c r="M7" s="27">
        <v>88.317330424340298</v>
      </c>
      <c r="O7" t="s">
        <v>2</v>
      </c>
      <c r="P7" t="s">
        <v>32</v>
      </c>
    </row>
    <row r="8" spans="1:16" x14ac:dyDescent="0.25">
      <c r="A8">
        <v>6</v>
      </c>
      <c r="B8" t="s">
        <v>8</v>
      </c>
      <c r="C8" t="s">
        <v>1</v>
      </c>
      <c r="D8" s="1">
        <v>2.8748384091494601</v>
      </c>
      <c r="E8" s="27">
        <v>3.7976591924010199</v>
      </c>
      <c r="F8" s="27">
        <v>5.5282661963121704</v>
      </c>
      <c r="G8" s="27">
        <v>29.6491563196093</v>
      </c>
      <c r="H8" s="27">
        <v>72.040565823742995</v>
      </c>
      <c r="I8" s="27"/>
      <c r="J8" s="27">
        <v>5.2522242163426602</v>
      </c>
      <c r="K8" s="27">
        <v>4.9982005944269696</v>
      </c>
      <c r="L8" s="27">
        <v>7.66857502448405</v>
      </c>
      <c r="M8" s="27">
        <v>11.643963279757701</v>
      </c>
      <c r="O8" t="s">
        <v>2</v>
      </c>
      <c r="P8" t="s">
        <v>32</v>
      </c>
    </row>
    <row r="9" spans="1:16" x14ac:dyDescent="0.25">
      <c r="A9">
        <v>1</v>
      </c>
      <c r="B9" t="s">
        <v>0</v>
      </c>
      <c r="C9" t="s">
        <v>3</v>
      </c>
      <c r="D9" s="1">
        <v>2.60010613829404</v>
      </c>
      <c r="E9" s="27">
        <v>26.372248832923798</v>
      </c>
      <c r="F9" s="27">
        <v>17.550080620745199</v>
      </c>
      <c r="G9" s="27">
        <v>67.022972192632395</v>
      </c>
      <c r="H9" s="27">
        <v>161.11295908732399</v>
      </c>
      <c r="I9" s="27"/>
      <c r="J9" s="27">
        <v>20.324369511939</v>
      </c>
      <c r="K9" s="27">
        <v>7.6893628281065096</v>
      </c>
      <c r="L9" s="27">
        <v>17.073813514367199</v>
      </c>
      <c r="M9" s="27">
        <v>28.933342649961698</v>
      </c>
      <c r="O9" t="s">
        <v>2</v>
      </c>
      <c r="P9" t="s">
        <v>32</v>
      </c>
    </row>
    <row r="10" spans="1:16" x14ac:dyDescent="0.25">
      <c r="A10">
        <v>2</v>
      </c>
      <c r="B10" t="s">
        <v>12</v>
      </c>
      <c r="C10" t="s">
        <v>3</v>
      </c>
      <c r="D10" s="1">
        <v>2.35045890852399</v>
      </c>
      <c r="E10" s="27">
        <v>25.379540707652001</v>
      </c>
      <c r="F10" s="27">
        <v>46.185523187603501</v>
      </c>
      <c r="G10" s="27">
        <v>69.972394068090594</v>
      </c>
      <c r="H10" s="27">
        <v>86.924765968826605</v>
      </c>
      <c r="I10" s="27"/>
      <c r="J10" s="27">
        <v>18.3780770067231</v>
      </c>
      <c r="K10" s="27">
        <v>8.4051762718507597</v>
      </c>
      <c r="L10" s="27">
        <v>19.4461227724615</v>
      </c>
      <c r="M10" s="27">
        <v>33.005469768829599</v>
      </c>
      <c r="O10" t="s">
        <v>2</v>
      </c>
      <c r="P10" t="s">
        <v>32</v>
      </c>
    </row>
    <row r="11" spans="1:16" x14ac:dyDescent="0.25">
      <c r="A11">
        <v>3</v>
      </c>
      <c r="B11" t="s">
        <v>10</v>
      </c>
      <c r="C11" t="s">
        <v>3</v>
      </c>
      <c r="D11" s="1">
        <v>4.51522013041291</v>
      </c>
      <c r="E11" s="27">
        <v>5.4738738053222598</v>
      </c>
      <c r="F11" s="27">
        <v>10.645528318797</v>
      </c>
      <c r="G11" s="27">
        <v>69.325781634244706</v>
      </c>
      <c r="H11" s="27">
        <v>197.68379902785</v>
      </c>
      <c r="I11" s="27"/>
      <c r="J11" s="27">
        <v>41.2625521961806</v>
      </c>
      <c r="K11" s="27">
        <v>16.733930863285401</v>
      </c>
      <c r="L11" s="27">
        <v>23.9810108316065</v>
      </c>
      <c r="M11" s="27">
        <v>40.9127030796285</v>
      </c>
      <c r="O11" t="s">
        <v>2</v>
      </c>
      <c r="P11" t="s">
        <v>32</v>
      </c>
    </row>
    <row r="12" spans="1:16" x14ac:dyDescent="0.25">
      <c r="A12">
        <v>4</v>
      </c>
      <c r="B12" t="s">
        <v>11</v>
      </c>
      <c r="C12" t="s">
        <v>3</v>
      </c>
      <c r="D12" s="1">
        <v>0.554928717896496</v>
      </c>
      <c r="E12" s="27">
        <v>45.497194782304199</v>
      </c>
      <c r="F12" s="27">
        <v>47.201344518366803</v>
      </c>
      <c r="G12" s="27">
        <v>59.571598043129498</v>
      </c>
      <c r="H12" s="27">
        <v>88.333883350734297</v>
      </c>
      <c r="I12" s="27"/>
      <c r="J12" s="27">
        <v>19.437644703865001</v>
      </c>
      <c r="K12" s="27">
        <v>14.0186759305997</v>
      </c>
      <c r="L12" s="27">
        <v>20.406025898909199</v>
      </c>
      <c r="M12" s="27">
        <v>36.424362700678998</v>
      </c>
      <c r="O12" t="s">
        <v>2</v>
      </c>
      <c r="P12" t="s">
        <v>32</v>
      </c>
    </row>
    <row r="13" spans="1:16" x14ac:dyDescent="0.25">
      <c r="A13">
        <v>5</v>
      </c>
      <c r="B13" t="s">
        <v>9</v>
      </c>
      <c r="C13" t="s">
        <v>3</v>
      </c>
      <c r="D13" s="1">
        <v>0.22025686919470699</v>
      </c>
      <c r="E13" s="27">
        <v>8.3217335036229905</v>
      </c>
      <c r="F13" s="27">
        <v>13.6354533357585</v>
      </c>
      <c r="G13" s="27">
        <v>48.071559135187897</v>
      </c>
      <c r="H13" s="27">
        <v>100</v>
      </c>
      <c r="I13" s="27"/>
      <c r="J13" s="27">
        <v>76.120774412744794</v>
      </c>
      <c r="K13" s="27">
        <v>10.6188039482231</v>
      </c>
      <c r="L13" s="27">
        <v>24.853416769451201</v>
      </c>
      <c r="M13" s="27">
        <v>88.317330424340298</v>
      </c>
      <c r="O13" t="s">
        <v>2</v>
      </c>
      <c r="P13" t="s">
        <v>32</v>
      </c>
    </row>
    <row r="14" spans="1:16" x14ac:dyDescent="0.25">
      <c r="A14">
        <v>6</v>
      </c>
      <c r="B14" t="s">
        <v>8</v>
      </c>
      <c r="C14" t="s">
        <v>3</v>
      </c>
      <c r="D14" s="1">
        <v>18.984555136224099</v>
      </c>
      <c r="E14" s="27">
        <v>5.3332885321471704</v>
      </c>
      <c r="F14" s="27">
        <v>13.4243008858409</v>
      </c>
      <c r="G14" s="27">
        <v>48.103474654606003</v>
      </c>
      <c r="H14" s="27">
        <v>57.963250308086899</v>
      </c>
      <c r="I14" s="27"/>
      <c r="J14" s="27">
        <v>16.187367283763098</v>
      </c>
      <c r="K14" s="27">
        <v>4.9982005944269696</v>
      </c>
      <c r="L14" s="27">
        <v>7.66857502448405</v>
      </c>
      <c r="M14" s="27">
        <v>11.6439632797576</v>
      </c>
      <c r="O14" t="s">
        <v>2</v>
      </c>
      <c r="P14" t="s">
        <v>32</v>
      </c>
    </row>
    <row r="15" spans="1:16" x14ac:dyDescent="0.25">
      <c r="A15">
        <v>1</v>
      </c>
      <c r="B15" t="s">
        <v>0</v>
      </c>
      <c r="C15" t="s">
        <v>4</v>
      </c>
      <c r="D15" s="1">
        <v>0.54392520118091903</v>
      </c>
      <c r="E15" s="27">
        <v>29.097525777260799</v>
      </c>
      <c r="F15" s="27">
        <v>27.179825516042602</v>
      </c>
      <c r="G15" s="27">
        <v>80.298306384702798</v>
      </c>
      <c r="H15" s="27">
        <v>475.677512034019</v>
      </c>
      <c r="I15" s="27"/>
      <c r="J15" s="27">
        <v>7.8076841852868997</v>
      </c>
      <c r="K15" s="27">
        <v>7.6893628281065096</v>
      </c>
      <c r="L15" s="27">
        <v>17.073813514367199</v>
      </c>
      <c r="M15" s="27">
        <v>28.933342649961698</v>
      </c>
      <c r="O15" t="s">
        <v>2</v>
      </c>
      <c r="P15" t="s">
        <v>32</v>
      </c>
    </row>
    <row r="16" spans="1:16" x14ac:dyDescent="0.25">
      <c r="A16">
        <v>2</v>
      </c>
      <c r="B16" t="s">
        <v>12</v>
      </c>
      <c r="C16" t="s">
        <v>4</v>
      </c>
      <c r="D16" s="1">
        <v>1.16070704656581</v>
      </c>
      <c r="E16" s="27">
        <v>6.3366039462797001</v>
      </c>
      <c r="F16" s="27">
        <v>8.4773834188383503</v>
      </c>
      <c r="G16" s="27">
        <v>57.901362753612602</v>
      </c>
      <c r="H16" s="27">
        <v>141.24361832626599</v>
      </c>
      <c r="I16" s="27"/>
      <c r="J16" s="27">
        <v>12.2210646848234</v>
      </c>
      <c r="K16" s="27">
        <v>8.4051762718507401</v>
      </c>
      <c r="L16" s="27">
        <v>19.4461227724615</v>
      </c>
      <c r="M16" s="27">
        <v>33.005469768829698</v>
      </c>
      <c r="O16" t="s">
        <v>2</v>
      </c>
      <c r="P16" t="s">
        <v>32</v>
      </c>
    </row>
    <row r="17" spans="1:16" x14ac:dyDescent="0.25">
      <c r="A17">
        <v>3</v>
      </c>
      <c r="B17" t="s">
        <v>10</v>
      </c>
      <c r="C17" t="s">
        <v>4</v>
      </c>
      <c r="D17" s="1">
        <v>3.7438841316591497E-2</v>
      </c>
      <c r="E17" s="27">
        <v>40.142416243167901</v>
      </c>
      <c r="F17" s="27">
        <v>26.378141748008701</v>
      </c>
      <c r="G17" s="27">
        <v>73.342853816862302</v>
      </c>
      <c r="H17" s="27">
        <v>244.690107459318</v>
      </c>
      <c r="I17" s="27"/>
      <c r="J17" s="27">
        <v>22.9448762358499</v>
      </c>
      <c r="K17" s="27">
        <v>16.733930863285401</v>
      </c>
      <c r="L17" s="27">
        <v>23.9810108316065</v>
      </c>
      <c r="M17" s="27">
        <v>40.9127030796285</v>
      </c>
      <c r="O17" t="s">
        <v>2</v>
      </c>
      <c r="P17" t="s">
        <v>32</v>
      </c>
    </row>
    <row r="18" spans="1:16" x14ac:dyDescent="0.25">
      <c r="A18">
        <v>4</v>
      </c>
      <c r="B18" t="s">
        <v>11</v>
      </c>
      <c r="C18" t="s">
        <v>4</v>
      </c>
      <c r="D18" s="1">
        <v>0.119229357975081</v>
      </c>
      <c r="E18" s="27">
        <v>30.039752303568399</v>
      </c>
      <c r="F18" s="27">
        <v>21.2796626200658</v>
      </c>
      <c r="G18" s="27">
        <v>49.1558634235043</v>
      </c>
      <c r="H18" s="27">
        <v>81.360852624706098</v>
      </c>
      <c r="I18" s="27"/>
      <c r="J18" s="27">
        <v>19.6208023129211</v>
      </c>
      <c r="K18" s="27">
        <v>14.0186759305998</v>
      </c>
      <c r="L18" s="27">
        <v>20.406025898909199</v>
      </c>
      <c r="M18" s="27">
        <v>36.424362700678998</v>
      </c>
      <c r="O18" t="s">
        <v>2</v>
      </c>
      <c r="P18" t="s">
        <v>32</v>
      </c>
    </row>
    <row r="19" spans="1:16" x14ac:dyDescent="0.25">
      <c r="A19">
        <v>5</v>
      </c>
      <c r="B19" t="s">
        <v>9</v>
      </c>
      <c r="C19" t="s">
        <v>4</v>
      </c>
      <c r="D19" s="1">
        <v>0.106382002087253</v>
      </c>
      <c r="E19" s="27">
        <v>47.748540907874897</v>
      </c>
      <c r="F19" s="27">
        <v>42.850524089607497</v>
      </c>
      <c r="G19" s="27">
        <v>98.460675198924406</v>
      </c>
      <c r="H19" s="27">
        <v>680.87300791873599</v>
      </c>
      <c r="I19" s="27"/>
      <c r="J19" s="27">
        <v>15.896115361430899</v>
      </c>
      <c r="K19" s="27">
        <v>10.6188039482231</v>
      </c>
      <c r="L19" s="27">
        <v>24.853416769451201</v>
      </c>
      <c r="M19" s="27">
        <v>88.317330424340298</v>
      </c>
      <c r="O19" t="s">
        <v>2</v>
      </c>
      <c r="P19" t="s">
        <v>32</v>
      </c>
    </row>
    <row r="20" spans="1:16" x14ac:dyDescent="0.25">
      <c r="A20">
        <v>6</v>
      </c>
      <c r="B20" t="s">
        <v>8</v>
      </c>
      <c r="C20" t="s">
        <v>4</v>
      </c>
      <c r="D20" s="1">
        <v>4.3266370223471604</v>
      </c>
      <c r="E20" s="27">
        <v>16.050665524179198</v>
      </c>
      <c r="F20" s="27">
        <v>12.0763742517599</v>
      </c>
      <c r="G20" s="27">
        <v>29.8924227770569</v>
      </c>
      <c r="H20" s="27">
        <v>67.279773538096805</v>
      </c>
      <c r="I20" s="27"/>
      <c r="J20" s="27">
        <v>10.6243567678174</v>
      </c>
      <c r="K20" s="27">
        <v>4.9982005944269696</v>
      </c>
      <c r="L20" s="27">
        <v>7.66857502448405</v>
      </c>
      <c r="M20" s="27">
        <v>11.643963279757701</v>
      </c>
      <c r="O20" t="s">
        <v>2</v>
      </c>
      <c r="P20" t="s">
        <v>32</v>
      </c>
    </row>
    <row r="21" spans="1:16" x14ac:dyDescent="0.25">
      <c r="A21">
        <v>1</v>
      </c>
      <c r="B21" t="s">
        <v>0</v>
      </c>
      <c r="C21" t="s">
        <v>5</v>
      </c>
      <c r="D21" s="1">
        <v>1.77070493764856</v>
      </c>
      <c r="E21" s="27">
        <v>14.2971384988306</v>
      </c>
      <c r="F21" s="27">
        <v>29.8894061783277</v>
      </c>
      <c r="G21" s="27">
        <v>82.241348347182395</v>
      </c>
      <c r="H21" s="27">
        <v>99.637908114215193</v>
      </c>
      <c r="I21" s="27"/>
      <c r="J21" s="27">
        <v>38.252290216049502</v>
      </c>
      <c r="K21" s="27">
        <v>7.6893628281064901</v>
      </c>
      <c r="L21" s="27">
        <v>17.073813514367199</v>
      </c>
      <c r="M21" s="27">
        <v>28.933342649961698</v>
      </c>
      <c r="O21" t="s">
        <v>2</v>
      </c>
      <c r="P21" t="s">
        <v>32</v>
      </c>
    </row>
    <row r="22" spans="1:16" x14ac:dyDescent="0.25">
      <c r="A22">
        <v>2</v>
      </c>
      <c r="B22" t="s">
        <v>12</v>
      </c>
      <c r="C22" t="s">
        <v>5</v>
      </c>
      <c r="D22" s="1">
        <v>0.32804524701296101</v>
      </c>
      <c r="E22" s="27">
        <v>12.378087311058399</v>
      </c>
      <c r="F22" s="27">
        <v>15.6382723044179</v>
      </c>
      <c r="G22" s="27">
        <v>40.093364512359301</v>
      </c>
      <c r="H22" s="27">
        <v>52.990154118168</v>
      </c>
      <c r="I22" s="27"/>
      <c r="J22" s="27">
        <v>27.106321779093001</v>
      </c>
      <c r="K22" s="27">
        <v>8.4051762718507597</v>
      </c>
      <c r="L22" s="27">
        <v>19.4461227724615</v>
      </c>
      <c r="M22" s="27">
        <v>33.005469768829599</v>
      </c>
      <c r="O22" t="s">
        <v>2</v>
      </c>
      <c r="P22" t="s">
        <v>32</v>
      </c>
    </row>
    <row r="23" spans="1:16" x14ac:dyDescent="0.25">
      <c r="A23">
        <v>3</v>
      </c>
      <c r="B23" t="s">
        <v>10</v>
      </c>
      <c r="C23" t="s">
        <v>5</v>
      </c>
      <c r="D23" s="1">
        <v>4.94646295306264E-2</v>
      </c>
      <c r="E23" s="27">
        <v>16.356471237346199</v>
      </c>
      <c r="F23" s="27">
        <v>19.9949926470793</v>
      </c>
      <c r="G23" s="27">
        <v>56.807346609717598</v>
      </c>
      <c r="H23" s="27">
        <v>97.459373982822598</v>
      </c>
      <c r="I23" s="27"/>
      <c r="J23" s="27">
        <v>27.1193554074346</v>
      </c>
      <c r="K23" s="27">
        <v>16.733930863285401</v>
      </c>
      <c r="L23" s="27">
        <v>23.9810108316065</v>
      </c>
      <c r="M23" s="27">
        <v>40.9127030796285</v>
      </c>
      <c r="O23" t="s">
        <v>2</v>
      </c>
      <c r="P23" t="s">
        <v>32</v>
      </c>
    </row>
    <row r="24" spans="1:16" x14ac:dyDescent="0.25">
      <c r="A24">
        <v>4</v>
      </c>
      <c r="B24" t="s">
        <v>11</v>
      </c>
      <c r="C24" t="s">
        <v>5</v>
      </c>
      <c r="D24" s="1">
        <v>0.35177038028985602</v>
      </c>
      <c r="E24" s="27">
        <v>20.391613470962401</v>
      </c>
      <c r="F24" s="27">
        <v>69.5530440859593</v>
      </c>
      <c r="G24" s="27">
        <v>97.939264338811796</v>
      </c>
      <c r="H24" s="27">
        <v>130.274532203592</v>
      </c>
      <c r="I24" s="27"/>
      <c r="J24" s="27">
        <v>20.714632208333899</v>
      </c>
      <c r="K24" s="27">
        <v>14.0186759305997</v>
      </c>
      <c r="L24" s="27">
        <v>20.406025898909199</v>
      </c>
      <c r="M24" s="27">
        <v>36.424362700678998</v>
      </c>
      <c r="O24" t="s">
        <v>2</v>
      </c>
      <c r="P24" t="s">
        <v>32</v>
      </c>
    </row>
    <row r="25" spans="1:16" x14ac:dyDescent="0.25">
      <c r="A25">
        <v>5</v>
      </c>
      <c r="B25" t="s">
        <v>9</v>
      </c>
      <c r="C25" t="s">
        <v>5</v>
      </c>
      <c r="D25" s="1">
        <v>4.9644406654428E-2</v>
      </c>
      <c r="E25" s="27">
        <v>46.811319278871203</v>
      </c>
      <c r="F25" s="27">
        <v>58.561674104391102</v>
      </c>
      <c r="G25" s="27">
        <v>96.691344678618094</v>
      </c>
      <c r="H25" s="27">
        <v>237.78835067644599</v>
      </c>
      <c r="I25" s="27"/>
      <c r="J25" s="27">
        <v>7.9854932346458298</v>
      </c>
      <c r="K25" s="27">
        <v>10.6188039482231</v>
      </c>
      <c r="L25" s="27">
        <v>24.853416769451201</v>
      </c>
      <c r="M25" s="27">
        <v>88.317330424340298</v>
      </c>
      <c r="O25" t="s">
        <v>2</v>
      </c>
      <c r="P25" t="s">
        <v>32</v>
      </c>
    </row>
    <row r="26" spans="1:16" x14ac:dyDescent="0.25">
      <c r="A26">
        <v>6</v>
      </c>
      <c r="B26" t="s">
        <v>8</v>
      </c>
      <c r="C26" t="s">
        <v>5</v>
      </c>
      <c r="D26" s="1">
        <v>1.83344011305465</v>
      </c>
      <c r="E26" s="27">
        <v>9.5713251283680592</v>
      </c>
      <c r="F26" s="27">
        <v>23.548635287572001</v>
      </c>
      <c r="G26" s="27">
        <v>50.019027560297801</v>
      </c>
      <c r="H26" s="27">
        <v>120.403158114551</v>
      </c>
      <c r="I26" s="27"/>
      <c r="J26" s="27">
        <v>8.1340759861285097</v>
      </c>
      <c r="K26" s="27">
        <v>4.9982005944269696</v>
      </c>
      <c r="L26" s="27">
        <v>7.66857502448405</v>
      </c>
      <c r="M26" s="27">
        <v>11.6439632797576</v>
      </c>
      <c r="O26" t="s">
        <v>2</v>
      </c>
      <c r="P26" t="s">
        <v>32</v>
      </c>
    </row>
    <row r="27" spans="1:16" x14ac:dyDescent="0.25">
      <c r="A27">
        <v>1</v>
      </c>
      <c r="B27" t="s">
        <v>0</v>
      </c>
      <c r="C27" t="s">
        <v>7</v>
      </c>
      <c r="D27" s="1">
        <v>0.48402349195278299</v>
      </c>
      <c r="E27" s="27">
        <v>25.097805038391702</v>
      </c>
      <c r="F27" s="27">
        <v>28.8099645762411</v>
      </c>
      <c r="G27" s="27">
        <v>115.471783718635</v>
      </c>
      <c r="H27" s="27">
        <v>4388.4425569269797</v>
      </c>
      <c r="I27" s="27"/>
      <c r="J27" s="27">
        <v>24.159115949315801</v>
      </c>
      <c r="K27" s="27">
        <v>7.6893628281065096</v>
      </c>
      <c r="L27" s="27">
        <v>17.073813514367199</v>
      </c>
      <c r="M27" s="27">
        <v>28.933342649961698</v>
      </c>
      <c r="O27" t="s">
        <v>2</v>
      </c>
      <c r="P27" t="s">
        <v>32</v>
      </c>
    </row>
    <row r="28" spans="1:16" x14ac:dyDescent="0.25">
      <c r="A28">
        <v>2</v>
      </c>
      <c r="B28" t="s">
        <v>12</v>
      </c>
      <c r="C28" t="s">
        <v>7</v>
      </c>
      <c r="D28" s="1">
        <v>0.15964379661856701</v>
      </c>
      <c r="E28" s="27">
        <v>24.181123235463598</v>
      </c>
      <c r="F28" s="27">
        <v>27.2394150991584</v>
      </c>
      <c r="G28" s="27">
        <v>42.7562188720187</v>
      </c>
      <c r="H28" s="27">
        <v>364.329596140121</v>
      </c>
      <c r="I28" s="27"/>
      <c r="J28" s="27">
        <v>26.540285467356501</v>
      </c>
      <c r="K28" s="27">
        <v>8.4051762718507401</v>
      </c>
      <c r="L28" s="27">
        <v>19.4461227724615</v>
      </c>
      <c r="M28" s="27">
        <v>33.005469768829599</v>
      </c>
      <c r="O28" t="s">
        <v>2</v>
      </c>
      <c r="P28" t="s">
        <v>32</v>
      </c>
    </row>
    <row r="29" spans="1:16" x14ac:dyDescent="0.25">
      <c r="A29">
        <v>3</v>
      </c>
      <c r="B29" t="s">
        <v>10</v>
      </c>
      <c r="C29" t="s">
        <v>7</v>
      </c>
      <c r="D29" s="1">
        <v>0.14277220672558699</v>
      </c>
      <c r="E29" s="27">
        <v>38.388387399395398</v>
      </c>
      <c r="F29" s="27">
        <v>22.460369442327501</v>
      </c>
      <c r="G29" s="27">
        <v>55.107049815632003</v>
      </c>
      <c r="H29" s="27">
        <v>987.89162035458799</v>
      </c>
      <c r="I29" s="27"/>
      <c r="J29" s="27">
        <v>25.2284351293914</v>
      </c>
      <c r="K29" s="27">
        <v>16.733930863285401</v>
      </c>
      <c r="L29" s="27">
        <v>23.9810108316065</v>
      </c>
      <c r="M29" s="27">
        <v>40.9127030796285</v>
      </c>
      <c r="O29" t="s">
        <v>2</v>
      </c>
      <c r="P29" t="s">
        <v>32</v>
      </c>
    </row>
    <row r="30" spans="1:16" x14ac:dyDescent="0.25">
      <c r="A30">
        <v>4</v>
      </c>
      <c r="B30" t="s">
        <v>11</v>
      </c>
      <c r="C30" t="s">
        <v>7</v>
      </c>
      <c r="D30" s="1">
        <v>0.43310944723974598</v>
      </c>
      <c r="E30" s="27">
        <v>26.574028753652499</v>
      </c>
      <c r="F30" s="27">
        <v>104.856593729293</v>
      </c>
      <c r="G30" s="27">
        <v>540.51075683345596</v>
      </c>
      <c r="H30" s="27">
        <v>39659.761997051697</v>
      </c>
      <c r="I30" s="27"/>
      <c r="J30" s="27">
        <v>8.1681908938144598</v>
      </c>
      <c r="K30" s="27">
        <v>14.0186759305997</v>
      </c>
      <c r="L30" s="27">
        <v>20.406025898909199</v>
      </c>
      <c r="M30" s="27">
        <v>36.424362700678898</v>
      </c>
      <c r="O30" t="s">
        <v>2</v>
      </c>
      <c r="P30" t="s">
        <v>32</v>
      </c>
    </row>
    <row r="31" spans="1:16" x14ac:dyDescent="0.25">
      <c r="A31">
        <v>5</v>
      </c>
      <c r="B31" t="s">
        <v>9</v>
      </c>
      <c r="C31" t="s">
        <v>7</v>
      </c>
      <c r="D31" s="1">
        <v>7.10903849974021E-4</v>
      </c>
      <c r="E31" s="27">
        <v>74.4269979415281</v>
      </c>
      <c r="F31" s="27">
        <v>52.171992465163697</v>
      </c>
      <c r="G31" s="27">
        <v>94.3850795740195</v>
      </c>
      <c r="H31" s="27">
        <v>290.31420188618603</v>
      </c>
      <c r="I31" s="27"/>
      <c r="J31" s="27">
        <v>513.02452067537899</v>
      </c>
      <c r="K31" s="27">
        <v>10.6188039482231</v>
      </c>
      <c r="L31" s="27">
        <v>24.853416769451201</v>
      </c>
      <c r="M31" s="27">
        <v>88.317330424340298</v>
      </c>
      <c r="O31" t="s">
        <v>2</v>
      </c>
      <c r="P31" t="s">
        <v>32</v>
      </c>
    </row>
    <row r="32" spans="1:16" x14ac:dyDescent="0.25">
      <c r="A32">
        <v>6</v>
      </c>
      <c r="B32" t="s">
        <v>8</v>
      </c>
      <c r="C32" t="s">
        <v>7</v>
      </c>
      <c r="D32" s="1">
        <v>4.7807172117965298</v>
      </c>
      <c r="E32" s="27">
        <v>16.243813506429301</v>
      </c>
      <c r="F32" s="27">
        <v>28.251793300752599</v>
      </c>
      <c r="G32" s="27">
        <v>95.632583282575894</v>
      </c>
      <c r="H32" s="27">
        <v>281.65626871543498</v>
      </c>
      <c r="I32" s="27"/>
      <c r="J32" s="27">
        <v>10.0404217017541</v>
      </c>
      <c r="K32" s="27">
        <v>4.9982005944269599</v>
      </c>
      <c r="L32" s="27">
        <v>7.66857502448405</v>
      </c>
      <c r="M32" s="27">
        <v>11.6439632797576</v>
      </c>
      <c r="O32" t="s">
        <v>2</v>
      </c>
      <c r="P32" t="s">
        <v>32</v>
      </c>
    </row>
    <row r="33" spans="1:16" x14ac:dyDescent="0.25">
      <c r="A33">
        <v>1</v>
      </c>
      <c r="B33" t="s">
        <v>0</v>
      </c>
      <c r="C33" t="s">
        <v>6</v>
      </c>
      <c r="D33" s="1">
        <v>3.2681779602507302E-3</v>
      </c>
      <c r="E33" s="27">
        <v>10.681407137504801</v>
      </c>
      <c r="F33" s="27">
        <v>22.649350409789001</v>
      </c>
      <c r="G33" s="27">
        <v>70.099636981264794</v>
      </c>
      <c r="H33" s="27">
        <v>98.256740237189703</v>
      </c>
      <c r="I33" s="27"/>
      <c r="J33" s="27">
        <v>29.505301862768899</v>
      </c>
      <c r="K33" s="27">
        <v>7.6893628281065096</v>
      </c>
      <c r="L33" s="27">
        <v>17.073813514367199</v>
      </c>
      <c r="M33" s="27">
        <v>28.933342649961698</v>
      </c>
      <c r="O33" t="s">
        <v>2</v>
      </c>
      <c r="P33" t="s">
        <v>32</v>
      </c>
    </row>
    <row r="34" spans="1:16" x14ac:dyDescent="0.25">
      <c r="A34">
        <v>2</v>
      </c>
      <c r="B34" t="s">
        <v>12</v>
      </c>
      <c r="C34" t="s">
        <v>6</v>
      </c>
      <c r="D34" s="1">
        <v>6.7318872836139701E-2</v>
      </c>
      <c r="E34" s="27">
        <v>34.9468053875012</v>
      </c>
      <c r="F34" s="27">
        <v>56.583890038002501</v>
      </c>
      <c r="G34" s="27">
        <v>82.258476188579905</v>
      </c>
      <c r="H34" s="27">
        <v>92.491937799258196</v>
      </c>
      <c r="I34" s="27"/>
      <c r="J34" s="27">
        <v>84.755379463090193</v>
      </c>
      <c r="K34" s="27">
        <v>8.4051762718507401</v>
      </c>
      <c r="L34" s="27">
        <v>19.4461227724615</v>
      </c>
      <c r="M34" s="27">
        <v>33.005469768829599</v>
      </c>
      <c r="O34" t="s">
        <v>2</v>
      </c>
      <c r="P34" t="s">
        <v>32</v>
      </c>
    </row>
    <row r="35" spans="1:16" x14ac:dyDescent="0.25">
      <c r="A35">
        <v>3</v>
      </c>
      <c r="B35" t="s">
        <v>10</v>
      </c>
      <c r="C35" t="s">
        <v>6</v>
      </c>
      <c r="D35" s="1">
        <v>3.7596143598294502E-3</v>
      </c>
      <c r="E35" s="27">
        <v>82.953613424019906</v>
      </c>
      <c r="F35" s="27">
        <v>58.790341597492102</v>
      </c>
      <c r="G35" s="27">
        <v>80.478622432583194</v>
      </c>
      <c r="H35" s="27">
        <v>127.44125074626</v>
      </c>
      <c r="I35" s="27"/>
      <c r="J35" s="27">
        <v>30.190522655548399</v>
      </c>
      <c r="K35" s="27">
        <v>16.733930863285401</v>
      </c>
      <c r="L35" s="27">
        <v>23.9810108316065</v>
      </c>
      <c r="M35" s="27">
        <v>40.9127030796285</v>
      </c>
      <c r="O35" t="s">
        <v>2</v>
      </c>
      <c r="P35" t="s">
        <v>32</v>
      </c>
    </row>
    <row r="36" spans="1:16" x14ac:dyDescent="0.25">
      <c r="A36">
        <v>4</v>
      </c>
      <c r="B36" t="s">
        <v>11</v>
      </c>
      <c r="C36" t="s">
        <v>6</v>
      </c>
      <c r="D36" s="1">
        <v>3.1714009248258403E-4</v>
      </c>
      <c r="E36" s="27">
        <v>75.707019134987902</v>
      </c>
      <c r="F36" s="27">
        <v>93.585421667724802</v>
      </c>
      <c r="G36" s="27">
        <v>100</v>
      </c>
      <c r="H36" s="27">
        <v>100</v>
      </c>
      <c r="I36" s="27"/>
      <c r="J36" s="27">
        <v>70.945633278785493</v>
      </c>
      <c r="K36" s="27">
        <v>14.0186759305998</v>
      </c>
      <c r="L36" s="27">
        <v>20.406025898909199</v>
      </c>
      <c r="M36" s="27">
        <v>36.424362700678998</v>
      </c>
      <c r="O36" t="s">
        <v>2</v>
      </c>
      <c r="P36" t="s">
        <v>32</v>
      </c>
    </row>
    <row r="37" spans="1:16" x14ac:dyDescent="0.25">
      <c r="A37">
        <v>5</v>
      </c>
      <c r="B37" t="s">
        <v>9</v>
      </c>
      <c r="C37" t="s">
        <v>6</v>
      </c>
      <c r="D37" s="1">
        <v>4.9161149438206302E-3</v>
      </c>
      <c r="E37" s="27">
        <v>57.202712620125297</v>
      </c>
      <c r="F37" s="27">
        <v>71.568180117350394</v>
      </c>
      <c r="G37" s="27">
        <v>100</v>
      </c>
      <c r="H37" s="27">
        <v>130.331657640477</v>
      </c>
      <c r="I37" s="27"/>
      <c r="J37" s="27">
        <v>83.982903169312607</v>
      </c>
      <c r="K37" s="27">
        <v>10.6188039482231</v>
      </c>
      <c r="L37" s="27">
        <v>24.853416769451201</v>
      </c>
      <c r="M37" s="27">
        <v>88.317330424340298</v>
      </c>
      <c r="O37" t="s">
        <v>2</v>
      </c>
      <c r="P37" t="s">
        <v>32</v>
      </c>
    </row>
    <row r="38" spans="1:16" x14ac:dyDescent="0.25">
      <c r="A38">
        <v>6</v>
      </c>
      <c r="B38" t="s">
        <v>8</v>
      </c>
      <c r="C38" t="s">
        <v>6</v>
      </c>
      <c r="D38" s="1">
        <v>0.29853959447384198</v>
      </c>
      <c r="E38" s="27">
        <v>8.0565921919659402</v>
      </c>
      <c r="F38" s="27">
        <v>12.5784806976624</v>
      </c>
      <c r="G38" s="27">
        <v>39.954537198702099</v>
      </c>
      <c r="H38" s="27">
        <v>50.1256311306783</v>
      </c>
      <c r="I38" s="27"/>
      <c r="J38" s="27">
        <v>6.7281703279549196</v>
      </c>
      <c r="K38" s="27">
        <v>4.9982005944269599</v>
      </c>
      <c r="L38" s="27">
        <v>7.66857502448405</v>
      </c>
      <c r="M38" s="27">
        <v>11.6439632797576</v>
      </c>
      <c r="O38" t="s">
        <v>2</v>
      </c>
      <c r="P38" t="s">
        <v>32</v>
      </c>
    </row>
  </sheetData>
  <sortState xmlns:xlrd2="http://schemas.microsoft.com/office/spreadsheetml/2017/richdata2" ref="S2:AA31">
    <sortCondition ref="V2:V31"/>
    <sortCondition ref="S2:S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S2.dist</vt:lpstr>
      <vt:lpstr>S2.dist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XZhaoPC</dc:creator>
  <cp:lastModifiedBy>XZhaoPC</cp:lastModifiedBy>
  <dcterms:created xsi:type="dcterms:W3CDTF">2020-10-28T14:28:46Z</dcterms:created>
  <dcterms:modified xsi:type="dcterms:W3CDTF">2021-05-08T15:58:13Z</dcterms:modified>
</cp:coreProperties>
</file>