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zoidl\dev\Arduino\Makerfabs-UWB-DW3000\esphome_config\components\esphome-uwb-dw3000\components\test\"/>
    </mc:Choice>
  </mc:AlternateContent>
  <xr:revisionPtr revIDLastSave="0" documentId="13_ncr:1_{39F073F2-12BD-4057-AE64-DE8EABD175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599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6" i="1"/>
  <c r="B27" i="1"/>
  <c r="B28" i="1"/>
  <c r="B29" i="1"/>
  <c r="B30" i="1"/>
  <c r="B31" i="1"/>
  <c r="B32" i="1"/>
  <c r="B33" i="1"/>
  <c r="B34" i="1"/>
  <c r="B35" i="1"/>
  <c r="B36" i="1"/>
  <c r="B37" i="1"/>
  <c r="B38" i="1"/>
  <c r="B26" i="1"/>
  <c r="B25" i="1"/>
  <c r="B24" i="1"/>
  <c r="G23" i="1"/>
  <c r="E23" i="1"/>
  <c r="F23" i="1" s="1"/>
  <c r="E5" i="1"/>
  <c r="I1" i="1"/>
  <c r="C1" i="1"/>
  <c r="D24" i="1" l="1"/>
  <c r="C24" i="1"/>
  <c r="E24" i="1" s="1"/>
  <c r="F24" i="1" s="1"/>
  <c r="G5" i="1"/>
  <c r="D6" i="1" s="1"/>
  <c r="F5" i="1"/>
  <c r="G24" i="1" l="1"/>
  <c r="C25" i="1" s="1"/>
  <c r="C26" i="1" s="1"/>
  <c r="C6" i="1"/>
  <c r="G6" i="1" s="1"/>
  <c r="D25" i="1" l="1"/>
  <c r="D26" i="1" s="1"/>
  <c r="E26" i="1" s="1"/>
  <c r="F26" i="1" s="1"/>
  <c r="G25" i="1"/>
  <c r="E6" i="1"/>
  <c r="F6" i="1" s="1"/>
  <c r="D7" i="1" s="1"/>
  <c r="G26" i="1" l="1"/>
  <c r="E25" i="1"/>
  <c r="F25" i="1" s="1"/>
  <c r="C27" i="1"/>
  <c r="D27" i="1"/>
  <c r="C7" i="1"/>
  <c r="G7" i="1" s="1"/>
  <c r="E27" i="1" l="1"/>
  <c r="F27" i="1" s="1"/>
  <c r="G27" i="1"/>
  <c r="E7" i="1"/>
  <c r="F7" i="1" s="1"/>
  <c r="D8" i="1" s="1"/>
  <c r="D28" i="1" l="1"/>
  <c r="C28" i="1"/>
  <c r="C8" i="1"/>
  <c r="E8" i="1" s="1"/>
  <c r="F8" i="1" s="1"/>
  <c r="G28" i="1" l="1"/>
  <c r="E28" i="1"/>
  <c r="F28" i="1" s="1"/>
  <c r="D29" i="1"/>
  <c r="C29" i="1"/>
  <c r="G8" i="1"/>
  <c r="E29" i="1" l="1"/>
  <c r="F29" i="1" s="1"/>
  <c r="G29" i="1"/>
  <c r="D9" i="1"/>
  <c r="C9" i="1"/>
  <c r="C30" i="1" l="1"/>
  <c r="D30" i="1"/>
  <c r="E9" i="1"/>
  <c r="F9" i="1" s="1"/>
  <c r="G9" i="1"/>
  <c r="E30" i="1" l="1"/>
  <c r="F30" i="1" s="1"/>
  <c r="G30" i="1"/>
  <c r="D10" i="1"/>
  <c r="E10" i="1" s="1"/>
  <c r="F10" i="1" s="1"/>
  <c r="C10" i="1"/>
  <c r="D31" i="1" l="1"/>
  <c r="C31" i="1"/>
  <c r="G10" i="1"/>
  <c r="E31" i="1" l="1"/>
  <c r="F31" i="1" s="1"/>
  <c r="G31" i="1"/>
  <c r="C11" i="1"/>
  <c r="D11" i="1"/>
  <c r="D32" i="1" l="1"/>
  <c r="C32" i="1"/>
  <c r="E11" i="1"/>
  <c r="F11" i="1" s="1"/>
  <c r="G11" i="1"/>
  <c r="E32" i="1" l="1"/>
  <c r="F32" i="1" s="1"/>
  <c r="G32" i="1"/>
  <c r="C12" i="1"/>
  <c r="D12" i="1"/>
  <c r="C33" i="1" l="1"/>
  <c r="D33" i="1"/>
  <c r="G12" i="1"/>
  <c r="E12" i="1"/>
  <c r="F12" i="1" s="1"/>
  <c r="G33" i="1" l="1"/>
  <c r="E33" i="1"/>
  <c r="F33" i="1" s="1"/>
  <c r="D13" i="1"/>
  <c r="C13" i="1"/>
  <c r="D34" i="1" l="1"/>
  <c r="C34" i="1"/>
  <c r="E13" i="1"/>
  <c r="F13" i="1" s="1"/>
  <c r="G13" i="1"/>
  <c r="E34" i="1" l="1"/>
  <c r="F34" i="1" s="1"/>
  <c r="G34" i="1"/>
  <c r="C14" i="1"/>
  <c r="D14" i="1"/>
  <c r="C35" i="1" l="1"/>
  <c r="D35" i="1"/>
  <c r="G14" i="1"/>
  <c r="E14" i="1"/>
  <c r="F14" i="1" s="1"/>
  <c r="E35" i="1" l="1"/>
  <c r="F35" i="1" s="1"/>
  <c r="G35" i="1"/>
  <c r="C15" i="1"/>
  <c r="D15" i="1"/>
  <c r="G15" i="1" s="1"/>
  <c r="C36" i="1" l="1"/>
  <c r="D36" i="1"/>
  <c r="E15" i="1"/>
  <c r="F15" i="1" s="1"/>
  <c r="D16" i="1" s="1"/>
  <c r="E36" i="1" l="1"/>
  <c r="F36" i="1" s="1"/>
  <c r="G36" i="1"/>
  <c r="C16" i="1"/>
  <c r="E16" i="1" s="1"/>
  <c r="F16" i="1" s="1"/>
  <c r="C37" i="1" l="1"/>
  <c r="D37" i="1"/>
  <c r="G16" i="1"/>
  <c r="E37" i="1" l="1"/>
  <c r="F37" i="1" s="1"/>
  <c r="G37" i="1"/>
  <c r="D17" i="1"/>
  <c r="C17" i="1"/>
  <c r="D38" i="1" l="1"/>
  <c r="C38" i="1"/>
  <c r="E17" i="1"/>
  <c r="F17" i="1" s="1"/>
  <c r="G17" i="1"/>
  <c r="E38" i="1" l="1"/>
  <c r="F38" i="1" s="1"/>
  <c r="G38" i="1"/>
  <c r="D18" i="1"/>
  <c r="C18" i="1"/>
  <c r="E18" i="1" l="1"/>
  <c r="F18" i="1" s="1"/>
  <c r="G18" i="1"/>
  <c r="C19" i="1" l="1"/>
  <c r="D19" i="1"/>
  <c r="G19" i="1" l="1"/>
  <c r="E19" i="1"/>
  <c r="F19" i="1" s="1"/>
</calcChain>
</file>

<file path=xl/sharedStrings.xml><?xml version="1.0" encoding="utf-8"?>
<sst xmlns="http://schemas.openxmlformats.org/spreadsheetml/2006/main" count="21" uniqueCount="13">
  <si>
    <t>Round</t>
  </si>
  <si>
    <t>Start AntDelay</t>
  </si>
  <si>
    <t>Lower</t>
  </si>
  <si>
    <t>Upper</t>
  </si>
  <si>
    <t>Calib. Dist.</t>
  </si>
  <si>
    <t>halvedRangeSize</t>
  </si>
  <si>
    <t>oneThird</t>
  </si>
  <si>
    <t>nextAntDelay</t>
  </si>
  <si>
    <t>Mean input distances</t>
  </si>
  <si>
    <t>MaxStdDev</t>
  </si>
  <si>
    <t>Testcase: calibrateTo15999</t>
  </si>
  <si>
    <t>Testcase: calibrateTo15999WithOneOutlierMeasurement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</si>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</sst>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2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169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0"/>
  <sheetViews>
    <sheetView tabSelected="1" zoomScaleNormal="100" workbookViewId="0">
      <selection activeCell="A47" sqref="A47"/>
    </sheetView>
  </sheetViews>
  <sheetFormatPr defaultRowHeight="15" outlineLevelRow="1" x14ac:dyDescent="0.25"/>
  <cols>
    <col min="1" max="4" width="9.140625" style="2"/>
    <col min="5" max="5" width="16.140625" style="2" bestFit="1" customWidth="1"/>
    <col min="6" max="6" width="9.28515625" style="2" bestFit="1" customWidth="1"/>
    <col min="7" max="7" width="13.28515625" style="2" bestFit="1" customWidth="1"/>
    <col min="8" max="8" width="13.28515625" style="2" customWidth="1"/>
    <col min="9" max="9" width="20.140625" style="2" bestFit="1" customWidth="1"/>
    <col min="10" max="16384" width="9.140625" style="2"/>
  </cols>
  <sheetData>
    <row r="1" spans="1:10" x14ac:dyDescent="0.25">
      <c r="A1" s="2" t="s">
        <v>1</v>
      </c>
      <c r="C1" s="3">
        <f>ROUNDDOWN((D5-C5)/2,0)</f>
        <v>16384</v>
      </c>
      <c r="E1" s="2" t="s">
        <v>4</v>
      </c>
      <c r="F1" s="3">
        <v>10</v>
      </c>
      <c r="H1" s="2" t="s">
        <v>9</v>
      </c>
      <c r="I1" s="3">
        <f>F1*0.08</f>
        <v>0.8</v>
      </c>
    </row>
    <row r="2" spans="1:10" x14ac:dyDescent="0.25">
      <c r="C2" s="5"/>
      <c r="F2" s="5"/>
      <c r="I2" s="5"/>
    </row>
    <row r="3" spans="1:10" collapsed="1" x14ac:dyDescent="0.25">
      <c r="A3" s="5" t="s">
        <v>10</v>
      </c>
    </row>
    <row r="4" spans="1:10" hidden="1" outlineLevel="1" x14ac:dyDescent="0.25">
      <c r="A4" s="2" t="s">
        <v>0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  <c r="I4" s="1" t="s">
        <v>8</v>
      </c>
      <c r="J4" s="2" t="s">
        <v>12</v>
      </c>
    </row>
    <row r="5" spans="1:10" hidden="1" outlineLevel="1" x14ac:dyDescent="0.25">
      <c r="A5" s="2">
        <v>1</v>
      </c>
      <c r="C5" s="3">
        <v>0</v>
      </c>
      <c r="D5" s="3">
        <v>32768</v>
      </c>
      <c r="E5" s="2">
        <f>ROUNDDOWN((D5-C5)/2,0)</f>
        <v>16384</v>
      </c>
      <c r="F5" s="2">
        <f>ROUNDDOWN(E5/3,0)</f>
        <v>5461</v>
      </c>
      <c r="G5" s="2">
        <f>ROUNDDOWN((D5+C5)/2,0)</f>
        <v>16384</v>
      </c>
      <c r="I5" s="4">
        <v>9.93</v>
      </c>
      <c r="J5" s="6">
        <v>0.17349999999999999</v>
      </c>
    </row>
    <row r="6" spans="1:10" hidden="1" outlineLevel="1" x14ac:dyDescent="0.25">
      <c r="A6" s="2">
        <v>2</v>
      </c>
      <c r="B6" s="2" t="str">
        <f>IF(J5&gt;$I$1,"KEEP",IF(I5&lt;$F$1,"DEC","INC"))</f>
        <v>DEC</v>
      </c>
      <c r="C6" s="2">
        <f>IF(B6="KEEP",C5,IF(B6="INC",G5-F5,G5-2*F5))</f>
        <v>5462</v>
      </c>
      <c r="D6" s="2">
        <f>IF(B6="KEEP",D5,IF(B6="INC",G5+2*F5,G5+F5))</f>
        <v>21845</v>
      </c>
      <c r="E6" s="2">
        <f>ROUNDDOWN((D6-C6)/2,0)</f>
        <v>8191</v>
      </c>
      <c r="F6" s="2">
        <f>ROUNDDOWN(E6/3,0)</f>
        <v>2730</v>
      </c>
      <c r="G6" s="2">
        <f t="shared" ref="G6:G19" si="0">ROUNDDOWN((D6+C6)/2,0)</f>
        <v>13653</v>
      </c>
      <c r="I6" s="4">
        <v>10.25</v>
      </c>
      <c r="J6" s="2">
        <v>0.4738</v>
      </c>
    </row>
    <row r="7" spans="1:10" hidden="1" outlineLevel="1" x14ac:dyDescent="0.25">
      <c r="A7" s="2">
        <v>3</v>
      </c>
      <c r="B7" s="2" t="str">
        <f t="shared" ref="B7:B19" si="1">IF(J6&gt;$I$1,"KEEP",IF(I6&lt;$F$1,"DEC","INC"))</f>
        <v>INC</v>
      </c>
      <c r="C7" s="2">
        <f t="shared" ref="C7:C19" si="2">IF(B7="KEEP",C6,IF(B7="INC",G6-F6,G6-2*F6))</f>
        <v>10923</v>
      </c>
      <c r="D7" s="2">
        <f t="shared" ref="D7:D19" si="3">IF(B7="KEEP",D6,IF(B7="INC",G6+2*F6,G6+F6))</f>
        <v>19113</v>
      </c>
      <c r="E7" s="2">
        <f>ROUNDDOWN((D7-C7)/2,0)</f>
        <v>4095</v>
      </c>
      <c r="F7" s="2">
        <f>ROUNDDOWN(E7/3,0)</f>
        <v>1365</v>
      </c>
      <c r="G7" s="2">
        <f t="shared" si="0"/>
        <v>15018</v>
      </c>
      <c r="I7" s="4">
        <v>10.25</v>
      </c>
      <c r="J7" s="2">
        <v>0.4738</v>
      </c>
    </row>
    <row r="8" spans="1:10" hidden="1" outlineLevel="1" x14ac:dyDescent="0.25">
      <c r="A8" s="2">
        <v>4</v>
      </c>
      <c r="B8" s="2" t="str">
        <f t="shared" si="1"/>
        <v>INC</v>
      </c>
      <c r="C8" s="2">
        <f t="shared" si="2"/>
        <v>13653</v>
      </c>
      <c r="D8" s="2">
        <f t="shared" si="3"/>
        <v>17748</v>
      </c>
      <c r="E8" s="2">
        <f>ROUNDDOWN((D8-C8)/2,0)</f>
        <v>2047</v>
      </c>
      <c r="F8" s="2">
        <f>ROUNDDOWN(E8/3,0)</f>
        <v>682</v>
      </c>
      <c r="G8" s="2">
        <f t="shared" si="0"/>
        <v>15700</v>
      </c>
      <c r="I8" s="4">
        <v>10.25</v>
      </c>
      <c r="J8" s="2">
        <v>0.4738</v>
      </c>
    </row>
    <row r="9" spans="1:10" hidden="1" outlineLevel="1" x14ac:dyDescent="0.25">
      <c r="A9" s="2">
        <v>5</v>
      </c>
      <c r="B9" s="2" t="str">
        <f t="shared" si="1"/>
        <v>INC</v>
      </c>
      <c r="C9" s="2">
        <f t="shared" si="2"/>
        <v>15018</v>
      </c>
      <c r="D9" s="2">
        <f t="shared" si="3"/>
        <v>17064</v>
      </c>
      <c r="E9" s="2">
        <f t="shared" ref="E9:E14" si="4">ROUNDDOWN((D9-C9)/2,0)</f>
        <v>1023</v>
      </c>
      <c r="F9" s="2">
        <f t="shared" ref="F9:F19" si="5">ROUNDDOWN(E9/3,0)</f>
        <v>341</v>
      </c>
      <c r="G9" s="2">
        <f t="shared" si="0"/>
        <v>16041</v>
      </c>
      <c r="I9" s="4">
        <v>9.93</v>
      </c>
      <c r="J9" s="6">
        <v>0.17349999999999999</v>
      </c>
    </row>
    <row r="10" spans="1:10" hidden="1" outlineLevel="1" x14ac:dyDescent="0.25">
      <c r="A10" s="2">
        <v>6</v>
      </c>
      <c r="B10" s="2" t="str">
        <f t="shared" si="1"/>
        <v>DEC</v>
      </c>
      <c r="C10" s="2">
        <f t="shared" si="2"/>
        <v>15359</v>
      </c>
      <c r="D10" s="2">
        <f t="shared" si="3"/>
        <v>16382</v>
      </c>
      <c r="E10" s="2">
        <f t="shared" si="4"/>
        <v>511</v>
      </c>
      <c r="F10" s="2">
        <f t="shared" si="5"/>
        <v>170</v>
      </c>
      <c r="G10" s="2">
        <f t="shared" si="0"/>
        <v>15870</v>
      </c>
      <c r="I10" s="4">
        <v>10.25</v>
      </c>
      <c r="J10" s="2">
        <v>0.4738</v>
      </c>
    </row>
    <row r="11" spans="1:10" hidden="1" outlineLevel="1" x14ac:dyDescent="0.25">
      <c r="A11" s="2">
        <v>7</v>
      </c>
      <c r="B11" s="2" t="str">
        <f t="shared" si="1"/>
        <v>INC</v>
      </c>
      <c r="C11" s="2">
        <f t="shared" si="2"/>
        <v>15700</v>
      </c>
      <c r="D11" s="2">
        <f t="shared" si="3"/>
        <v>16210</v>
      </c>
      <c r="E11" s="2">
        <f t="shared" si="4"/>
        <v>255</v>
      </c>
      <c r="F11" s="2">
        <f t="shared" si="5"/>
        <v>85</v>
      </c>
      <c r="G11" s="2">
        <f t="shared" si="0"/>
        <v>15955</v>
      </c>
      <c r="I11" s="4">
        <v>10.25</v>
      </c>
      <c r="J11" s="2">
        <v>0.4738</v>
      </c>
    </row>
    <row r="12" spans="1:10" hidden="1" outlineLevel="1" x14ac:dyDescent="0.25">
      <c r="A12" s="2">
        <v>8</v>
      </c>
      <c r="B12" s="2" t="str">
        <f t="shared" si="1"/>
        <v>INC</v>
      </c>
      <c r="C12" s="2">
        <f t="shared" si="2"/>
        <v>15870</v>
      </c>
      <c r="D12" s="2">
        <f t="shared" si="3"/>
        <v>16125</v>
      </c>
      <c r="E12" s="2">
        <f t="shared" si="4"/>
        <v>127</v>
      </c>
      <c r="F12" s="2">
        <f t="shared" si="5"/>
        <v>42</v>
      </c>
      <c r="G12" s="2">
        <f t="shared" si="0"/>
        <v>15997</v>
      </c>
      <c r="I12" s="4">
        <v>10.25</v>
      </c>
      <c r="J12" s="2">
        <v>0.4738</v>
      </c>
    </row>
    <row r="13" spans="1:10" hidden="1" outlineLevel="1" x14ac:dyDescent="0.25">
      <c r="A13" s="2">
        <v>9</v>
      </c>
      <c r="B13" s="2" t="str">
        <f t="shared" si="1"/>
        <v>INC</v>
      </c>
      <c r="C13" s="2">
        <f t="shared" si="2"/>
        <v>15955</v>
      </c>
      <c r="D13" s="2">
        <f t="shared" si="3"/>
        <v>16081</v>
      </c>
      <c r="E13" s="2">
        <f t="shared" si="4"/>
        <v>63</v>
      </c>
      <c r="F13" s="2">
        <f t="shared" si="5"/>
        <v>21</v>
      </c>
      <c r="G13" s="2">
        <f t="shared" si="0"/>
        <v>16018</v>
      </c>
      <c r="I13" s="4">
        <v>9.93</v>
      </c>
      <c r="J13" s="6">
        <v>0.17349999999999999</v>
      </c>
    </row>
    <row r="14" spans="1:10" hidden="1" outlineLevel="1" x14ac:dyDescent="0.25">
      <c r="A14" s="2">
        <v>10</v>
      </c>
      <c r="B14" s="2" t="str">
        <f t="shared" si="1"/>
        <v>DEC</v>
      </c>
      <c r="C14" s="2">
        <f t="shared" si="2"/>
        <v>15976</v>
      </c>
      <c r="D14" s="2">
        <f t="shared" si="3"/>
        <v>16039</v>
      </c>
      <c r="E14" s="2">
        <f t="shared" si="4"/>
        <v>31</v>
      </c>
      <c r="F14" s="2">
        <f t="shared" si="5"/>
        <v>10</v>
      </c>
      <c r="G14" s="2">
        <f t="shared" si="0"/>
        <v>16007</v>
      </c>
      <c r="I14" s="4">
        <v>9.93</v>
      </c>
      <c r="J14" s="6">
        <v>0.17349999999999999</v>
      </c>
    </row>
    <row r="15" spans="1:10" hidden="1" outlineLevel="1" x14ac:dyDescent="0.25">
      <c r="A15" s="2">
        <v>11</v>
      </c>
      <c r="B15" s="2" t="str">
        <f t="shared" si="1"/>
        <v>DEC</v>
      </c>
      <c r="C15" s="2">
        <f t="shared" si="2"/>
        <v>15987</v>
      </c>
      <c r="D15" s="2">
        <f t="shared" si="3"/>
        <v>16017</v>
      </c>
      <c r="E15" s="2">
        <f t="shared" ref="E15:E19" si="6">ROUNDDOWN((D15-C15)/2,0)</f>
        <v>15</v>
      </c>
      <c r="F15" s="2">
        <f t="shared" si="5"/>
        <v>5</v>
      </c>
      <c r="G15" s="2">
        <f t="shared" si="0"/>
        <v>16002</v>
      </c>
      <c r="I15" s="4">
        <v>9.93</v>
      </c>
      <c r="J15" s="6">
        <v>0.17349999999999999</v>
      </c>
    </row>
    <row r="16" spans="1:10" hidden="1" outlineLevel="1" x14ac:dyDescent="0.25">
      <c r="A16" s="2">
        <v>12</v>
      </c>
      <c r="B16" s="2" t="str">
        <f t="shared" si="1"/>
        <v>DEC</v>
      </c>
      <c r="C16" s="2">
        <f t="shared" si="2"/>
        <v>15992</v>
      </c>
      <c r="D16" s="2">
        <f t="shared" si="3"/>
        <v>16007</v>
      </c>
      <c r="E16" s="2">
        <f t="shared" si="6"/>
        <v>7</v>
      </c>
      <c r="F16" s="2">
        <f t="shared" si="5"/>
        <v>2</v>
      </c>
      <c r="G16" s="2">
        <f t="shared" si="0"/>
        <v>15999</v>
      </c>
      <c r="I16" s="4">
        <v>10.25</v>
      </c>
      <c r="J16" s="2">
        <v>0.4738</v>
      </c>
    </row>
    <row r="17" spans="1:10" hidden="1" outlineLevel="1" x14ac:dyDescent="0.25">
      <c r="A17" s="2">
        <v>13</v>
      </c>
      <c r="B17" s="2" t="str">
        <f t="shared" si="1"/>
        <v>INC</v>
      </c>
      <c r="C17" s="2">
        <f t="shared" si="2"/>
        <v>15997</v>
      </c>
      <c r="D17" s="2">
        <f t="shared" si="3"/>
        <v>16003</v>
      </c>
      <c r="E17" s="2">
        <f t="shared" si="6"/>
        <v>3</v>
      </c>
      <c r="F17" s="2">
        <f t="shared" si="5"/>
        <v>1</v>
      </c>
      <c r="G17" s="2">
        <f t="shared" si="0"/>
        <v>16000</v>
      </c>
      <c r="I17" s="4">
        <v>9.93</v>
      </c>
      <c r="J17" s="6">
        <v>0.17349999999999999</v>
      </c>
    </row>
    <row r="18" spans="1:10" hidden="1" outlineLevel="1" x14ac:dyDescent="0.25">
      <c r="A18" s="2">
        <v>14</v>
      </c>
      <c r="B18" s="2" t="str">
        <f t="shared" si="1"/>
        <v>DEC</v>
      </c>
      <c r="C18" s="2">
        <f t="shared" si="2"/>
        <v>15998</v>
      </c>
      <c r="D18" s="2">
        <f t="shared" si="3"/>
        <v>16001</v>
      </c>
      <c r="E18" s="2">
        <f t="shared" si="6"/>
        <v>1</v>
      </c>
      <c r="F18" s="2">
        <f t="shared" si="5"/>
        <v>0</v>
      </c>
      <c r="G18" s="2">
        <f t="shared" si="0"/>
        <v>15999</v>
      </c>
      <c r="I18" s="4">
        <v>10.25</v>
      </c>
      <c r="J18" s="2">
        <v>0.4738</v>
      </c>
    </row>
    <row r="19" spans="1:10" hidden="1" outlineLevel="1" x14ac:dyDescent="0.25">
      <c r="A19" s="2">
        <v>15</v>
      </c>
      <c r="B19" s="2" t="str">
        <f t="shared" si="1"/>
        <v>INC</v>
      </c>
      <c r="C19" s="2">
        <f t="shared" si="2"/>
        <v>15999</v>
      </c>
      <c r="D19" s="2">
        <f t="shared" si="3"/>
        <v>15999</v>
      </c>
      <c r="E19" s="2">
        <f t="shared" si="6"/>
        <v>0</v>
      </c>
      <c r="F19" s="2">
        <f t="shared" si="5"/>
        <v>0</v>
      </c>
      <c r="G19" s="2">
        <f t="shared" si="0"/>
        <v>15999</v>
      </c>
      <c r="I19" s="4">
        <v>10.25</v>
      </c>
      <c r="J19" s="2">
        <v>0.4738</v>
      </c>
    </row>
    <row r="20" spans="1:10" x14ac:dyDescent="0.25">
      <c r="I20" s="4"/>
    </row>
    <row r="21" spans="1:10" collapsed="1" x14ac:dyDescent="0.25">
      <c r="A21" s="5" t="s">
        <v>11</v>
      </c>
    </row>
    <row r="22" spans="1:10" hidden="1" outlineLevel="1" x14ac:dyDescent="0.25">
      <c r="A22" s="2" t="s">
        <v>0</v>
      </c>
      <c r="C22" s="2" t="s">
        <v>2</v>
      </c>
      <c r="D22" s="2" t="s">
        <v>3</v>
      </c>
      <c r="E22" s="2" t="s">
        <v>5</v>
      </c>
      <c r="F22" s="2" t="s">
        <v>6</v>
      </c>
      <c r="G22" s="2" t="s">
        <v>7</v>
      </c>
      <c r="I22" s="1" t="s">
        <v>8</v>
      </c>
      <c r="J22" s="2" t="s">
        <v>12</v>
      </c>
    </row>
    <row r="23" spans="1:10" hidden="1" outlineLevel="1" x14ac:dyDescent="0.25">
      <c r="A23" s="2">
        <v>1</v>
      </c>
      <c r="C23" s="3">
        <v>0</v>
      </c>
      <c r="D23" s="3">
        <v>32768</v>
      </c>
      <c r="E23" s="2">
        <f>ROUNDDOWN((D23-C23)/2,0)</f>
        <v>16384</v>
      </c>
      <c r="F23" s="2">
        <f>ROUNDDOWN(E23/3,0)</f>
        <v>5461</v>
      </c>
      <c r="G23" s="2">
        <f>ROUNDDOWN((D23+C23)/2,0)</f>
        <v>16384</v>
      </c>
      <c r="I23" s="4">
        <v>9.93</v>
      </c>
      <c r="J23" s="6">
        <v>0.17349999999999999</v>
      </c>
    </row>
    <row r="24" spans="1:10" hidden="1" outlineLevel="1" x14ac:dyDescent="0.25">
      <c r="A24" s="2">
        <v>2</v>
      </c>
      <c r="B24" s="2" t="str">
        <f>IF(J23&gt;$I$1,"KEEP",IF(I23&lt;$F$1,"DEC","INC"))</f>
        <v>DEC</v>
      </c>
      <c r="C24" s="2">
        <f>IF(B24="KEEP",C23,IF(B24="INC",G23-F23,G23-2*F23))</f>
        <v>5462</v>
      </c>
      <c r="D24" s="2">
        <f>IF(B24="KEEP",D23,IF(B24="INC",G23+2*F23,G23+F23))</f>
        <v>21845</v>
      </c>
      <c r="E24" s="2">
        <f>ROUNDDOWN((D24-C24)/2,0)</f>
        <v>8191</v>
      </c>
      <c r="F24" s="2">
        <f>ROUNDDOWN(E24/3,0)</f>
        <v>2730</v>
      </c>
      <c r="G24" s="2">
        <f t="shared" ref="G24" si="7">ROUNDDOWN((D24+C24)/2,0)</f>
        <v>13653</v>
      </c>
      <c r="I24" s="4">
        <v>10.25</v>
      </c>
      <c r="J24" s="2">
        <v>0.4738</v>
      </c>
    </row>
    <row r="25" spans="1:10" hidden="1" outlineLevel="1" x14ac:dyDescent="0.25">
      <c r="A25" s="2">
        <v>3</v>
      </c>
      <c r="B25" s="2" t="str">
        <f>IF(J24&gt;$I$1,"KEEP",IF(I24&lt;$F$1,"DEC","INC"))</f>
        <v>INC</v>
      </c>
      <c r="C25" s="2">
        <f>IF(B25="KEEP",C24,IF(B25="INC",G24-F24,G24-2*F24))</f>
        <v>10923</v>
      </c>
      <c r="D25" s="2">
        <f>IF(B25="KEEP",D24,IF(B25="INC",G24+2*F24,G24+F24))</f>
        <v>19113</v>
      </c>
      <c r="E25" s="2">
        <f>ROUNDDOWN((D25-C25)/2,0)</f>
        <v>4095</v>
      </c>
      <c r="F25" s="2">
        <f>ROUNDDOWN(E25/3,0)</f>
        <v>1365</v>
      </c>
      <c r="G25" s="2">
        <f t="shared" ref="G25" si="8">ROUNDDOWN((D25+C25)/2,0)</f>
        <v>15018</v>
      </c>
      <c r="I25" s="4">
        <v>9.93</v>
      </c>
      <c r="J25" s="2">
        <v>1.3</v>
      </c>
    </row>
    <row r="26" spans="1:10" hidden="1" outlineLevel="1" x14ac:dyDescent="0.25">
      <c r="A26" s="2">
        <v>4</v>
      </c>
      <c r="B26" s="2" t="str">
        <f>IF(J25&gt;$I$1,"KEEP",IF(I25&lt;$F$1,"DEC","INC"))</f>
        <v>KEEP</v>
      </c>
      <c r="C26" s="2">
        <f>IF(B26="KEEP",C25,IF(B26="INC",G25-F25,G25-2*F25))</f>
        <v>10923</v>
      </c>
      <c r="D26" s="2">
        <f>IF(B26="KEEP",D25,IF(B26="INC",G25+2*F25,G25+F25))</f>
        <v>19113</v>
      </c>
      <c r="E26" s="2">
        <f>ROUNDDOWN((D26-C26)/2,0)</f>
        <v>4095</v>
      </c>
      <c r="F26" s="2">
        <f>ROUNDDOWN(E26/3,0)</f>
        <v>1365</v>
      </c>
      <c r="G26" s="2">
        <f t="shared" ref="G26" si="9">ROUNDDOWN((D26+C26)/2,0)</f>
        <v>15018</v>
      </c>
      <c r="I26" s="4">
        <v>10.25</v>
      </c>
      <c r="J26" s="2">
        <v>0.4738</v>
      </c>
    </row>
    <row r="27" spans="1:10" hidden="1" outlineLevel="1" x14ac:dyDescent="0.25">
      <c r="A27" s="2">
        <v>5</v>
      </c>
      <c r="B27" s="2" t="str">
        <f t="shared" ref="B27:B38" si="10">IF(J26&gt;$I$1,"KEEP",IF(I26&lt;$F$1,"DEC","INC"))</f>
        <v>INC</v>
      </c>
      <c r="C27" s="2">
        <f t="shared" ref="C27:C38" si="11">IF(B27="KEEP",C26,IF(B27="INC",G26-F26,G26-2*F26))</f>
        <v>13653</v>
      </c>
      <c r="D27" s="2">
        <f t="shared" ref="D27:D38" si="12">IF(B27="KEEP",D26,IF(B27="INC",G26+2*F26,G26+F26))</f>
        <v>17748</v>
      </c>
      <c r="E27" s="2">
        <f t="shared" ref="E27:E38" si="13">ROUNDDOWN((D27-C27)/2,0)</f>
        <v>2047</v>
      </c>
      <c r="F27" s="2">
        <f t="shared" ref="F27:F38" si="14">ROUNDDOWN(E27/3,0)</f>
        <v>682</v>
      </c>
      <c r="G27" s="2">
        <f t="shared" ref="G27:G38" si="15">ROUNDDOWN((D27+C27)/2,0)</f>
        <v>15700</v>
      </c>
      <c r="I27" s="4">
        <v>10.25</v>
      </c>
      <c r="J27" s="2">
        <v>0.4738</v>
      </c>
    </row>
    <row r="28" spans="1:10" hidden="1" outlineLevel="1" x14ac:dyDescent="0.25">
      <c r="A28" s="2">
        <v>6</v>
      </c>
      <c r="B28" s="2" t="str">
        <f t="shared" si="10"/>
        <v>INC</v>
      </c>
      <c r="C28" s="2">
        <f t="shared" si="11"/>
        <v>15018</v>
      </c>
      <c r="D28" s="2">
        <f t="shared" si="12"/>
        <v>17064</v>
      </c>
      <c r="E28" s="2">
        <f t="shared" si="13"/>
        <v>1023</v>
      </c>
      <c r="F28" s="2">
        <f t="shared" si="14"/>
        <v>341</v>
      </c>
      <c r="G28" s="2">
        <f t="shared" si="15"/>
        <v>16041</v>
      </c>
      <c r="I28" s="4">
        <v>9.93</v>
      </c>
      <c r="J28" s="6">
        <v>0.17349999999999999</v>
      </c>
    </row>
    <row r="29" spans="1:10" hidden="1" outlineLevel="1" x14ac:dyDescent="0.25">
      <c r="A29" s="2">
        <v>7</v>
      </c>
      <c r="B29" s="2" t="str">
        <f t="shared" si="10"/>
        <v>DEC</v>
      </c>
      <c r="C29" s="2">
        <f t="shared" si="11"/>
        <v>15359</v>
      </c>
      <c r="D29" s="2">
        <f t="shared" si="12"/>
        <v>16382</v>
      </c>
      <c r="E29" s="2">
        <f t="shared" si="13"/>
        <v>511</v>
      </c>
      <c r="F29" s="2">
        <f t="shared" si="14"/>
        <v>170</v>
      </c>
      <c r="G29" s="2">
        <f t="shared" si="15"/>
        <v>15870</v>
      </c>
      <c r="I29" s="4">
        <v>10.25</v>
      </c>
      <c r="J29" s="2">
        <v>0.4738</v>
      </c>
    </row>
    <row r="30" spans="1:10" hidden="1" outlineLevel="1" x14ac:dyDescent="0.25">
      <c r="A30" s="2">
        <v>8</v>
      </c>
      <c r="B30" s="2" t="str">
        <f t="shared" si="10"/>
        <v>INC</v>
      </c>
      <c r="C30" s="2">
        <f t="shared" si="11"/>
        <v>15700</v>
      </c>
      <c r="D30" s="2">
        <f t="shared" si="12"/>
        <v>16210</v>
      </c>
      <c r="E30" s="2">
        <f t="shared" si="13"/>
        <v>255</v>
      </c>
      <c r="F30" s="2">
        <f t="shared" si="14"/>
        <v>85</v>
      </c>
      <c r="G30" s="2">
        <f t="shared" si="15"/>
        <v>15955</v>
      </c>
      <c r="I30" s="4">
        <v>10.25</v>
      </c>
      <c r="J30" s="2">
        <v>0.4738</v>
      </c>
    </row>
    <row r="31" spans="1:10" hidden="1" outlineLevel="1" x14ac:dyDescent="0.25">
      <c r="A31" s="2">
        <v>9</v>
      </c>
      <c r="B31" s="2" t="str">
        <f t="shared" si="10"/>
        <v>INC</v>
      </c>
      <c r="C31" s="2">
        <f t="shared" si="11"/>
        <v>15870</v>
      </c>
      <c r="D31" s="2">
        <f t="shared" si="12"/>
        <v>16125</v>
      </c>
      <c r="E31" s="2">
        <f t="shared" si="13"/>
        <v>127</v>
      </c>
      <c r="F31" s="2">
        <f t="shared" si="14"/>
        <v>42</v>
      </c>
      <c r="G31" s="2">
        <f t="shared" si="15"/>
        <v>15997</v>
      </c>
      <c r="I31" s="4">
        <v>10.25</v>
      </c>
      <c r="J31" s="2">
        <v>0.4738</v>
      </c>
    </row>
    <row r="32" spans="1:10" hidden="1" outlineLevel="1" x14ac:dyDescent="0.25">
      <c r="A32" s="2">
        <v>10</v>
      </c>
      <c r="B32" s="2" t="str">
        <f t="shared" si="10"/>
        <v>INC</v>
      </c>
      <c r="C32" s="2">
        <f t="shared" si="11"/>
        <v>15955</v>
      </c>
      <c r="D32" s="2">
        <f t="shared" si="12"/>
        <v>16081</v>
      </c>
      <c r="E32" s="2">
        <f t="shared" si="13"/>
        <v>63</v>
      </c>
      <c r="F32" s="2">
        <f t="shared" si="14"/>
        <v>21</v>
      </c>
      <c r="G32" s="2">
        <f t="shared" si="15"/>
        <v>16018</v>
      </c>
      <c r="I32" s="4">
        <v>9.93</v>
      </c>
      <c r="J32" s="6">
        <v>0.17349999999999999</v>
      </c>
    </row>
    <row r="33" spans="1:10" hidden="1" outlineLevel="1" x14ac:dyDescent="0.25">
      <c r="A33" s="2">
        <v>11</v>
      </c>
      <c r="B33" s="2" t="str">
        <f t="shared" si="10"/>
        <v>DEC</v>
      </c>
      <c r="C33" s="2">
        <f t="shared" si="11"/>
        <v>15976</v>
      </c>
      <c r="D33" s="2">
        <f t="shared" si="12"/>
        <v>16039</v>
      </c>
      <c r="E33" s="2">
        <f t="shared" si="13"/>
        <v>31</v>
      </c>
      <c r="F33" s="2">
        <f t="shared" si="14"/>
        <v>10</v>
      </c>
      <c r="G33" s="2">
        <f t="shared" si="15"/>
        <v>16007</v>
      </c>
      <c r="I33" s="4">
        <v>9.93</v>
      </c>
      <c r="J33" s="6">
        <v>0.17349999999999999</v>
      </c>
    </row>
    <row r="34" spans="1:10" hidden="1" outlineLevel="1" x14ac:dyDescent="0.25">
      <c r="A34" s="2">
        <v>12</v>
      </c>
      <c r="B34" s="2" t="str">
        <f t="shared" si="10"/>
        <v>DEC</v>
      </c>
      <c r="C34" s="2">
        <f t="shared" si="11"/>
        <v>15987</v>
      </c>
      <c r="D34" s="2">
        <f t="shared" si="12"/>
        <v>16017</v>
      </c>
      <c r="E34" s="2">
        <f t="shared" si="13"/>
        <v>15</v>
      </c>
      <c r="F34" s="2">
        <f t="shared" si="14"/>
        <v>5</v>
      </c>
      <c r="G34" s="2">
        <f t="shared" si="15"/>
        <v>16002</v>
      </c>
      <c r="I34" s="4">
        <v>9.93</v>
      </c>
      <c r="J34" s="6">
        <v>0.17349999999999999</v>
      </c>
    </row>
    <row r="35" spans="1:10" hidden="1" outlineLevel="1" x14ac:dyDescent="0.25">
      <c r="A35" s="2">
        <v>13</v>
      </c>
      <c r="B35" s="2" t="str">
        <f t="shared" si="10"/>
        <v>DEC</v>
      </c>
      <c r="C35" s="2">
        <f t="shared" si="11"/>
        <v>15992</v>
      </c>
      <c r="D35" s="2">
        <f t="shared" si="12"/>
        <v>16007</v>
      </c>
      <c r="E35" s="2">
        <f t="shared" si="13"/>
        <v>7</v>
      </c>
      <c r="F35" s="2">
        <f t="shared" si="14"/>
        <v>2</v>
      </c>
      <c r="G35" s="2">
        <f t="shared" si="15"/>
        <v>15999</v>
      </c>
      <c r="I35" s="4">
        <v>10.25</v>
      </c>
      <c r="J35" s="2">
        <v>0.4738</v>
      </c>
    </row>
    <row r="36" spans="1:10" hidden="1" outlineLevel="1" x14ac:dyDescent="0.25">
      <c r="A36" s="2">
        <v>14</v>
      </c>
      <c r="B36" s="2" t="str">
        <f t="shared" si="10"/>
        <v>INC</v>
      </c>
      <c r="C36" s="2">
        <f t="shared" si="11"/>
        <v>15997</v>
      </c>
      <c r="D36" s="2">
        <f t="shared" si="12"/>
        <v>16003</v>
      </c>
      <c r="E36" s="2">
        <f t="shared" si="13"/>
        <v>3</v>
      </c>
      <c r="F36" s="2">
        <f t="shared" si="14"/>
        <v>1</v>
      </c>
      <c r="G36" s="2">
        <f t="shared" si="15"/>
        <v>16000</v>
      </c>
      <c r="I36" s="4">
        <v>9.93</v>
      </c>
      <c r="J36" s="6">
        <v>0.17349999999999999</v>
      </c>
    </row>
    <row r="37" spans="1:10" hidden="1" outlineLevel="1" x14ac:dyDescent="0.25">
      <c r="A37" s="2">
        <v>15</v>
      </c>
      <c r="B37" s="2" t="str">
        <f t="shared" si="10"/>
        <v>DEC</v>
      </c>
      <c r="C37" s="2">
        <f t="shared" si="11"/>
        <v>15998</v>
      </c>
      <c r="D37" s="2">
        <f t="shared" si="12"/>
        <v>16001</v>
      </c>
      <c r="E37" s="2">
        <f t="shared" si="13"/>
        <v>1</v>
      </c>
      <c r="F37" s="2">
        <f t="shared" si="14"/>
        <v>0</v>
      </c>
      <c r="G37" s="2">
        <f t="shared" si="15"/>
        <v>15999</v>
      </c>
      <c r="I37" s="4">
        <v>10.25</v>
      </c>
      <c r="J37" s="2">
        <v>0.4738</v>
      </c>
    </row>
    <row r="38" spans="1:10" hidden="1" outlineLevel="1" x14ac:dyDescent="0.25">
      <c r="A38" s="2">
        <v>16</v>
      </c>
      <c r="B38" s="2" t="str">
        <f t="shared" si="10"/>
        <v>INC</v>
      </c>
      <c r="C38" s="2">
        <f t="shared" si="11"/>
        <v>15999</v>
      </c>
      <c r="D38" s="2">
        <f t="shared" si="12"/>
        <v>15999</v>
      </c>
      <c r="E38" s="2">
        <f t="shared" si="13"/>
        <v>0</v>
      </c>
      <c r="F38" s="2">
        <f t="shared" si="14"/>
        <v>0</v>
      </c>
      <c r="G38" s="2">
        <f t="shared" si="15"/>
        <v>15999</v>
      </c>
      <c r="I38" s="4">
        <v>10.25</v>
      </c>
      <c r="J38" s="2">
        <v>0.4738</v>
      </c>
    </row>
    <row r="40" spans="1:10" collapsed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</dc:creator>
  <cp:lastModifiedBy>Richard Z</cp:lastModifiedBy>
  <dcterms:created xsi:type="dcterms:W3CDTF">2015-06-05T18:19:34Z</dcterms:created>
  <dcterms:modified xsi:type="dcterms:W3CDTF">2024-11-07T18:33:45Z</dcterms:modified>
</cp:coreProperties>
</file>