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hmetertugrulhacioglu/Downloads/"/>
    </mc:Choice>
  </mc:AlternateContent>
  <xr:revisionPtr revIDLastSave="0" documentId="8_{685B77EF-E6BC-1E49-8376-D1E5C1EC5565}" xr6:coauthVersionLast="47" xr6:coauthVersionMax="47" xr10:uidLastSave="{00000000-0000-0000-0000-000000000000}"/>
  <bookViews>
    <workbookView xWindow="0" yWindow="500" windowWidth="23260" windowHeight="13900" xr2:uid="{6540344F-466E-4555-9426-858150D7B6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K27" i="1" l="1"/>
  <c r="K28" i="1"/>
  <c r="K29" i="1"/>
  <c r="K30" i="1"/>
  <c r="K31" i="1"/>
  <c r="K32" i="1"/>
  <c r="K33" i="1"/>
  <c r="K34" i="1"/>
  <c r="K35" i="1"/>
  <c r="K26" i="1"/>
  <c r="C24" i="1"/>
  <c r="G27" i="1"/>
  <c r="G28" i="1"/>
  <c r="G29" i="1"/>
  <c r="G30" i="1"/>
  <c r="G31" i="1"/>
  <c r="G32" i="1"/>
  <c r="G33" i="1"/>
  <c r="G34" i="1"/>
  <c r="G35" i="1"/>
  <c r="G26" i="1"/>
  <c r="I26" i="1" l="1"/>
  <c r="I27" i="1" s="1"/>
  <c r="I28" i="1" s="1"/>
  <c r="I29" i="1" s="1"/>
  <c r="I30" i="1" s="1"/>
  <c r="I31" i="1" s="1"/>
  <c r="I32" i="1" s="1"/>
  <c r="I33" i="1" s="1"/>
  <c r="I34" i="1" s="1"/>
  <c r="I35" i="1" s="1"/>
  <c r="D25" i="1"/>
  <c r="D26" i="1" s="1"/>
  <c r="H28" i="1" l="1"/>
  <c r="H32" i="1"/>
  <c r="H34" i="1"/>
  <c r="H30" i="1"/>
  <c r="H29" i="1"/>
  <c r="H26" i="1"/>
  <c r="H35" i="1"/>
  <c r="H31" i="1"/>
  <c r="H33" i="1"/>
  <c r="H27" i="1"/>
</calcChain>
</file>

<file path=xl/sharedStrings.xml><?xml version="1.0" encoding="utf-8"?>
<sst xmlns="http://schemas.openxmlformats.org/spreadsheetml/2006/main" count="22" uniqueCount="21">
  <si>
    <t>Backlog</t>
  </si>
  <si>
    <t>Story</t>
  </si>
  <si>
    <t>Points</t>
  </si>
  <si>
    <t>Done</t>
  </si>
  <si>
    <t>Day</t>
  </si>
  <si>
    <t>Time</t>
  </si>
  <si>
    <t>Date</t>
  </si>
  <si>
    <t>Expected</t>
  </si>
  <si>
    <t>Done (acumulated)</t>
  </si>
  <si>
    <t>Today</t>
  </si>
  <si>
    <t>Results</t>
  </si>
  <si>
    <t>Story 13</t>
  </si>
  <si>
    <t>Story 12</t>
  </si>
  <si>
    <t>Story 10</t>
  </si>
  <si>
    <t>Story 11</t>
  </si>
  <si>
    <t>Story 14</t>
  </si>
  <si>
    <t>Story 16</t>
  </si>
  <si>
    <t>Story 4</t>
  </si>
  <si>
    <t>Story 15</t>
  </si>
  <si>
    <t>Story 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</si>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</sst>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</a:t>
            </a:r>
            <a:r>
              <a:rPr lang="tr-TR" baseline="0"/>
              <a:t>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Hoja1!$K$25</c:f>
              <c:strCache>
                <c:ptCount val="1"/>
                <c:pt idx="0">
                  <c:v>Today</c:v>
                </c:pt>
              </c:strCache>
            </c:strRef>
          </c:tx>
          <c:spPr>
            <a:noFill/>
            <a:ln w="22225">
              <a:solidFill>
                <a:schemeClr val="accent2"/>
              </a:solidFill>
              <a:prstDash val="sysDot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Hoja1!$K$26:$K$43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4-4524-82D2-A424CD45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2029331791"/>
        <c:axId val="2144000767"/>
      </c:barChart>
      <c:lineChart>
        <c:grouping val="standard"/>
        <c:varyColors val="0"/>
        <c:ser>
          <c:idx val="0"/>
          <c:order val="0"/>
          <c:tx>
            <c:strRef>
              <c:f>Hoja1!$G$25</c:f>
              <c:strCache>
                <c:ptCount val="1"/>
                <c:pt idx="0">
                  <c:v>Backlog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Hoja1!$E$26:$E$123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3">
                  <c:v>0</c:v>
                </c:pt>
              </c:numCache>
            </c:numRef>
          </c:cat>
          <c:val>
            <c:numRef>
              <c:f>Hoja1!$G$26:$G$37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4-4524-82D2-A424CD45B408}"/>
            </c:ext>
          </c:extLst>
        </c:ser>
        <c:ser>
          <c:idx val="2"/>
          <c:order val="1"/>
          <c:tx>
            <c:strRef>
              <c:f>Hoja1!$H$25</c:f>
              <c:strCache>
                <c:ptCount val="1"/>
                <c:pt idx="0">
                  <c:v>Expected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Hoja1!$E$26:$E$123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3">
                  <c:v>0</c:v>
                </c:pt>
              </c:numCache>
            </c:numRef>
          </c:cat>
          <c:val>
            <c:numRef>
              <c:f>Hoja1!$H$26:$H$37</c:f>
              <c:numCache>
                <c:formatCode>0</c:formatCode>
                <c:ptCount val="12"/>
                <c:pt idx="0">
                  <c:v>24.545454545454547</c:v>
                </c:pt>
                <c:pt idx="1">
                  <c:v>22.09090909090909</c:v>
                </c:pt>
                <c:pt idx="2">
                  <c:v>19.636363636363637</c:v>
                </c:pt>
                <c:pt idx="3">
                  <c:v>17.18181818181818</c:v>
                </c:pt>
                <c:pt idx="4">
                  <c:v>14.727272727272727</c:v>
                </c:pt>
                <c:pt idx="5">
                  <c:v>12.272727272727273</c:v>
                </c:pt>
                <c:pt idx="6">
                  <c:v>9.8181818181818166</c:v>
                </c:pt>
                <c:pt idx="7">
                  <c:v>7.3636363636363633</c:v>
                </c:pt>
                <c:pt idx="8">
                  <c:v>4.9090909090909101</c:v>
                </c:pt>
                <c:pt idx="9">
                  <c:v>2.4545454545454533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4-4524-82D2-A424CD45B408}"/>
            </c:ext>
          </c:extLst>
        </c:ser>
        <c:ser>
          <c:idx val="4"/>
          <c:order val="2"/>
          <c:tx>
            <c:strRef>
              <c:f>Hoja1!$I$25</c:f>
              <c:strCache>
                <c:ptCount val="1"/>
                <c:pt idx="0">
                  <c:v>Done (acumulated)</c:v>
                </c:pt>
              </c:strCache>
            </c:strRef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25400">
                  <a:solidFill>
                    <a:schemeClr val="accent6">
                      <a:lumMod val="75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FB4-4524-82D2-A424CD45B408}"/>
              </c:ext>
            </c:extLst>
          </c:dPt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Hoja1!$E$26:$E$123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3">
                  <c:v>0</c:v>
                </c:pt>
              </c:numCache>
            </c:numRef>
          </c:cat>
          <c:val>
            <c:numRef>
              <c:f>Hoja1!$I$26:$I$37</c:f>
              <c:numCache>
                <c:formatCode>General</c:formatCode>
                <c:ptCount val="12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11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4-4524-82D2-A424CD45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0095"/>
        <c:axId val="2144031135"/>
      </c:lineChart>
      <c:catAx>
        <c:axId val="19260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4031135"/>
        <c:crosses val="autoZero"/>
        <c:auto val="0"/>
        <c:lblAlgn val="ctr"/>
        <c:lblOffset val="100"/>
        <c:noMultiLvlLbl val="0"/>
      </c:catAx>
      <c:valAx>
        <c:axId val="21440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600095"/>
        <c:crosses val="autoZero"/>
        <c:crossBetween val="between"/>
      </c:valAx>
      <c:valAx>
        <c:axId val="214400076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9331791"/>
        <c:crosses val="max"/>
        <c:crossBetween val="between"/>
      </c:valAx>
      <c:catAx>
        <c:axId val="202933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400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756E9B-E120-4738-84C6-25522F57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5EA9-F7D7-4E4B-B238-8823ED770457}">
  <dimension ref="A23:K43"/>
  <sheetViews>
    <sheetView tabSelected="1" zoomScale="81" workbookViewId="0">
      <selection activeCell="N26" sqref="N26"/>
    </sheetView>
  </sheetViews>
  <sheetFormatPr baseColWidth="10" defaultColWidth="11.5" defaultRowHeight="15" x14ac:dyDescent="0.2"/>
  <cols>
    <col min="1" max="1" width="25.6640625" style="1" customWidth="1"/>
    <col min="2" max="2" width="11.5" style="1" customWidth="1"/>
    <col min="3" max="5" width="11.5" style="1"/>
    <col min="6" max="6" width="14.1640625" style="2" bestFit="1" customWidth="1"/>
    <col min="7" max="7" width="11.5" style="1"/>
    <col min="8" max="8" width="11.5" style="1" customWidth="1"/>
    <col min="9" max="9" width="0.1640625" style="1" customWidth="1"/>
    <col min="10" max="10" width="11.5" style="1"/>
    <col min="11" max="11" width="11.5" style="3" customWidth="1"/>
    <col min="12" max="16384" width="11.5" style="1"/>
  </cols>
  <sheetData>
    <row r="23" spans="1:11" ht="16" thickBot="1" x14ac:dyDescent="0.25"/>
    <row r="24" spans="1:11" s="4" customFormat="1" x14ac:dyDescent="0.2">
      <c r="A24" s="31" t="s">
        <v>0</v>
      </c>
      <c r="B24" s="32"/>
      <c r="C24" s="33">
        <f>SUM(B:B)</f>
        <v>27</v>
      </c>
      <c r="E24" s="31" t="s">
        <v>5</v>
      </c>
      <c r="F24" s="33"/>
      <c r="G24" s="31" t="s">
        <v>10</v>
      </c>
      <c r="H24" s="32"/>
      <c r="I24" s="32"/>
      <c r="J24" s="33"/>
      <c r="K24" s="6"/>
    </row>
    <row r="25" spans="1:11" s="4" customFormat="1" x14ac:dyDescent="0.2">
      <c r="A25" s="7" t="s">
        <v>1</v>
      </c>
      <c r="B25" s="8" t="s">
        <v>2</v>
      </c>
      <c r="C25" s="34"/>
      <c r="D25" s="5">
        <f>COUNTA(E26:E100)</f>
        <v>11</v>
      </c>
      <c r="E25" s="7" t="s">
        <v>4</v>
      </c>
      <c r="F25" s="12" t="s">
        <v>6</v>
      </c>
      <c r="G25" s="8" t="s">
        <v>0</v>
      </c>
      <c r="H25" s="8" t="s">
        <v>7</v>
      </c>
      <c r="I25" s="8" t="s">
        <v>8</v>
      </c>
      <c r="J25" s="11" t="s">
        <v>3</v>
      </c>
      <c r="K25" s="5" t="s">
        <v>9</v>
      </c>
    </row>
    <row r="26" spans="1:11" x14ac:dyDescent="0.2">
      <c r="A26" s="19" t="s">
        <v>17</v>
      </c>
      <c r="B26" s="17">
        <v>1</v>
      </c>
      <c r="C26" s="9"/>
      <c r="D26" s="3">
        <f>C24/D25</f>
        <v>2.4545454545454546</v>
      </c>
      <c r="E26" s="13">
        <v>1</v>
      </c>
      <c r="F26" s="14">
        <v>45461</v>
      </c>
      <c r="G26" s="23">
        <f t="shared" ref="G26:G35" si="0">SUM(B:B)</f>
        <v>27</v>
      </c>
      <c r="H26" s="24">
        <f t="shared" ref="H26:H35" si="1">$C$24-(E26*$D$26)</f>
        <v>24.545454545454547</v>
      </c>
      <c r="I26" s="1">
        <f ca="1">IF(F26&gt;TODAY(),NA(),(C24-J26))</f>
        <v>24</v>
      </c>
      <c r="J26" s="15">
        <v>3</v>
      </c>
      <c r="K26" s="3">
        <f t="shared" ref="K26:K35" ca="1" si="2">IF(F26=TODAY(),1,0)</f>
        <v>0</v>
      </c>
    </row>
    <row r="27" spans="1:11" x14ac:dyDescent="0.2">
      <c r="A27" s="19" t="s">
        <v>19</v>
      </c>
      <c r="B27" s="17">
        <v>2</v>
      </c>
      <c r="C27" s="9"/>
      <c r="E27" s="13">
        <v>2</v>
      </c>
      <c r="F27" s="14">
        <v>45462</v>
      </c>
      <c r="G27" s="23">
        <f t="shared" si="0"/>
        <v>27</v>
      </c>
      <c r="H27" s="24">
        <f t="shared" si="1"/>
        <v>22.09090909090909</v>
      </c>
      <c r="I27" s="1">
        <f t="shared" ref="I27:I35" ca="1" si="3">IF(F27&gt;TODAY(),NA(),(I26-J27))</f>
        <v>20</v>
      </c>
      <c r="J27" s="16">
        <v>4</v>
      </c>
      <c r="K27" s="3">
        <f t="shared" ca="1" si="2"/>
        <v>0</v>
      </c>
    </row>
    <row r="28" spans="1:11" x14ac:dyDescent="0.2">
      <c r="A28" s="20" t="s">
        <v>13</v>
      </c>
      <c r="B28" s="18">
        <v>3</v>
      </c>
      <c r="C28" s="9"/>
      <c r="E28" s="13">
        <v>3</v>
      </c>
      <c r="F28" s="14">
        <v>45463</v>
      </c>
      <c r="G28" s="23">
        <f t="shared" si="0"/>
        <v>27</v>
      </c>
      <c r="H28" s="24">
        <f t="shared" si="1"/>
        <v>19.636363636363637</v>
      </c>
      <c r="I28" s="1">
        <f t="shared" ca="1" si="3"/>
        <v>20</v>
      </c>
      <c r="J28" s="15">
        <v>0</v>
      </c>
      <c r="K28" s="3">
        <f t="shared" ca="1" si="2"/>
        <v>0</v>
      </c>
    </row>
    <row r="29" spans="1:11" x14ac:dyDescent="0.2">
      <c r="A29" s="19" t="s">
        <v>14</v>
      </c>
      <c r="B29" s="17">
        <v>5</v>
      </c>
      <c r="C29" s="9"/>
      <c r="E29" s="13">
        <v>4</v>
      </c>
      <c r="F29" s="14">
        <v>45464</v>
      </c>
      <c r="G29" s="23">
        <f t="shared" si="0"/>
        <v>27</v>
      </c>
      <c r="H29" s="24">
        <f t="shared" si="1"/>
        <v>17.18181818181818</v>
      </c>
      <c r="I29" s="1">
        <f t="shared" ca="1" si="3"/>
        <v>20</v>
      </c>
      <c r="J29" s="16">
        <v>0</v>
      </c>
      <c r="K29" s="3">
        <f t="shared" ca="1" si="2"/>
        <v>0</v>
      </c>
    </row>
    <row r="30" spans="1:11" x14ac:dyDescent="0.2">
      <c r="A30" s="20" t="s">
        <v>12</v>
      </c>
      <c r="B30" s="18">
        <v>2</v>
      </c>
      <c r="C30" s="9"/>
      <c r="E30" s="13">
        <v>5</v>
      </c>
      <c r="F30" s="14">
        <v>45465</v>
      </c>
      <c r="G30" s="23">
        <f t="shared" si="0"/>
        <v>27</v>
      </c>
      <c r="H30" s="24">
        <f t="shared" si="1"/>
        <v>14.727272727272727</v>
      </c>
      <c r="I30" s="1">
        <f t="shared" ca="1" si="3"/>
        <v>16</v>
      </c>
      <c r="J30" s="15">
        <v>4</v>
      </c>
      <c r="K30" s="3">
        <f t="shared" ca="1" si="2"/>
        <v>0</v>
      </c>
    </row>
    <row r="31" spans="1:11" x14ac:dyDescent="0.2">
      <c r="A31" s="19" t="s">
        <v>11</v>
      </c>
      <c r="B31" s="17">
        <v>4</v>
      </c>
      <c r="C31" s="9"/>
      <c r="E31" s="13">
        <v>6</v>
      </c>
      <c r="F31" s="14">
        <v>45466</v>
      </c>
      <c r="G31" s="23">
        <f t="shared" si="0"/>
        <v>27</v>
      </c>
      <c r="H31" s="24">
        <f t="shared" si="1"/>
        <v>12.272727272727273</v>
      </c>
      <c r="I31" s="1">
        <f t="shared" ca="1" si="3"/>
        <v>11</v>
      </c>
      <c r="J31" s="16">
        <v>5</v>
      </c>
      <c r="K31" s="3">
        <f t="shared" ca="1" si="2"/>
        <v>0</v>
      </c>
    </row>
    <row r="32" spans="1:11" x14ac:dyDescent="0.2">
      <c r="A32" s="20" t="s">
        <v>15</v>
      </c>
      <c r="B32" s="18">
        <v>1</v>
      </c>
      <c r="C32" s="9"/>
      <c r="E32" s="13">
        <v>7</v>
      </c>
      <c r="F32" s="14">
        <v>45467</v>
      </c>
      <c r="G32" s="23">
        <f t="shared" si="0"/>
        <v>27</v>
      </c>
      <c r="H32" s="24">
        <f t="shared" si="1"/>
        <v>9.8181818181818166</v>
      </c>
      <c r="I32" s="1">
        <f t="shared" ca="1" si="3"/>
        <v>6</v>
      </c>
      <c r="J32" s="15">
        <v>5</v>
      </c>
      <c r="K32" s="3">
        <f t="shared" ca="1" si="2"/>
        <v>0</v>
      </c>
    </row>
    <row r="33" spans="1:11" x14ac:dyDescent="0.2">
      <c r="A33" s="20" t="s">
        <v>18</v>
      </c>
      <c r="B33" s="18">
        <v>5</v>
      </c>
      <c r="C33" s="9"/>
      <c r="E33" s="13">
        <v>8</v>
      </c>
      <c r="F33" s="14">
        <v>45468</v>
      </c>
      <c r="G33" s="23">
        <f t="shared" si="0"/>
        <v>27</v>
      </c>
      <c r="H33" s="24">
        <f t="shared" si="1"/>
        <v>7.3636363636363633</v>
      </c>
      <c r="I33" s="1">
        <f t="shared" ca="1" si="3"/>
        <v>4</v>
      </c>
      <c r="J33" s="16">
        <v>2</v>
      </c>
      <c r="K33" s="3">
        <f t="shared" ca="1" si="2"/>
        <v>0</v>
      </c>
    </row>
    <row r="34" spans="1:11" x14ac:dyDescent="0.2">
      <c r="A34" s="19" t="s">
        <v>16</v>
      </c>
      <c r="B34" s="17">
        <v>4</v>
      </c>
      <c r="C34" s="9"/>
      <c r="E34" s="13">
        <v>9</v>
      </c>
      <c r="F34" s="14">
        <v>45469</v>
      </c>
      <c r="G34" s="23">
        <f t="shared" si="0"/>
        <v>27</v>
      </c>
      <c r="H34" s="24">
        <f t="shared" si="1"/>
        <v>4.9090909090909101</v>
      </c>
      <c r="I34" s="1">
        <f t="shared" ca="1" si="3"/>
        <v>0</v>
      </c>
      <c r="J34" s="15">
        <v>4</v>
      </c>
      <c r="K34" s="3">
        <f t="shared" ca="1" si="2"/>
        <v>0</v>
      </c>
    </row>
    <row r="35" spans="1:11" x14ac:dyDescent="0.2">
      <c r="A35" s="19"/>
      <c r="B35" s="17"/>
      <c r="C35" s="9"/>
      <c r="E35" s="25">
        <v>10</v>
      </c>
      <c r="F35" s="26">
        <v>45470</v>
      </c>
      <c r="G35" s="27">
        <f t="shared" si="0"/>
        <v>27</v>
      </c>
      <c r="H35" s="28">
        <f t="shared" si="1"/>
        <v>2.4545454545454533</v>
      </c>
      <c r="I35" s="29">
        <f t="shared" ca="1" si="3"/>
        <v>0</v>
      </c>
      <c r="J35" s="30">
        <v>0</v>
      </c>
      <c r="K35" s="3">
        <f t="shared" ca="1" si="2"/>
        <v>1</v>
      </c>
    </row>
    <row r="36" spans="1:11" ht="16" thickBot="1" x14ac:dyDescent="0.25">
      <c r="A36" s="21" t="s">
        <v>20</v>
      </c>
      <c r="B36" s="22"/>
      <c r="C36" s="10"/>
      <c r="K36" s="1"/>
    </row>
    <row r="38" spans="1:11" x14ac:dyDescent="0.2">
      <c r="E38" s="3"/>
      <c r="F38" s="1"/>
      <c r="K38" s="1"/>
    </row>
    <row r="39" spans="1:11" x14ac:dyDescent="0.2">
      <c r="E39" s="3">
        <f>G41</f>
        <v>0</v>
      </c>
      <c r="F39" s="1"/>
      <c r="K39" s="1"/>
    </row>
    <row r="40" spans="1:11" x14ac:dyDescent="0.2">
      <c r="E40" s="3"/>
      <c r="F40" s="1"/>
      <c r="K40" s="1"/>
    </row>
    <row r="41" spans="1:11" x14ac:dyDescent="0.2">
      <c r="E41" s="3"/>
      <c r="F41" s="1"/>
      <c r="K41" s="1"/>
    </row>
    <row r="42" spans="1:11" x14ac:dyDescent="0.2">
      <c r="E42" s="3"/>
      <c r="F42" s="1"/>
      <c r="K42" s="1"/>
    </row>
    <row r="43" spans="1:11" x14ac:dyDescent="0.2">
      <c r="E43" s="3"/>
      <c r="F43" s="1"/>
      <c r="K43" s="1"/>
    </row>
  </sheetData>
  <mergeCells count="4">
    <mergeCell ref="A24:B24"/>
    <mergeCell ref="C24:C25"/>
    <mergeCell ref="E24:F24"/>
    <mergeCell ref="G24:J24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Yeray del Cristo</dc:creator>
  <cp:lastModifiedBy>Ahmet Ertuğrul Hacıoğlu</cp:lastModifiedBy>
  <dcterms:created xsi:type="dcterms:W3CDTF">2021-05-16T13:50:53Z</dcterms:created>
  <dcterms:modified xsi:type="dcterms:W3CDTF">2024-06-27T19:48:06Z</dcterms:modified>
</cp:coreProperties>
</file>