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https://att-my.sharepoint.com/personal/mv3163_att_com/Documents/Desktop/"/>
    </mc:Choice>
  </mc:AlternateContent>
  <xr:revisionPtr revIDLastSave="0" documentId="8_{A0264713-BE42-4F95-9905-47BBFC741458}" xr6:coauthVersionLast="47" xr6:coauthVersionMax="47" xr10:uidLastSave="{00000000-0000-0000-0000-000000000000}"/>
  <bookViews>
    <workbookView xWindow="12570" yWindow="2850" windowWidth="14370" windowHeight="13725" firstSheet="1" activeTab="1" xr2:uid="{00000000-000D-0000-FFFF-FFFF00000000}"/>
  </bookViews>
  <sheets>
    <sheet name="Instructions" sheetId="26" r:id="rId1"/>
    <sheet name="XGSPON Planning Tool" sheetId="24" r:id="rId2"/>
    <sheet name="XGSPON Budget Calculator" sheetId="25" r:id="rId3"/>
    <sheet name="XGSPON Optical Budget Diagram" sheetId="22" r:id="rId4"/>
    <sheet name="FMO1 PON Optical Budget Diag" sheetId="27" r:id="rId5"/>
    <sheet name="FMO2 PON Optical Budget Diag" sheetId="28" r:id="rId6"/>
    <sheet name="Notes" sheetId="29"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 i="24" l="1"/>
  <c r="G6" i="25" l="1"/>
  <c r="C4" i="25" l="1"/>
  <c r="I28" i="25"/>
  <c r="H28" i="25"/>
  <c r="I27" i="25"/>
  <c r="H27" i="25"/>
  <c r="I26" i="25"/>
  <c r="H26" i="25"/>
  <c r="I25" i="25"/>
  <c r="H25" i="25"/>
  <c r="I23" i="25"/>
  <c r="H23" i="25"/>
  <c r="I21" i="25"/>
  <c r="H21" i="25"/>
  <c r="I20" i="25"/>
  <c r="H20" i="25"/>
  <c r="G27" i="25"/>
  <c r="G28" i="25"/>
  <c r="F27" i="25"/>
  <c r="F28" i="25"/>
  <c r="G26" i="25"/>
  <c r="G23" i="25"/>
  <c r="G25" i="25"/>
  <c r="E26" i="25"/>
  <c r="E27" i="25"/>
  <c r="F26" i="25"/>
  <c r="F23" i="25"/>
  <c r="E23" i="25"/>
  <c r="I18" i="25"/>
  <c r="H18" i="25"/>
  <c r="I17" i="25"/>
  <c r="I10" i="25"/>
  <c r="H10" i="25"/>
  <c r="I7" i="25"/>
  <c r="H7" i="25"/>
  <c r="I6" i="25"/>
  <c r="E4" i="25" l="1"/>
  <c r="D4" i="25"/>
  <c r="B9" i="25"/>
  <c r="B8" i="25"/>
  <c r="D43" i="25"/>
  <c r="D42" i="25"/>
  <c r="E43" i="25"/>
  <c r="E42" i="25"/>
  <c r="B43" i="25"/>
  <c r="I8" i="25" l="1"/>
  <c r="H8" i="25"/>
  <c r="I9" i="25"/>
  <c r="H9" i="25"/>
  <c r="B13" i="25"/>
  <c r="I13" i="25" l="1"/>
  <c r="H13" i="25"/>
  <c r="B14" i="25"/>
  <c r="B12" i="25"/>
  <c r="I12" i="25" l="1"/>
  <c r="H12" i="25"/>
  <c r="I14" i="25"/>
  <c r="H14" i="25"/>
  <c r="G9" i="25"/>
  <c r="F9" i="25"/>
  <c r="E9" i="25"/>
  <c r="D9" i="25"/>
  <c r="G14" i="25"/>
  <c r="F14" i="25"/>
  <c r="E14" i="25"/>
  <c r="D14" i="25"/>
  <c r="G13" i="25"/>
  <c r="F13" i="25"/>
  <c r="E13" i="25"/>
  <c r="D13" i="25"/>
  <c r="G12" i="25"/>
  <c r="F12" i="25"/>
  <c r="E12" i="25"/>
  <c r="D12" i="25"/>
  <c r="F4" i="25"/>
  <c r="G4" i="25"/>
  <c r="D6" i="25"/>
  <c r="E6" i="25"/>
  <c r="H6" i="25" s="1"/>
  <c r="F6" i="25"/>
  <c r="D7" i="25"/>
  <c r="E7" i="25"/>
  <c r="F7" i="25"/>
  <c r="G7" i="25"/>
  <c r="D8" i="25"/>
  <c r="E8" i="25"/>
  <c r="B23" i="24" s="1"/>
  <c r="F8" i="25"/>
  <c r="G8" i="25"/>
  <c r="D10" i="25"/>
  <c r="E10" i="25"/>
  <c r="F10" i="25"/>
  <c r="G10" i="25"/>
  <c r="C15" i="25"/>
  <c r="D15" i="25"/>
  <c r="E15" i="25"/>
  <c r="F15" i="25"/>
  <c r="G15" i="25"/>
  <c r="C16" i="25"/>
  <c r="D16" i="25"/>
  <c r="E16" i="25"/>
  <c r="F16" i="25"/>
  <c r="G16" i="25"/>
  <c r="E17" i="25"/>
  <c r="G17" i="25"/>
  <c r="D18" i="25"/>
  <c r="E18" i="25"/>
  <c r="F18" i="25"/>
  <c r="G18" i="25"/>
  <c r="C20" i="25"/>
  <c r="D20" i="25"/>
  <c r="E20" i="25"/>
  <c r="F20" i="25"/>
  <c r="G20" i="25"/>
  <c r="D21" i="25"/>
  <c r="E21" i="25"/>
  <c r="F21" i="25"/>
  <c r="G21" i="25"/>
  <c r="B22" i="25"/>
  <c r="D23" i="25"/>
  <c r="D26" i="25"/>
  <c r="D27" i="25"/>
  <c r="D28" i="25"/>
  <c r="E28" i="25"/>
  <c r="C31" i="25"/>
  <c r="C33" i="25"/>
  <c r="I22" i="25" l="1"/>
  <c r="H22" i="25"/>
  <c r="I4" i="25"/>
  <c r="H4" i="25"/>
  <c r="G22" i="25"/>
  <c r="I15" i="25"/>
  <c r="H15" i="25"/>
  <c r="H16" i="25"/>
  <c r="I16" i="25"/>
  <c r="F22" i="25"/>
  <c r="E22" i="25"/>
  <c r="D22" i="25"/>
  <c r="B24" i="25"/>
  <c r="C42" i="25"/>
  <c r="B42" i="25"/>
  <c r="I24" i="25" l="1"/>
  <c r="H24" i="25"/>
  <c r="H30" i="25" s="1"/>
  <c r="G24" i="25"/>
  <c r="F24" i="25"/>
  <c r="D24" i="25"/>
  <c r="E24" i="25"/>
  <c r="B8" i="24"/>
  <c r="C43" i="25" l="1"/>
  <c r="I30" i="25" s="1"/>
  <c r="H31" i="25" l="1"/>
  <c r="F25" i="25"/>
  <c r="F30" i="25" s="1"/>
  <c r="D25" i="25"/>
  <c r="E25" i="25"/>
  <c r="G30" i="25"/>
  <c r="I33" i="25" l="1"/>
  <c r="H33" i="25"/>
  <c r="H32" i="25"/>
  <c r="I32" i="25"/>
  <c r="E30" i="25"/>
  <c r="B14" i="24"/>
  <c r="D30" i="25"/>
  <c r="B13" i="24"/>
  <c r="F31" i="25"/>
  <c r="D31" i="25" l="1"/>
  <c r="E33" i="25" s="1"/>
  <c r="I34" i="25"/>
  <c r="I35" i="25" s="1"/>
  <c r="I36" i="25" s="1"/>
  <c r="H34" i="25"/>
  <c r="H35" i="25" s="1"/>
  <c r="H36" i="25" s="1"/>
  <c r="G32" i="25"/>
  <c r="F33" i="25"/>
  <c r="G33" i="25"/>
  <c r="F32" i="25"/>
  <c r="D32" i="25" l="1"/>
  <c r="E32" i="25"/>
  <c r="E34" i="25" s="1"/>
  <c r="E35" i="25" s="1"/>
  <c r="E36" i="25" s="1"/>
  <c r="D33" i="25"/>
  <c r="H37" i="25"/>
  <c r="H38" i="25" s="1"/>
  <c r="H39" i="25" s="1"/>
  <c r="G34" i="25"/>
  <c r="G35" i="25" s="1"/>
  <c r="G36" i="25" s="1"/>
  <c r="F34" i="25"/>
  <c r="F35" i="25" s="1"/>
  <c r="F36" i="25" s="1"/>
  <c r="D34" i="25" l="1"/>
  <c r="D35" i="25" s="1"/>
  <c r="D36" i="25" s="1"/>
  <c r="D37" i="25" s="1"/>
  <c r="D38" i="25" s="1"/>
  <c r="D39" i="25" s="1"/>
  <c r="F37" i="25"/>
  <c r="F38" i="25" s="1"/>
  <c r="F39" i="25" s="1"/>
  <c r="B11" i="24" l="1"/>
  <c r="B10" i="24"/>
  <c r="B16" i="24" s="1"/>
  <c r="B9" i="24"/>
  <c r="B17" i="24" l="1"/>
  <c r="B25" i="24"/>
  <c r="B26" i="2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kmccammon</author>
    <author>yjsdfwd</author>
    <author>Lorentzen, Julie</author>
  </authors>
  <commentList>
    <comment ref="A4" authorId="0" shapeId="0" xr:uid="{00000000-0006-0000-0200-000001000000}">
      <text>
        <r>
          <rPr>
            <b/>
            <sz val="9"/>
            <color indexed="81"/>
            <rFont val="Tahoma"/>
            <family val="2"/>
          </rPr>
          <t>kmccammon:</t>
        </r>
        <r>
          <rPr>
            <sz val="9"/>
            <color indexed="81"/>
            <rFont val="Tahoma"/>
            <family val="2"/>
          </rPr>
          <t xml:space="preserve">
Budget in C4 symmetric (Down/Up) into C4, for asymmetric budgets, overwrite D4-G4 with speciifc values, overwriting formula
</t>
        </r>
      </text>
    </comment>
    <comment ref="C4" authorId="1" shapeId="0" xr:uid="{00000000-0006-0000-0200-000002000000}">
      <text>
        <r>
          <rPr>
            <b/>
            <sz val="8"/>
            <color indexed="81"/>
            <rFont val="Tahoma"/>
            <family val="2"/>
          </rPr>
          <t>11/24/2008:</t>
        </r>
        <r>
          <rPr>
            <sz val="8"/>
            <color indexed="81"/>
            <rFont val="Tahoma"/>
            <family val="2"/>
          </rPr>
          <t xml:space="preserve">
Consistent with optical loss budget in GPON standards per G.984.2 for Class B+ Optics, GLT4-A. Pluggables for GLT8 card also meet 28 dB, also a 32 dB variant pluggable that requires FEC is an option from ALU
</t>
        </r>
      </text>
    </comment>
    <comment ref="E4" authorId="1" shapeId="0" xr:uid="{00000000-0006-0000-0200-000003000000}">
      <text>
        <r>
          <rPr>
            <b/>
            <sz val="8"/>
            <color indexed="81"/>
            <rFont val="Tahoma"/>
            <family val="2"/>
          </rPr>
          <t>11/24/2008:</t>
        </r>
        <r>
          <rPr>
            <sz val="8"/>
            <color indexed="81"/>
            <rFont val="Tahoma"/>
            <family val="2"/>
          </rPr>
          <t xml:space="preserve">
Consistent with optical loss budget in GPON standards per G.984.2 for Class B+ Optics</t>
        </r>
      </text>
    </comment>
    <comment ref="C6" authorId="1" shapeId="0" xr:uid="{00000000-0006-0000-0200-000004000000}">
      <text>
        <r>
          <rPr>
            <b/>
            <sz val="8"/>
            <color indexed="81"/>
            <rFont val="Tahoma"/>
            <family val="2"/>
          </rPr>
          <t>11/24/2008:</t>
        </r>
        <r>
          <rPr>
            <sz val="8"/>
            <color indexed="81"/>
            <rFont val="Tahoma"/>
            <family val="2"/>
          </rPr>
          <t xml:space="preserve">
Maintenance Margin for entire fiber link is a MINIMUM of 1 dB. 
</t>
        </r>
      </text>
    </comment>
    <comment ref="B7" authorId="1" shapeId="0" xr:uid="{00000000-0006-0000-0200-000005000000}">
      <text>
        <r>
          <rPr>
            <b/>
            <sz val="8"/>
            <color indexed="81"/>
            <rFont val="Tahoma"/>
            <family val="2"/>
          </rPr>
          <t>11/24/2008:</t>
        </r>
        <r>
          <rPr>
            <sz val="8"/>
            <color indexed="81"/>
            <rFont val="Tahoma"/>
            <family val="2"/>
          </rPr>
          <t xml:space="preserve">
Includes 2 connectors at FOT panels for intra building cable (OSP frame to equipment line-up) as well as 1 connector at FOT panel for OSP cable.  See locations B, F, and H on model diagram.  Connector at OLT GPON card included in system optical budget.</t>
        </r>
      </text>
    </comment>
    <comment ref="A8" authorId="0" shapeId="0" xr:uid="{00000000-0006-0000-0200-000006000000}">
      <text>
        <r>
          <rPr>
            <b/>
            <sz val="9"/>
            <color indexed="81"/>
            <rFont val="Tahoma"/>
            <family val="2"/>
          </rPr>
          <t xml:space="preserve">jl7916:
</t>
        </r>
        <r>
          <rPr>
            <sz val="9"/>
            <color indexed="81"/>
            <rFont val="Tahoma"/>
            <family val="2"/>
          </rPr>
          <t>Previous version of calculator had a placeholder for WDM device; replace that entry with info for connectorized SFCM7.</t>
        </r>
      </text>
    </comment>
    <comment ref="A9" authorId="2" shapeId="0" xr:uid="{44E1AD8E-0327-4A94-AAFD-406FB23590F7}">
      <text>
        <r>
          <rPr>
            <b/>
            <sz val="9"/>
            <color indexed="81"/>
            <rFont val="Tahoma"/>
            <family val="2"/>
          </rPr>
          <t>Lorentzen, Julie:</t>
        </r>
        <r>
          <rPr>
            <sz val="9"/>
            <color indexed="81"/>
            <rFont val="Tahoma"/>
            <family val="2"/>
          </rPr>
          <t xml:space="preserve">
The SFCM7 is connectorized, but we also need to account for the connectors on the fiber jumpers that connect to the SFCM7.  </t>
        </r>
      </text>
    </comment>
    <comment ref="B15" authorId="1" shapeId="0" xr:uid="{00000000-0006-0000-0200-000007000000}">
      <text>
        <r>
          <rPr>
            <b/>
            <sz val="8"/>
            <color indexed="81"/>
            <rFont val="Tahoma"/>
            <family val="2"/>
          </rPr>
          <t>12/3/2008:</t>
        </r>
        <r>
          <rPr>
            <sz val="8"/>
            <color indexed="81"/>
            <rFont val="Tahoma"/>
            <family val="2"/>
          </rPr>
          <t xml:space="preserve">
Splice for stub to splitter (direct spliced) or to connector panel (plug &amp; play splitter)</t>
        </r>
      </text>
    </comment>
    <comment ref="B16" authorId="1" shapeId="0" xr:uid="{00000000-0006-0000-0200-000008000000}">
      <text>
        <r>
          <rPr>
            <b/>
            <sz val="8"/>
            <color indexed="81"/>
            <rFont val="Tahoma"/>
            <family val="2"/>
          </rPr>
          <t>12/3/2008:</t>
        </r>
        <r>
          <rPr>
            <sz val="8"/>
            <color indexed="81"/>
            <rFont val="Tahoma"/>
            <family val="2"/>
          </rPr>
          <t xml:space="preserve">
APC connector for new build GPON splitters at PFPs.  See ATT-TELCO-PAN-2005-3508.</t>
        </r>
      </text>
    </comment>
    <comment ref="C17" authorId="1" shapeId="0" xr:uid="{00000000-0006-0000-0200-000009000000}">
      <text>
        <r>
          <rPr>
            <b/>
            <sz val="8"/>
            <color indexed="81"/>
            <rFont val="Tahoma"/>
            <family val="2"/>
          </rPr>
          <t>12/3/2008:</t>
        </r>
        <r>
          <rPr>
            <sz val="8"/>
            <color indexed="81"/>
            <rFont val="Tahoma"/>
            <family val="2"/>
          </rPr>
          <t xml:space="preserve">
Maximum loss requirements by splitter supplier (not including input/output connectors) </t>
        </r>
      </text>
    </comment>
    <comment ref="B18" authorId="1" shapeId="0" xr:uid="{00000000-0006-0000-0200-00000A000000}">
      <text>
        <r>
          <rPr>
            <b/>
            <sz val="8"/>
            <color indexed="81"/>
            <rFont val="Tahoma"/>
            <family val="2"/>
          </rPr>
          <t>12/3/2008:</t>
        </r>
        <r>
          <rPr>
            <sz val="8"/>
            <color indexed="81"/>
            <rFont val="Tahoma"/>
            <family val="2"/>
          </rPr>
          <t xml:space="preserve">
APC connector for new build GPON splitters at PFPs.  See ATT-TELCO-PAN-2005-3508.</t>
        </r>
      </text>
    </comment>
    <comment ref="C21" authorId="1" shapeId="0" xr:uid="{00000000-0006-0000-0200-00000B000000}">
      <text>
        <r>
          <rPr>
            <b/>
            <sz val="8"/>
            <color indexed="81"/>
            <rFont val="Tahoma"/>
            <family val="2"/>
          </rPr>
          <t>11/24/2008:</t>
        </r>
        <r>
          <rPr>
            <sz val="8"/>
            <color indexed="81"/>
            <rFont val="Tahoma"/>
            <family val="2"/>
          </rPr>
          <t xml:space="preserve">
Comments per Kent McCammon:
Microbending Losses are a margin added per OSP section prone to excesive bending for standard fiber.
For retrofit FTTC applications, excessive bending of fiber cordage in the HDT or Curb pedestal is possibile during the retrofit with the legacy fiber pigtails, fiber jumpers  are not bend insensitive in SE.  If new bend insensitive type fibers are placed, this loss could be eliminated, but this change in OSP fiber type is not probable as of 2014. Bend insensitive is considered for premises use not Outside Plant cabling.
The 1490 nm wavelength  is more susceptable to bending loss than 1310 nm wavelengths.</t>
        </r>
      </text>
    </comment>
    <comment ref="A26" authorId="0" shapeId="0" xr:uid="{00000000-0006-0000-0200-00000C000000}">
      <text>
        <r>
          <rPr>
            <b/>
            <sz val="9"/>
            <color indexed="81"/>
            <rFont val="Tahoma"/>
            <family val="2"/>
          </rPr>
          <t>kmccammon:</t>
        </r>
        <r>
          <rPr>
            <sz val="9"/>
            <color indexed="81"/>
            <rFont val="Tahoma"/>
            <family val="2"/>
          </rPr>
          <t xml:space="preserve">
Field Installable Fiber connector used to avoid slack storage at Outdoor ONT or Outdoor Fiber Box. Using 0.35 dB same as other SC/APC in outside plant usage. If outdoor ONT, the ONT connector is already accounted for in the System Spec Power budget, only when indoor does this get added. 
Assume the crimplok technique is done properly and is a robust reliable product.
</t>
        </r>
      </text>
    </comment>
    <comment ref="A28" authorId="0" shapeId="0" xr:uid="{00000000-0006-0000-0200-00000D000000}">
      <text>
        <r>
          <rPr>
            <b/>
            <sz val="9"/>
            <color indexed="81"/>
            <rFont val="Tahoma"/>
            <family val="2"/>
          </rPr>
          <t>kmccammon:</t>
        </r>
        <r>
          <rPr>
            <sz val="9"/>
            <color indexed="81"/>
            <rFont val="Tahoma"/>
            <family val="2"/>
          </rPr>
          <t xml:space="preserve">
Trials ongoing to ensure negligible excess loss (analysis can obtain a non-zero value to include here) 
(wavelength dependent) from inside fiber jumper placed by AT&amp;T from Fiber Jack to ONT under expected customer actions for cordage.</t>
        </r>
      </text>
    </comment>
    <comment ref="C38" authorId="1" shapeId="0" xr:uid="{00000000-0006-0000-0200-00000E000000}">
      <text>
        <r>
          <rPr>
            <b/>
            <sz val="8"/>
            <color indexed="81"/>
            <rFont val="Tahoma"/>
            <family val="2"/>
          </rPr>
          <t>12/3/2008:</t>
        </r>
        <r>
          <rPr>
            <sz val="8"/>
            <color indexed="81"/>
            <rFont val="Tahoma"/>
            <family val="2"/>
          </rPr>
          <t xml:space="preserve">
ALU and Ericsson G-PON with DFB lasers could reach to 30 km exceeding GPON standard of 20km.  Limits reduced 2.4 kft and 1.6 kft respectively to reflect uncertainty in design measurements. However, the PON port must be set accordingly to the sliding range of 10-30 km, thus this Limit not relevant until ranging limit is used for 10-30 km.
</t>
        </r>
      </text>
    </comment>
    <comment ref="C39" authorId="1" shapeId="0" xr:uid="{00000000-0006-0000-0200-00000F000000}">
      <text>
        <r>
          <rPr>
            <b/>
            <sz val="8"/>
            <color indexed="81"/>
            <rFont val="Tahoma"/>
            <family val="2"/>
          </rPr>
          <t>12/3/2008:</t>
        </r>
        <r>
          <rPr>
            <sz val="8"/>
            <color indexed="81"/>
            <rFont val="Tahoma"/>
            <family val="2"/>
          </rPr>
          <t xml:space="preserve">
ALU G-PON system ranging limit defaults to 0-20 km. 20 km = 65.6 kilofeet.  Limits reduced 1.6 kft to reflect uncertainty in design measurements, thereby reduces to 64kft working distance.   Differential reach also remains at 20Km for all ONTs sharing a PON (Near ONT minus Far ONT not greater than 20 km). Suppliers do allow a sliding window (1-20km, 10-50 km, etc) but its provisionable and AT&amp;T has not decided operationalize configurable PON ports at OLT to take advantage of newer capabilities.</t>
        </r>
      </text>
    </comment>
  </commentList>
</comments>
</file>

<file path=xl/sharedStrings.xml><?xml version="1.0" encoding="utf-8"?>
<sst xmlns="http://schemas.openxmlformats.org/spreadsheetml/2006/main" count="414" uniqueCount="226">
  <si>
    <t>All input and results are done on the XGSPON Planning Tool tab.</t>
  </si>
  <si>
    <t>Input in Kilofeet (Kft) feeder fiber length from OLT to the PFP</t>
  </si>
  <si>
    <t>Update Average distance between splices for feeder cable if needed.  Default is 4Kft.</t>
  </si>
  <si>
    <t>Enter estimated longest Distribution fiber length from PFP to FST.</t>
  </si>
  <si>
    <r>
      <t xml:space="preserve">XGS-PON Optics 
</t>
    </r>
    <r>
      <rPr>
        <sz val="14"/>
        <color rgb="FFFF0000"/>
        <rFont val="Arial"/>
        <family val="2"/>
      </rPr>
      <t>(Choose Class N1 or Class N2 from drop-down list)</t>
    </r>
  </si>
  <si>
    <t>Feeder Fiber Length (kft) from CO or Remote OLT</t>
  </si>
  <si>
    <t>Note: If SFCM6 is deployed, then the Feeder Fiber Length includes “CO to FAP” + “FAP to PFP”</t>
  </si>
  <si>
    <t>Optitip Splices</t>
  </si>
  <si>
    <t>Avg. Feeder Splicing Interval (kft) - This is not the number of splices</t>
  </si>
  <si>
    <t>OptiTip Connectors in lieu of splices (Choose 0-2 from drop-down list)</t>
  </si>
  <si>
    <t>No</t>
  </si>
  <si>
    <t>FiberWise - Add SFCM6 (Choose Yes or No from drop-down list)</t>
  </si>
  <si>
    <t>Note: The SFCM6 blocks transmission of 1550nm wavelength.  If SFCM6 is deployed, then 1550nm cannot be used for optical loss measurements.</t>
  </si>
  <si>
    <t>Distribution Length (kft) - PFP to FST</t>
  </si>
  <si>
    <t>Total Length</t>
  </si>
  <si>
    <t xml:space="preserve">Splitter Type </t>
  </si>
  <si>
    <t xml:space="preserve">EML calculated at test wavelengths (not PON transmission wavelengths) </t>
  </si>
  <si>
    <t>Can be measured using 1550nm settings on test sets and transmitter</t>
  </si>
  <si>
    <t>Distribution F2 EML - PFP to FST for 1310nm</t>
  </si>
  <si>
    <t>Note: Distribution F2 PFP to FST is the only calculation that uses the "new" fiber value for fiber loss/kft at this time</t>
  </si>
  <si>
    <t>Distribution F2 EML - PFP to FST for 1550nm*</t>
  </si>
  <si>
    <t>Total EML OLT to FST for 1310nm</t>
  </si>
  <si>
    <t>Total EML OLT to FST for 1550nm*</t>
  </si>
  <si>
    <t>* If the SFCM6 is deployed, then EML for 1550nm is not valid, since the SFCM6 blocks transmission at 1550nm.</t>
  </si>
  <si>
    <t>WORST CASE Values for each element</t>
  </si>
  <si>
    <t>Maximum or worst case design and optical losses to determine a maximum design reach guideline with Margins</t>
  </si>
  <si>
    <t>XGS-PON LOSS BUDGET SUMMARY</t>
  </si>
  <si>
    <t>Qty</t>
  </si>
  <si>
    <t>Factor</t>
  </si>
  <si>
    <t>1x64 Splitter</t>
  </si>
  <si>
    <t>1x32 Splitter</t>
  </si>
  <si>
    <t>Wavelength</t>
  </si>
  <si>
    <t>1270 nm</t>
  </si>
  <si>
    <t>1577 nm</t>
  </si>
  <si>
    <t xml:space="preserve">Optical Budget (dB) - includes conn. at OLT &amp; ONT </t>
  </si>
  <si>
    <t>CO/CO Vault Fixed Loss</t>
  </si>
  <si>
    <t>Planning Margin - Degradation, Aging, etc</t>
  </si>
  <si>
    <t>SC/UPC Connector Loss in Central Office Vault</t>
  </si>
  <si>
    <t>SFCM7 - connectorized</t>
  </si>
  <si>
    <t>LC-UPC connector pair equivalent - to connect to SFCM7</t>
  </si>
  <si>
    <t>Ribbon Fiber Fusion Splice in Central Office Vault</t>
  </si>
  <si>
    <t>PFP/Splitter Fixed Loss, SFCM6 Fixed Loss</t>
  </si>
  <si>
    <t>Single Fiber Fusion Splice Loss - to SFCM6 COM port</t>
  </si>
  <si>
    <t>SFCM6</t>
  </si>
  <si>
    <t>Single Fiber Fusion Splice Loss - to SFCM6 PON port</t>
  </si>
  <si>
    <t>Single Fiber Fusion Splice Loss - Input to Splitter</t>
  </si>
  <si>
    <t>SC/APC Connector for Plug&amp;Play @PFP-Feeder side</t>
  </si>
  <si>
    <t>1xN Splitter(Coupling) Loss</t>
  </si>
  <si>
    <t>Maximum</t>
  </si>
  <si>
    <t>SC/APC Connector at PFP-Distribution side</t>
  </si>
  <si>
    <t>Distribution/Drop Fixed Loss</t>
  </si>
  <si>
    <t>Ribbon Fiber Fusion Splice Loss</t>
  </si>
  <si>
    <t>Micro bend Loss allowances (at PFP &amp; at Terminal)</t>
  </si>
  <si>
    <t>R41 Table</t>
  </si>
  <si>
    <t xml:space="preserve">OptiTip 12 fiber angled connector, vendor Typ 0.35 dB </t>
  </si>
  <si>
    <t>SC/APC-Connector at Drop Terminal (Opti-Tap or equiv.)</t>
  </si>
  <si>
    <t>Single Fiber Field Splice Loss in Distribution cable</t>
  </si>
  <si>
    <t xml:space="preserve">Fiber Loss of Drop w/out connectors (Kft) - 0.500 kft </t>
  </si>
  <si>
    <t>Table</t>
  </si>
  <si>
    <t xml:space="preserve">FOR INDOOR ONT ONLY, a SC/APC on outside of LU </t>
  </si>
  <si>
    <t>FOR INDOOR ONT ONLY, a SC/APC-Inside Wall Jack</t>
  </si>
  <si>
    <t>Inside Fiber Jumper - Bend resistant type with no losses</t>
  </si>
  <si>
    <t>Connector at ONT is included by ALU/Adtran, use 0 dB</t>
  </si>
  <si>
    <t>TOTAL FIXED LOSS</t>
  </si>
  <si>
    <t>Feeder Fiber Length (kft) - User Input</t>
  </si>
  <si>
    <t>Spl. Freq.</t>
  </si>
  <si>
    <t>Feeder Fiber Length Loss</t>
  </si>
  <si>
    <t>Per Splice</t>
  </si>
  <si>
    <t>Total Feeder Fiber Loss</t>
  </si>
  <si>
    <t>Remaining Budget</t>
  </si>
  <si>
    <t>Allowable Total F2 Length</t>
  </si>
  <si>
    <t>Total F1 + F2 Length Based on Loss Budget</t>
  </si>
  <si>
    <t>Maximum Optical Transmission Limit (kft)</t>
  </si>
  <si>
    <t>System Ranging Limit 0-64 (kft) G-PON default</t>
  </si>
  <si>
    <t>1310 nm</t>
  </si>
  <si>
    <t>1550 nm</t>
  </si>
  <si>
    <t>Fiber Loss per kft (new)</t>
  </si>
  <si>
    <t>Fiber Loss per kft (old) - Default</t>
  </si>
  <si>
    <t>Standard Fiber in OSP Microbend Loss (per occurrence)</t>
  </si>
  <si>
    <t>(XGS-PON lambdas)</t>
  </si>
  <si>
    <t>(test lambdas)</t>
  </si>
  <si>
    <t>Note: In the fiber loss/kft table, “old” fiber is standard G.652.D fiber, and “new” fiber is SMF28e+ low loss fiber (or equivalent).</t>
  </si>
  <si>
    <t xml:space="preserve">       Wall Fiber Jack </t>
  </si>
  <si>
    <t>Design Point</t>
  </si>
  <si>
    <t>Description</t>
  </si>
  <si>
    <t>Loss Description</t>
  </si>
  <si>
    <t>A</t>
  </si>
  <si>
    <t>Power output at PON laser</t>
  </si>
  <si>
    <t>Assume no Loss</t>
  </si>
  <si>
    <t>Inside Wall Fiber</t>
  </si>
  <si>
    <t>B</t>
  </si>
  <si>
    <t>Connector Loss</t>
  </si>
  <si>
    <t xml:space="preserve">UPC Connector Loss assume </t>
  </si>
  <si>
    <t>Not Shown</t>
  </si>
  <si>
    <t>Maintenance Budget</t>
  </si>
  <si>
    <t>Degradation, Std Deviation, Aging, etc</t>
  </si>
  <si>
    <t>C</t>
  </si>
  <si>
    <t xml:space="preserve">FOT Panel </t>
  </si>
  <si>
    <t>No Loss</t>
  </si>
  <si>
    <t>D</t>
  </si>
  <si>
    <t>No loss</t>
  </si>
  <si>
    <t>No lLoss</t>
  </si>
  <si>
    <t>E</t>
  </si>
  <si>
    <t>WDM1r Diplexer routes PON signals from GPON and NGPON onto common fiber</t>
  </si>
  <si>
    <t>F</t>
  </si>
  <si>
    <t>Mated UPC Connector Pair FOT</t>
  </si>
  <si>
    <t>UPC Connector Loss</t>
  </si>
  <si>
    <t>G</t>
  </si>
  <si>
    <t>Fiber Jumper</t>
  </si>
  <si>
    <t>H</t>
  </si>
  <si>
    <t>Mated UPC Connector Pair OSP</t>
  </si>
  <si>
    <t>I</t>
  </si>
  <si>
    <t>Potential Attenuator</t>
  </si>
  <si>
    <t>If used You MUST enter -5.0</t>
  </si>
  <si>
    <t xml:space="preserve">Fiber Inside </t>
  </si>
  <si>
    <t>J</t>
  </si>
  <si>
    <t>Fiber Tail to first Splice Point</t>
  </si>
  <si>
    <t>K</t>
  </si>
  <si>
    <t>First Splice Point (Cable Vault or 1st Manhole)</t>
  </si>
  <si>
    <t>L</t>
  </si>
  <si>
    <t>Backbone Feeder Fiber Loss</t>
  </si>
  <si>
    <t>Fiber loss varies by distance</t>
  </si>
  <si>
    <t>M</t>
  </si>
  <si>
    <t>Backbone Feeder Splice Loss</t>
  </si>
  <si>
    <t>Assume 1 splice PER 4KFT</t>
  </si>
  <si>
    <t xml:space="preserve">Inside Fiber Jumper </t>
  </si>
  <si>
    <t>N</t>
  </si>
  <si>
    <t>Connector for Plug and Play splitter at Feeder side</t>
  </si>
  <si>
    <t>SC/APC connector for Plug and Play in 2007, Legacy 2003- 2006 FTTP used fusion splicing</t>
  </si>
  <si>
    <t>O</t>
  </si>
  <si>
    <t>PFP Location</t>
  </si>
  <si>
    <t>Assume no fiber cable loss beyond splitter loss and connectors</t>
  </si>
  <si>
    <t xml:space="preserve">      Fiber Box Outside w/ Connector</t>
  </si>
  <si>
    <t>P</t>
  </si>
  <si>
    <t>1x32 Coupler loss</t>
  </si>
  <si>
    <t>Varies by Coupler Quality - Contract based values used</t>
  </si>
  <si>
    <t>Q</t>
  </si>
  <si>
    <t>Splitter outputs to Distr. Field connector loss</t>
  </si>
  <si>
    <t>SC/APC connector for Plug and Play since 2003 FTTP in AT&amp;T affiliates</t>
  </si>
  <si>
    <t>R</t>
  </si>
  <si>
    <t>Distribution Fusion Splices in the Distribution Area</t>
  </si>
  <si>
    <t>Assume for DA  4  fusion splice loss for a ribbon</t>
  </si>
  <si>
    <t>S</t>
  </si>
  <si>
    <t>Distribution loss by length</t>
  </si>
  <si>
    <t>Varies by length</t>
  </si>
  <si>
    <t>T</t>
  </si>
  <si>
    <t>Fiber Serving Terminal Serving Location</t>
  </si>
  <si>
    <t>U</t>
  </si>
  <si>
    <t>Drop of 500 feet is assumed</t>
  </si>
  <si>
    <t>Drop attach at terminal using connector - LightGig Design</t>
  </si>
  <si>
    <t>V</t>
  </si>
  <si>
    <t>Fiber Box added for Indoor ONT Cases only - Mated Connector Pair</t>
  </si>
  <si>
    <t>Outside Home Fiber Box with 1 Connector</t>
  </si>
  <si>
    <t>W</t>
  </si>
  <si>
    <t>Wall Jack - Mated Connector Pair</t>
  </si>
  <si>
    <t>Added a connector pair near ONT for Light Gig</t>
  </si>
  <si>
    <t xml:space="preserve">Fiber Serving Terminal </t>
  </si>
  <si>
    <t>X</t>
  </si>
  <si>
    <t>Connectorized Fiber Jumper - Wall Jack to ONT</t>
  </si>
  <si>
    <t xml:space="preserve">Negligible length-negligible loss, connector loss dominates. No indoor microbending is included. </t>
  </si>
  <si>
    <t>Y</t>
  </si>
  <si>
    <t xml:space="preserve">ONT Fiber Connector </t>
  </si>
  <si>
    <t>Assume no Loss - Included in Alcatel budget</t>
  </si>
  <si>
    <t>DA</t>
  </si>
  <si>
    <t>Micro Bending - excessive bending of fiber at Serving Terminal and in-home</t>
  </si>
  <si>
    <t>Use  0.2/0.3 dB per occurance for 1310 nm/1490 nm associated with outside plan locations with hands in plan at PFP and at the Serving Terminal</t>
  </si>
  <si>
    <t>Z1</t>
  </si>
  <si>
    <t xml:space="preserve"> 12 Fiber Ribbon connector  Corning Opti-Tip</t>
  </si>
  <si>
    <t>Z2</t>
  </si>
  <si>
    <t>Updated 6/3/2014 Kent McCammon and Stan Fory</t>
  </si>
  <si>
    <t>FMO1 PON Optical Budget Diagram (PON Evolution - SFCM7 only)</t>
  </si>
  <si>
    <t>N/A</t>
  </si>
  <si>
    <t>G1</t>
  </si>
  <si>
    <t>G2</t>
  </si>
  <si>
    <t>SFCM7 (GPON or XGS-PON to COM)</t>
  </si>
  <si>
    <t>G3</t>
  </si>
  <si>
    <t>Updated Apr'2020 by Harry Blackmon and Julie Lorentzen</t>
  </si>
  <si>
    <t>Based upon 6/3/2014 analysis by Kent McCammon and Stan Fory</t>
  </si>
  <si>
    <t>FMO2 PON Optical Budget Diagram (Converged OSP DWDM  - SFCM7 &amp; SFCM6 only)</t>
  </si>
  <si>
    <t>L1</t>
  </si>
  <si>
    <r>
      <t xml:space="preserve">Backbone Feeder Fiber Loss </t>
    </r>
    <r>
      <rPr>
        <sz val="10"/>
        <color rgb="FF3333FF"/>
        <rFont val="Arial"/>
        <family val="2"/>
      </rPr>
      <t>(to FAP)</t>
    </r>
  </si>
  <si>
    <t>M1</t>
  </si>
  <si>
    <t>Fiber Access Point (FAP) location</t>
  </si>
  <si>
    <t>M2</t>
  </si>
  <si>
    <t>SFCM6 (COM to PON)</t>
  </si>
  <si>
    <t>M3</t>
  </si>
  <si>
    <t>Backbone Feeder Lateral Fiber Loss (FAP-PFP)</t>
  </si>
  <si>
    <t>General/All:</t>
  </si>
  <si>
    <r>
      <t>Added FiberWise</t>
    </r>
    <r>
      <rPr>
        <vertAlign val="superscript"/>
        <sz val="10"/>
        <rFont val="Arial"/>
        <family val="2"/>
      </rPr>
      <t>TM</t>
    </r>
    <r>
      <rPr>
        <sz val="10"/>
        <rFont val="Arial"/>
        <family val="2"/>
      </rPr>
      <t xml:space="preserve"> SFCMx components</t>
    </r>
  </si>
  <si>
    <t>Instructions tab:</t>
  </si>
  <si>
    <t>Added step to select XGS-PON OLT optics</t>
  </si>
  <si>
    <t>XGSPON Planning Tool tab:</t>
  </si>
  <si>
    <t>Update formula in B14 to use "new" fiber loss/kft value in downstream (previous version only used "new" in upstream)</t>
  </si>
  <si>
    <t>Indicate that EML calculations are for test wavelengths (1550nm and 1310nm) not PON transmission wavelengths (1577nm and 1270nm)</t>
  </si>
  <si>
    <t>Indicate that EML values at 1550nm are not valid if the SFCM6 is deployed since it blocks that wavelength.  Similarly, optical loss testing at 1550nm is not feasible if SFCM6 is deployed.</t>
  </si>
  <si>
    <t>XGSPON Budget Calculator tab:</t>
  </si>
  <si>
    <t>Update "old" fiber loss/kft at 1270nm to -0.131 dB/kft</t>
  </si>
  <si>
    <t>Add note on difference between "old" and "new" fiber. In this calculator, “old” fiber is standard G.652.D fiber, and “new” fiber is  SMF28e+ low loss fiber (or equivalent).</t>
  </si>
  <si>
    <t>Expand table to include fiber loss/kft values for XGS-PON wavelengths and test wavelengths.  Design/reach limits are calculated using XGS-PON wavelengths, and EML (on Planning Tool tab) values are calculated using test wavelengths.</t>
  </si>
  <si>
    <t>Use ROUNDDOWN in D37/F37.  Prior to adding ROUNDDOWN to this values, inconsistencies in 1x64 vs. 1x32 selection on Planning Tool tab could occur due to rounding.</t>
  </si>
  <si>
    <t>Add calculations for expected power levels at input and output of PON splitter; if SFCM7 included in budget, indicate if "Planned" or "Placed"</t>
  </si>
  <si>
    <t>FiberWise - Add SFCM7 (Choose Planned, Placed, or No from drop-down list)</t>
  </si>
  <si>
    <t>Average OLT Laser Transmit Power (dBm)</t>
  </si>
  <si>
    <t xml:space="preserve">Max CO EML - Engineered Measured Loss (dB) for 1550 nm downstream from OLT to northbound side of OSP fiber panel (Location "A" to "H" on Optical Budget Diagram </t>
  </si>
  <si>
    <r>
      <t xml:space="preserve">Max. Feeder + Splitter EML - Engineered Measured Loss (dB) for </t>
    </r>
    <r>
      <rPr>
        <b/>
        <sz val="14"/>
        <color rgb="FFFF0000"/>
        <rFont val="Arial"/>
        <family val="2"/>
      </rPr>
      <t>1310</t>
    </r>
    <r>
      <rPr>
        <sz val="14"/>
        <rFont val="Arial"/>
        <family val="2"/>
      </rPr>
      <t xml:space="preserve"> nm downstream from distribution side of PFP splitter to OSP fiber panel at OLT location (Location "Q" to "H" on Optical Budget Diagram)</t>
    </r>
  </si>
  <si>
    <r>
      <t xml:space="preserve">Max. Feeder + Splitter EML - Engineered Measured Loss (dB) for </t>
    </r>
    <r>
      <rPr>
        <b/>
        <sz val="14"/>
        <color rgb="FFFF00FF"/>
        <rFont val="Arial"/>
        <family val="2"/>
      </rPr>
      <t>1550</t>
    </r>
    <r>
      <rPr>
        <sz val="14"/>
        <rFont val="Arial"/>
        <family val="2"/>
      </rPr>
      <t xml:space="preserve"> nm upstream from OSP fiber panel at OLT location to distribution side of PFP splitter (Location "H" to "Q" on Optical Budget Diagram)</t>
    </r>
  </si>
  <si>
    <t>Update OLT optics class if needed.</t>
  </si>
  <si>
    <t>For the 7342 LT cards and 7360 FWLT-B select N1 optics</t>
  </si>
  <si>
    <t>The FWLT-C in the CO FX-16 is N2</t>
  </si>
  <si>
    <t>The FWLT-C in the ROLT FX-8 is currently N1, until N2 is approved.  Engineers can deduce optics type by when the ROLT FWLT-C was triggered.  Also, the optics type is reflected in INSIGHT where the AMS data is available.</t>
  </si>
  <si>
    <t>Select number of OPTITIP connectors from dropdown.  Greenfield FTTP should be 2 due to widespread use of reverse tethers.</t>
  </si>
  <si>
    <t>Updated instructions for optics selection, # OptiTips</t>
  </si>
  <si>
    <t>Modify SFCM7 entry to support "Planned" or "Placed" selections from Planning Tool tab</t>
  </si>
  <si>
    <t>Add support for 1x16 split</t>
  </si>
  <si>
    <t>1x16 Splitter</t>
  </si>
  <si>
    <t>Use  0.2/0.3 dB per occurrence for 1310 nm/1490 nm associated with outside plant locations with hands in plant at PFP and at the Serving Terminal</t>
  </si>
  <si>
    <t>Note:  This currently uses mid-point of Tx power range; values may be adjusted in future as data is collected for deployed OLT TXRs.</t>
  </si>
  <si>
    <t>Note: Power Thresholds at PFP splitter output/input are provided for downstream only due to test methodology</t>
  </si>
  <si>
    <t>Estimated Downstream Power Threshold (dBm) at PFP splitter output (Location "Q" on Optical Budget Diagram)</t>
  </si>
  <si>
    <t>Estimated Downstream Power Threshold (dBm) at PFP splitter input (Location "N" on Optical Budget Diagram)</t>
  </si>
  <si>
    <t>Construction Power Estimates for Workprint</t>
  </si>
  <si>
    <t>Note:  In order to accomodate the power measurement calculations, the tool needs to know if the SFCM-7 will be "Placed" (because it will result in a real world loss of power) vs. "Planned" (no real world poss of power).</t>
  </si>
  <si>
    <t>Must input if the SFCM-7 is Planned, Placed, or No.  Planned = planning for it in the optical loss budget, not placing it now.  Placed = Planning for it in the optical loss budget and optical power loss.  No = not planned or placed (ROLT applications for example).</t>
  </si>
  <si>
    <t>Must input if the SFCM-6 will be Placed in conjunction with the SFCM-7.  If Placed, enter "Yes", otherwise, "No".</t>
  </si>
  <si>
    <t>Note: 1x16 is for limited ROLT use only.  Do not do 1x16 XGSPON from the CO due to costly feeder fibers.</t>
  </si>
  <si>
    <t>Class 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</si>
</sst>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53" x14ac:knownFonts="1">
    <font>
      <sz val="10"/>
      <name val="Arial"/>
    </font>
    <font>
      <sz val="10"/>
      <name val="Arial"/>
      <family val="2"/>
    </font>
    <font>
      <sz val="8"/>
      <color indexed="81"/>
      <name val="Tahoma"/>
      <family val="2"/>
    </font>
    <font>
      <b/>
      <sz val="8"/>
      <color indexed="81"/>
      <name val="Tahoma"/>
      <family val="2"/>
    </font>
    <font>
      <b/>
      <sz val="10"/>
      <name val="Arial"/>
      <family val="2"/>
    </font>
    <font>
      <sz val="10"/>
      <color indexed="10"/>
      <name val="Arial"/>
      <family val="2"/>
    </font>
    <font>
      <b/>
      <sz val="10"/>
      <color indexed="10"/>
      <name val="Arial"/>
      <family val="2"/>
    </font>
    <font>
      <b/>
      <sz val="10"/>
      <color indexed="12"/>
      <name val="Arial"/>
      <family val="2"/>
    </font>
    <font>
      <sz val="10"/>
      <color indexed="12"/>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8"/>
      <name val="Arial"/>
      <family val="2"/>
    </font>
    <font>
      <b/>
      <sz val="10"/>
      <color rgb="FFFF0000"/>
      <name val="Arial"/>
      <family val="2"/>
    </font>
    <font>
      <sz val="10"/>
      <color rgb="FF00B050"/>
      <name val="Arial"/>
      <family val="2"/>
    </font>
    <font>
      <b/>
      <sz val="10"/>
      <color rgb="FF00B050"/>
      <name val="Arial"/>
      <family val="2"/>
    </font>
    <font>
      <b/>
      <sz val="10"/>
      <color theme="5" tint="-0.249977111117893"/>
      <name val="Arial"/>
      <family val="2"/>
    </font>
    <font>
      <b/>
      <sz val="10"/>
      <color theme="5"/>
      <name val="Arial"/>
      <family val="2"/>
    </font>
    <font>
      <b/>
      <sz val="12"/>
      <name val="Arial"/>
      <family val="2"/>
    </font>
    <font>
      <b/>
      <sz val="9"/>
      <name val="Arial"/>
      <family val="2"/>
    </font>
    <font>
      <b/>
      <sz val="14"/>
      <color rgb="FF00B050"/>
      <name val="Arial"/>
      <family val="2"/>
    </font>
    <font>
      <b/>
      <sz val="10"/>
      <color rgb="FF0070C0"/>
      <name val="Arial"/>
      <family val="2"/>
    </font>
    <font>
      <sz val="9"/>
      <color indexed="81"/>
      <name val="Tahoma"/>
      <family val="2"/>
    </font>
    <font>
      <b/>
      <sz val="9"/>
      <color indexed="81"/>
      <name val="Tahoma"/>
      <family val="2"/>
    </font>
    <font>
      <sz val="14"/>
      <name val="Arial"/>
      <family val="2"/>
    </font>
    <font>
      <sz val="16"/>
      <name val="Arial"/>
      <family val="2"/>
    </font>
    <font>
      <sz val="20"/>
      <name val="Arial"/>
      <family val="2"/>
    </font>
    <font>
      <sz val="18"/>
      <color rgb="FF3333FF"/>
      <name val="Arial"/>
      <family val="2"/>
    </font>
    <font>
      <sz val="16"/>
      <color rgb="FFFF0000"/>
      <name val="Arial"/>
      <family val="2"/>
    </font>
    <font>
      <b/>
      <sz val="14"/>
      <color rgb="FFFF0000"/>
      <name val="Arial"/>
      <family val="2"/>
    </font>
    <font>
      <sz val="14"/>
      <color rgb="FFFF00FF"/>
      <name val="Arial"/>
      <family val="2"/>
    </font>
    <font>
      <b/>
      <sz val="14"/>
      <color rgb="FFFF00FF"/>
      <name val="Arial"/>
      <family val="2"/>
    </font>
    <font>
      <b/>
      <i/>
      <sz val="10"/>
      <name val="Arial"/>
      <family val="2"/>
    </font>
    <font>
      <sz val="14"/>
      <color rgb="FFFF0000"/>
      <name val="Arial"/>
      <family val="2"/>
    </font>
    <font>
      <b/>
      <sz val="14"/>
      <name val="Arial"/>
      <family val="2"/>
    </font>
    <font>
      <sz val="10"/>
      <color rgb="FF3333FF"/>
      <name val="Arial"/>
      <family val="2"/>
    </font>
    <font>
      <vertAlign val="superscript"/>
      <sz val="10"/>
      <name val="Arial"/>
      <family val="2"/>
    </font>
    <font>
      <sz val="10"/>
      <color rgb="FFFF0000"/>
      <name val="Arial"/>
      <family val="2"/>
    </font>
    <font>
      <b/>
      <sz val="18"/>
      <name val="Arial"/>
      <family val="2"/>
    </font>
    <font>
      <b/>
      <sz val="20"/>
      <name val="Arial"/>
      <family val="2"/>
    </font>
  </fonts>
  <fills count="3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rgb="FFCCFFFF"/>
        <bgColor indexed="64"/>
      </patternFill>
    </fill>
    <fill>
      <patternFill patternType="solid">
        <fgColor rgb="FFCCFFCC"/>
        <bgColor indexed="64"/>
      </patternFill>
    </fill>
    <fill>
      <patternFill patternType="solid">
        <fgColor theme="0"/>
        <bgColor indexed="64"/>
      </patternFill>
    </fill>
    <fill>
      <patternFill patternType="solid">
        <fgColor rgb="FFFFCC99"/>
        <bgColor indexed="64"/>
      </patternFill>
    </fill>
    <fill>
      <patternFill patternType="solid">
        <fgColor rgb="FFC0C0C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theme="6" tint="0.79998168889431442"/>
        <bgColor indexed="64"/>
      </patternFill>
    </fill>
  </fills>
  <borders count="4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s>
  <cellStyleXfs count="42">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1" applyNumberFormat="0" applyAlignment="0" applyProtection="0"/>
    <xf numFmtId="0" fontId="13" fillId="21" borderId="2"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19" fillId="7" borderId="1" applyNumberFormat="0" applyAlignment="0" applyProtection="0"/>
    <xf numFmtId="0" fontId="20" fillId="0" borderId="6" applyNumberFormat="0" applyFill="0" applyAlignment="0" applyProtection="0"/>
    <xf numFmtId="0" fontId="21" fillId="22" borderId="0" applyNumberFormat="0" applyBorder="0" applyAlignment="0" applyProtection="0"/>
    <xf numFmtId="0" fontId="1" fillId="23" borderId="7" applyNumberFormat="0" applyFont="0" applyAlignment="0" applyProtection="0"/>
    <xf numFmtId="0" fontId="22" fillId="20" borderId="8" applyNumberFormat="0" applyAlignment="0" applyProtection="0"/>
    <xf numFmtId="0" fontId="23" fillId="0" borderId="0" applyNumberFormat="0" applyFill="0" applyBorder="0" applyAlignment="0" applyProtection="0"/>
    <xf numFmtId="0" fontId="24" fillId="0" borderId="9" applyNumberFormat="0" applyFill="0" applyAlignment="0" applyProtection="0"/>
    <xf numFmtId="0" fontId="5" fillId="0" borderId="0" applyNumberFormat="0" applyFill="0" applyBorder="0" applyAlignment="0" applyProtection="0"/>
  </cellStyleXfs>
  <cellXfs count="216">
    <xf numFmtId="0" fontId="0" fillId="0" borderId="0" xfId="0"/>
    <xf numFmtId="0" fontId="4" fillId="24" borderId="10" xfId="0" applyFont="1" applyFill="1" applyBorder="1"/>
    <xf numFmtId="0" fontId="1" fillId="24" borderId="11" xfId="0" applyFont="1" applyFill="1" applyBorder="1"/>
    <xf numFmtId="0" fontId="1" fillId="24" borderId="12" xfId="0" applyFont="1" applyFill="1" applyBorder="1"/>
    <xf numFmtId="0" fontId="1" fillId="24" borderId="13" xfId="0" applyFont="1" applyFill="1" applyBorder="1"/>
    <xf numFmtId="0" fontId="1" fillId="24" borderId="15" xfId="0" applyFont="1" applyFill="1" applyBorder="1"/>
    <xf numFmtId="0" fontId="1" fillId="24" borderId="16" xfId="0" applyFont="1" applyFill="1" applyBorder="1"/>
    <xf numFmtId="0" fontId="4" fillId="25" borderId="10" xfId="0" applyFont="1" applyFill="1" applyBorder="1"/>
    <xf numFmtId="0" fontId="1" fillId="25" borderId="18" xfId="0" applyFont="1" applyFill="1" applyBorder="1"/>
    <xf numFmtId="0" fontId="1" fillId="25" borderId="19" xfId="0" applyFont="1" applyFill="1" applyBorder="1"/>
    <xf numFmtId="2" fontId="8" fillId="25" borderId="10" xfId="0" applyNumberFormat="1" applyFont="1" applyFill="1" applyBorder="1"/>
    <xf numFmtId="2" fontId="8" fillId="25" borderId="20" xfId="0" applyNumberFormat="1" applyFont="1" applyFill="1" applyBorder="1"/>
    <xf numFmtId="2" fontId="0" fillId="25" borderId="10" xfId="0" applyNumberFormat="1" applyFill="1" applyBorder="1"/>
    <xf numFmtId="0" fontId="0" fillId="25" borderId="20" xfId="0" applyFill="1" applyBorder="1"/>
    <xf numFmtId="0" fontId="0" fillId="25" borderId="22" xfId="0" applyFill="1" applyBorder="1" applyAlignment="1">
      <alignment horizontal="center"/>
    </xf>
    <xf numFmtId="2" fontId="1" fillId="25" borderId="21" xfId="0" applyNumberFormat="1" applyFont="1" applyFill="1" applyBorder="1"/>
    <xf numFmtId="2" fontId="1" fillId="25" borderId="24" xfId="0" applyNumberFormat="1" applyFont="1" applyFill="1" applyBorder="1"/>
    <xf numFmtId="165" fontId="8" fillId="25" borderId="13" xfId="0" applyNumberFormat="1" applyFont="1" applyFill="1" applyBorder="1" applyAlignment="1">
      <alignment horizontal="center"/>
    </xf>
    <xf numFmtId="2" fontId="1" fillId="25" borderId="11" xfId="0" applyNumberFormat="1" applyFont="1" applyFill="1" applyBorder="1"/>
    <xf numFmtId="2" fontId="1" fillId="25" borderId="14" xfId="0" applyNumberFormat="1" applyFont="1" applyFill="1" applyBorder="1"/>
    <xf numFmtId="165" fontId="8" fillId="25" borderId="27" xfId="0" applyNumberFormat="1" applyFont="1" applyFill="1" applyBorder="1" applyAlignment="1">
      <alignment horizontal="center"/>
    </xf>
    <xf numFmtId="2" fontId="1" fillId="25" borderId="25" xfId="0" applyNumberFormat="1" applyFont="1" applyFill="1" applyBorder="1"/>
    <xf numFmtId="2" fontId="1" fillId="25" borderId="28" xfId="0" applyNumberFormat="1" applyFont="1" applyFill="1" applyBorder="1"/>
    <xf numFmtId="0" fontId="4" fillId="26" borderId="10" xfId="0" applyFont="1" applyFill="1" applyBorder="1" applyAlignment="1">
      <alignment horizontal="left"/>
    </xf>
    <xf numFmtId="165" fontId="0" fillId="26" borderId="19" xfId="0" applyNumberFormat="1" applyFill="1" applyBorder="1" applyAlignment="1">
      <alignment horizontal="center"/>
    </xf>
    <xf numFmtId="2" fontId="1" fillId="26" borderId="10" xfId="0" applyNumberFormat="1" applyFont="1" applyFill="1" applyBorder="1"/>
    <xf numFmtId="2" fontId="1" fillId="26" borderId="20" xfId="0" applyNumberFormat="1" applyFont="1" applyFill="1" applyBorder="1"/>
    <xf numFmtId="165" fontId="1" fillId="26" borderId="23" xfId="0" applyNumberFormat="1" applyFont="1" applyFill="1" applyBorder="1" applyAlignment="1">
      <alignment horizontal="center"/>
    </xf>
    <xf numFmtId="2" fontId="1" fillId="26" borderId="21" xfId="0" applyNumberFormat="1" applyFont="1" applyFill="1" applyBorder="1"/>
    <xf numFmtId="2" fontId="1" fillId="26" borderId="24" xfId="0" applyNumberFormat="1" applyFont="1" applyFill="1" applyBorder="1"/>
    <xf numFmtId="0" fontId="1" fillId="26" borderId="11" xfId="0" applyFont="1" applyFill="1" applyBorder="1"/>
    <xf numFmtId="165" fontId="8" fillId="26" borderId="13" xfId="0" applyNumberFormat="1" applyFont="1" applyFill="1" applyBorder="1" applyAlignment="1">
      <alignment horizontal="center"/>
    </xf>
    <xf numFmtId="2" fontId="1" fillId="26" borderId="14" xfId="0" applyNumberFormat="1" applyFont="1" applyFill="1" applyBorder="1"/>
    <xf numFmtId="0" fontId="4" fillId="27" borderId="10" xfId="0" applyFont="1" applyFill="1" applyBorder="1" applyAlignment="1">
      <alignment horizontal="left"/>
    </xf>
    <xf numFmtId="165" fontId="8" fillId="27" borderId="19" xfId="0" applyNumberFormat="1" applyFont="1" applyFill="1" applyBorder="1" applyAlignment="1">
      <alignment horizontal="center"/>
    </xf>
    <xf numFmtId="2" fontId="1" fillId="27" borderId="10" xfId="0" applyNumberFormat="1" applyFont="1" applyFill="1" applyBorder="1"/>
    <xf numFmtId="2" fontId="1" fillId="27" borderId="20" xfId="0" applyNumberFormat="1" applyFont="1" applyFill="1" applyBorder="1"/>
    <xf numFmtId="0" fontId="0" fillId="27" borderId="10" xfId="0" applyFill="1" applyBorder="1"/>
    <xf numFmtId="0" fontId="0" fillId="27" borderId="20" xfId="0" applyFill="1" applyBorder="1"/>
    <xf numFmtId="0" fontId="1" fillId="27" borderId="21" xfId="0" applyFont="1" applyFill="1" applyBorder="1"/>
    <xf numFmtId="165" fontId="0" fillId="27" borderId="23" xfId="0" applyNumberFormat="1" applyFill="1" applyBorder="1" applyAlignment="1">
      <alignment horizontal="center"/>
    </xf>
    <xf numFmtId="2" fontId="1" fillId="27" borderId="21" xfId="0" applyNumberFormat="1" applyFont="1" applyFill="1" applyBorder="1"/>
    <xf numFmtId="2" fontId="1" fillId="27" borderId="24" xfId="0" applyNumberFormat="1" applyFont="1" applyFill="1" applyBorder="1"/>
    <xf numFmtId="165" fontId="8" fillId="27" borderId="13" xfId="0" applyNumberFormat="1" applyFont="1" applyFill="1" applyBorder="1" applyAlignment="1">
      <alignment horizontal="center"/>
    </xf>
    <xf numFmtId="2" fontId="1" fillId="27" borderId="11" xfId="0" applyNumberFormat="1" applyFont="1" applyFill="1" applyBorder="1"/>
    <xf numFmtId="2" fontId="1" fillId="27" borderId="14" xfId="0" applyNumberFormat="1" applyFont="1" applyFill="1" applyBorder="1"/>
    <xf numFmtId="0" fontId="8" fillId="27" borderId="13" xfId="0" applyFont="1" applyFill="1" applyBorder="1" applyAlignment="1">
      <alignment horizontal="center"/>
    </xf>
    <xf numFmtId="0" fontId="1" fillId="24" borderId="29" xfId="0" applyFont="1" applyFill="1" applyBorder="1"/>
    <xf numFmtId="0" fontId="1" fillId="24" borderId="30" xfId="0" applyFont="1" applyFill="1" applyBorder="1"/>
    <xf numFmtId="0" fontId="1" fillId="24" borderId="31" xfId="0" applyFont="1" applyFill="1" applyBorder="1"/>
    <xf numFmtId="2" fontId="1" fillId="24" borderId="29" xfId="0" applyNumberFormat="1" applyFont="1" applyFill="1" applyBorder="1"/>
    <xf numFmtId="2" fontId="1" fillId="24" borderId="32" xfId="0" applyNumberFormat="1" applyFont="1" applyFill="1" applyBorder="1"/>
    <xf numFmtId="2" fontId="0" fillId="24" borderId="29" xfId="0" applyNumberFormat="1" applyFill="1" applyBorder="1"/>
    <xf numFmtId="2" fontId="0" fillId="24" borderId="32" xfId="0" applyNumberFormat="1" applyFill="1" applyBorder="1"/>
    <xf numFmtId="0" fontId="0" fillId="28" borderId="22" xfId="0" applyFill="1" applyBorder="1" applyAlignment="1">
      <alignment horizontal="left"/>
    </xf>
    <xf numFmtId="0" fontId="1" fillId="28" borderId="22" xfId="0" applyFont="1" applyFill="1" applyBorder="1" applyAlignment="1">
      <alignment horizontal="center"/>
    </xf>
    <xf numFmtId="0" fontId="0" fillId="28" borderId="12" xfId="0" applyFill="1" applyBorder="1" applyAlignment="1">
      <alignment horizontal="left"/>
    </xf>
    <xf numFmtId="0" fontId="1" fillId="28" borderId="12" xfId="0" applyFont="1" applyFill="1" applyBorder="1"/>
    <xf numFmtId="2" fontId="1" fillId="28" borderId="21" xfId="0" applyNumberFormat="1" applyFont="1" applyFill="1" applyBorder="1"/>
    <xf numFmtId="2" fontId="1" fillId="28" borderId="24" xfId="0" applyNumberFormat="1" applyFont="1" applyFill="1" applyBorder="1"/>
    <xf numFmtId="0" fontId="0" fillId="28" borderId="26" xfId="0" applyFill="1" applyBorder="1" applyAlignment="1">
      <alignment horizontal="left"/>
    </xf>
    <xf numFmtId="0" fontId="0" fillId="28" borderId="26" xfId="0" applyFill="1" applyBorder="1" applyAlignment="1">
      <alignment horizontal="center"/>
    </xf>
    <xf numFmtId="165" fontId="0" fillId="28" borderId="27" xfId="0" applyNumberFormat="1" applyFill="1" applyBorder="1" applyAlignment="1">
      <alignment horizontal="center"/>
    </xf>
    <xf numFmtId="2" fontId="0" fillId="28" borderId="25" xfId="0" applyNumberFormat="1" applyFill="1" applyBorder="1"/>
    <xf numFmtId="2" fontId="0" fillId="28" borderId="28" xfId="0" applyNumberFormat="1" applyFill="1" applyBorder="1"/>
    <xf numFmtId="0" fontId="0" fillId="28" borderId="29" xfId="0" applyFill="1" applyBorder="1" applyAlignment="1">
      <alignment horizontal="left"/>
    </xf>
    <xf numFmtId="0" fontId="0" fillId="28" borderId="30" xfId="0" applyFill="1" applyBorder="1"/>
    <xf numFmtId="0" fontId="0" fillId="28" borderId="31" xfId="0" applyFill="1" applyBorder="1"/>
    <xf numFmtId="2" fontId="0" fillId="28" borderId="29" xfId="0" applyNumberFormat="1" applyFill="1" applyBorder="1"/>
    <xf numFmtId="2" fontId="0" fillId="28" borderId="32" xfId="0" applyNumberFormat="1" applyFill="1" applyBorder="1"/>
    <xf numFmtId="0" fontId="0" fillId="28" borderId="22" xfId="0" applyFill="1" applyBorder="1"/>
    <xf numFmtId="0" fontId="0" fillId="28" borderId="23" xfId="0" applyFill="1" applyBorder="1"/>
    <xf numFmtId="2" fontId="0" fillId="28" borderId="21" xfId="0" applyNumberFormat="1" applyFill="1" applyBorder="1"/>
    <xf numFmtId="0" fontId="4" fillId="28" borderId="33" xfId="0" applyFont="1" applyFill="1" applyBorder="1"/>
    <xf numFmtId="0" fontId="4" fillId="28" borderId="34" xfId="0" applyFont="1" applyFill="1" applyBorder="1"/>
    <xf numFmtId="164" fontId="4" fillId="28" borderId="35" xfId="0" applyNumberFormat="1" applyFont="1" applyFill="1" applyBorder="1" applyAlignment="1">
      <alignment horizontal="center"/>
    </xf>
    <xf numFmtId="0" fontId="4" fillId="28" borderId="29" xfId="0" applyFont="1" applyFill="1" applyBorder="1" applyAlignment="1">
      <alignment horizontal="left"/>
    </xf>
    <xf numFmtId="0" fontId="4" fillId="28" borderId="30" xfId="0" applyFont="1" applyFill="1" applyBorder="1"/>
    <xf numFmtId="0" fontId="0" fillId="0" borderId="10" xfId="0" applyBorder="1"/>
    <xf numFmtId="0" fontId="0" fillId="0" borderId="11" xfId="0" applyBorder="1"/>
    <xf numFmtId="0" fontId="0" fillId="0" borderId="15" xfId="0" applyBorder="1"/>
    <xf numFmtId="2" fontId="7" fillId="26" borderId="11" xfId="0" applyNumberFormat="1" applyFont="1" applyFill="1" applyBorder="1"/>
    <xf numFmtId="2" fontId="1" fillId="26" borderId="11" xfId="0" applyNumberFormat="1" applyFont="1" applyFill="1" applyBorder="1"/>
    <xf numFmtId="2" fontId="7" fillId="25" borderId="21" xfId="0" applyNumberFormat="1" applyFont="1" applyFill="1" applyBorder="1"/>
    <xf numFmtId="0" fontId="4" fillId="24" borderId="22" xfId="0" applyFont="1" applyFill="1" applyBorder="1" applyAlignment="1">
      <alignment horizontal="center"/>
    </xf>
    <xf numFmtId="0" fontId="1" fillId="28" borderId="13" xfId="0" applyFont="1" applyFill="1" applyBorder="1" applyAlignment="1">
      <alignment horizontal="center"/>
    </xf>
    <xf numFmtId="0" fontId="4" fillId="24" borderId="23" xfId="0" applyFont="1" applyFill="1" applyBorder="1" applyAlignment="1">
      <alignment horizontal="center"/>
    </xf>
    <xf numFmtId="165" fontId="0" fillId="0" borderId="0" xfId="0" applyNumberFormat="1" applyAlignment="1">
      <alignment horizontal="center"/>
    </xf>
    <xf numFmtId="164" fontId="26" fillId="28" borderId="31" xfId="0" applyNumberFormat="1" applyFont="1" applyFill="1" applyBorder="1" applyAlignment="1">
      <alignment horizontal="center"/>
    </xf>
    <xf numFmtId="2" fontId="26" fillId="24" borderId="15" xfId="0" applyNumberFormat="1" applyFont="1" applyFill="1" applyBorder="1"/>
    <xf numFmtId="2" fontId="26" fillId="24" borderId="17" xfId="0" applyNumberFormat="1" applyFont="1" applyFill="1" applyBorder="1"/>
    <xf numFmtId="0" fontId="26" fillId="0" borderId="0" xfId="0" applyFont="1"/>
    <xf numFmtId="2" fontId="1" fillId="30" borderId="11" xfId="0" applyNumberFormat="1" applyFont="1" applyFill="1" applyBorder="1"/>
    <xf numFmtId="165" fontId="8" fillId="30" borderId="13" xfId="0" applyNumberFormat="1" applyFont="1" applyFill="1" applyBorder="1" applyAlignment="1">
      <alignment horizontal="center"/>
    </xf>
    <xf numFmtId="0" fontId="4" fillId="0" borderId="0" xfId="0" applyFont="1"/>
    <xf numFmtId="0" fontId="0" fillId="31" borderId="0" xfId="0" applyFill="1"/>
    <xf numFmtId="0" fontId="27" fillId="0" borderId="0" xfId="0" applyFont="1"/>
    <xf numFmtId="0" fontId="28" fillId="0" borderId="0" xfId="0" applyFont="1"/>
    <xf numFmtId="164" fontId="0" fillId="28" borderId="25" xfId="0" applyNumberFormat="1" applyFill="1" applyBorder="1" applyAlignment="1">
      <alignment horizontal="right"/>
    </xf>
    <xf numFmtId="164" fontId="30" fillId="28" borderId="31" xfId="0" applyNumberFormat="1" applyFont="1" applyFill="1" applyBorder="1" applyAlignment="1">
      <alignment horizontal="center"/>
    </xf>
    <xf numFmtId="0" fontId="31" fillId="0" borderId="0" xfId="0" applyFont="1"/>
    <xf numFmtId="0" fontId="1" fillId="0" borderId="0" xfId="0" applyFont="1"/>
    <xf numFmtId="0" fontId="1" fillId="27" borderId="11" xfId="0" applyFont="1" applyFill="1" applyBorder="1"/>
    <xf numFmtId="2" fontId="1" fillId="32" borderId="24" xfId="0" applyNumberFormat="1" applyFont="1" applyFill="1" applyBorder="1"/>
    <xf numFmtId="2" fontId="0" fillId="32" borderId="0" xfId="0" applyNumberFormat="1" applyFill="1"/>
    <xf numFmtId="2" fontId="26" fillId="33" borderId="0" xfId="0" applyNumberFormat="1" applyFont="1" applyFill="1"/>
    <xf numFmtId="0" fontId="1" fillId="26" borderId="21" xfId="0" applyFont="1" applyFill="1" applyBorder="1"/>
    <xf numFmtId="0" fontId="33" fillId="0" borderId="0" xfId="0" applyFont="1"/>
    <xf numFmtId="2" fontId="0" fillId="28" borderId="25" xfId="0" applyNumberFormat="1" applyFill="1" applyBorder="1" applyAlignment="1">
      <alignment horizontal="right"/>
    </xf>
    <xf numFmtId="0" fontId="0" fillId="0" borderId="0" xfId="0" applyAlignment="1">
      <alignment wrapText="1"/>
    </xf>
    <xf numFmtId="0" fontId="1" fillId="0" borderId="0" xfId="0" applyFont="1" applyAlignment="1">
      <alignment wrapText="1"/>
    </xf>
    <xf numFmtId="0" fontId="27" fillId="0" borderId="0" xfId="0" applyFont="1" applyAlignment="1">
      <alignment wrapText="1"/>
    </xf>
    <xf numFmtId="0" fontId="28" fillId="0" borderId="0" xfId="0" applyFont="1" applyAlignment="1">
      <alignment wrapText="1"/>
    </xf>
    <xf numFmtId="2" fontId="0" fillId="28" borderId="28" xfId="0" applyNumberFormat="1" applyFill="1" applyBorder="1" applyAlignment="1">
      <alignment horizontal="right"/>
    </xf>
    <xf numFmtId="2" fontId="0" fillId="28" borderId="27" xfId="0" applyNumberFormat="1" applyFill="1" applyBorder="1" applyAlignment="1">
      <alignment horizontal="right"/>
    </xf>
    <xf numFmtId="0" fontId="32" fillId="0" borderId="0" xfId="0" applyFont="1"/>
    <xf numFmtId="0" fontId="1" fillId="25" borderId="25" xfId="0" applyFont="1" applyFill="1" applyBorder="1"/>
    <xf numFmtId="0" fontId="1" fillId="30" borderId="11" xfId="0" applyFont="1" applyFill="1" applyBorder="1"/>
    <xf numFmtId="0" fontId="0" fillId="30" borderId="38" xfId="0" applyFill="1" applyBorder="1"/>
    <xf numFmtId="164" fontId="34" fillId="28" borderId="23" xfId="0" applyNumberFormat="1" applyFont="1" applyFill="1" applyBorder="1" applyAlignment="1">
      <alignment horizontal="center"/>
    </xf>
    <xf numFmtId="0" fontId="0" fillId="30" borderId="38" xfId="0" applyFill="1" applyBorder="1" applyAlignment="1">
      <alignment horizontal="left" vertical="top"/>
    </xf>
    <xf numFmtId="0" fontId="1" fillId="25" borderId="21" xfId="0" applyFont="1" applyFill="1" applyBorder="1"/>
    <xf numFmtId="0" fontId="37" fillId="29" borderId="11" xfId="0" applyFont="1" applyFill="1" applyBorder="1" applyAlignment="1">
      <alignment vertical="center"/>
    </xf>
    <xf numFmtId="0" fontId="37" fillId="29" borderId="11" xfId="0" applyFont="1" applyFill="1" applyBorder="1" applyAlignment="1">
      <alignment vertical="center" wrapText="1"/>
    </xf>
    <xf numFmtId="164" fontId="25" fillId="34" borderId="14" xfId="0" applyNumberFormat="1" applyFont="1" applyFill="1" applyBorder="1" applyAlignment="1">
      <alignment horizontal="center" vertical="center"/>
    </xf>
    <xf numFmtId="164" fontId="25" fillId="34" borderId="17" xfId="0" applyNumberFormat="1" applyFont="1" applyFill="1" applyBorder="1" applyAlignment="1">
      <alignment horizontal="center" vertical="center"/>
    </xf>
    <xf numFmtId="0" fontId="38" fillId="0" borderId="0" xfId="0" applyFont="1"/>
    <xf numFmtId="0" fontId="0" fillId="0" borderId="0" xfId="0" applyAlignment="1">
      <alignment horizontal="center" vertical="center"/>
    </xf>
    <xf numFmtId="0" fontId="25" fillId="34" borderId="14" xfId="0" applyFont="1" applyFill="1" applyBorder="1" applyAlignment="1">
      <alignment horizontal="center" vertical="center"/>
    </xf>
    <xf numFmtId="0" fontId="37" fillId="29" borderId="15" xfId="0" applyFont="1" applyFill="1" applyBorder="1" applyAlignment="1">
      <alignment vertical="center" wrapText="1"/>
    </xf>
    <xf numFmtId="0" fontId="37" fillId="29" borderId="21" xfId="0" applyFont="1" applyFill="1" applyBorder="1" applyAlignment="1">
      <alignment vertical="center" wrapText="1"/>
    </xf>
    <xf numFmtId="0" fontId="37" fillId="0" borderId="12" xfId="0" applyFont="1" applyBorder="1" applyAlignment="1">
      <alignment horizontal="center" vertical="center" wrapText="1"/>
    </xf>
    <xf numFmtId="0" fontId="37" fillId="0" borderId="12" xfId="0" applyFont="1" applyBorder="1" applyAlignment="1">
      <alignment horizontal="center" vertical="center"/>
    </xf>
    <xf numFmtId="164" fontId="40" fillId="35" borderId="24" xfId="0" applyNumberFormat="1" applyFont="1" applyFill="1" applyBorder="1" applyAlignment="1" applyProtection="1">
      <alignment horizontal="center" vertical="center"/>
      <protection locked="0"/>
    </xf>
    <xf numFmtId="164" fontId="40" fillId="35" borderId="14" xfId="0" applyNumberFormat="1" applyFont="1" applyFill="1" applyBorder="1" applyAlignment="1" applyProtection="1">
      <alignment horizontal="center" vertical="center"/>
      <protection locked="0"/>
    </xf>
    <xf numFmtId="1" fontId="40" fillId="35" borderId="14" xfId="0" applyNumberFormat="1" applyFont="1" applyFill="1" applyBorder="1" applyAlignment="1" applyProtection="1">
      <alignment horizontal="center" vertical="center"/>
      <protection locked="0"/>
    </xf>
    <xf numFmtId="164" fontId="25" fillId="0" borderId="0" xfId="0" applyNumberFormat="1" applyFont="1" applyAlignment="1">
      <alignment horizontal="center"/>
    </xf>
    <xf numFmtId="0" fontId="37" fillId="0" borderId="0" xfId="0" applyFont="1"/>
    <xf numFmtId="0" fontId="37" fillId="29" borderId="12" xfId="0" applyFont="1" applyFill="1" applyBorder="1" applyAlignment="1">
      <alignment vertical="center"/>
    </xf>
    <xf numFmtId="164" fontId="25" fillId="29" borderId="12" xfId="0" applyNumberFormat="1" applyFont="1" applyFill="1" applyBorder="1" applyAlignment="1">
      <alignment horizontal="center"/>
    </xf>
    <xf numFmtId="0" fontId="37" fillId="29" borderId="12" xfId="0" applyFont="1" applyFill="1" applyBorder="1"/>
    <xf numFmtId="0" fontId="45" fillId="24" borderId="11" xfId="0" applyFont="1" applyFill="1" applyBorder="1" applyAlignment="1">
      <alignment horizontal="center"/>
    </xf>
    <xf numFmtId="0" fontId="45" fillId="24" borderId="14" xfId="0" applyFont="1" applyFill="1" applyBorder="1" applyAlignment="1">
      <alignment horizontal="center"/>
    </xf>
    <xf numFmtId="0" fontId="45" fillId="0" borderId="0" xfId="0" applyFont="1" applyAlignment="1">
      <alignment horizontal="center"/>
    </xf>
    <xf numFmtId="165" fontId="8" fillId="0" borderId="0" xfId="0" applyNumberFormat="1" applyFont="1"/>
    <xf numFmtId="0" fontId="5" fillId="26" borderId="22" xfId="0" applyFont="1" applyFill="1" applyBorder="1" applyAlignment="1">
      <alignment horizontal="center"/>
    </xf>
    <xf numFmtId="165" fontId="0" fillId="26" borderId="23" xfId="0" applyNumberFormat="1" applyFill="1" applyBorder="1" applyAlignment="1">
      <alignment horizontal="center"/>
    </xf>
    <xf numFmtId="0" fontId="1" fillId="26" borderId="21" xfId="0" applyFont="1" applyFill="1" applyBorder="1" applyAlignment="1">
      <alignment horizontal="left"/>
    </xf>
    <xf numFmtId="0" fontId="5" fillId="32" borderId="22" xfId="0" applyFont="1" applyFill="1" applyBorder="1" applyAlignment="1">
      <alignment horizontal="center"/>
    </xf>
    <xf numFmtId="0" fontId="39" fillId="29" borderId="29" xfId="0" applyFont="1" applyFill="1" applyBorder="1" applyAlignment="1">
      <alignment vertical="center" wrapText="1"/>
    </xf>
    <xf numFmtId="0" fontId="47" fillId="0" borderId="0" xfId="0" applyFont="1"/>
    <xf numFmtId="0" fontId="48" fillId="0" borderId="0" xfId="0" applyFont="1" applyAlignment="1">
      <alignment wrapText="1"/>
    </xf>
    <xf numFmtId="0" fontId="48" fillId="0" borderId="0" xfId="0" applyFont="1"/>
    <xf numFmtId="0" fontId="25" fillId="0" borderId="0" xfId="0" applyFont="1" applyAlignment="1">
      <alignment horizontal="center" vertical="center"/>
    </xf>
    <xf numFmtId="0" fontId="1" fillId="36" borderId="29" xfId="0" applyFont="1" applyFill="1" applyBorder="1" applyAlignment="1">
      <alignment horizontal="center"/>
    </xf>
    <xf numFmtId="0" fontId="1" fillId="36" borderId="32" xfId="0" applyFont="1" applyFill="1" applyBorder="1" applyAlignment="1">
      <alignment horizontal="center"/>
    </xf>
    <xf numFmtId="165" fontId="8" fillId="36" borderId="22" xfId="0" applyNumberFormat="1" applyFont="1" applyFill="1" applyBorder="1"/>
    <xf numFmtId="165" fontId="8" fillId="36" borderId="24" xfId="0" applyNumberFormat="1" applyFont="1" applyFill="1" applyBorder="1"/>
    <xf numFmtId="165" fontId="8" fillId="36" borderId="12" xfId="0" applyNumberFormat="1" applyFont="1" applyFill="1" applyBorder="1"/>
    <xf numFmtId="165" fontId="8" fillId="36" borderId="14" xfId="0" applyNumberFormat="1" applyFont="1" applyFill="1" applyBorder="1"/>
    <xf numFmtId="165" fontId="8" fillId="36" borderId="16" xfId="0" applyNumberFormat="1" applyFont="1" applyFill="1" applyBorder="1"/>
    <xf numFmtId="165" fontId="8" fillId="36" borderId="17" xfId="0" applyNumberFormat="1" applyFont="1" applyFill="1" applyBorder="1"/>
    <xf numFmtId="0" fontId="1" fillId="37" borderId="29" xfId="0" applyFont="1" applyFill="1" applyBorder="1" applyAlignment="1">
      <alignment horizontal="center"/>
    </xf>
    <xf numFmtId="0" fontId="1" fillId="37" borderId="32" xfId="0" applyFont="1" applyFill="1" applyBorder="1" applyAlignment="1">
      <alignment horizontal="center"/>
    </xf>
    <xf numFmtId="165" fontId="8" fillId="37" borderId="22" xfId="0" applyNumberFormat="1" applyFont="1" applyFill="1" applyBorder="1"/>
    <xf numFmtId="165" fontId="8" fillId="37" borderId="24" xfId="0" applyNumberFormat="1" applyFont="1" applyFill="1" applyBorder="1"/>
    <xf numFmtId="165" fontId="8" fillId="37" borderId="12" xfId="0" applyNumberFormat="1" applyFont="1" applyFill="1" applyBorder="1"/>
    <xf numFmtId="165" fontId="8" fillId="37" borderId="14" xfId="0" applyNumberFormat="1" applyFont="1" applyFill="1" applyBorder="1"/>
    <xf numFmtId="165" fontId="8" fillId="37" borderId="16" xfId="0" applyNumberFormat="1" applyFont="1" applyFill="1" applyBorder="1"/>
    <xf numFmtId="165" fontId="8" fillId="37" borderId="17" xfId="0" applyNumberFormat="1" applyFont="1" applyFill="1" applyBorder="1"/>
    <xf numFmtId="0" fontId="46" fillId="0" borderId="0" xfId="0" applyFont="1"/>
    <xf numFmtId="0" fontId="50" fillId="0" borderId="0" xfId="0" applyFont="1"/>
    <xf numFmtId="0" fontId="1" fillId="25" borderId="11" xfId="0" applyFont="1" applyFill="1" applyBorder="1"/>
    <xf numFmtId="0" fontId="5" fillId="25" borderId="12" xfId="0" applyFont="1" applyFill="1" applyBorder="1" applyAlignment="1">
      <alignment horizontal="center"/>
    </xf>
    <xf numFmtId="0" fontId="5" fillId="25" borderId="26" xfId="0" applyFont="1" applyFill="1" applyBorder="1" applyAlignment="1">
      <alignment horizontal="center"/>
    </xf>
    <xf numFmtId="0" fontId="5" fillId="26" borderId="18" xfId="0" applyFont="1" applyFill="1" applyBorder="1" applyAlignment="1">
      <alignment horizontal="center"/>
    </xf>
    <xf numFmtId="0" fontId="5" fillId="26" borderId="12" xfId="0" applyFont="1" applyFill="1" applyBorder="1" applyAlignment="1">
      <alignment horizontal="center"/>
    </xf>
    <xf numFmtId="0" fontId="5" fillId="27" borderId="18" xfId="0" applyFont="1" applyFill="1" applyBorder="1" applyAlignment="1">
      <alignment horizontal="center"/>
    </xf>
    <xf numFmtId="0" fontId="5" fillId="27" borderId="22" xfId="0" applyFont="1" applyFill="1" applyBorder="1" applyAlignment="1">
      <alignment horizontal="center"/>
    </xf>
    <xf numFmtId="0" fontId="5" fillId="27" borderId="12" xfId="0" applyFont="1" applyFill="1" applyBorder="1" applyAlignment="1">
      <alignment horizontal="center"/>
    </xf>
    <xf numFmtId="1" fontId="5" fillId="27" borderId="12" xfId="0" applyNumberFormat="1" applyFont="1" applyFill="1" applyBorder="1" applyAlignment="1">
      <alignment horizontal="center"/>
    </xf>
    <xf numFmtId="0" fontId="5" fillId="30" borderId="12" xfId="0" applyFont="1" applyFill="1" applyBorder="1" applyAlignment="1">
      <alignment horizontal="center"/>
    </xf>
    <xf numFmtId="0" fontId="1" fillId="28" borderId="22" xfId="0" applyFont="1" applyFill="1" applyBorder="1" applyAlignment="1">
      <alignment horizontal="left"/>
    </xf>
    <xf numFmtId="0" fontId="1" fillId="28" borderId="26" xfId="0" applyFont="1" applyFill="1" applyBorder="1" applyAlignment="1">
      <alignment horizontal="center"/>
    </xf>
    <xf numFmtId="0" fontId="37" fillId="31" borderId="12" xfId="0" applyFont="1" applyFill="1" applyBorder="1" applyAlignment="1">
      <alignment vertical="center"/>
    </xf>
    <xf numFmtId="164" fontId="25" fillId="31" borderId="17" xfId="0" applyNumberFormat="1" applyFont="1" applyFill="1" applyBorder="1" applyAlignment="1">
      <alignment horizontal="center" vertical="center"/>
    </xf>
    <xf numFmtId="0" fontId="39" fillId="0" borderId="0" xfId="0" applyFont="1"/>
    <xf numFmtId="164" fontId="51" fillId="34" borderId="17" xfId="0" applyNumberFormat="1" applyFont="1" applyFill="1" applyBorder="1" applyAlignment="1">
      <alignment horizontal="center" vertical="center"/>
    </xf>
    <xf numFmtId="0" fontId="37" fillId="30" borderId="12" xfId="0" applyFont="1" applyFill="1" applyBorder="1" applyAlignment="1">
      <alignment vertical="center"/>
    </xf>
    <xf numFmtId="0" fontId="37" fillId="30" borderId="12" xfId="0" applyFont="1" applyFill="1" applyBorder="1" applyAlignment="1">
      <alignment vertical="center" wrapText="1"/>
    </xf>
    <xf numFmtId="0" fontId="47" fillId="30" borderId="12" xfId="0" applyFont="1" applyFill="1" applyBorder="1" applyAlignment="1">
      <alignment vertical="center" wrapText="1"/>
    </xf>
    <xf numFmtId="0" fontId="52" fillId="0" borderId="0" xfId="0" applyFont="1"/>
    <xf numFmtId="0" fontId="0" fillId="24" borderId="0" xfId="0" applyFill="1" applyAlignment="1">
      <alignment horizontal="center" wrapText="1"/>
    </xf>
    <xf numFmtId="0" fontId="50" fillId="0" borderId="0" xfId="0" applyFont="1" applyAlignment="1">
      <alignment wrapText="1"/>
    </xf>
    <xf numFmtId="0" fontId="42" fillId="0" borderId="0" xfId="0" applyFont="1"/>
    <xf numFmtId="164" fontId="39" fillId="35" borderId="32" xfId="0" applyNumberFormat="1" applyFont="1" applyFill="1" applyBorder="1" applyAlignment="1" applyProtection="1">
      <alignment horizontal="center" vertical="center"/>
      <protection locked="0"/>
    </xf>
    <xf numFmtId="164" fontId="41" fillId="38" borderId="39" xfId="0" applyNumberFormat="1" applyFont="1" applyFill="1" applyBorder="1" applyAlignment="1">
      <alignment horizontal="center" vertical="center" wrapText="1"/>
    </xf>
    <xf numFmtId="164" fontId="41" fillId="38" borderId="0" xfId="0" applyNumberFormat="1" applyFont="1" applyFill="1" applyAlignment="1">
      <alignment horizontal="center" vertical="center" wrapText="1"/>
    </xf>
    <xf numFmtId="0" fontId="43" fillId="0" borderId="0" xfId="0" applyFont="1" applyAlignment="1">
      <alignment horizontal="left" vertical="center" wrapText="1"/>
    </xf>
    <xf numFmtId="0" fontId="4" fillId="24" borderId="41" xfId="0" applyFont="1" applyFill="1" applyBorder="1" applyAlignment="1">
      <alignment horizontal="center"/>
    </xf>
    <xf numFmtId="0" fontId="4" fillId="24" borderId="42" xfId="0" applyFont="1" applyFill="1" applyBorder="1" applyAlignment="1">
      <alignment horizontal="center"/>
    </xf>
    <xf numFmtId="164" fontId="6" fillId="28" borderId="41" xfId="0" applyNumberFormat="1" applyFont="1" applyFill="1" applyBorder="1" applyAlignment="1">
      <alignment horizontal="center"/>
    </xf>
    <xf numFmtId="164" fontId="6" fillId="28" borderId="42" xfId="0" applyNumberFormat="1" applyFont="1" applyFill="1" applyBorder="1" applyAlignment="1">
      <alignment horizontal="center"/>
    </xf>
    <xf numFmtId="164" fontId="29" fillId="28" borderId="36" xfId="0" applyNumberFormat="1" applyFont="1" applyFill="1" applyBorder="1" applyAlignment="1">
      <alignment horizontal="center"/>
    </xf>
    <xf numFmtId="164" fontId="29" fillId="28" borderId="40" xfId="0" applyNumberFormat="1" applyFont="1" applyFill="1" applyBorder="1" applyAlignment="1">
      <alignment horizontal="center"/>
    </xf>
    <xf numFmtId="164" fontId="30" fillId="28" borderId="36" xfId="0" applyNumberFormat="1" applyFont="1" applyFill="1" applyBorder="1" applyAlignment="1">
      <alignment horizontal="center"/>
    </xf>
    <xf numFmtId="164" fontId="30" fillId="28" borderId="40" xfId="0" applyNumberFormat="1" applyFont="1" applyFill="1" applyBorder="1" applyAlignment="1">
      <alignment horizontal="center"/>
    </xf>
    <xf numFmtId="164" fontId="26" fillId="28" borderId="36" xfId="0" applyNumberFormat="1" applyFont="1" applyFill="1" applyBorder="1" applyAlignment="1">
      <alignment horizontal="center"/>
    </xf>
    <xf numFmtId="164" fontId="26" fillId="28" borderId="40" xfId="0" applyNumberFormat="1" applyFont="1" applyFill="1" applyBorder="1" applyAlignment="1">
      <alignment horizontal="center"/>
    </xf>
    <xf numFmtId="0" fontId="0" fillId="0" borderId="43" xfId="0" applyBorder="1" applyAlignment="1">
      <alignment horizontal="center"/>
    </xf>
    <xf numFmtId="164" fontId="4" fillId="28" borderId="36" xfId="0" applyNumberFormat="1" applyFont="1" applyFill="1" applyBorder="1" applyAlignment="1">
      <alignment horizontal="center"/>
    </xf>
    <xf numFmtId="164" fontId="4" fillId="28" borderId="40" xfId="0" applyNumberFormat="1" applyFont="1" applyFill="1" applyBorder="1" applyAlignment="1">
      <alignment horizontal="center"/>
    </xf>
    <xf numFmtId="0" fontId="0" fillId="24" borderId="36" xfId="0" applyFill="1" applyBorder="1" applyAlignment="1">
      <alignment horizontal="center" wrapText="1"/>
    </xf>
    <xf numFmtId="0" fontId="0" fillId="24" borderId="37" xfId="0" applyFill="1" applyBorder="1" applyAlignment="1">
      <alignment horizontal="center" wrapText="1"/>
    </xf>
    <xf numFmtId="0" fontId="32" fillId="0" borderId="0" xfId="0" applyFont="1"/>
    <xf numFmtId="0" fontId="4"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CCFFCC"/>
      <color rgb="FFCCCCFF"/>
      <color rgb="FFFFFFCC"/>
      <color rgb="FFFFCC99"/>
      <color rgb="FFCCFFFF"/>
      <color rgb="FFFF00FF"/>
      <color rgb="FF3333FF"/>
      <color rgb="FF00FF00"/>
      <color rgb="FF9999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152400</xdr:colOff>
      <xdr:row>11</xdr:row>
      <xdr:rowOff>123825</xdr:rowOff>
    </xdr:from>
    <xdr:to>
      <xdr:col>4</xdr:col>
      <xdr:colOff>152400</xdr:colOff>
      <xdr:row>22</xdr:row>
      <xdr:rowOff>66675</xdr:rowOff>
    </xdr:to>
    <xdr:sp macro="" textlink="">
      <xdr:nvSpPr>
        <xdr:cNvPr id="2" name="Text Box 53">
          <a:extLst>
            <a:ext uri="{FF2B5EF4-FFF2-40B4-BE49-F238E27FC236}">
              <a16:creationId xmlns:a16="http://schemas.microsoft.com/office/drawing/2014/main" id="{00000000-0008-0000-0300-000002000000}"/>
            </a:ext>
          </a:extLst>
        </xdr:cNvPr>
        <xdr:cNvSpPr txBox="1">
          <a:spLocks noChangeArrowheads="1"/>
        </xdr:cNvSpPr>
      </xdr:nvSpPr>
      <xdr:spPr bwMode="auto">
        <a:xfrm>
          <a:off x="1981200" y="1905000"/>
          <a:ext cx="609600" cy="1724025"/>
        </a:xfrm>
        <a:prstGeom prst="rect">
          <a:avLst/>
        </a:prstGeom>
        <a:solidFill>
          <a:srgbClr val="FF66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Next Gen</a:t>
          </a:r>
        </a:p>
        <a:p>
          <a:pPr algn="l" rtl="0">
            <a:defRPr sz="1000"/>
          </a:pPr>
          <a:r>
            <a:rPr lang="en-US" sz="1000" b="0" i="0" strike="noStrike">
              <a:solidFill>
                <a:srgbClr val="000000"/>
              </a:solidFill>
              <a:latin typeface="Arial"/>
              <a:cs typeface="Arial"/>
            </a:rPr>
            <a:t>PON</a:t>
          </a:r>
          <a:r>
            <a:rPr lang="en-US" sz="1000" b="0" i="0" strike="noStrike" baseline="0">
              <a:solidFill>
                <a:srgbClr val="000000"/>
              </a:solidFill>
              <a:latin typeface="Arial"/>
              <a:cs typeface="Arial"/>
            </a:rPr>
            <a:t> System</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13</xdr:col>
      <xdr:colOff>289715</xdr:colOff>
      <xdr:row>10</xdr:row>
      <xdr:rowOff>38100</xdr:rowOff>
    </xdr:from>
    <xdr:to>
      <xdr:col>14</xdr:col>
      <xdr:colOff>50010</xdr:colOff>
      <xdr:row>15</xdr:row>
      <xdr:rowOff>23813</xdr:rowOff>
    </xdr:to>
    <xdr:sp macro="" textlink="">
      <xdr:nvSpPr>
        <xdr:cNvPr id="3" name="Rectangle 183">
          <a:extLst>
            <a:ext uri="{FF2B5EF4-FFF2-40B4-BE49-F238E27FC236}">
              <a16:creationId xmlns:a16="http://schemas.microsoft.com/office/drawing/2014/main" id="{00000000-0008-0000-0300-000003000000}"/>
            </a:ext>
          </a:extLst>
        </xdr:cNvPr>
        <xdr:cNvSpPr>
          <a:spLocks noChangeArrowheads="1"/>
        </xdr:cNvSpPr>
      </xdr:nvSpPr>
      <xdr:spPr bwMode="auto">
        <a:xfrm>
          <a:off x="8183559" y="1764506"/>
          <a:ext cx="367514" cy="973932"/>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10</xdr:row>
      <xdr:rowOff>66674</xdr:rowOff>
    </xdr:from>
    <xdr:to>
      <xdr:col>11</xdr:col>
      <xdr:colOff>419100</xdr:colOff>
      <xdr:row>15</xdr:row>
      <xdr:rowOff>47624</xdr:rowOff>
    </xdr:to>
    <xdr:sp macro="" textlink="">
      <xdr:nvSpPr>
        <xdr:cNvPr id="4" name="Rectangle 177">
          <a:extLst>
            <a:ext uri="{FF2B5EF4-FFF2-40B4-BE49-F238E27FC236}">
              <a16:creationId xmlns:a16="http://schemas.microsoft.com/office/drawing/2014/main" id="{00000000-0008-0000-0300-000004000000}"/>
            </a:ext>
          </a:extLst>
        </xdr:cNvPr>
        <xdr:cNvSpPr>
          <a:spLocks noChangeArrowheads="1"/>
        </xdr:cNvSpPr>
      </xdr:nvSpPr>
      <xdr:spPr bwMode="auto">
        <a:xfrm>
          <a:off x="6086475" y="1685924"/>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11</xdr:row>
      <xdr:rowOff>85725</xdr:rowOff>
    </xdr:from>
    <xdr:to>
      <xdr:col>8</xdr:col>
      <xdr:colOff>485775</xdr:colOff>
      <xdr:row>13</xdr:row>
      <xdr:rowOff>85725</xdr:rowOff>
    </xdr:to>
    <xdr:sp macro="" textlink="">
      <xdr:nvSpPr>
        <xdr:cNvPr id="5" name="Oval 172">
          <a:extLst>
            <a:ext uri="{FF2B5EF4-FFF2-40B4-BE49-F238E27FC236}">
              <a16:creationId xmlns:a16="http://schemas.microsoft.com/office/drawing/2014/main" id="{00000000-0008-0000-0300-000005000000}"/>
            </a:ext>
          </a:extLst>
        </xdr:cNvPr>
        <xdr:cNvSpPr>
          <a:spLocks noChangeArrowheads="1"/>
        </xdr:cNvSpPr>
      </xdr:nvSpPr>
      <xdr:spPr bwMode="auto">
        <a:xfrm>
          <a:off x="5038725" y="1866900"/>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11</xdr:row>
      <xdr:rowOff>114300</xdr:rowOff>
    </xdr:from>
    <xdr:to>
      <xdr:col>7</xdr:col>
      <xdr:colOff>447675</xdr:colOff>
      <xdr:row>13</xdr:row>
      <xdr:rowOff>114300</xdr:rowOff>
    </xdr:to>
    <xdr:sp macro="" textlink="">
      <xdr:nvSpPr>
        <xdr:cNvPr id="6" name="Oval 168">
          <a:extLst>
            <a:ext uri="{FF2B5EF4-FFF2-40B4-BE49-F238E27FC236}">
              <a16:creationId xmlns:a16="http://schemas.microsoft.com/office/drawing/2014/main" id="{00000000-0008-0000-0300-000006000000}"/>
            </a:ext>
          </a:extLst>
        </xdr:cNvPr>
        <xdr:cNvSpPr>
          <a:spLocks noChangeArrowheads="1"/>
        </xdr:cNvSpPr>
      </xdr:nvSpPr>
      <xdr:spPr bwMode="auto">
        <a:xfrm>
          <a:off x="4391025" y="1895475"/>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12</xdr:row>
      <xdr:rowOff>114300</xdr:rowOff>
    </xdr:from>
    <xdr:to>
      <xdr:col>15</xdr:col>
      <xdr:colOff>9525</xdr:colOff>
      <xdr:row>12</xdr:row>
      <xdr:rowOff>114300</xdr:rowOff>
    </xdr:to>
    <xdr:sp macro="" textlink="">
      <xdr:nvSpPr>
        <xdr:cNvPr id="7" name="Line 1">
          <a:extLst>
            <a:ext uri="{FF2B5EF4-FFF2-40B4-BE49-F238E27FC236}">
              <a16:creationId xmlns:a16="http://schemas.microsoft.com/office/drawing/2014/main" id="{00000000-0008-0000-0300-000007000000}"/>
            </a:ext>
          </a:extLst>
        </xdr:cNvPr>
        <xdr:cNvSpPr>
          <a:spLocks noChangeShapeType="1"/>
        </xdr:cNvSpPr>
      </xdr:nvSpPr>
      <xdr:spPr bwMode="auto">
        <a:xfrm flipH="1">
          <a:off x="3429000" y="2057400"/>
          <a:ext cx="5724525" cy="0"/>
        </a:xfrm>
        <a:prstGeom prst="line">
          <a:avLst/>
        </a:prstGeom>
        <a:noFill/>
        <a:ln w="9525">
          <a:solidFill>
            <a:srgbClr val="000000"/>
          </a:solidFill>
          <a:round/>
          <a:headEnd/>
          <a:tailEnd/>
        </a:ln>
      </xdr:spPr>
    </xdr:sp>
    <xdr:clientData/>
  </xdr:twoCellAnchor>
  <xdr:twoCellAnchor>
    <xdr:from>
      <xdr:col>15</xdr:col>
      <xdr:colOff>28574</xdr:colOff>
      <xdr:row>11</xdr:row>
      <xdr:rowOff>0</xdr:rowOff>
    </xdr:from>
    <xdr:to>
      <xdr:col>17</xdr:col>
      <xdr:colOff>457199</xdr:colOff>
      <xdr:row>17</xdr:row>
      <xdr:rowOff>152400</xdr:rowOff>
    </xdr:to>
    <xdr:sp macro="" textlink="">
      <xdr:nvSpPr>
        <xdr:cNvPr id="8" name="Rectangle 4">
          <a:extLst>
            <a:ext uri="{FF2B5EF4-FFF2-40B4-BE49-F238E27FC236}">
              <a16:creationId xmlns:a16="http://schemas.microsoft.com/office/drawing/2014/main" id="{00000000-0008-0000-0300-000008000000}"/>
            </a:ext>
          </a:extLst>
        </xdr:cNvPr>
        <xdr:cNvSpPr>
          <a:spLocks noChangeArrowheads="1"/>
        </xdr:cNvSpPr>
      </xdr:nvSpPr>
      <xdr:spPr bwMode="auto">
        <a:xfrm>
          <a:off x="9136855" y="1893094"/>
          <a:ext cx="1643063" cy="1307306"/>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11</xdr:row>
      <xdr:rowOff>123825</xdr:rowOff>
    </xdr:from>
    <xdr:to>
      <xdr:col>2</xdr:col>
      <xdr:colOff>152400</xdr:colOff>
      <xdr:row>22</xdr:row>
      <xdr:rowOff>66675</xdr:rowOff>
    </xdr:to>
    <xdr:sp macro="" textlink="">
      <xdr:nvSpPr>
        <xdr:cNvPr id="9" name="Text Box 15">
          <a:extLst>
            <a:ext uri="{FF2B5EF4-FFF2-40B4-BE49-F238E27FC236}">
              <a16:creationId xmlns:a16="http://schemas.microsoft.com/office/drawing/2014/main" id="{00000000-0008-0000-0300-000009000000}"/>
            </a:ext>
          </a:extLst>
        </xdr:cNvPr>
        <xdr:cNvSpPr txBox="1">
          <a:spLocks noChangeArrowheads="1"/>
        </xdr:cNvSpPr>
      </xdr:nvSpPr>
      <xdr:spPr bwMode="auto">
        <a:xfrm>
          <a:off x="762000" y="1905000"/>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12</xdr:row>
      <xdr:rowOff>38100</xdr:rowOff>
    </xdr:from>
    <xdr:to>
      <xdr:col>1</xdr:col>
      <xdr:colOff>457200</xdr:colOff>
      <xdr:row>14</xdr:row>
      <xdr:rowOff>19050</xdr:rowOff>
    </xdr:to>
    <xdr:sp macro="" textlink="">
      <xdr:nvSpPr>
        <xdr:cNvPr id="10" name="Line 16">
          <a:extLst>
            <a:ext uri="{FF2B5EF4-FFF2-40B4-BE49-F238E27FC236}">
              <a16:creationId xmlns:a16="http://schemas.microsoft.com/office/drawing/2014/main" id="{00000000-0008-0000-0300-00000A000000}"/>
            </a:ext>
          </a:extLst>
        </xdr:cNvPr>
        <xdr:cNvSpPr>
          <a:spLocks noChangeShapeType="1"/>
        </xdr:cNvSpPr>
      </xdr:nvSpPr>
      <xdr:spPr bwMode="auto">
        <a:xfrm>
          <a:off x="1066800" y="1981200"/>
          <a:ext cx="0" cy="304800"/>
        </a:xfrm>
        <a:prstGeom prst="line">
          <a:avLst/>
        </a:prstGeom>
        <a:noFill/>
        <a:ln w="38100" cmpd="dbl">
          <a:solidFill>
            <a:srgbClr val="000000"/>
          </a:solidFill>
          <a:round/>
          <a:headEnd/>
          <a:tailEnd/>
        </a:ln>
      </xdr:spPr>
    </xdr:sp>
    <xdr:clientData/>
  </xdr:twoCellAnchor>
  <xdr:oneCellAnchor>
    <xdr:from>
      <xdr:col>1</xdr:col>
      <xdr:colOff>381000</xdr:colOff>
      <xdr:row>14</xdr:row>
      <xdr:rowOff>0</xdr:rowOff>
    </xdr:from>
    <xdr:ext cx="143790" cy="356885"/>
    <xdr:sp macro="" textlink="">
      <xdr:nvSpPr>
        <xdr:cNvPr id="11" name="Rectangle 17">
          <a:extLst>
            <a:ext uri="{FF2B5EF4-FFF2-40B4-BE49-F238E27FC236}">
              <a16:creationId xmlns:a16="http://schemas.microsoft.com/office/drawing/2014/main" id="{00000000-0008-0000-0300-00000B000000}"/>
            </a:ext>
          </a:extLst>
        </xdr:cNvPr>
        <xdr:cNvSpPr>
          <a:spLocks noChangeArrowheads="1"/>
        </xdr:cNvSpPr>
      </xdr:nvSpPr>
      <xdr:spPr bwMode="auto">
        <a:xfrm>
          <a:off x="990600" y="2266950"/>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14</xdr:row>
      <xdr:rowOff>47625</xdr:rowOff>
    </xdr:from>
    <xdr:ext cx="26738" cy="161748"/>
    <xdr:sp macro="" textlink="">
      <xdr:nvSpPr>
        <xdr:cNvPr id="12" name="Rectangle 18">
          <a:extLst>
            <a:ext uri="{FF2B5EF4-FFF2-40B4-BE49-F238E27FC236}">
              <a16:creationId xmlns:a16="http://schemas.microsoft.com/office/drawing/2014/main" id="{00000000-0008-0000-0300-00000C000000}"/>
            </a:ext>
          </a:extLst>
        </xdr:cNvPr>
        <xdr:cNvSpPr>
          <a:spLocks noChangeArrowheads="1"/>
        </xdr:cNvSpPr>
      </xdr:nvSpPr>
      <xdr:spPr bwMode="auto">
        <a:xfrm>
          <a:off x="1181100" y="23145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12</xdr:row>
      <xdr:rowOff>38100</xdr:rowOff>
    </xdr:from>
    <xdr:to>
      <xdr:col>1</xdr:col>
      <xdr:colOff>381000</xdr:colOff>
      <xdr:row>13</xdr:row>
      <xdr:rowOff>104775</xdr:rowOff>
    </xdr:to>
    <xdr:sp macro="" textlink="">
      <xdr:nvSpPr>
        <xdr:cNvPr id="13" name="Freeform 19">
          <a:extLst>
            <a:ext uri="{FF2B5EF4-FFF2-40B4-BE49-F238E27FC236}">
              <a16:creationId xmlns:a16="http://schemas.microsoft.com/office/drawing/2014/main" id="{00000000-0008-0000-0300-00000D000000}"/>
            </a:ext>
          </a:extLst>
        </xdr:cNvPr>
        <xdr:cNvSpPr>
          <a:spLocks/>
        </xdr:cNvSpPr>
      </xdr:nvSpPr>
      <xdr:spPr bwMode="auto">
        <a:xfrm>
          <a:off x="7620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13</xdr:row>
      <xdr:rowOff>104775</xdr:rowOff>
    </xdr:from>
    <xdr:ext cx="127869" cy="328441"/>
    <xdr:sp macro="" textlink="">
      <xdr:nvSpPr>
        <xdr:cNvPr id="14" name="Rectangle 20">
          <a:extLst>
            <a:ext uri="{FF2B5EF4-FFF2-40B4-BE49-F238E27FC236}">
              <a16:creationId xmlns:a16="http://schemas.microsoft.com/office/drawing/2014/main" id="{00000000-0008-0000-0300-00000E000000}"/>
            </a:ext>
          </a:extLst>
        </xdr:cNvPr>
        <xdr:cNvSpPr>
          <a:spLocks noChangeArrowheads="1"/>
        </xdr:cNvSpPr>
      </xdr:nvSpPr>
      <xdr:spPr bwMode="auto">
        <a:xfrm>
          <a:off x="847725" y="2209800"/>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12</xdr:row>
      <xdr:rowOff>114300</xdr:rowOff>
    </xdr:from>
    <xdr:to>
      <xdr:col>2</xdr:col>
      <xdr:colOff>457200</xdr:colOff>
      <xdr:row>14</xdr:row>
      <xdr:rowOff>19050</xdr:rowOff>
    </xdr:to>
    <xdr:sp macro="" textlink="">
      <xdr:nvSpPr>
        <xdr:cNvPr id="15" name="Freeform 21">
          <a:extLst>
            <a:ext uri="{FF2B5EF4-FFF2-40B4-BE49-F238E27FC236}">
              <a16:creationId xmlns:a16="http://schemas.microsoft.com/office/drawing/2014/main" id="{00000000-0008-0000-0300-00000F000000}"/>
            </a:ext>
          </a:extLst>
        </xdr:cNvPr>
        <xdr:cNvSpPr>
          <a:spLocks/>
        </xdr:cNvSpPr>
      </xdr:nvSpPr>
      <xdr:spPr bwMode="auto">
        <a:xfrm>
          <a:off x="1447800" y="20574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13</xdr:row>
      <xdr:rowOff>104775</xdr:rowOff>
    </xdr:from>
    <xdr:to>
      <xdr:col>11</xdr:col>
      <xdr:colOff>304800</xdr:colOff>
      <xdr:row>14</xdr:row>
      <xdr:rowOff>19050</xdr:rowOff>
    </xdr:to>
    <xdr:sp macro="" textlink="">
      <xdr:nvSpPr>
        <xdr:cNvPr id="16" name="Line 22">
          <a:extLst>
            <a:ext uri="{FF2B5EF4-FFF2-40B4-BE49-F238E27FC236}">
              <a16:creationId xmlns:a16="http://schemas.microsoft.com/office/drawing/2014/main" id="{00000000-0008-0000-0300-000010000000}"/>
            </a:ext>
          </a:extLst>
        </xdr:cNvPr>
        <xdr:cNvSpPr>
          <a:spLocks noChangeShapeType="1"/>
        </xdr:cNvSpPr>
      </xdr:nvSpPr>
      <xdr:spPr bwMode="auto">
        <a:xfrm>
          <a:off x="6705600" y="2209800"/>
          <a:ext cx="304800" cy="76200"/>
        </a:xfrm>
        <a:prstGeom prst="line">
          <a:avLst/>
        </a:prstGeom>
        <a:noFill/>
        <a:ln w="12700">
          <a:solidFill>
            <a:srgbClr val="000000"/>
          </a:solidFill>
          <a:round/>
          <a:headEnd/>
          <a:tailEnd/>
        </a:ln>
      </xdr:spPr>
    </xdr:sp>
    <xdr:clientData/>
  </xdr:twoCellAnchor>
  <xdr:twoCellAnchor>
    <xdr:from>
      <xdr:col>15</xdr:col>
      <xdr:colOff>0</xdr:colOff>
      <xdr:row>11</xdr:row>
      <xdr:rowOff>47625</xdr:rowOff>
    </xdr:from>
    <xdr:to>
      <xdr:col>15</xdr:col>
      <xdr:colOff>0</xdr:colOff>
      <xdr:row>13</xdr:row>
      <xdr:rowOff>104775</xdr:rowOff>
    </xdr:to>
    <xdr:sp macro="" textlink="">
      <xdr:nvSpPr>
        <xdr:cNvPr id="17" name="Line 24">
          <a:extLst>
            <a:ext uri="{FF2B5EF4-FFF2-40B4-BE49-F238E27FC236}">
              <a16:creationId xmlns:a16="http://schemas.microsoft.com/office/drawing/2014/main" id="{00000000-0008-0000-0300-000011000000}"/>
            </a:ext>
          </a:extLst>
        </xdr:cNvPr>
        <xdr:cNvSpPr>
          <a:spLocks noChangeShapeType="1"/>
        </xdr:cNvSpPr>
      </xdr:nvSpPr>
      <xdr:spPr bwMode="auto">
        <a:xfrm>
          <a:off x="9144000" y="1828800"/>
          <a:ext cx="0" cy="381000"/>
        </a:xfrm>
        <a:prstGeom prst="line">
          <a:avLst/>
        </a:prstGeom>
        <a:noFill/>
        <a:ln w="38100" cmpd="dbl">
          <a:solidFill>
            <a:srgbClr val="000000"/>
          </a:solidFill>
          <a:round/>
          <a:headEnd/>
          <a:tailEnd/>
        </a:ln>
      </xdr:spPr>
    </xdr:sp>
    <xdr:clientData/>
  </xdr:twoCellAnchor>
  <xdr:twoCellAnchor>
    <xdr:from>
      <xdr:col>16</xdr:col>
      <xdr:colOff>523875</xdr:colOff>
      <xdr:row>11</xdr:row>
      <xdr:rowOff>47625</xdr:rowOff>
    </xdr:from>
    <xdr:to>
      <xdr:col>17</xdr:col>
      <xdr:colOff>447675</xdr:colOff>
      <xdr:row>14</xdr:row>
      <xdr:rowOff>0</xdr:rowOff>
    </xdr:to>
    <xdr:sp macro="" textlink="">
      <xdr:nvSpPr>
        <xdr:cNvPr id="19" name="Rectangle 27" descr="50%">
          <a:extLst>
            <a:ext uri="{FF2B5EF4-FFF2-40B4-BE49-F238E27FC236}">
              <a16:creationId xmlns:a16="http://schemas.microsoft.com/office/drawing/2014/main" id="{00000000-0008-0000-0300-000013000000}"/>
            </a:ext>
          </a:extLst>
        </xdr:cNvPr>
        <xdr:cNvSpPr>
          <a:spLocks noChangeArrowheads="1"/>
        </xdr:cNvSpPr>
      </xdr:nvSpPr>
      <xdr:spPr bwMode="auto">
        <a:xfrm>
          <a:off x="10277475" y="1828800"/>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13</xdr:row>
      <xdr:rowOff>28575</xdr:rowOff>
    </xdr:from>
    <xdr:ext cx="184731" cy="387286"/>
    <xdr:sp macro="" textlink="">
      <xdr:nvSpPr>
        <xdr:cNvPr id="20" name="Text Box 28">
          <a:extLst>
            <a:ext uri="{FF2B5EF4-FFF2-40B4-BE49-F238E27FC236}">
              <a16:creationId xmlns:a16="http://schemas.microsoft.com/office/drawing/2014/main" id="{00000000-0008-0000-0300-000014000000}"/>
            </a:ext>
          </a:extLst>
        </xdr:cNvPr>
        <xdr:cNvSpPr txBox="1">
          <a:spLocks noChangeArrowheads="1"/>
        </xdr:cNvSpPr>
      </xdr:nvSpPr>
      <xdr:spPr bwMode="auto">
        <a:xfrm>
          <a:off x="9610725" y="2133600"/>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14</xdr:row>
      <xdr:rowOff>19050</xdr:rowOff>
    </xdr:from>
    <xdr:to>
      <xdr:col>17</xdr:col>
      <xdr:colOff>447675</xdr:colOff>
      <xdr:row>15</xdr:row>
      <xdr:rowOff>133350</xdr:rowOff>
    </xdr:to>
    <xdr:sp macro="" textlink="">
      <xdr:nvSpPr>
        <xdr:cNvPr id="21" name="Rectangle 30" descr="50%">
          <a:extLst>
            <a:ext uri="{FF2B5EF4-FFF2-40B4-BE49-F238E27FC236}">
              <a16:creationId xmlns:a16="http://schemas.microsoft.com/office/drawing/2014/main" id="{00000000-0008-0000-0300-000015000000}"/>
            </a:ext>
          </a:extLst>
        </xdr:cNvPr>
        <xdr:cNvSpPr>
          <a:spLocks noChangeArrowheads="1"/>
        </xdr:cNvSpPr>
      </xdr:nvSpPr>
      <xdr:spPr bwMode="auto">
        <a:xfrm>
          <a:off x="10277475" y="2286000"/>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12</xdr:row>
      <xdr:rowOff>107156</xdr:rowOff>
    </xdr:from>
    <xdr:to>
      <xdr:col>15</xdr:col>
      <xdr:colOff>500062</xdr:colOff>
      <xdr:row>12</xdr:row>
      <xdr:rowOff>119063</xdr:rowOff>
    </xdr:to>
    <xdr:sp macro="" textlink="">
      <xdr:nvSpPr>
        <xdr:cNvPr id="22" name="Line 32">
          <a:extLst>
            <a:ext uri="{FF2B5EF4-FFF2-40B4-BE49-F238E27FC236}">
              <a16:creationId xmlns:a16="http://schemas.microsoft.com/office/drawing/2014/main" id="{00000000-0008-0000-0300-000016000000}"/>
            </a:ext>
          </a:extLst>
        </xdr:cNvPr>
        <xdr:cNvSpPr>
          <a:spLocks noChangeShapeType="1"/>
        </xdr:cNvSpPr>
      </xdr:nvSpPr>
      <xdr:spPr bwMode="auto">
        <a:xfrm>
          <a:off x="9120188" y="2166937"/>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9</xdr:col>
      <xdr:colOff>161925</xdr:colOff>
      <xdr:row>29</xdr:row>
      <xdr:rowOff>28575</xdr:rowOff>
    </xdr:from>
    <xdr:to>
      <xdr:col>10</xdr:col>
      <xdr:colOff>476250</xdr:colOff>
      <xdr:row>31</xdr:row>
      <xdr:rowOff>38100</xdr:rowOff>
    </xdr:to>
    <xdr:sp macro="" textlink="">
      <xdr:nvSpPr>
        <xdr:cNvPr id="24" name="Rectangle 42">
          <a:extLst>
            <a:ext uri="{FF2B5EF4-FFF2-40B4-BE49-F238E27FC236}">
              <a16:creationId xmlns:a16="http://schemas.microsoft.com/office/drawing/2014/main" id="{00000000-0008-0000-0300-000018000000}"/>
            </a:ext>
          </a:extLst>
        </xdr:cNvPr>
        <xdr:cNvSpPr>
          <a:spLocks noChangeArrowheads="1"/>
        </xdr:cNvSpPr>
      </xdr:nvSpPr>
      <xdr:spPr bwMode="auto">
        <a:xfrm>
          <a:off x="5648325" y="4724400"/>
          <a:ext cx="923925"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oneCellAnchor>
    <xdr:from>
      <xdr:col>15</xdr:col>
      <xdr:colOff>266700</xdr:colOff>
      <xdr:row>7</xdr:row>
      <xdr:rowOff>85725</xdr:rowOff>
    </xdr:from>
    <xdr:ext cx="36677" cy="293757"/>
    <xdr:sp macro="" textlink="">
      <xdr:nvSpPr>
        <xdr:cNvPr id="25" name="Rectangle 44">
          <a:extLst>
            <a:ext uri="{FF2B5EF4-FFF2-40B4-BE49-F238E27FC236}">
              <a16:creationId xmlns:a16="http://schemas.microsoft.com/office/drawing/2014/main" id="{00000000-0008-0000-0300-000019000000}"/>
            </a:ext>
          </a:extLst>
        </xdr:cNvPr>
        <xdr:cNvSpPr>
          <a:spLocks noChangeArrowheads="1"/>
        </xdr:cNvSpPr>
      </xdr:nvSpPr>
      <xdr:spPr bwMode="auto">
        <a:xfrm>
          <a:off x="9410700" y="1219200"/>
          <a:ext cx="36677" cy="29375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381000</xdr:colOff>
      <xdr:row>9</xdr:row>
      <xdr:rowOff>142875</xdr:rowOff>
    </xdr:from>
    <xdr:ext cx="41293" cy="151617"/>
    <xdr:sp macro="" textlink="">
      <xdr:nvSpPr>
        <xdr:cNvPr id="26" name="Rectangle 45">
          <a:extLst>
            <a:ext uri="{FF2B5EF4-FFF2-40B4-BE49-F238E27FC236}">
              <a16:creationId xmlns:a16="http://schemas.microsoft.com/office/drawing/2014/main" id="{00000000-0008-0000-0300-00001A000000}"/>
            </a:ext>
          </a:extLst>
        </xdr:cNvPr>
        <xdr:cNvSpPr>
          <a:spLocks noChangeArrowheads="1"/>
        </xdr:cNvSpPr>
      </xdr:nvSpPr>
      <xdr:spPr bwMode="auto">
        <a:xfrm>
          <a:off x="10744200" y="1600200"/>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4</xdr:row>
      <xdr:rowOff>142875</xdr:rowOff>
    </xdr:from>
    <xdr:ext cx="97227" cy="475381"/>
    <xdr:sp macro="" textlink="">
      <xdr:nvSpPr>
        <xdr:cNvPr id="27" name="Text Box 46">
          <a:extLst>
            <a:ext uri="{FF2B5EF4-FFF2-40B4-BE49-F238E27FC236}">
              <a16:creationId xmlns:a16="http://schemas.microsoft.com/office/drawing/2014/main" id="{00000000-0008-0000-0300-00001B000000}"/>
            </a:ext>
          </a:extLst>
        </xdr:cNvPr>
        <xdr:cNvSpPr txBox="1">
          <a:spLocks noChangeArrowheads="1"/>
        </xdr:cNvSpPr>
      </xdr:nvSpPr>
      <xdr:spPr bwMode="auto">
        <a:xfrm>
          <a:off x="9191625" y="790575"/>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14</xdr:row>
      <xdr:rowOff>28575</xdr:rowOff>
    </xdr:from>
    <xdr:ext cx="172548" cy="356885"/>
    <xdr:sp macro="" textlink="">
      <xdr:nvSpPr>
        <xdr:cNvPr id="28" name="Rectangle 47">
          <a:extLst>
            <a:ext uri="{FF2B5EF4-FFF2-40B4-BE49-F238E27FC236}">
              <a16:creationId xmlns:a16="http://schemas.microsoft.com/office/drawing/2014/main" id="{00000000-0008-0000-0300-00001C000000}"/>
            </a:ext>
          </a:extLst>
        </xdr:cNvPr>
        <xdr:cNvSpPr>
          <a:spLocks noChangeArrowheads="1"/>
        </xdr:cNvSpPr>
      </xdr:nvSpPr>
      <xdr:spPr bwMode="auto">
        <a:xfrm>
          <a:off x="4038600" y="2295525"/>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15</xdr:row>
      <xdr:rowOff>76200</xdr:rowOff>
    </xdr:from>
    <xdr:ext cx="26738" cy="161748"/>
    <xdr:sp macro="" textlink="">
      <xdr:nvSpPr>
        <xdr:cNvPr id="29" name="Rectangle 48">
          <a:extLst>
            <a:ext uri="{FF2B5EF4-FFF2-40B4-BE49-F238E27FC236}">
              <a16:creationId xmlns:a16="http://schemas.microsoft.com/office/drawing/2014/main" id="{00000000-0008-0000-0300-00001D000000}"/>
            </a:ext>
          </a:extLst>
        </xdr:cNvPr>
        <xdr:cNvSpPr>
          <a:spLocks noChangeArrowheads="1"/>
        </xdr:cNvSpPr>
      </xdr:nvSpPr>
      <xdr:spPr bwMode="auto">
        <a:xfrm>
          <a:off x="5419725" y="2505075"/>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11</xdr:row>
      <xdr:rowOff>123825</xdr:rowOff>
    </xdr:from>
    <xdr:to>
      <xdr:col>6</xdr:col>
      <xdr:colOff>457200</xdr:colOff>
      <xdr:row>13</xdr:row>
      <xdr:rowOff>104775</xdr:rowOff>
    </xdr:to>
    <xdr:sp macro="" textlink="">
      <xdr:nvSpPr>
        <xdr:cNvPr id="30" name="Line 49">
          <a:extLst>
            <a:ext uri="{FF2B5EF4-FFF2-40B4-BE49-F238E27FC236}">
              <a16:creationId xmlns:a16="http://schemas.microsoft.com/office/drawing/2014/main" id="{00000000-0008-0000-0300-00001E000000}"/>
            </a:ext>
          </a:extLst>
        </xdr:cNvPr>
        <xdr:cNvSpPr>
          <a:spLocks noChangeShapeType="1"/>
        </xdr:cNvSpPr>
      </xdr:nvSpPr>
      <xdr:spPr bwMode="auto">
        <a:xfrm>
          <a:off x="4114800" y="1905000"/>
          <a:ext cx="0" cy="304800"/>
        </a:xfrm>
        <a:prstGeom prst="line">
          <a:avLst/>
        </a:prstGeom>
        <a:noFill/>
        <a:ln w="38100" cmpd="dbl">
          <a:solidFill>
            <a:srgbClr val="000000"/>
          </a:solidFill>
          <a:round/>
          <a:headEnd/>
          <a:tailEnd/>
        </a:ln>
      </xdr:spPr>
    </xdr:sp>
    <xdr:clientData/>
  </xdr:twoCellAnchor>
  <xdr:oneCellAnchor>
    <xdr:from>
      <xdr:col>5</xdr:col>
      <xdr:colOff>171450</xdr:colOff>
      <xdr:row>28</xdr:row>
      <xdr:rowOff>47625</xdr:rowOff>
    </xdr:from>
    <xdr:ext cx="601270" cy="680779"/>
    <xdr:sp macro="" textlink="">
      <xdr:nvSpPr>
        <xdr:cNvPr id="31" name="Text Box 50">
          <a:extLst>
            <a:ext uri="{FF2B5EF4-FFF2-40B4-BE49-F238E27FC236}">
              <a16:creationId xmlns:a16="http://schemas.microsoft.com/office/drawing/2014/main" id="{00000000-0008-0000-0300-00001F000000}"/>
            </a:ext>
          </a:extLst>
        </xdr:cNvPr>
        <xdr:cNvSpPr txBox="1">
          <a:spLocks noChangeArrowheads="1"/>
        </xdr:cNvSpPr>
      </xdr:nvSpPr>
      <xdr:spPr bwMode="auto">
        <a:xfrm>
          <a:off x="3219450" y="4581525"/>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11</xdr:row>
      <xdr:rowOff>123825</xdr:rowOff>
    </xdr:from>
    <xdr:to>
      <xdr:col>3</xdr:col>
      <xdr:colOff>152400</xdr:colOff>
      <xdr:row>22</xdr:row>
      <xdr:rowOff>66675</xdr:rowOff>
    </xdr:to>
    <xdr:sp macro="" textlink="">
      <xdr:nvSpPr>
        <xdr:cNvPr id="32" name="Text Box 52">
          <a:extLst>
            <a:ext uri="{FF2B5EF4-FFF2-40B4-BE49-F238E27FC236}">
              <a16:creationId xmlns:a16="http://schemas.microsoft.com/office/drawing/2014/main" id="{00000000-0008-0000-0300-000020000000}"/>
            </a:ext>
          </a:extLst>
        </xdr:cNvPr>
        <xdr:cNvSpPr txBox="1">
          <a:spLocks noChangeArrowheads="1"/>
        </xdr:cNvSpPr>
      </xdr:nvSpPr>
      <xdr:spPr bwMode="auto">
        <a:xfrm>
          <a:off x="1371600" y="1905000"/>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12</xdr:row>
      <xdr:rowOff>38100</xdr:rowOff>
    </xdr:from>
    <xdr:to>
      <xdr:col>2</xdr:col>
      <xdr:colOff>457200</xdr:colOff>
      <xdr:row>13</xdr:row>
      <xdr:rowOff>104775</xdr:rowOff>
    </xdr:to>
    <xdr:sp macro="" textlink="">
      <xdr:nvSpPr>
        <xdr:cNvPr id="33" name="Freeform 54">
          <a:extLst>
            <a:ext uri="{FF2B5EF4-FFF2-40B4-BE49-F238E27FC236}">
              <a16:creationId xmlns:a16="http://schemas.microsoft.com/office/drawing/2014/main" id="{00000000-0008-0000-0300-000021000000}"/>
            </a:ext>
          </a:extLst>
        </xdr:cNvPr>
        <xdr:cNvSpPr>
          <a:spLocks/>
        </xdr:cNvSpPr>
      </xdr:nvSpPr>
      <xdr:spPr bwMode="auto">
        <a:xfrm>
          <a:off x="1447800" y="1981200"/>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13</xdr:row>
      <xdr:rowOff>28575</xdr:rowOff>
    </xdr:from>
    <xdr:to>
      <xdr:col>2</xdr:col>
      <xdr:colOff>228600</xdr:colOff>
      <xdr:row>13</xdr:row>
      <xdr:rowOff>28575</xdr:rowOff>
    </xdr:to>
    <xdr:sp macro="" textlink="">
      <xdr:nvSpPr>
        <xdr:cNvPr id="34" name="Line 55">
          <a:extLst>
            <a:ext uri="{FF2B5EF4-FFF2-40B4-BE49-F238E27FC236}">
              <a16:creationId xmlns:a16="http://schemas.microsoft.com/office/drawing/2014/main" id="{00000000-0008-0000-0300-000022000000}"/>
            </a:ext>
          </a:extLst>
        </xdr:cNvPr>
        <xdr:cNvSpPr>
          <a:spLocks noChangeShapeType="1"/>
        </xdr:cNvSpPr>
      </xdr:nvSpPr>
      <xdr:spPr bwMode="auto">
        <a:xfrm>
          <a:off x="990600" y="2133600"/>
          <a:ext cx="457200" cy="0"/>
        </a:xfrm>
        <a:prstGeom prst="line">
          <a:avLst/>
        </a:prstGeom>
        <a:noFill/>
        <a:ln w="9525">
          <a:solidFill>
            <a:srgbClr val="000000"/>
          </a:solidFill>
          <a:round/>
          <a:headEnd/>
          <a:tailEnd/>
        </a:ln>
      </xdr:spPr>
    </xdr:sp>
    <xdr:clientData/>
  </xdr:twoCellAnchor>
  <xdr:twoCellAnchor>
    <xdr:from>
      <xdr:col>1</xdr:col>
      <xdr:colOff>533400</xdr:colOff>
      <xdr:row>25</xdr:row>
      <xdr:rowOff>142875</xdr:rowOff>
    </xdr:from>
    <xdr:to>
      <xdr:col>3</xdr:col>
      <xdr:colOff>228600</xdr:colOff>
      <xdr:row>33</xdr:row>
      <xdr:rowOff>66675</xdr:rowOff>
    </xdr:to>
    <xdr:sp macro="" textlink="">
      <xdr:nvSpPr>
        <xdr:cNvPr id="35" name="Text Box 57">
          <a:extLst>
            <a:ext uri="{FF2B5EF4-FFF2-40B4-BE49-F238E27FC236}">
              <a16:creationId xmlns:a16="http://schemas.microsoft.com/office/drawing/2014/main" id="{00000000-0008-0000-0300-000023000000}"/>
            </a:ext>
          </a:extLst>
        </xdr:cNvPr>
        <xdr:cNvSpPr txBox="1">
          <a:spLocks noChangeArrowheads="1"/>
        </xdr:cNvSpPr>
      </xdr:nvSpPr>
      <xdr:spPr bwMode="auto">
        <a:xfrm>
          <a:off x="1143000" y="4191000"/>
          <a:ext cx="9144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228600</xdr:colOff>
      <xdr:row>25</xdr:row>
      <xdr:rowOff>142875</xdr:rowOff>
    </xdr:from>
    <xdr:to>
      <xdr:col>4</xdr:col>
      <xdr:colOff>266700</xdr:colOff>
      <xdr:row>33</xdr:row>
      <xdr:rowOff>66675</xdr:rowOff>
    </xdr:to>
    <xdr:sp macro="" textlink="">
      <xdr:nvSpPr>
        <xdr:cNvPr id="36" name="Text Box 58">
          <a:extLst>
            <a:ext uri="{FF2B5EF4-FFF2-40B4-BE49-F238E27FC236}">
              <a16:creationId xmlns:a16="http://schemas.microsoft.com/office/drawing/2014/main" id="{00000000-0008-0000-0300-000024000000}"/>
            </a:ext>
          </a:extLst>
        </xdr:cNvPr>
        <xdr:cNvSpPr txBox="1">
          <a:spLocks noChangeArrowheads="1"/>
        </xdr:cNvSpPr>
      </xdr:nvSpPr>
      <xdr:spPr bwMode="auto">
        <a:xfrm>
          <a:off x="2057400" y="4191000"/>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304800</xdr:colOff>
      <xdr:row>13</xdr:row>
      <xdr:rowOff>76200</xdr:rowOff>
    </xdr:from>
    <xdr:to>
      <xdr:col>2</xdr:col>
      <xdr:colOff>333375</xdr:colOff>
      <xdr:row>26</xdr:row>
      <xdr:rowOff>57150</xdr:rowOff>
    </xdr:to>
    <xdr:sp macro="" textlink="">
      <xdr:nvSpPr>
        <xdr:cNvPr id="37" name="Line 59">
          <a:extLst>
            <a:ext uri="{FF2B5EF4-FFF2-40B4-BE49-F238E27FC236}">
              <a16:creationId xmlns:a16="http://schemas.microsoft.com/office/drawing/2014/main" id="{00000000-0008-0000-0300-000025000000}"/>
            </a:ext>
          </a:extLst>
        </xdr:cNvPr>
        <xdr:cNvSpPr>
          <a:spLocks noChangeShapeType="1"/>
        </xdr:cNvSpPr>
      </xdr:nvSpPr>
      <xdr:spPr bwMode="auto">
        <a:xfrm flipH="1">
          <a:off x="1524000" y="2181225"/>
          <a:ext cx="28575" cy="2085975"/>
        </a:xfrm>
        <a:prstGeom prst="line">
          <a:avLst/>
        </a:prstGeom>
        <a:noFill/>
        <a:ln w="9525">
          <a:solidFill>
            <a:srgbClr val="000000"/>
          </a:solidFill>
          <a:round/>
          <a:headEnd/>
          <a:tailEnd/>
        </a:ln>
      </xdr:spPr>
    </xdr:sp>
    <xdr:clientData/>
  </xdr:twoCellAnchor>
  <xdr:twoCellAnchor>
    <xdr:from>
      <xdr:col>2</xdr:col>
      <xdr:colOff>457200</xdr:colOff>
      <xdr:row>27</xdr:row>
      <xdr:rowOff>47625</xdr:rowOff>
    </xdr:from>
    <xdr:to>
      <xdr:col>3</xdr:col>
      <xdr:colOff>533400</xdr:colOff>
      <xdr:row>27</xdr:row>
      <xdr:rowOff>47625</xdr:rowOff>
    </xdr:to>
    <xdr:sp macro="" textlink="">
      <xdr:nvSpPr>
        <xdr:cNvPr id="38" name="Line 60">
          <a:extLst>
            <a:ext uri="{FF2B5EF4-FFF2-40B4-BE49-F238E27FC236}">
              <a16:creationId xmlns:a16="http://schemas.microsoft.com/office/drawing/2014/main" id="{00000000-0008-0000-0300-000026000000}"/>
            </a:ext>
          </a:extLst>
        </xdr:cNvPr>
        <xdr:cNvSpPr>
          <a:spLocks noChangeShapeType="1"/>
        </xdr:cNvSpPr>
      </xdr:nvSpPr>
      <xdr:spPr bwMode="auto">
        <a:xfrm>
          <a:off x="1676400" y="4419600"/>
          <a:ext cx="685800" cy="0"/>
        </a:xfrm>
        <a:prstGeom prst="line">
          <a:avLst/>
        </a:prstGeom>
        <a:noFill/>
        <a:ln w="9525">
          <a:solidFill>
            <a:srgbClr val="000000"/>
          </a:solidFill>
          <a:round/>
          <a:headEnd/>
          <a:tailEnd/>
        </a:ln>
      </xdr:spPr>
    </xdr:sp>
    <xdr:clientData/>
  </xdr:twoCellAnchor>
  <xdr:oneCellAnchor>
    <xdr:from>
      <xdr:col>2</xdr:col>
      <xdr:colOff>381000</xdr:colOff>
      <xdr:row>15</xdr:row>
      <xdr:rowOff>142875</xdr:rowOff>
    </xdr:from>
    <xdr:ext cx="284516" cy="388477"/>
    <xdr:sp macro="" textlink="">
      <xdr:nvSpPr>
        <xdr:cNvPr id="39" name="Text Box 61">
          <a:extLst>
            <a:ext uri="{FF2B5EF4-FFF2-40B4-BE49-F238E27FC236}">
              <a16:creationId xmlns:a16="http://schemas.microsoft.com/office/drawing/2014/main" id="{00000000-0008-0000-0300-000027000000}"/>
            </a:ext>
          </a:extLst>
        </xdr:cNvPr>
        <xdr:cNvSpPr txBox="1">
          <a:spLocks noChangeArrowheads="1"/>
        </xdr:cNvSpPr>
      </xdr:nvSpPr>
      <xdr:spPr bwMode="auto">
        <a:xfrm>
          <a:off x="1600200" y="2571750"/>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457200</xdr:colOff>
      <xdr:row>25</xdr:row>
      <xdr:rowOff>104775</xdr:rowOff>
    </xdr:from>
    <xdr:ext cx="284516" cy="464654"/>
    <xdr:sp macro="" textlink="">
      <xdr:nvSpPr>
        <xdr:cNvPr id="40" name="Text Box 62">
          <a:extLst>
            <a:ext uri="{FF2B5EF4-FFF2-40B4-BE49-F238E27FC236}">
              <a16:creationId xmlns:a16="http://schemas.microsoft.com/office/drawing/2014/main" id="{00000000-0008-0000-0300-000028000000}"/>
            </a:ext>
          </a:extLst>
        </xdr:cNvPr>
        <xdr:cNvSpPr txBox="1">
          <a:spLocks noChangeArrowheads="1"/>
        </xdr:cNvSpPr>
      </xdr:nvSpPr>
      <xdr:spPr bwMode="auto">
        <a:xfrm>
          <a:off x="1676400" y="4152900"/>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2</xdr:col>
      <xdr:colOff>0</xdr:colOff>
      <xdr:row>27</xdr:row>
      <xdr:rowOff>76200</xdr:rowOff>
    </xdr:from>
    <xdr:ext cx="266700" cy="493222"/>
    <xdr:sp macro="" textlink="">
      <xdr:nvSpPr>
        <xdr:cNvPr id="41" name="Text Box 63">
          <a:extLst>
            <a:ext uri="{FF2B5EF4-FFF2-40B4-BE49-F238E27FC236}">
              <a16:creationId xmlns:a16="http://schemas.microsoft.com/office/drawing/2014/main" id="{00000000-0008-0000-0300-000029000000}"/>
            </a:ext>
          </a:extLst>
        </xdr:cNvPr>
        <xdr:cNvSpPr txBox="1">
          <a:spLocks noChangeArrowheads="1"/>
        </xdr:cNvSpPr>
      </xdr:nvSpPr>
      <xdr:spPr bwMode="auto">
        <a:xfrm>
          <a:off x="1219200" y="4448175"/>
          <a:ext cx="266700" cy="49322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a:p>
          <a:pPr algn="l" rtl="0">
            <a:defRPr sz="1000"/>
          </a:pPr>
          <a:endParaRPr lang="en-US" sz="900" b="0" i="0" strike="noStrike">
            <a:solidFill>
              <a:srgbClr val="000000"/>
            </a:solidFill>
            <a:latin typeface="Times New Roman"/>
            <a:cs typeface="Times New Roman"/>
          </a:endParaRPr>
        </a:p>
        <a:p>
          <a:pPr algn="l" rtl="0">
            <a:defRPr sz="1000"/>
          </a:pPr>
          <a:endParaRPr lang="en-US" sz="900" b="0" i="0" strike="noStrike">
            <a:solidFill>
              <a:srgbClr val="000000"/>
            </a:solidFill>
            <a:latin typeface="Times New Roman"/>
            <a:cs typeface="Times New Roman"/>
          </a:endParaRPr>
        </a:p>
      </xdr:txBody>
    </xdr:sp>
    <xdr:clientData/>
  </xdr:oneCellAnchor>
  <xdr:oneCellAnchor>
    <xdr:from>
      <xdr:col>3</xdr:col>
      <xdr:colOff>295275</xdr:colOff>
      <xdr:row>27</xdr:row>
      <xdr:rowOff>114300</xdr:rowOff>
    </xdr:from>
    <xdr:ext cx="273274" cy="350441"/>
    <xdr:sp macro="" textlink="">
      <xdr:nvSpPr>
        <xdr:cNvPr id="42" name="Text Box 64">
          <a:extLst>
            <a:ext uri="{FF2B5EF4-FFF2-40B4-BE49-F238E27FC236}">
              <a16:creationId xmlns:a16="http://schemas.microsoft.com/office/drawing/2014/main" id="{00000000-0008-0000-0300-00002A000000}"/>
            </a:ext>
          </a:extLst>
        </xdr:cNvPr>
        <xdr:cNvSpPr txBox="1">
          <a:spLocks noChangeArrowheads="1"/>
        </xdr:cNvSpPr>
      </xdr:nvSpPr>
      <xdr:spPr bwMode="auto">
        <a:xfrm>
          <a:off x="2124075" y="4486275"/>
          <a:ext cx="273274" cy="35044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a:p>
          <a:pPr algn="l" rtl="0">
            <a:defRPr sz="1000"/>
          </a:pPr>
          <a:endParaRPr lang="en-US" sz="900" b="0" i="0" strike="noStrike">
            <a:solidFill>
              <a:srgbClr val="000000"/>
            </a:solidFill>
            <a:latin typeface="Times New Roman"/>
            <a:cs typeface="Times New Roman"/>
          </a:endParaRPr>
        </a:p>
      </xdr:txBody>
    </xdr:sp>
    <xdr:clientData/>
  </xdr:oneCellAnchor>
  <xdr:twoCellAnchor>
    <xdr:from>
      <xdr:col>1</xdr:col>
      <xdr:colOff>0</xdr:colOff>
      <xdr:row>9</xdr:row>
      <xdr:rowOff>142875</xdr:rowOff>
    </xdr:from>
    <xdr:to>
      <xdr:col>5</xdr:col>
      <xdr:colOff>228600</xdr:colOff>
      <xdr:row>34</xdr:row>
      <xdr:rowOff>133350</xdr:rowOff>
    </xdr:to>
    <xdr:sp macro="" textlink="">
      <xdr:nvSpPr>
        <xdr:cNvPr id="43" name="Rectangle 65">
          <a:extLst>
            <a:ext uri="{FF2B5EF4-FFF2-40B4-BE49-F238E27FC236}">
              <a16:creationId xmlns:a16="http://schemas.microsoft.com/office/drawing/2014/main" id="{00000000-0008-0000-0300-00002B000000}"/>
            </a:ext>
          </a:extLst>
        </xdr:cNvPr>
        <xdr:cNvSpPr>
          <a:spLocks noChangeArrowheads="1"/>
        </xdr:cNvSpPr>
      </xdr:nvSpPr>
      <xdr:spPr bwMode="auto">
        <a:xfrm>
          <a:off x="609600" y="1600200"/>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9</xdr:row>
      <xdr:rowOff>142875</xdr:rowOff>
    </xdr:from>
    <xdr:to>
      <xdr:col>6</xdr:col>
      <xdr:colOff>304800</xdr:colOff>
      <xdr:row>34</xdr:row>
      <xdr:rowOff>133350</xdr:rowOff>
    </xdr:to>
    <xdr:sp macro="" textlink="">
      <xdr:nvSpPr>
        <xdr:cNvPr id="44" name="Rectangle 66">
          <a:extLst>
            <a:ext uri="{FF2B5EF4-FFF2-40B4-BE49-F238E27FC236}">
              <a16:creationId xmlns:a16="http://schemas.microsoft.com/office/drawing/2014/main" id="{00000000-0008-0000-0300-00002C000000}"/>
            </a:ext>
          </a:extLst>
        </xdr:cNvPr>
        <xdr:cNvSpPr>
          <a:spLocks noChangeArrowheads="1"/>
        </xdr:cNvSpPr>
      </xdr:nvSpPr>
      <xdr:spPr bwMode="auto">
        <a:xfrm>
          <a:off x="3276600" y="1600200"/>
          <a:ext cx="685800" cy="4038600"/>
        </a:xfrm>
        <a:prstGeom prst="rect">
          <a:avLst/>
        </a:prstGeom>
        <a:noFill/>
        <a:ln w="57150">
          <a:solidFill>
            <a:srgbClr val="000000"/>
          </a:solidFill>
          <a:miter lim="800000"/>
          <a:headEnd/>
          <a:tailEnd/>
        </a:ln>
      </xdr:spPr>
    </xdr:sp>
    <xdr:clientData/>
  </xdr:twoCellAnchor>
  <xdr:oneCellAnchor>
    <xdr:from>
      <xdr:col>5</xdr:col>
      <xdr:colOff>142875</xdr:colOff>
      <xdr:row>7</xdr:row>
      <xdr:rowOff>114300</xdr:rowOff>
    </xdr:from>
    <xdr:ext cx="656822" cy="474761"/>
    <xdr:sp macro="" textlink="">
      <xdr:nvSpPr>
        <xdr:cNvPr id="45" name="Text Box 67">
          <a:extLst>
            <a:ext uri="{FF2B5EF4-FFF2-40B4-BE49-F238E27FC236}">
              <a16:creationId xmlns:a16="http://schemas.microsoft.com/office/drawing/2014/main" id="{00000000-0008-0000-0300-00002D000000}"/>
            </a:ext>
          </a:extLst>
        </xdr:cNvPr>
        <xdr:cNvSpPr txBox="1">
          <a:spLocks noChangeArrowheads="1"/>
        </xdr:cNvSpPr>
      </xdr:nvSpPr>
      <xdr:spPr bwMode="auto">
        <a:xfrm>
          <a:off x="3190875" y="1247775"/>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3</xdr:col>
      <xdr:colOff>533400</xdr:colOff>
      <xdr:row>27</xdr:row>
      <xdr:rowOff>47625</xdr:rowOff>
    </xdr:from>
    <xdr:to>
      <xdr:col>5</xdr:col>
      <xdr:colOff>381000</xdr:colOff>
      <xdr:row>27</xdr:row>
      <xdr:rowOff>47625</xdr:rowOff>
    </xdr:to>
    <xdr:sp macro="" textlink="">
      <xdr:nvSpPr>
        <xdr:cNvPr id="46" name="Line 68">
          <a:extLst>
            <a:ext uri="{FF2B5EF4-FFF2-40B4-BE49-F238E27FC236}">
              <a16:creationId xmlns:a16="http://schemas.microsoft.com/office/drawing/2014/main" id="{00000000-0008-0000-0300-00002E000000}"/>
            </a:ext>
          </a:extLst>
        </xdr:cNvPr>
        <xdr:cNvSpPr>
          <a:spLocks noChangeShapeType="1"/>
        </xdr:cNvSpPr>
      </xdr:nvSpPr>
      <xdr:spPr bwMode="auto">
        <a:xfrm>
          <a:off x="2362200" y="4419600"/>
          <a:ext cx="1066800" cy="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114300</xdr:rowOff>
    </xdr:from>
    <xdr:to>
      <xdr:col>5</xdr:col>
      <xdr:colOff>381000</xdr:colOff>
      <xdr:row>27</xdr:row>
      <xdr:rowOff>47625</xdr:rowOff>
    </xdr:to>
    <xdr:sp macro="" textlink="">
      <xdr:nvSpPr>
        <xdr:cNvPr id="47" name="Line 69">
          <a:extLst>
            <a:ext uri="{FF2B5EF4-FFF2-40B4-BE49-F238E27FC236}">
              <a16:creationId xmlns:a16="http://schemas.microsoft.com/office/drawing/2014/main" id="{00000000-0008-0000-0300-00002F000000}"/>
            </a:ext>
          </a:extLst>
        </xdr:cNvPr>
        <xdr:cNvSpPr>
          <a:spLocks noChangeShapeType="1"/>
        </xdr:cNvSpPr>
      </xdr:nvSpPr>
      <xdr:spPr bwMode="auto">
        <a:xfrm>
          <a:off x="3429000" y="2057400"/>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12</xdr:row>
      <xdr:rowOff>38100</xdr:rowOff>
    </xdr:from>
    <xdr:to>
      <xdr:col>5</xdr:col>
      <xdr:colOff>476250</xdr:colOff>
      <xdr:row>12</xdr:row>
      <xdr:rowOff>123825</xdr:rowOff>
    </xdr:to>
    <xdr:sp macro="" textlink="">
      <xdr:nvSpPr>
        <xdr:cNvPr id="48" name="Freeform 70">
          <a:extLst>
            <a:ext uri="{FF2B5EF4-FFF2-40B4-BE49-F238E27FC236}">
              <a16:creationId xmlns:a16="http://schemas.microsoft.com/office/drawing/2014/main" id="{00000000-0008-0000-0300-000030000000}"/>
            </a:ext>
          </a:extLst>
        </xdr:cNvPr>
        <xdr:cNvSpPr>
          <a:spLocks/>
        </xdr:cNvSpPr>
      </xdr:nvSpPr>
      <xdr:spPr bwMode="auto">
        <a:xfrm>
          <a:off x="34290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xdr:col>
      <xdr:colOff>600075</xdr:colOff>
      <xdr:row>32</xdr:row>
      <xdr:rowOff>0</xdr:rowOff>
    </xdr:from>
    <xdr:ext cx="303575" cy="377604"/>
    <xdr:sp macro="" textlink="">
      <xdr:nvSpPr>
        <xdr:cNvPr id="49" name="Text Box 84">
          <a:extLst>
            <a:ext uri="{FF2B5EF4-FFF2-40B4-BE49-F238E27FC236}">
              <a16:creationId xmlns:a16="http://schemas.microsoft.com/office/drawing/2014/main" id="{00000000-0008-0000-0300-000031000000}"/>
            </a:ext>
          </a:extLst>
        </xdr:cNvPr>
        <xdr:cNvSpPr txBox="1">
          <a:spLocks noChangeArrowheads="1"/>
        </xdr:cNvSpPr>
      </xdr:nvSpPr>
      <xdr:spPr bwMode="auto">
        <a:xfrm>
          <a:off x="1209675" y="5181600"/>
          <a:ext cx="303575" cy="3776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2</xdr:col>
      <xdr:colOff>352425</xdr:colOff>
      <xdr:row>13</xdr:row>
      <xdr:rowOff>28575</xdr:rowOff>
    </xdr:from>
    <xdr:ext cx="284516" cy="379637"/>
    <xdr:sp macro="" textlink="">
      <xdr:nvSpPr>
        <xdr:cNvPr id="50" name="Text Box 86">
          <a:extLst>
            <a:ext uri="{FF2B5EF4-FFF2-40B4-BE49-F238E27FC236}">
              <a16:creationId xmlns:a16="http://schemas.microsoft.com/office/drawing/2014/main" id="{00000000-0008-0000-0300-000032000000}"/>
            </a:ext>
          </a:extLst>
        </xdr:cNvPr>
        <xdr:cNvSpPr txBox="1">
          <a:spLocks noChangeArrowheads="1"/>
        </xdr:cNvSpPr>
      </xdr:nvSpPr>
      <xdr:spPr bwMode="auto">
        <a:xfrm>
          <a:off x="1571625" y="2133600"/>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13</xdr:row>
      <xdr:rowOff>28575</xdr:rowOff>
    </xdr:from>
    <xdr:to>
      <xdr:col>3</xdr:col>
      <xdr:colOff>76200</xdr:colOff>
      <xdr:row>14</xdr:row>
      <xdr:rowOff>95250</xdr:rowOff>
    </xdr:to>
    <xdr:sp macro="" textlink="">
      <xdr:nvSpPr>
        <xdr:cNvPr id="51" name="Line 88">
          <a:extLst>
            <a:ext uri="{FF2B5EF4-FFF2-40B4-BE49-F238E27FC236}">
              <a16:creationId xmlns:a16="http://schemas.microsoft.com/office/drawing/2014/main" id="{00000000-0008-0000-0300-000033000000}"/>
            </a:ext>
          </a:extLst>
        </xdr:cNvPr>
        <xdr:cNvSpPr>
          <a:spLocks noChangeShapeType="1"/>
        </xdr:cNvSpPr>
      </xdr:nvSpPr>
      <xdr:spPr bwMode="auto">
        <a:xfrm>
          <a:off x="1905000" y="2133600"/>
          <a:ext cx="0" cy="228600"/>
        </a:xfrm>
        <a:prstGeom prst="line">
          <a:avLst/>
        </a:prstGeom>
        <a:noFill/>
        <a:ln w="38100" cmpd="dbl">
          <a:solidFill>
            <a:srgbClr val="000000"/>
          </a:solidFill>
          <a:round/>
          <a:headEnd/>
          <a:tailEnd/>
        </a:ln>
      </xdr:spPr>
    </xdr:sp>
    <xdr:clientData/>
  </xdr:twoCellAnchor>
  <xdr:twoCellAnchor>
    <xdr:from>
      <xdr:col>11</xdr:col>
      <xdr:colOff>0</xdr:colOff>
      <xdr:row>11</xdr:row>
      <xdr:rowOff>47625</xdr:rowOff>
    </xdr:from>
    <xdr:to>
      <xdr:col>11</xdr:col>
      <xdr:colOff>228600</xdr:colOff>
      <xdr:row>11</xdr:row>
      <xdr:rowOff>123825</xdr:rowOff>
    </xdr:to>
    <xdr:sp macro="" textlink="">
      <xdr:nvSpPr>
        <xdr:cNvPr id="52" name="Line 90">
          <a:extLst>
            <a:ext uri="{FF2B5EF4-FFF2-40B4-BE49-F238E27FC236}">
              <a16:creationId xmlns:a16="http://schemas.microsoft.com/office/drawing/2014/main" id="{00000000-0008-0000-0300-000034000000}"/>
            </a:ext>
          </a:extLst>
        </xdr:cNvPr>
        <xdr:cNvSpPr>
          <a:spLocks noChangeShapeType="1"/>
        </xdr:cNvSpPr>
      </xdr:nvSpPr>
      <xdr:spPr bwMode="auto">
        <a:xfrm flipV="1">
          <a:off x="6705600" y="1828800"/>
          <a:ext cx="228600" cy="76200"/>
        </a:xfrm>
        <a:prstGeom prst="line">
          <a:avLst/>
        </a:prstGeom>
        <a:noFill/>
        <a:ln w="12700">
          <a:solidFill>
            <a:srgbClr val="000000"/>
          </a:solidFill>
          <a:round/>
          <a:headEnd/>
          <a:tailEnd/>
        </a:ln>
      </xdr:spPr>
    </xdr:sp>
    <xdr:clientData/>
  </xdr:twoCellAnchor>
  <xdr:twoCellAnchor>
    <xdr:from>
      <xdr:col>10</xdr:col>
      <xdr:colOff>304800</xdr:colOff>
      <xdr:row>11</xdr:row>
      <xdr:rowOff>123825</xdr:rowOff>
    </xdr:from>
    <xdr:to>
      <xdr:col>11</xdr:col>
      <xdr:colOff>0</xdr:colOff>
      <xdr:row>13</xdr:row>
      <xdr:rowOff>104775</xdr:rowOff>
    </xdr:to>
    <xdr:grpSp>
      <xdr:nvGrpSpPr>
        <xdr:cNvPr id="53" name="Group 94">
          <a:extLst>
            <a:ext uri="{FF2B5EF4-FFF2-40B4-BE49-F238E27FC236}">
              <a16:creationId xmlns:a16="http://schemas.microsoft.com/office/drawing/2014/main" id="{00000000-0008-0000-0300-000035000000}"/>
            </a:ext>
          </a:extLst>
        </xdr:cNvPr>
        <xdr:cNvGrpSpPr>
          <a:grpSpLocks noChangeAspect="1"/>
        </xdr:cNvGrpSpPr>
      </xdr:nvGrpSpPr>
      <xdr:grpSpPr bwMode="auto">
        <a:xfrm>
          <a:off x="6376988" y="2016919"/>
          <a:ext cx="302418" cy="469106"/>
          <a:chOff x="1056" y="3408"/>
          <a:chExt cx="144" cy="96"/>
        </a:xfrm>
      </xdr:grpSpPr>
      <xdr:sp macro="" textlink="">
        <xdr:nvSpPr>
          <xdr:cNvPr id="54" name="Rectangle 95">
            <a:extLst>
              <a:ext uri="{FF2B5EF4-FFF2-40B4-BE49-F238E27FC236}">
                <a16:creationId xmlns:a16="http://schemas.microsoft.com/office/drawing/2014/main" id="{00000000-0008-0000-0300-000036000000}"/>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55" name="Rectangle 96">
            <a:extLst>
              <a:ext uri="{FF2B5EF4-FFF2-40B4-BE49-F238E27FC236}">
                <a16:creationId xmlns:a16="http://schemas.microsoft.com/office/drawing/2014/main" id="{00000000-0008-0000-0300-00003700000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56" name="Rectangle 97" descr="Light horizontal">
            <a:extLst>
              <a:ext uri="{FF2B5EF4-FFF2-40B4-BE49-F238E27FC236}">
                <a16:creationId xmlns:a16="http://schemas.microsoft.com/office/drawing/2014/main" id="{00000000-0008-0000-0300-000038000000}"/>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57" name="Line 98">
            <a:extLst>
              <a:ext uri="{FF2B5EF4-FFF2-40B4-BE49-F238E27FC236}">
                <a16:creationId xmlns:a16="http://schemas.microsoft.com/office/drawing/2014/main" id="{00000000-0008-0000-0300-000039000000}"/>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8" name="Rectangle 99">
            <a:extLst>
              <a:ext uri="{FF2B5EF4-FFF2-40B4-BE49-F238E27FC236}">
                <a16:creationId xmlns:a16="http://schemas.microsoft.com/office/drawing/2014/main" id="{00000000-0008-0000-0300-00003A000000}"/>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11</xdr:row>
      <xdr:rowOff>142875</xdr:rowOff>
    </xdr:from>
    <xdr:ext cx="149470" cy="322385"/>
    <xdr:sp macro="" textlink="">
      <xdr:nvSpPr>
        <xdr:cNvPr id="59" name="Rectangle 101">
          <a:extLst>
            <a:ext uri="{FF2B5EF4-FFF2-40B4-BE49-F238E27FC236}">
              <a16:creationId xmlns:a16="http://schemas.microsoft.com/office/drawing/2014/main" id="{00000000-0008-0000-0300-00003B000000}"/>
            </a:ext>
          </a:extLst>
        </xdr:cNvPr>
        <xdr:cNvSpPr>
          <a:spLocks noChangeArrowheads="1"/>
        </xdr:cNvSpPr>
      </xdr:nvSpPr>
      <xdr:spPr bwMode="auto">
        <a:xfrm>
          <a:off x="1685925" y="1924050"/>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12</xdr:row>
      <xdr:rowOff>38100</xdr:rowOff>
    </xdr:from>
    <xdr:to>
      <xdr:col>8</xdr:col>
      <xdr:colOff>38100</xdr:colOff>
      <xdr:row>12</xdr:row>
      <xdr:rowOff>123825</xdr:rowOff>
    </xdr:to>
    <xdr:sp macro="" textlink="">
      <xdr:nvSpPr>
        <xdr:cNvPr id="60" name="Freeform 105">
          <a:extLst>
            <a:ext uri="{FF2B5EF4-FFF2-40B4-BE49-F238E27FC236}">
              <a16:creationId xmlns:a16="http://schemas.microsoft.com/office/drawing/2014/main" id="{00000000-0008-0000-0300-00003C000000}"/>
            </a:ext>
          </a:extLst>
        </xdr:cNvPr>
        <xdr:cNvSpPr>
          <a:spLocks/>
        </xdr:cNvSpPr>
      </xdr:nvSpPr>
      <xdr:spPr bwMode="auto">
        <a:xfrm>
          <a:off x="48291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4</xdr:row>
      <xdr:rowOff>85725</xdr:rowOff>
    </xdr:from>
    <xdr:ext cx="635900" cy="388477"/>
    <xdr:sp macro="" textlink="">
      <xdr:nvSpPr>
        <xdr:cNvPr id="61" name="Text Box 107">
          <a:extLst>
            <a:ext uri="{FF2B5EF4-FFF2-40B4-BE49-F238E27FC236}">
              <a16:creationId xmlns:a16="http://schemas.microsoft.com/office/drawing/2014/main" id="{00000000-0008-0000-0300-00003D000000}"/>
            </a:ext>
          </a:extLst>
        </xdr:cNvPr>
        <xdr:cNvSpPr txBox="1">
          <a:spLocks noChangeArrowheads="1"/>
        </xdr:cNvSpPr>
      </xdr:nvSpPr>
      <xdr:spPr bwMode="auto">
        <a:xfrm>
          <a:off x="4686300" y="733425"/>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4</xdr:col>
      <xdr:colOff>152400</xdr:colOff>
      <xdr:row>26</xdr:row>
      <xdr:rowOff>133350</xdr:rowOff>
    </xdr:from>
    <xdr:to>
      <xdr:col>4</xdr:col>
      <xdr:colOff>247650</xdr:colOff>
      <xdr:row>27</xdr:row>
      <xdr:rowOff>57150</xdr:rowOff>
    </xdr:to>
    <xdr:sp macro="" textlink="">
      <xdr:nvSpPr>
        <xdr:cNvPr id="62" name="Freeform 109">
          <a:extLst>
            <a:ext uri="{FF2B5EF4-FFF2-40B4-BE49-F238E27FC236}">
              <a16:creationId xmlns:a16="http://schemas.microsoft.com/office/drawing/2014/main" id="{00000000-0008-0000-0300-00003E000000}"/>
            </a:ext>
          </a:extLst>
        </xdr:cNvPr>
        <xdr:cNvSpPr>
          <a:spLocks/>
        </xdr:cNvSpPr>
      </xdr:nvSpPr>
      <xdr:spPr bwMode="auto">
        <a:xfrm>
          <a:off x="2590800" y="43434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3</xdr:col>
      <xdr:colOff>381000</xdr:colOff>
      <xdr:row>23</xdr:row>
      <xdr:rowOff>85725</xdr:rowOff>
    </xdr:from>
    <xdr:ext cx="282857" cy="474137"/>
    <xdr:sp macro="" textlink="">
      <xdr:nvSpPr>
        <xdr:cNvPr id="63" name="Text Box 110">
          <a:extLst>
            <a:ext uri="{FF2B5EF4-FFF2-40B4-BE49-F238E27FC236}">
              <a16:creationId xmlns:a16="http://schemas.microsoft.com/office/drawing/2014/main" id="{00000000-0008-0000-0300-00003F000000}"/>
            </a:ext>
          </a:extLst>
        </xdr:cNvPr>
        <xdr:cNvSpPr txBox="1">
          <a:spLocks noChangeArrowheads="1"/>
        </xdr:cNvSpPr>
      </xdr:nvSpPr>
      <xdr:spPr bwMode="auto">
        <a:xfrm>
          <a:off x="2209800" y="3810000"/>
          <a:ext cx="282857" cy="4741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7</xdr:col>
      <xdr:colOff>228600</xdr:colOff>
      <xdr:row>12</xdr:row>
      <xdr:rowOff>38100</xdr:rowOff>
    </xdr:from>
    <xdr:to>
      <xdr:col>7</xdr:col>
      <xdr:colOff>323850</xdr:colOff>
      <xdr:row>12</xdr:row>
      <xdr:rowOff>123825</xdr:rowOff>
    </xdr:to>
    <xdr:sp macro="" textlink="">
      <xdr:nvSpPr>
        <xdr:cNvPr id="64" name="Freeform 111">
          <a:extLst>
            <a:ext uri="{FF2B5EF4-FFF2-40B4-BE49-F238E27FC236}">
              <a16:creationId xmlns:a16="http://schemas.microsoft.com/office/drawing/2014/main" id="{00000000-0008-0000-0300-000040000000}"/>
            </a:ext>
          </a:extLst>
        </xdr:cNvPr>
        <xdr:cNvSpPr>
          <a:spLocks/>
        </xdr:cNvSpPr>
      </xdr:nvSpPr>
      <xdr:spPr bwMode="auto">
        <a:xfrm>
          <a:off x="4495800" y="1981200"/>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9</xdr:row>
      <xdr:rowOff>76200</xdr:rowOff>
    </xdr:from>
    <xdr:ext cx="184731" cy="239809"/>
    <xdr:sp macro="" textlink="">
      <xdr:nvSpPr>
        <xdr:cNvPr id="65" name="Text Box 113">
          <a:extLst>
            <a:ext uri="{FF2B5EF4-FFF2-40B4-BE49-F238E27FC236}">
              <a16:creationId xmlns:a16="http://schemas.microsoft.com/office/drawing/2014/main" id="{00000000-0008-0000-0300-000041000000}"/>
            </a:ext>
          </a:extLst>
        </xdr:cNvPr>
        <xdr:cNvSpPr txBox="1">
          <a:spLocks noChangeArrowheads="1"/>
        </xdr:cNvSpPr>
      </xdr:nvSpPr>
      <xdr:spPr bwMode="auto">
        <a:xfrm>
          <a:off x="9286875" y="1533525"/>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2</xdr:col>
      <xdr:colOff>152400</xdr:colOff>
      <xdr:row>26</xdr:row>
      <xdr:rowOff>57150</xdr:rowOff>
    </xdr:from>
    <xdr:to>
      <xdr:col>2</xdr:col>
      <xdr:colOff>533400</xdr:colOff>
      <xdr:row>26</xdr:row>
      <xdr:rowOff>57150</xdr:rowOff>
    </xdr:to>
    <xdr:sp macro="" textlink="">
      <xdr:nvSpPr>
        <xdr:cNvPr id="66" name="Line 114">
          <a:extLst>
            <a:ext uri="{FF2B5EF4-FFF2-40B4-BE49-F238E27FC236}">
              <a16:creationId xmlns:a16="http://schemas.microsoft.com/office/drawing/2014/main" id="{00000000-0008-0000-0300-000042000000}"/>
            </a:ext>
          </a:extLst>
        </xdr:cNvPr>
        <xdr:cNvSpPr>
          <a:spLocks noChangeShapeType="1"/>
        </xdr:cNvSpPr>
      </xdr:nvSpPr>
      <xdr:spPr bwMode="auto">
        <a:xfrm flipH="1">
          <a:off x="1371600" y="4267200"/>
          <a:ext cx="381000" cy="0"/>
        </a:xfrm>
        <a:prstGeom prst="line">
          <a:avLst/>
        </a:prstGeom>
        <a:noFill/>
        <a:ln w="38100" cmpd="dbl">
          <a:solidFill>
            <a:srgbClr val="000000"/>
          </a:solidFill>
          <a:round/>
          <a:headEnd/>
          <a:tailEnd/>
        </a:ln>
      </xdr:spPr>
    </xdr:sp>
    <xdr:clientData/>
  </xdr:twoCellAnchor>
  <xdr:twoCellAnchor>
    <xdr:from>
      <xdr:col>3</xdr:col>
      <xdr:colOff>533400</xdr:colOff>
      <xdr:row>24</xdr:row>
      <xdr:rowOff>152400</xdr:rowOff>
    </xdr:from>
    <xdr:to>
      <xdr:col>3</xdr:col>
      <xdr:colOff>533400</xdr:colOff>
      <xdr:row>28</xdr:row>
      <xdr:rowOff>38100</xdr:rowOff>
    </xdr:to>
    <xdr:sp macro="" textlink="">
      <xdr:nvSpPr>
        <xdr:cNvPr id="67" name="Line 115">
          <a:extLst>
            <a:ext uri="{FF2B5EF4-FFF2-40B4-BE49-F238E27FC236}">
              <a16:creationId xmlns:a16="http://schemas.microsoft.com/office/drawing/2014/main" id="{00000000-0008-0000-0300-000043000000}"/>
            </a:ext>
          </a:extLst>
        </xdr:cNvPr>
        <xdr:cNvSpPr>
          <a:spLocks noChangeShapeType="1"/>
        </xdr:cNvSpPr>
      </xdr:nvSpPr>
      <xdr:spPr bwMode="auto">
        <a:xfrm flipH="1" flipV="1">
          <a:off x="2362200" y="4038600"/>
          <a:ext cx="0" cy="533400"/>
        </a:xfrm>
        <a:prstGeom prst="line">
          <a:avLst/>
        </a:prstGeom>
        <a:noFill/>
        <a:ln w="38100" cmpd="dbl">
          <a:solidFill>
            <a:srgbClr val="000000"/>
          </a:solidFill>
          <a:round/>
          <a:headEnd/>
          <a:tailEnd/>
        </a:ln>
      </xdr:spPr>
    </xdr:sp>
    <xdr:clientData/>
  </xdr:twoCellAnchor>
  <xdr:oneCellAnchor>
    <xdr:from>
      <xdr:col>1</xdr:col>
      <xdr:colOff>76200</xdr:colOff>
      <xdr:row>27</xdr:row>
      <xdr:rowOff>104775</xdr:rowOff>
    </xdr:from>
    <xdr:ext cx="390525" cy="378955"/>
    <xdr:sp macro="" textlink="">
      <xdr:nvSpPr>
        <xdr:cNvPr id="68" name="Text Box 116">
          <a:extLst>
            <a:ext uri="{FF2B5EF4-FFF2-40B4-BE49-F238E27FC236}">
              <a16:creationId xmlns:a16="http://schemas.microsoft.com/office/drawing/2014/main" id="{00000000-0008-0000-0300-000044000000}"/>
            </a:ext>
          </a:extLst>
        </xdr:cNvPr>
        <xdr:cNvSpPr txBox="1">
          <a:spLocks noChangeArrowheads="1"/>
        </xdr:cNvSpPr>
      </xdr:nvSpPr>
      <xdr:spPr bwMode="auto">
        <a:xfrm>
          <a:off x="685800" y="4476750"/>
          <a:ext cx="390525" cy="378955"/>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FDF</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9</xdr:col>
      <xdr:colOff>161925</xdr:colOff>
      <xdr:row>33</xdr:row>
      <xdr:rowOff>38100</xdr:rowOff>
    </xdr:from>
    <xdr:to>
      <xdr:col>12</xdr:col>
      <xdr:colOff>66675</xdr:colOff>
      <xdr:row>34</xdr:row>
      <xdr:rowOff>123825</xdr:rowOff>
    </xdr:to>
    <xdr:sp macro="" textlink="">
      <xdr:nvSpPr>
        <xdr:cNvPr id="69" name="Rectangle 118">
          <a:extLst>
            <a:ext uri="{FF2B5EF4-FFF2-40B4-BE49-F238E27FC236}">
              <a16:creationId xmlns:a16="http://schemas.microsoft.com/office/drawing/2014/main" id="{00000000-0008-0000-0300-000045000000}"/>
            </a:ext>
          </a:extLst>
        </xdr:cNvPr>
        <xdr:cNvSpPr>
          <a:spLocks noChangeArrowheads="1"/>
        </xdr:cNvSpPr>
      </xdr:nvSpPr>
      <xdr:spPr bwMode="auto">
        <a:xfrm>
          <a:off x="5648325" y="5381625"/>
          <a:ext cx="1733550" cy="24765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1:32</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1:16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161925</xdr:colOff>
      <xdr:row>34</xdr:row>
      <xdr:rowOff>133350</xdr:rowOff>
    </xdr:from>
    <xdr:to>
      <xdr:col>10</xdr:col>
      <xdr:colOff>314325</xdr:colOff>
      <xdr:row>37</xdr:row>
      <xdr:rowOff>0</xdr:rowOff>
    </xdr:to>
    <xdr:sp macro="" textlink="">
      <xdr:nvSpPr>
        <xdr:cNvPr id="70" name="Rectangle 119">
          <a:extLst>
            <a:ext uri="{FF2B5EF4-FFF2-40B4-BE49-F238E27FC236}">
              <a16:creationId xmlns:a16="http://schemas.microsoft.com/office/drawing/2014/main" id="{00000000-0008-0000-0300-000046000000}"/>
            </a:ext>
          </a:extLst>
        </xdr:cNvPr>
        <xdr:cNvSpPr>
          <a:spLocks noChangeArrowheads="1"/>
        </xdr:cNvSpPr>
      </xdr:nvSpPr>
      <xdr:spPr bwMode="auto">
        <a:xfrm>
          <a:off x="5648325" y="5638800"/>
          <a:ext cx="762000" cy="352425"/>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8</xdr:col>
      <xdr:colOff>323850</xdr:colOff>
      <xdr:row>35</xdr:row>
      <xdr:rowOff>76200</xdr:rowOff>
    </xdr:from>
    <xdr:to>
      <xdr:col>8</xdr:col>
      <xdr:colOff>428625</xdr:colOff>
      <xdr:row>35</xdr:row>
      <xdr:rowOff>142875</xdr:rowOff>
    </xdr:to>
    <xdr:sp macro="" textlink="">
      <xdr:nvSpPr>
        <xdr:cNvPr id="71" name="Freeform 120">
          <a:extLst>
            <a:ext uri="{FF2B5EF4-FFF2-40B4-BE49-F238E27FC236}">
              <a16:creationId xmlns:a16="http://schemas.microsoft.com/office/drawing/2014/main" id="{00000000-0008-0000-0300-000047000000}"/>
            </a:ext>
          </a:extLst>
        </xdr:cNvPr>
        <xdr:cNvSpPr>
          <a:spLocks/>
        </xdr:cNvSpPr>
      </xdr:nvSpPr>
      <xdr:spPr bwMode="auto">
        <a:xfrm>
          <a:off x="5200650" y="5743575"/>
          <a:ext cx="104775" cy="6667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8</xdr:col>
      <xdr:colOff>228600</xdr:colOff>
      <xdr:row>33</xdr:row>
      <xdr:rowOff>28575</xdr:rowOff>
    </xdr:from>
    <xdr:to>
      <xdr:col>8</xdr:col>
      <xdr:colOff>466725</xdr:colOff>
      <xdr:row>34</xdr:row>
      <xdr:rowOff>85725</xdr:rowOff>
    </xdr:to>
    <xdr:sp macro="" textlink="">
      <xdr:nvSpPr>
        <xdr:cNvPr id="72" name="Rectangle 123">
          <a:extLst>
            <a:ext uri="{FF2B5EF4-FFF2-40B4-BE49-F238E27FC236}">
              <a16:creationId xmlns:a16="http://schemas.microsoft.com/office/drawing/2014/main" id="{00000000-0008-0000-0300-000048000000}"/>
            </a:ext>
          </a:extLst>
        </xdr:cNvPr>
        <xdr:cNvSpPr>
          <a:spLocks noChangeAspect="1" noChangeArrowheads="1"/>
        </xdr:cNvSpPr>
      </xdr:nvSpPr>
      <xdr:spPr bwMode="auto">
        <a:xfrm>
          <a:off x="5105400" y="5372100"/>
          <a:ext cx="238125" cy="219075"/>
        </a:xfrm>
        <a:prstGeom prst="rect">
          <a:avLst/>
        </a:prstGeom>
        <a:solidFill>
          <a:srgbClr val="000000"/>
        </a:solidFill>
        <a:ln w="12700">
          <a:solidFill>
            <a:srgbClr val="000000"/>
          </a:solidFill>
          <a:miter lim="800000"/>
          <a:headEnd/>
          <a:tailEnd/>
        </a:ln>
      </xdr:spPr>
    </xdr:sp>
    <xdr:clientData/>
  </xdr:twoCellAnchor>
  <xdr:twoCellAnchor>
    <xdr:from>
      <xdr:col>8</xdr:col>
      <xdr:colOff>228600</xdr:colOff>
      <xdr:row>33</xdr:row>
      <xdr:rowOff>28575</xdr:rowOff>
    </xdr:from>
    <xdr:to>
      <xdr:col>8</xdr:col>
      <xdr:colOff>390525</xdr:colOff>
      <xdr:row>34</xdr:row>
      <xdr:rowOff>85725</xdr:rowOff>
    </xdr:to>
    <xdr:sp macro="" textlink="">
      <xdr:nvSpPr>
        <xdr:cNvPr id="73" name="Rectangle 124">
          <a:extLst>
            <a:ext uri="{FF2B5EF4-FFF2-40B4-BE49-F238E27FC236}">
              <a16:creationId xmlns:a16="http://schemas.microsoft.com/office/drawing/2014/main" id="{00000000-0008-0000-0300-000049000000}"/>
            </a:ext>
          </a:extLst>
        </xdr:cNvPr>
        <xdr:cNvSpPr>
          <a:spLocks noChangeAspect="1" noChangeArrowheads="1"/>
        </xdr:cNvSpPr>
      </xdr:nvSpPr>
      <xdr:spPr bwMode="auto">
        <a:xfrm>
          <a:off x="5105400" y="5372100"/>
          <a:ext cx="161925" cy="219075"/>
        </a:xfrm>
        <a:prstGeom prst="rect">
          <a:avLst/>
        </a:prstGeom>
        <a:noFill/>
        <a:ln w="9525">
          <a:solidFill>
            <a:srgbClr val="FFCC00"/>
          </a:solidFill>
          <a:miter lim="800000"/>
          <a:headEnd/>
          <a:tailEnd/>
        </a:ln>
      </xdr:spPr>
    </xdr:sp>
    <xdr:clientData/>
  </xdr:twoCellAnchor>
  <xdr:twoCellAnchor>
    <xdr:from>
      <xdr:col>8</xdr:col>
      <xdr:colOff>390525</xdr:colOff>
      <xdr:row>33</xdr:row>
      <xdr:rowOff>28575</xdr:rowOff>
    </xdr:from>
    <xdr:to>
      <xdr:col>8</xdr:col>
      <xdr:colOff>466725</xdr:colOff>
      <xdr:row>34</xdr:row>
      <xdr:rowOff>85725</xdr:rowOff>
    </xdr:to>
    <xdr:sp macro="" textlink="">
      <xdr:nvSpPr>
        <xdr:cNvPr id="74" name="Rectangle 125" descr="Light horizontal">
          <a:extLst>
            <a:ext uri="{FF2B5EF4-FFF2-40B4-BE49-F238E27FC236}">
              <a16:creationId xmlns:a16="http://schemas.microsoft.com/office/drawing/2014/main" id="{00000000-0008-0000-0300-00004A000000}"/>
            </a:ext>
          </a:extLst>
        </xdr:cNvPr>
        <xdr:cNvSpPr>
          <a:spLocks noChangeAspect="1" noChangeArrowheads="1"/>
        </xdr:cNvSpPr>
      </xdr:nvSpPr>
      <xdr:spPr bwMode="auto">
        <a:xfrm>
          <a:off x="5267325" y="5372100"/>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8</xdr:col>
      <xdr:colOff>228600</xdr:colOff>
      <xdr:row>33</xdr:row>
      <xdr:rowOff>133350</xdr:rowOff>
    </xdr:from>
    <xdr:to>
      <xdr:col>8</xdr:col>
      <xdr:colOff>390525</xdr:colOff>
      <xdr:row>33</xdr:row>
      <xdr:rowOff>133350</xdr:rowOff>
    </xdr:to>
    <xdr:sp macro="" textlink="">
      <xdr:nvSpPr>
        <xdr:cNvPr id="75" name="Line 126">
          <a:extLst>
            <a:ext uri="{FF2B5EF4-FFF2-40B4-BE49-F238E27FC236}">
              <a16:creationId xmlns:a16="http://schemas.microsoft.com/office/drawing/2014/main" id="{00000000-0008-0000-0300-00004B000000}"/>
            </a:ext>
          </a:extLst>
        </xdr:cNvPr>
        <xdr:cNvSpPr>
          <a:spLocks noChangeAspect="1" noChangeShapeType="1"/>
        </xdr:cNvSpPr>
      </xdr:nvSpPr>
      <xdr:spPr bwMode="auto">
        <a:xfrm>
          <a:off x="5105400" y="5476875"/>
          <a:ext cx="161925" cy="0"/>
        </a:xfrm>
        <a:prstGeom prst="line">
          <a:avLst/>
        </a:prstGeom>
        <a:noFill/>
        <a:ln w="9525">
          <a:solidFill>
            <a:srgbClr val="FFCC00"/>
          </a:solidFill>
          <a:round/>
          <a:headEnd/>
          <a:tailEnd/>
        </a:ln>
      </xdr:spPr>
    </xdr:sp>
    <xdr:clientData/>
  </xdr:twoCellAnchor>
  <xdr:twoCellAnchor>
    <xdr:from>
      <xdr:col>8</xdr:col>
      <xdr:colOff>314325</xdr:colOff>
      <xdr:row>33</xdr:row>
      <xdr:rowOff>28575</xdr:rowOff>
    </xdr:from>
    <xdr:to>
      <xdr:col>8</xdr:col>
      <xdr:colOff>390525</xdr:colOff>
      <xdr:row>34</xdr:row>
      <xdr:rowOff>85725</xdr:rowOff>
    </xdr:to>
    <xdr:sp macro="" textlink="">
      <xdr:nvSpPr>
        <xdr:cNvPr id="76" name="Rectangle 127">
          <a:extLst>
            <a:ext uri="{FF2B5EF4-FFF2-40B4-BE49-F238E27FC236}">
              <a16:creationId xmlns:a16="http://schemas.microsoft.com/office/drawing/2014/main" id="{00000000-0008-0000-0300-00004C000000}"/>
            </a:ext>
          </a:extLst>
        </xdr:cNvPr>
        <xdr:cNvSpPr>
          <a:spLocks noChangeAspect="1" noChangeArrowheads="1"/>
        </xdr:cNvSpPr>
      </xdr:nvSpPr>
      <xdr:spPr bwMode="auto">
        <a:xfrm>
          <a:off x="5191125" y="5372100"/>
          <a:ext cx="76200" cy="219075"/>
        </a:xfrm>
        <a:prstGeom prst="rect">
          <a:avLst/>
        </a:prstGeom>
        <a:solidFill>
          <a:srgbClr val="FF9900"/>
        </a:solidFill>
        <a:ln w="9525">
          <a:solidFill>
            <a:srgbClr val="FF9900"/>
          </a:solidFill>
          <a:miter lim="800000"/>
          <a:headEnd/>
          <a:tailEnd/>
        </a:ln>
      </xdr:spPr>
    </xdr:sp>
    <xdr:clientData/>
  </xdr:twoCellAnchor>
  <xdr:twoCellAnchor>
    <xdr:from>
      <xdr:col>8</xdr:col>
      <xdr:colOff>228600</xdr:colOff>
      <xdr:row>31</xdr:row>
      <xdr:rowOff>85725</xdr:rowOff>
    </xdr:from>
    <xdr:to>
      <xdr:col>8</xdr:col>
      <xdr:colOff>457200</xdr:colOff>
      <xdr:row>32</xdr:row>
      <xdr:rowOff>123825</xdr:rowOff>
    </xdr:to>
    <xdr:sp macro="" textlink="">
      <xdr:nvSpPr>
        <xdr:cNvPr id="77" name="Freeform 128">
          <a:extLst>
            <a:ext uri="{FF2B5EF4-FFF2-40B4-BE49-F238E27FC236}">
              <a16:creationId xmlns:a16="http://schemas.microsoft.com/office/drawing/2014/main" id="{00000000-0008-0000-0300-00004D000000}"/>
            </a:ext>
          </a:extLst>
        </xdr:cNvPr>
        <xdr:cNvSpPr>
          <a:spLocks/>
        </xdr:cNvSpPr>
      </xdr:nvSpPr>
      <xdr:spPr bwMode="auto">
        <a:xfrm>
          <a:off x="5105400" y="5105400"/>
          <a:ext cx="228600" cy="20002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9</xdr:col>
      <xdr:colOff>76200</xdr:colOff>
      <xdr:row>31</xdr:row>
      <xdr:rowOff>85725</xdr:rowOff>
    </xdr:from>
    <xdr:to>
      <xdr:col>11</xdr:col>
      <xdr:colOff>142875</xdr:colOff>
      <xdr:row>33</xdr:row>
      <xdr:rowOff>9525</xdr:rowOff>
    </xdr:to>
    <xdr:sp macro="" textlink="">
      <xdr:nvSpPr>
        <xdr:cNvPr id="78" name="Text Box 129">
          <a:extLst>
            <a:ext uri="{FF2B5EF4-FFF2-40B4-BE49-F238E27FC236}">
              <a16:creationId xmlns:a16="http://schemas.microsoft.com/office/drawing/2014/main" id="{00000000-0008-0000-0300-00004E000000}"/>
            </a:ext>
          </a:extLst>
        </xdr:cNvPr>
        <xdr:cNvSpPr txBox="1">
          <a:spLocks noChangeArrowheads="1"/>
        </xdr:cNvSpPr>
      </xdr:nvSpPr>
      <xdr:spPr bwMode="auto">
        <a:xfrm>
          <a:off x="5562600" y="5105400"/>
          <a:ext cx="1285875"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228600</xdr:colOff>
      <xdr:row>26</xdr:row>
      <xdr:rowOff>57150</xdr:rowOff>
    </xdr:from>
    <xdr:to>
      <xdr:col>2</xdr:col>
      <xdr:colOff>457200</xdr:colOff>
      <xdr:row>27</xdr:row>
      <xdr:rowOff>123825</xdr:rowOff>
    </xdr:to>
    <xdr:grpSp>
      <xdr:nvGrpSpPr>
        <xdr:cNvPr id="79" name="Group 136">
          <a:extLst>
            <a:ext uri="{FF2B5EF4-FFF2-40B4-BE49-F238E27FC236}">
              <a16:creationId xmlns:a16="http://schemas.microsoft.com/office/drawing/2014/main" id="{00000000-0008-0000-0300-00004F000000}"/>
            </a:ext>
          </a:extLst>
        </xdr:cNvPr>
        <xdr:cNvGrpSpPr>
          <a:grpSpLocks/>
        </xdr:cNvGrpSpPr>
      </xdr:nvGrpSpPr>
      <xdr:grpSpPr bwMode="auto">
        <a:xfrm>
          <a:off x="1443038" y="4914900"/>
          <a:ext cx="228600" cy="233363"/>
          <a:chOff x="528" y="2688"/>
          <a:chExt cx="145" cy="144"/>
        </a:xfrm>
      </xdr:grpSpPr>
      <xdr:sp macro="" textlink="">
        <xdr:nvSpPr>
          <xdr:cNvPr id="80" name="Freeform 137">
            <a:extLst>
              <a:ext uri="{FF2B5EF4-FFF2-40B4-BE49-F238E27FC236}">
                <a16:creationId xmlns:a16="http://schemas.microsoft.com/office/drawing/2014/main" id="{00000000-0008-0000-0300-000050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81" name="Line 138">
            <a:extLst>
              <a:ext uri="{FF2B5EF4-FFF2-40B4-BE49-F238E27FC236}">
                <a16:creationId xmlns:a16="http://schemas.microsoft.com/office/drawing/2014/main" id="{00000000-0008-0000-0300-000051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xdr:from>
      <xdr:col>8</xdr:col>
      <xdr:colOff>204788</xdr:colOff>
      <xdr:row>29</xdr:row>
      <xdr:rowOff>23815</xdr:rowOff>
    </xdr:from>
    <xdr:to>
      <xdr:col>8</xdr:col>
      <xdr:colOff>500063</xdr:colOff>
      <xdr:row>30</xdr:row>
      <xdr:rowOff>9528</xdr:rowOff>
    </xdr:to>
    <xdr:sp macro="" textlink="">
      <xdr:nvSpPr>
        <xdr:cNvPr id="82" name="Freeform 155">
          <a:extLst>
            <a:ext uri="{FF2B5EF4-FFF2-40B4-BE49-F238E27FC236}">
              <a16:creationId xmlns:a16="http://schemas.microsoft.com/office/drawing/2014/main" id="{00000000-0008-0000-0300-000052000000}"/>
            </a:ext>
          </a:extLst>
        </xdr:cNvPr>
        <xdr:cNvSpPr>
          <a:spLocks/>
        </xdr:cNvSpPr>
      </xdr:nvSpPr>
      <xdr:spPr bwMode="auto">
        <a:xfrm>
          <a:off x="5062538" y="5381628"/>
          <a:ext cx="295275" cy="307181"/>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clientData/>
  </xdr:twoCellAnchor>
  <xdr:twoCellAnchor>
    <xdr:from>
      <xdr:col>8</xdr:col>
      <xdr:colOff>304800</xdr:colOff>
      <xdr:row>29</xdr:row>
      <xdr:rowOff>138116</xdr:rowOff>
    </xdr:from>
    <xdr:to>
      <xdr:col>8</xdr:col>
      <xdr:colOff>381000</xdr:colOff>
      <xdr:row>29</xdr:row>
      <xdr:rowOff>214316</xdr:rowOff>
    </xdr:to>
    <xdr:sp macro="" textlink="">
      <xdr:nvSpPr>
        <xdr:cNvPr id="83" name="Line 156">
          <a:extLst>
            <a:ext uri="{FF2B5EF4-FFF2-40B4-BE49-F238E27FC236}">
              <a16:creationId xmlns:a16="http://schemas.microsoft.com/office/drawing/2014/main" id="{00000000-0008-0000-0300-000053000000}"/>
            </a:ext>
          </a:extLst>
        </xdr:cNvPr>
        <xdr:cNvSpPr>
          <a:spLocks noChangeShapeType="1"/>
        </xdr:cNvSpPr>
      </xdr:nvSpPr>
      <xdr:spPr bwMode="auto">
        <a:xfrm>
          <a:off x="5162550" y="5495929"/>
          <a:ext cx="76200" cy="76200"/>
        </a:xfrm>
        <a:prstGeom prst="line">
          <a:avLst/>
        </a:prstGeom>
        <a:noFill/>
        <a:ln w="9525">
          <a:solidFill>
            <a:srgbClr val="000000"/>
          </a:solidFill>
          <a:round/>
          <a:headEnd/>
          <a:tailEnd/>
        </a:ln>
      </xdr:spPr>
    </xdr:sp>
    <xdr:clientData/>
  </xdr:twoCellAnchor>
  <xdr:twoCellAnchor>
    <xdr:from>
      <xdr:col>3</xdr:col>
      <xdr:colOff>381000</xdr:colOff>
      <xdr:row>26</xdr:row>
      <xdr:rowOff>57150</xdr:rowOff>
    </xdr:from>
    <xdr:to>
      <xdr:col>4</xdr:col>
      <xdr:colOff>0</xdr:colOff>
      <xdr:row>27</xdr:row>
      <xdr:rowOff>123825</xdr:rowOff>
    </xdr:to>
    <xdr:grpSp>
      <xdr:nvGrpSpPr>
        <xdr:cNvPr id="88" name="Group 160">
          <a:extLst>
            <a:ext uri="{FF2B5EF4-FFF2-40B4-BE49-F238E27FC236}">
              <a16:creationId xmlns:a16="http://schemas.microsoft.com/office/drawing/2014/main" id="{00000000-0008-0000-0300-000058000000}"/>
            </a:ext>
          </a:extLst>
        </xdr:cNvPr>
        <xdr:cNvGrpSpPr>
          <a:grpSpLocks/>
        </xdr:cNvGrpSpPr>
      </xdr:nvGrpSpPr>
      <xdr:grpSpPr bwMode="auto">
        <a:xfrm>
          <a:off x="2202656" y="4914900"/>
          <a:ext cx="226219" cy="233363"/>
          <a:chOff x="528" y="2688"/>
          <a:chExt cx="145" cy="144"/>
        </a:xfrm>
      </xdr:grpSpPr>
      <xdr:sp macro="" textlink="">
        <xdr:nvSpPr>
          <xdr:cNvPr id="89" name="Freeform 161">
            <a:extLst>
              <a:ext uri="{FF2B5EF4-FFF2-40B4-BE49-F238E27FC236}">
                <a16:creationId xmlns:a16="http://schemas.microsoft.com/office/drawing/2014/main" id="{00000000-0008-0000-0300-000059000000}"/>
              </a:ext>
            </a:extLst>
          </xdr:cNvPr>
          <xdr:cNvSpPr>
            <a:spLocks/>
          </xdr:cNvSpPr>
        </xdr:nvSpPr>
        <xdr:spPr bwMode="auto">
          <a:xfrm>
            <a:off x="528" y="2688"/>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sp macro="" textlink="">
        <xdr:nvSpPr>
          <xdr:cNvPr id="90" name="Line 162">
            <a:extLst>
              <a:ext uri="{FF2B5EF4-FFF2-40B4-BE49-F238E27FC236}">
                <a16:creationId xmlns:a16="http://schemas.microsoft.com/office/drawing/2014/main" id="{00000000-0008-0000-0300-00005A000000}"/>
              </a:ext>
            </a:extLst>
          </xdr:cNvPr>
          <xdr:cNvSpPr>
            <a:spLocks noChangeShapeType="1"/>
          </xdr:cNvSpPr>
        </xdr:nvSpPr>
        <xdr:spPr bwMode="auto">
          <a:xfrm>
            <a:off x="576" y="2736"/>
            <a:ext cx="48" cy="48"/>
          </a:xfrm>
          <a:prstGeom prst="line">
            <a:avLst/>
          </a:prstGeom>
          <a:noFill/>
          <a:ln w="9525">
            <a:solidFill>
              <a:srgbClr val="000000"/>
            </a:solidFill>
            <a:round/>
            <a:headEnd/>
            <a:tailEnd/>
          </a:ln>
        </xdr:spPr>
      </xdr:sp>
    </xdr:grpSp>
    <xdr:clientData/>
  </xdr:twoCellAnchor>
  <xdr:twoCellAnchor editAs="oneCell">
    <xdr:from>
      <xdr:col>7</xdr:col>
      <xdr:colOff>142875</xdr:colOff>
      <xdr:row>19</xdr:row>
      <xdr:rowOff>76200</xdr:rowOff>
    </xdr:from>
    <xdr:to>
      <xdr:col>7</xdr:col>
      <xdr:colOff>142875</xdr:colOff>
      <xdr:row>20</xdr:row>
      <xdr:rowOff>85724</xdr:rowOff>
    </xdr:to>
    <xdr:sp macro="" textlink="">
      <xdr:nvSpPr>
        <xdr:cNvPr id="91" name="Rectangle 165">
          <a:extLst>
            <a:ext uri="{FF2B5EF4-FFF2-40B4-BE49-F238E27FC236}">
              <a16:creationId xmlns:a16="http://schemas.microsoft.com/office/drawing/2014/main" id="{00000000-0008-0000-0300-00005B000000}"/>
            </a:ext>
          </a:extLst>
        </xdr:cNvPr>
        <xdr:cNvSpPr>
          <a:spLocks noChangeArrowheads="1"/>
        </xdr:cNvSpPr>
      </xdr:nvSpPr>
      <xdr:spPr bwMode="auto">
        <a:xfrm>
          <a:off x="4410075" y="3152775"/>
          <a:ext cx="0" cy="171450"/>
        </a:xfrm>
        <a:prstGeom prst="rect">
          <a:avLst/>
        </a:prstGeom>
        <a:noFill/>
        <a:ln w="9525">
          <a:noFill/>
          <a:miter lim="800000"/>
          <a:headEnd/>
          <a:tailEnd/>
        </a:ln>
      </xdr:spPr>
    </xdr:sp>
    <xdr:clientData/>
  </xdr:twoCellAnchor>
  <xdr:twoCellAnchor>
    <xdr:from>
      <xdr:col>5</xdr:col>
      <xdr:colOff>485775</xdr:colOff>
      <xdr:row>13</xdr:row>
      <xdr:rowOff>0</xdr:rowOff>
    </xdr:from>
    <xdr:to>
      <xdr:col>6</xdr:col>
      <xdr:colOff>571500</xdr:colOff>
      <xdr:row>19</xdr:row>
      <xdr:rowOff>76200</xdr:rowOff>
    </xdr:to>
    <xdr:sp macro="" textlink="">
      <xdr:nvSpPr>
        <xdr:cNvPr id="92" name="Line 167">
          <a:extLst>
            <a:ext uri="{FF2B5EF4-FFF2-40B4-BE49-F238E27FC236}">
              <a16:creationId xmlns:a16="http://schemas.microsoft.com/office/drawing/2014/main" id="{00000000-0008-0000-0300-00005C000000}"/>
            </a:ext>
          </a:extLst>
        </xdr:cNvPr>
        <xdr:cNvSpPr>
          <a:spLocks noChangeShapeType="1"/>
        </xdr:cNvSpPr>
      </xdr:nvSpPr>
      <xdr:spPr bwMode="auto">
        <a:xfrm flipH="1" flipV="1">
          <a:off x="3533775" y="2105025"/>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12</xdr:row>
      <xdr:rowOff>38100</xdr:rowOff>
    </xdr:from>
    <xdr:to>
      <xdr:col>8</xdr:col>
      <xdr:colOff>381000</xdr:colOff>
      <xdr:row>12</xdr:row>
      <xdr:rowOff>123825</xdr:rowOff>
    </xdr:to>
    <xdr:sp macro="" textlink="">
      <xdr:nvSpPr>
        <xdr:cNvPr id="93" name="Freeform 171">
          <a:extLst>
            <a:ext uri="{FF2B5EF4-FFF2-40B4-BE49-F238E27FC236}">
              <a16:creationId xmlns:a16="http://schemas.microsoft.com/office/drawing/2014/main" id="{00000000-0008-0000-0300-00005D000000}"/>
            </a:ext>
          </a:extLst>
        </xdr:cNvPr>
        <xdr:cNvSpPr>
          <a:spLocks/>
        </xdr:cNvSpPr>
      </xdr:nvSpPr>
      <xdr:spPr bwMode="auto">
        <a:xfrm>
          <a:off x="5172075" y="1981200"/>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6</xdr:row>
      <xdr:rowOff>123825</xdr:rowOff>
    </xdr:from>
    <xdr:to>
      <xdr:col>8</xdr:col>
      <xdr:colOff>228600</xdr:colOff>
      <xdr:row>11</xdr:row>
      <xdr:rowOff>114300</xdr:rowOff>
    </xdr:to>
    <xdr:sp macro="" textlink="">
      <xdr:nvSpPr>
        <xdr:cNvPr id="94" name="Line 173">
          <a:extLst>
            <a:ext uri="{FF2B5EF4-FFF2-40B4-BE49-F238E27FC236}">
              <a16:creationId xmlns:a16="http://schemas.microsoft.com/office/drawing/2014/main" id="{00000000-0008-0000-0300-00005E000000}"/>
            </a:ext>
          </a:extLst>
        </xdr:cNvPr>
        <xdr:cNvSpPr>
          <a:spLocks noChangeShapeType="1"/>
        </xdr:cNvSpPr>
      </xdr:nvSpPr>
      <xdr:spPr bwMode="auto">
        <a:xfrm>
          <a:off x="4981575" y="1095375"/>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1</xdr:row>
      <xdr:rowOff>88106</xdr:rowOff>
    </xdr:from>
    <xdr:ext cx="1952625" cy="442429"/>
    <xdr:sp macro="" textlink="">
      <xdr:nvSpPr>
        <xdr:cNvPr id="95" name="Rectangle 174">
          <a:extLst>
            <a:ext uri="{FF2B5EF4-FFF2-40B4-BE49-F238E27FC236}">
              <a16:creationId xmlns:a16="http://schemas.microsoft.com/office/drawing/2014/main" id="{00000000-0008-0000-0300-00005F000000}"/>
            </a:ext>
          </a:extLst>
        </xdr:cNvPr>
        <xdr:cNvSpPr>
          <a:spLocks noChangeArrowheads="1"/>
        </xdr:cNvSpPr>
      </xdr:nvSpPr>
      <xdr:spPr bwMode="auto">
        <a:xfrm>
          <a:off x="4069558" y="314325"/>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2</xdr:row>
      <xdr:rowOff>142875</xdr:rowOff>
    </xdr:from>
    <xdr:to>
      <xdr:col>7</xdr:col>
      <xdr:colOff>581025</xdr:colOff>
      <xdr:row>12</xdr:row>
      <xdr:rowOff>28575</xdr:rowOff>
    </xdr:to>
    <xdr:sp macro="" textlink="">
      <xdr:nvSpPr>
        <xdr:cNvPr id="96" name="Line 175">
          <a:extLst>
            <a:ext uri="{FF2B5EF4-FFF2-40B4-BE49-F238E27FC236}">
              <a16:creationId xmlns:a16="http://schemas.microsoft.com/office/drawing/2014/main" id="{00000000-0008-0000-0300-000060000000}"/>
            </a:ext>
          </a:extLst>
        </xdr:cNvPr>
        <xdr:cNvSpPr>
          <a:spLocks noChangeShapeType="1"/>
        </xdr:cNvSpPr>
      </xdr:nvSpPr>
      <xdr:spPr bwMode="auto">
        <a:xfrm>
          <a:off x="3971925" y="466725"/>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1</xdr:row>
      <xdr:rowOff>114300</xdr:rowOff>
    </xdr:from>
    <xdr:ext cx="1682127" cy="294953"/>
    <xdr:sp macro="" textlink="">
      <xdr:nvSpPr>
        <xdr:cNvPr id="97" name="Rectangle 176">
          <a:extLst>
            <a:ext uri="{FF2B5EF4-FFF2-40B4-BE49-F238E27FC236}">
              <a16:creationId xmlns:a16="http://schemas.microsoft.com/office/drawing/2014/main" id="{00000000-0008-0000-0300-000061000000}"/>
            </a:ext>
          </a:extLst>
        </xdr:cNvPr>
        <xdr:cNvSpPr>
          <a:spLocks noChangeArrowheads="1"/>
        </xdr:cNvSpPr>
      </xdr:nvSpPr>
      <xdr:spPr bwMode="auto">
        <a:xfrm>
          <a:off x="5981700" y="276225"/>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5</xdr:row>
      <xdr:rowOff>47625</xdr:rowOff>
    </xdr:from>
    <xdr:to>
      <xdr:col>10</xdr:col>
      <xdr:colOff>257175</xdr:colOff>
      <xdr:row>10</xdr:row>
      <xdr:rowOff>47625</xdr:rowOff>
    </xdr:to>
    <xdr:sp macro="" textlink="">
      <xdr:nvSpPr>
        <xdr:cNvPr id="98" name="Line 180">
          <a:extLst>
            <a:ext uri="{FF2B5EF4-FFF2-40B4-BE49-F238E27FC236}">
              <a16:creationId xmlns:a16="http://schemas.microsoft.com/office/drawing/2014/main" id="{00000000-0008-0000-0300-000062000000}"/>
            </a:ext>
          </a:extLst>
        </xdr:cNvPr>
        <xdr:cNvSpPr>
          <a:spLocks noChangeShapeType="1"/>
        </xdr:cNvSpPr>
      </xdr:nvSpPr>
      <xdr:spPr bwMode="auto">
        <a:xfrm flipH="1">
          <a:off x="6324600" y="857250"/>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16</xdr:row>
      <xdr:rowOff>47625</xdr:rowOff>
    </xdr:from>
    <xdr:ext cx="825867" cy="534762"/>
    <xdr:sp macro="" textlink="">
      <xdr:nvSpPr>
        <xdr:cNvPr id="99" name="Text Box 181">
          <a:extLst>
            <a:ext uri="{FF2B5EF4-FFF2-40B4-BE49-F238E27FC236}">
              <a16:creationId xmlns:a16="http://schemas.microsoft.com/office/drawing/2014/main" id="{00000000-0008-0000-0300-000063000000}"/>
            </a:ext>
          </a:extLst>
        </xdr:cNvPr>
        <xdr:cNvSpPr txBox="1">
          <a:spLocks noChangeArrowheads="1"/>
        </xdr:cNvSpPr>
      </xdr:nvSpPr>
      <xdr:spPr bwMode="auto">
        <a:xfrm>
          <a:off x="5705475" y="2638425"/>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12</xdr:row>
      <xdr:rowOff>152400</xdr:rowOff>
    </xdr:from>
    <xdr:to>
      <xdr:col>10</xdr:col>
      <xdr:colOff>180975</xdr:colOff>
      <xdr:row>16</xdr:row>
      <xdr:rowOff>28575</xdr:rowOff>
    </xdr:to>
    <xdr:sp macro="" textlink="">
      <xdr:nvSpPr>
        <xdr:cNvPr id="100" name="Line 182">
          <a:extLst>
            <a:ext uri="{FF2B5EF4-FFF2-40B4-BE49-F238E27FC236}">
              <a16:creationId xmlns:a16="http://schemas.microsoft.com/office/drawing/2014/main" id="{00000000-0008-0000-0300-000064000000}"/>
            </a:ext>
          </a:extLst>
        </xdr:cNvPr>
        <xdr:cNvSpPr>
          <a:spLocks noChangeShapeType="1"/>
        </xdr:cNvSpPr>
      </xdr:nvSpPr>
      <xdr:spPr bwMode="auto">
        <a:xfrm flipV="1">
          <a:off x="5715000" y="2095500"/>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0</xdr:row>
      <xdr:rowOff>104775</xdr:rowOff>
    </xdr:from>
    <xdr:ext cx="65" cy="147476"/>
    <xdr:sp macro="" textlink="">
      <xdr:nvSpPr>
        <xdr:cNvPr id="101" name="Rectangle 184">
          <a:extLst>
            <a:ext uri="{FF2B5EF4-FFF2-40B4-BE49-F238E27FC236}">
              <a16:creationId xmlns:a16="http://schemas.microsoft.com/office/drawing/2014/main" id="{00000000-0008-0000-0300-000065000000}"/>
            </a:ext>
          </a:extLst>
        </xdr:cNvPr>
        <xdr:cNvSpPr>
          <a:spLocks noChangeArrowheads="1"/>
        </xdr:cNvSpPr>
      </xdr:nvSpPr>
      <xdr:spPr bwMode="auto">
        <a:xfrm>
          <a:off x="9448800" y="1047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4</xdr:row>
      <xdr:rowOff>47624</xdr:rowOff>
    </xdr:from>
    <xdr:to>
      <xdr:col>16</xdr:col>
      <xdr:colOff>266699</xdr:colOff>
      <xdr:row>11</xdr:row>
      <xdr:rowOff>85724</xdr:rowOff>
    </xdr:to>
    <xdr:sp macro="" textlink="">
      <xdr:nvSpPr>
        <xdr:cNvPr id="102" name="Line 185">
          <a:extLst>
            <a:ext uri="{FF2B5EF4-FFF2-40B4-BE49-F238E27FC236}">
              <a16:creationId xmlns:a16="http://schemas.microsoft.com/office/drawing/2014/main" id="{00000000-0008-0000-0300-000066000000}"/>
            </a:ext>
          </a:extLst>
        </xdr:cNvPr>
        <xdr:cNvSpPr>
          <a:spLocks noChangeShapeType="1"/>
        </xdr:cNvSpPr>
      </xdr:nvSpPr>
      <xdr:spPr bwMode="auto">
        <a:xfrm flipH="1">
          <a:off x="9801224" y="695324"/>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19</xdr:row>
      <xdr:rowOff>76200</xdr:rowOff>
    </xdr:from>
    <xdr:to>
      <xdr:col>9</xdr:col>
      <xdr:colOff>314325</xdr:colOff>
      <xdr:row>20</xdr:row>
      <xdr:rowOff>76200</xdr:rowOff>
    </xdr:to>
    <xdr:sp macro="" textlink="">
      <xdr:nvSpPr>
        <xdr:cNvPr id="103" name="AutoShape 186">
          <a:extLst>
            <a:ext uri="{FF2B5EF4-FFF2-40B4-BE49-F238E27FC236}">
              <a16:creationId xmlns:a16="http://schemas.microsoft.com/office/drawing/2014/main" id="{00000000-0008-0000-0300-000067000000}"/>
            </a:ext>
          </a:extLst>
        </xdr:cNvPr>
        <xdr:cNvSpPr>
          <a:spLocks/>
        </xdr:cNvSpPr>
      </xdr:nvSpPr>
      <xdr:spPr bwMode="auto">
        <a:xfrm rot="-5400000">
          <a:off x="5100637" y="2614613"/>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7</xdr:col>
      <xdr:colOff>333375</xdr:colOff>
      <xdr:row>24</xdr:row>
      <xdr:rowOff>76200</xdr:rowOff>
    </xdr:from>
    <xdr:ext cx="1741828" cy="483577"/>
    <xdr:sp macro="" textlink="">
      <xdr:nvSpPr>
        <xdr:cNvPr id="104" name="Rectangle 187">
          <a:extLst>
            <a:ext uri="{FF2B5EF4-FFF2-40B4-BE49-F238E27FC236}">
              <a16:creationId xmlns:a16="http://schemas.microsoft.com/office/drawing/2014/main" id="{00000000-0008-0000-0300-000068000000}"/>
            </a:ext>
          </a:extLst>
        </xdr:cNvPr>
        <xdr:cNvSpPr>
          <a:spLocks noChangeArrowheads="1"/>
        </xdr:cNvSpPr>
      </xdr:nvSpPr>
      <xdr:spPr bwMode="auto">
        <a:xfrm>
          <a:off x="4583906" y="4445794"/>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10</xdr:col>
      <xdr:colOff>485775</xdr:colOff>
      <xdr:row>18</xdr:row>
      <xdr:rowOff>28575</xdr:rowOff>
    </xdr:from>
    <xdr:to>
      <xdr:col>14</xdr:col>
      <xdr:colOff>28575</xdr:colOff>
      <xdr:row>19</xdr:row>
      <xdr:rowOff>133350</xdr:rowOff>
    </xdr:to>
    <xdr:sp macro="" textlink="">
      <xdr:nvSpPr>
        <xdr:cNvPr id="105" name="AutoShape 188">
          <a:extLst>
            <a:ext uri="{FF2B5EF4-FFF2-40B4-BE49-F238E27FC236}">
              <a16:creationId xmlns:a16="http://schemas.microsoft.com/office/drawing/2014/main" id="{00000000-0008-0000-0300-000069000000}"/>
            </a:ext>
          </a:extLst>
        </xdr:cNvPr>
        <xdr:cNvSpPr>
          <a:spLocks/>
        </xdr:cNvSpPr>
      </xdr:nvSpPr>
      <xdr:spPr bwMode="auto">
        <a:xfrm rot="-5400000">
          <a:off x="7439025" y="2085975"/>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twoCellAnchor editAs="oneCell">
    <xdr:from>
      <xdr:col>13</xdr:col>
      <xdr:colOff>114300</xdr:colOff>
      <xdr:row>39</xdr:row>
      <xdr:rowOff>9525</xdr:rowOff>
    </xdr:from>
    <xdr:to>
      <xdr:col>15</xdr:col>
      <xdr:colOff>352425</xdr:colOff>
      <xdr:row>41</xdr:row>
      <xdr:rowOff>66675</xdr:rowOff>
    </xdr:to>
    <xdr:sp macro="" textlink="">
      <xdr:nvSpPr>
        <xdr:cNvPr id="106" name="Rectangle 189">
          <a:extLst>
            <a:ext uri="{FF2B5EF4-FFF2-40B4-BE49-F238E27FC236}">
              <a16:creationId xmlns:a16="http://schemas.microsoft.com/office/drawing/2014/main" id="{00000000-0008-0000-0300-00006A000000}"/>
            </a:ext>
          </a:extLst>
        </xdr:cNvPr>
        <xdr:cNvSpPr>
          <a:spLocks noChangeArrowheads="1"/>
        </xdr:cNvSpPr>
      </xdr:nvSpPr>
      <xdr:spPr bwMode="auto">
        <a:xfrm>
          <a:off x="8039100" y="6324600"/>
          <a:ext cx="1457325"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oneCellAnchor>
    <xdr:from>
      <xdr:col>11</xdr:col>
      <xdr:colOff>28575</xdr:colOff>
      <xdr:row>5</xdr:row>
      <xdr:rowOff>38100</xdr:rowOff>
    </xdr:from>
    <xdr:ext cx="1678639" cy="161192"/>
    <xdr:sp macro="" textlink="">
      <xdr:nvSpPr>
        <xdr:cNvPr id="107" name="Rectangle 194">
          <a:extLst>
            <a:ext uri="{FF2B5EF4-FFF2-40B4-BE49-F238E27FC236}">
              <a16:creationId xmlns:a16="http://schemas.microsoft.com/office/drawing/2014/main" id="{00000000-0008-0000-0300-00006B000000}"/>
            </a:ext>
          </a:extLst>
        </xdr:cNvPr>
        <xdr:cNvSpPr>
          <a:spLocks noChangeArrowheads="1"/>
        </xdr:cNvSpPr>
      </xdr:nvSpPr>
      <xdr:spPr bwMode="auto">
        <a:xfrm>
          <a:off x="6734175" y="847725"/>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7</xdr:row>
      <xdr:rowOff>152400</xdr:rowOff>
    </xdr:from>
    <xdr:to>
      <xdr:col>12</xdr:col>
      <xdr:colOff>142876</xdr:colOff>
      <xdr:row>12</xdr:row>
      <xdr:rowOff>0</xdr:rowOff>
    </xdr:to>
    <xdr:sp macro="" textlink="">
      <xdr:nvSpPr>
        <xdr:cNvPr id="108" name="Line 195">
          <a:extLst>
            <a:ext uri="{FF2B5EF4-FFF2-40B4-BE49-F238E27FC236}">
              <a16:creationId xmlns:a16="http://schemas.microsoft.com/office/drawing/2014/main" id="{00000000-0008-0000-0300-00006C000000}"/>
            </a:ext>
          </a:extLst>
        </xdr:cNvPr>
        <xdr:cNvSpPr>
          <a:spLocks noChangeShapeType="1"/>
        </xdr:cNvSpPr>
      </xdr:nvSpPr>
      <xdr:spPr bwMode="auto">
        <a:xfrm flipH="1">
          <a:off x="7346157" y="1378744"/>
          <a:ext cx="83344" cy="681037"/>
        </a:xfrm>
        <a:prstGeom prst="line">
          <a:avLst/>
        </a:prstGeom>
        <a:noFill/>
        <a:ln w="25400">
          <a:solidFill>
            <a:srgbClr val="FF0000"/>
          </a:solidFill>
          <a:round/>
          <a:headEnd/>
          <a:tailEnd type="triangle" w="med" len="lg"/>
        </a:ln>
      </xdr:spPr>
    </xdr:sp>
    <xdr:clientData/>
  </xdr:twoCellAnchor>
  <xdr:twoCellAnchor>
    <xdr:from>
      <xdr:col>14</xdr:col>
      <xdr:colOff>35718</xdr:colOff>
      <xdr:row>5</xdr:row>
      <xdr:rowOff>47625</xdr:rowOff>
    </xdr:from>
    <xdr:to>
      <xdr:col>14</xdr:col>
      <xdr:colOff>238125</xdr:colOff>
      <xdr:row>12</xdr:row>
      <xdr:rowOff>130969</xdr:rowOff>
    </xdr:to>
    <xdr:sp macro="" textlink="">
      <xdr:nvSpPr>
        <xdr:cNvPr id="109" name="Line 196">
          <a:extLst>
            <a:ext uri="{FF2B5EF4-FFF2-40B4-BE49-F238E27FC236}">
              <a16:creationId xmlns:a16="http://schemas.microsoft.com/office/drawing/2014/main" id="{00000000-0008-0000-0300-00006D000000}"/>
            </a:ext>
          </a:extLst>
        </xdr:cNvPr>
        <xdr:cNvSpPr>
          <a:spLocks noChangeShapeType="1"/>
        </xdr:cNvSpPr>
      </xdr:nvSpPr>
      <xdr:spPr bwMode="auto">
        <a:xfrm flipH="1">
          <a:off x="8536781" y="940594"/>
          <a:ext cx="202407" cy="1250156"/>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3</xdr:row>
      <xdr:rowOff>104775</xdr:rowOff>
    </xdr:from>
    <xdr:ext cx="719684" cy="442429"/>
    <xdr:sp macro="" textlink="">
      <xdr:nvSpPr>
        <xdr:cNvPr id="110" name="Rectangle 197">
          <a:extLst>
            <a:ext uri="{FF2B5EF4-FFF2-40B4-BE49-F238E27FC236}">
              <a16:creationId xmlns:a16="http://schemas.microsoft.com/office/drawing/2014/main" id="{00000000-0008-0000-0300-00006E000000}"/>
            </a:ext>
          </a:extLst>
        </xdr:cNvPr>
        <xdr:cNvSpPr>
          <a:spLocks noChangeArrowheads="1"/>
        </xdr:cNvSpPr>
      </xdr:nvSpPr>
      <xdr:spPr bwMode="auto">
        <a:xfrm>
          <a:off x="8920163" y="664369"/>
          <a:ext cx="719684"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1" i="0" strike="noStrike">
              <a:solidFill>
                <a:srgbClr val="000000"/>
              </a:solidFill>
              <a:latin typeface="Arial"/>
              <a:cs typeface="Arial"/>
            </a:rPr>
            <a:t>Fiber Drop, </a:t>
          </a:r>
        </a:p>
        <a:p>
          <a:pPr algn="l" rtl="0">
            <a:defRPr sz="1000"/>
          </a:pPr>
          <a:r>
            <a:rPr lang="en-US" sz="1000" b="1" i="0" strike="noStrike">
              <a:solidFill>
                <a:srgbClr val="000000"/>
              </a:solidFill>
              <a:latin typeface="Arial"/>
              <a:cs typeface="Arial"/>
            </a:rPr>
            <a:t>500 feet</a:t>
          </a:r>
        </a:p>
        <a:p>
          <a:pPr algn="l" rtl="0">
            <a:defRPr sz="1000"/>
          </a:pPr>
          <a:endParaRPr lang="en-US" sz="1000" b="1" i="0" strike="noStrike">
            <a:solidFill>
              <a:srgbClr val="000000"/>
            </a:solidFill>
            <a:latin typeface="Arial"/>
            <a:cs typeface="Arial"/>
          </a:endParaRPr>
        </a:p>
      </xdr:txBody>
    </xdr:sp>
    <xdr:clientData/>
  </xdr:oneCellAnchor>
  <xdr:twoCellAnchor>
    <xdr:from>
      <xdr:col>0</xdr:col>
      <xdr:colOff>295275</xdr:colOff>
      <xdr:row>2</xdr:row>
      <xdr:rowOff>104775</xdr:rowOff>
    </xdr:from>
    <xdr:to>
      <xdr:col>1</xdr:col>
      <xdr:colOff>0</xdr:colOff>
      <xdr:row>4</xdr:row>
      <xdr:rowOff>85725</xdr:rowOff>
    </xdr:to>
    <xdr:sp macro="" textlink="">
      <xdr:nvSpPr>
        <xdr:cNvPr id="111" name="Oval 198">
          <a:extLst>
            <a:ext uri="{FF2B5EF4-FFF2-40B4-BE49-F238E27FC236}">
              <a16:creationId xmlns:a16="http://schemas.microsoft.com/office/drawing/2014/main" id="{00000000-0008-0000-0300-00006F000000}"/>
            </a:ext>
          </a:extLst>
        </xdr:cNvPr>
        <xdr:cNvSpPr>
          <a:spLocks noChangeArrowheads="1"/>
        </xdr:cNvSpPr>
      </xdr:nvSpPr>
      <xdr:spPr bwMode="auto">
        <a:xfrm>
          <a:off x="295275" y="428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21</xdr:row>
      <xdr:rowOff>140494</xdr:rowOff>
    </xdr:from>
    <xdr:to>
      <xdr:col>15</xdr:col>
      <xdr:colOff>119063</xdr:colOff>
      <xdr:row>22</xdr:row>
      <xdr:rowOff>107156</xdr:rowOff>
    </xdr:to>
    <xdr:sp macro="" textlink="">
      <xdr:nvSpPr>
        <xdr:cNvPr id="112" name="Oval 200">
          <a:extLst>
            <a:ext uri="{FF2B5EF4-FFF2-40B4-BE49-F238E27FC236}">
              <a16:creationId xmlns:a16="http://schemas.microsoft.com/office/drawing/2014/main" id="{00000000-0008-0000-0300-000070000000}"/>
            </a:ext>
          </a:extLst>
        </xdr:cNvPr>
        <xdr:cNvSpPr>
          <a:spLocks noChangeArrowheads="1"/>
        </xdr:cNvSpPr>
      </xdr:nvSpPr>
      <xdr:spPr bwMode="auto">
        <a:xfrm>
          <a:off x="8958263" y="3855244"/>
          <a:ext cx="269081" cy="28813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500062</xdr:colOff>
      <xdr:row>12</xdr:row>
      <xdr:rowOff>321467</xdr:rowOff>
    </xdr:from>
    <xdr:to>
      <xdr:col>14</xdr:col>
      <xdr:colOff>571500</xdr:colOff>
      <xdr:row>21</xdr:row>
      <xdr:rowOff>107155</xdr:rowOff>
    </xdr:to>
    <xdr:sp macro="" textlink="">
      <xdr:nvSpPr>
        <xdr:cNvPr id="113" name="Line 201">
          <a:extLst>
            <a:ext uri="{FF2B5EF4-FFF2-40B4-BE49-F238E27FC236}">
              <a16:creationId xmlns:a16="http://schemas.microsoft.com/office/drawing/2014/main" id="{00000000-0008-0000-0300-000071000000}"/>
            </a:ext>
          </a:extLst>
        </xdr:cNvPr>
        <xdr:cNvSpPr>
          <a:spLocks noChangeShapeType="1"/>
        </xdr:cNvSpPr>
      </xdr:nvSpPr>
      <xdr:spPr bwMode="auto">
        <a:xfrm flipH="1" flipV="1">
          <a:off x="9001125" y="2381248"/>
          <a:ext cx="71438" cy="1440657"/>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19</xdr:row>
      <xdr:rowOff>47625</xdr:rowOff>
    </xdr:from>
    <xdr:to>
      <xdr:col>0</xdr:col>
      <xdr:colOff>476250</xdr:colOff>
      <xdr:row>21</xdr:row>
      <xdr:rowOff>28575</xdr:rowOff>
    </xdr:to>
    <xdr:sp macro="" textlink="">
      <xdr:nvSpPr>
        <xdr:cNvPr id="114" name="Oval 202">
          <a:extLst>
            <a:ext uri="{FF2B5EF4-FFF2-40B4-BE49-F238E27FC236}">
              <a16:creationId xmlns:a16="http://schemas.microsoft.com/office/drawing/2014/main" id="{00000000-0008-0000-0300-000072000000}"/>
            </a:ext>
          </a:extLst>
        </xdr:cNvPr>
        <xdr:cNvSpPr>
          <a:spLocks noChangeArrowheads="1"/>
        </xdr:cNvSpPr>
      </xdr:nvSpPr>
      <xdr:spPr bwMode="auto">
        <a:xfrm>
          <a:off x="161925" y="31242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17</xdr:row>
      <xdr:rowOff>0</xdr:rowOff>
    </xdr:from>
    <xdr:to>
      <xdr:col>2</xdr:col>
      <xdr:colOff>276225</xdr:colOff>
      <xdr:row>20</xdr:row>
      <xdr:rowOff>28575</xdr:rowOff>
    </xdr:to>
    <xdr:sp macro="" textlink="">
      <xdr:nvSpPr>
        <xdr:cNvPr id="115" name="Line 203">
          <a:extLst>
            <a:ext uri="{FF2B5EF4-FFF2-40B4-BE49-F238E27FC236}">
              <a16:creationId xmlns:a16="http://schemas.microsoft.com/office/drawing/2014/main" id="{00000000-0008-0000-0300-000073000000}"/>
            </a:ext>
          </a:extLst>
        </xdr:cNvPr>
        <xdr:cNvSpPr>
          <a:spLocks noChangeShapeType="1"/>
        </xdr:cNvSpPr>
      </xdr:nvSpPr>
      <xdr:spPr bwMode="auto">
        <a:xfrm flipV="1">
          <a:off x="485775" y="2752725"/>
          <a:ext cx="1009650" cy="514350"/>
        </a:xfrm>
        <a:prstGeom prst="line">
          <a:avLst/>
        </a:prstGeom>
        <a:noFill/>
        <a:ln w="25400">
          <a:solidFill>
            <a:srgbClr val="FF0000"/>
          </a:solidFill>
          <a:round/>
          <a:headEnd/>
          <a:tailEnd type="triangle" w="med" len="lg"/>
        </a:ln>
      </xdr:spPr>
    </xdr:sp>
    <xdr:clientData/>
  </xdr:twoCellAnchor>
  <xdr:twoCellAnchor>
    <xdr:from>
      <xdr:col>0</xdr:col>
      <xdr:colOff>200025</xdr:colOff>
      <xdr:row>27</xdr:row>
      <xdr:rowOff>104775</xdr:rowOff>
    </xdr:from>
    <xdr:to>
      <xdr:col>0</xdr:col>
      <xdr:colOff>514350</xdr:colOff>
      <xdr:row>29</xdr:row>
      <xdr:rowOff>85725</xdr:rowOff>
    </xdr:to>
    <xdr:sp macro="" textlink="">
      <xdr:nvSpPr>
        <xdr:cNvPr id="116" name="Oval 204">
          <a:extLst>
            <a:ext uri="{FF2B5EF4-FFF2-40B4-BE49-F238E27FC236}">
              <a16:creationId xmlns:a16="http://schemas.microsoft.com/office/drawing/2014/main" id="{00000000-0008-0000-0300-000074000000}"/>
            </a:ext>
          </a:extLst>
        </xdr:cNvPr>
        <xdr:cNvSpPr>
          <a:spLocks noChangeArrowheads="1"/>
        </xdr:cNvSpPr>
      </xdr:nvSpPr>
      <xdr:spPr bwMode="auto">
        <a:xfrm>
          <a:off x="200025" y="44767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E</a:t>
          </a:r>
        </a:p>
      </xdr:txBody>
    </xdr:sp>
    <xdr:clientData/>
  </xdr:twoCellAnchor>
  <xdr:twoCellAnchor>
    <xdr:from>
      <xdr:col>0</xdr:col>
      <xdr:colOff>485775</xdr:colOff>
      <xdr:row>24</xdr:row>
      <xdr:rowOff>28575</xdr:rowOff>
    </xdr:from>
    <xdr:to>
      <xdr:col>2</xdr:col>
      <xdr:colOff>238125</xdr:colOff>
      <xdr:row>27</xdr:row>
      <xdr:rowOff>114300</xdr:rowOff>
    </xdr:to>
    <xdr:sp macro="" textlink="">
      <xdr:nvSpPr>
        <xdr:cNvPr id="117" name="Line 205">
          <a:extLst>
            <a:ext uri="{FF2B5EF4-FFF2-40B4-BE49-F238E27FC236}">
              <a16:creationId xmlns:a16="http://schemas.microsoft.com/office/drawing/2014/main" id="{00000000-0008-0000-0300-000075000000}"/>
            </a:ext>
          </a:extLst>
        </xdr:cNvPr>
        <xdr:cNvSpPr>
          <a:spLocks noChangeShapeType="1"/>
        </xdr:cNvSpPr>
      </xdr:nvSpPr>
      <xdr:spPr bwMode="auto">
        <a:xfrm flipV="1">
          <a:off x="485775" y="3914775"/>
          <a:ext cx="971550" cy="571500"/>
        </a:xfrm>
        <a:prstGeom prst="line">
          <a:avLst/>
        </a:prstGeom>
        <a:noFill/>
        <a:ln w="25400">
          <a:solidFill>
            <a:srgbClr val="FF0000"/>
          </a:solidFill>
          <a:round/>
          <a:headEnd/>
          <a:tailEnd type="triangle" w="med" len="lg"/>
        </a:ln>
      </xdr:spPr>
    </xdr:sp>
    <xdr:clientData/>
  </xdr:twoCellAnchor>
  <xdr:twoCellAnchor>
    <xdr:from>
      <xdr:col>0</xdr:col>
      <xdr:colOff>219075</xdr:colOff>
      <xdr:row>32</xdr:row>
      <xdr:rowOff>85725</xdr:rowOff>
    </xdr:from>
    <xdr:to>
      <xdr:col>0</xdr:col>
      <xdr:colOff>533400</xdr:colOff>
      <xdr:row>34</xdr:row>
      <xdr:rowOff>66675</xdr:rowOff>
    </xdr:to>
    <xdr:sp macro="" textlink="">
      <xdr:nvSpPr>
        <xdr:cNvPr id="118" name="Oval 206">
          <a:extLst>
            <a:ext uri="{FF2B5EF4-FFF2-40B4-BE49-F238E27FC236}">
              <a16:creationId xmlns:a16="http://schemas.microsoft.com/office/drawing/2014/main" id="{00000000-0008-0000-0300-000076000000}"/>
            </a:ext>
          </a:extLst>
        </xdr:cNvPr>
        <xdr:cNvSpPr>
          <a:spLocks noChangeArrowheads="1"/>
        </xdr:cNvSpPr>
      </xdr:nvSpPr>
      <xdr:spPr bwMode="auto">
        <a:xfrm>
          <a:off x="219075" y="52673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304800</xdr:colOff>
      <xdr:row>36</xdr:row>
      <xdr:rowOff>76200</xdr:rowOff>
    </xdr:from>
    <xdr:to>
      <xdr:col>2</xdr:col>
      <xdr:colOff>9525</xdr:colOff>
      <xdr:row>38</xdr:row>
      <xdr:rowOff>57150</xdr:rowOff>
    </xdr:to>
    <xdr:sp macro="" textlink="">
      <xdr:nvSpPr>
        <xdr:cNvPr id="119" name="Oval 207">
          <a:extLst>
            <a:ext uri="{FF2B5EF4-FFF2-40B4-BE49-F238E27FC236}">
              <a16:creationId xmlns:a16="http://schemas.microsoft.com/office/drawing/2014/main" id="{00000000-0008-0000-0300-000077000000}"/>
            </a:ext>
          </a:extLst>
        </xdr:cNvPr>
        <xdr:cNvSpPr>
          <a:spLocks noChangeArrowheads="1"/>
        </xdr:cNvSpPr>
      </xdr:nvSpPr>
      <xdr:spPr bwMode="auto">
        <a:xfrm>
          <a:off x="914400" y="5905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a:t>
          </a:r>
        </a:p>
      </xdr:txBody>
    </xdr:sp>
    <xdr:clientData/>
  </xdr:twoCellAnchor>
  <xdr:twoCellAnchor>
    <xdr:from>
      <xdr:col>2</xdr:col>
      <xdr:colOff>381000</xdr:colOff>
      <xdr:row>36</xdr:row>
      <xdr:rowOff>85725</xdr:rowOff>
    </xdr:from>
    <xdr:to>
      <xdr:col>3</xdr:col>
      <xdr:colOff>85725</xdr:colOff>
      <xdr:row>38</xdr:row>
      <xdr:rowOff>66675</xdr:rowOff>
    </xdr:to>
    <xdr:sp macro="" textlink="">
      <xdr:nvSpPr>
        <xdr:cNvPr id="120" name="Oval 208">
          <a:extLst>
            <a:ext uri="{FF2B5EF4-FFF2-40B4-BE49-F238E27FC236}">
              <a16:creationId xmlns:a16="http://schemas.microsoft.com/office/drawing/2014/main" id="{00000000-0008-0000-0300-000078000000}"/>
            </a:ext>
          </a:extLst>
        </xdr:cNvPr>
        <xdr:cNvSpPr>
          <a:spLocks noChangeArrowheads="1"/>
        </xdr:cNvSpPr>
      </xdr:nvSpPr>
      <xdr:spPr bwMode="auto">
        <a:xfrm>
          <a:off x="1600200" y="5915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3</xdr:col>
      <xdr:colOff>390525</xdr:colOff>
      <xdr:row>36</xdr:row>
      <xdr:rowOff>114300</xdr:rowOff>
    </xdr:from>
    <xdr:to>
      <xdr:col>4</xdr:col>
      <xdr:colOff>95250</xdr:colOff>
      <xdr:row>38</xdr:row>
      <xdr:rowOff>95250</xdr:rowOff>
    </xdr:to>
    <xdr:sp macro="" textlink="">
      <xdr:nvSpPr>
        <xdr:cNvPr id="121" name="Oval 209">
          <a:extLst>
            <a:ext uri="{FF2B5EF4-FFF2-40B4-BE49-F238E27FC236}">
              <a16:creationId xmlns:a16="http://schemas.microsoft.com/office/drawing/2014/main" id="{00000000-0008-0000-0300-000079000000}"/>
            </a:ext>
          </a:extLst>
        </xdr:cNvPr>
        <xdr:cNvSpPr>
          <a:spLocks noChangeArrowheads="1"/>
        </xdr:cNvSpPr>
      </xdr:nvSpPr>
      <xdr:spPr bwMode="auto">
        <a:xfrm>
          <a:off x="2219325" y="5943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0</xdr:col>
      <xdr:colOff>495300</xdr:colOff>
      <xdr:row>27</xdr:row>
      <xdr:rowOff>66675</xdr:rowOff>
    </xdr:from>
    <xdr:to>
      <xdr:col>2</xdr:col>
      <xdr:colOff>228600</xdr:colOff>
      <xdr:row>32</xdr:row>
      <xdr:rowOff>152400</xdr:rowOff>
    </xdr:to>
    <xdr:sp macro="" textlink="">
      <xdr:nvSpPr>
        <xdr:cNvPr id="122" name="Line 210">
          <a:extLst>
            <a:ext uri="{FF2B5EF4-FFF2-40B4-BE49-F238E27FC236}">
              <a16:creationId xmlns:a16="http://schemas.microsoft.com/office/drawing/2014/main" id="{00000000-0008-0000-0300-00007A000000}"/>
            </a:ext>
          </a:extLst>
        </xdr:cNvPr>
        <xdr:cNvSpPr>
          <a:spLocks noChangeShapeType="1"/>
        </xdr:cNvSpPr>
      </xdr:nvSpPr>
      <xdr:spPr bwMode="auto">
        <a:xfrm flipV="1">
          <a:off x="495300" y="4438650"/>
          <a:ext cx="952500" cy="895350"/>
        </a:xfrm>
        <a:prstGeom prst="line">
          <a:avLst/>
        </a:prstGeom>
        <a:noFill/>
        <a:ln w="25400">
          <a:solidFill>
            <a:srgbClr val="FF0000"/>
          </a:solidFill>
          <a:round/>
          <a:headEnd/>
          <a:tailEnd type="triangle" w="med" len="lg"/>
        </a:ln>
      </xdr:spPr>
    </xdr:sp>
    <xdr:clientData/>
  </xdr:twoCellAnchor>
  <xdr:twoCellAnchor>
    <xdr:from>
      <xdr:col>1</xdr:col>
      <xdr:colOff>561975</xdr:colOff>
      <xdr:row>27</xdr:row>
      <xdr:rowOff>66675</xdr:rowOff>
    </xdr:from>
    <xdr:to>
      <xdr:col>3</xdr:col>
      <xdr:colOff>66675</xdr:colOff>
      <xdr:row>36</xdr:row>
      <xdr:rowOff>104775</xdr:rowOff>
    </xdr:to>
    <xdr:sp macro="" textlink="">
      <xdr:nvSpPr>
        <xdr:cNvPr id="123" name="Line 211">
          <a:extLst>
            <a:ext uri="{FF2B5EF4-FFF2-40B4-BE49-F238E27FC236}">
              <a16:creationId xmlns:a16="http://schemas.microsoft.com/office/drawing/2014/main" id="{00000000-0008-0000-0300-00007B000000}"/>
            </a:ext>
          </a:extLst>
        </xdr:cNvPr>
        <xdr:cNvSpPr>
          <a:spLocks noChangeShapeType="1"/>
        </xdr:cNvSpPr>
      </xdr:nvSpPr>
      <xdr:spPr bwMode="auto">
        <a:xfrm flipV="1">
          <a:off x="1171575" y="4438650"/>
          <a:ext cx="723900" cy="1495425"/>
        </a:xfrm>
        <a:prstGeom prst="line">
          <a:avLst/>
        </a:prstGeom>
        <a:noFill/>
        <a:ln w="25400">
          <a:solidFill>
            <a:srgbClr val="FF0000"/>
          </a:solidFill>
          <a:round/>
          <a:headEnd/>
          <a:tailEnd type="triangle" w="med" len="lg"/>
        </a:ln>
      </xdr:spPr>
    </xdr:sp>
    <xdr:clientData/>
  </xdr:twoCellAnchor>
  <xdr:twoCellAnchor>
    <xdr:from>
      <xdr:col>2</xdr:col>
      <xdr:colOff>581025</xdr:colOff>
      <xdr:row>27</xdr:row>
      <xdr:rowOff>104775</xdr:rowOff>
    </xdr:from>
    <xdr:to>
      <xdr:col>3</xdr:col>
      <xdr:colOff>447675</xdr:colOff>
      <xdr:row>36</xdr:row>
      <xdr:rowOff>85725</xdr:rowOff>
    </xdr:to>
    <xdr:sp macro="" textlink="">
      <xdr:nvSpPr>
        <xdr:cNvPr id="124" name="Line 212">
          <a:extLst>
            <a:ext uri="{FF2B5EF4-FFF2-40B4-BE49-F238E27FC236}">
              <a16:creationId xmlns:a16="http://schemas.microsoft.com/office/drawing/2014/main" id="{00000000-0008-0000-0300-00007C000000}"/>
            </a:ext>
          </a:extLst>
        </xdr:cNvPr>
        <xdr:cNvSpPr>
          <a:spLocks noChangeShapeType="1"/>
        </xdr:cNvSpPr>
      </xdr:nvSpPr>
      <xdr:spPr bwMode="auto">
        <a:xfrm flipV="1">
          <a:off x="1800225" y="4476750"/>
          <a:ext cx="476250" cy="1438275"/>
        </a:xfrm>
        <a:prstGeom prst="line">
          <a:avLst/>
        </a:prstGeom>
        <a:noFill/>
        <a:ln w="25400">
          <a:solidFill>
            <a:srgbClr val="FF0000"/>
          </a:solidFill>
          <a:round/>
          <a:headEnd/>
          <a:tailEnd type="triangle" w="med" len="lg"/>
        </a:ln>
      </xdr:spPr>
    </xdr:sp>
    <xdr:clientData/>
  </xdr:twoCellAnchor>
  <xdr:twoCellAnchor>
    <xdr:from>
      <xdr:col>4</xdr:col>
      <xdr:colOff>28575</xdr:colOff>
      <xdr:row>27</xdr:row>
      <xdr:rowOff>76200</xdr:rowOff>
    </xdr:from>
    <xdr:to>
      <xdr:col>4</xdr:col>
      <xdr:colOff>190500</xdr:colOff>
      <xdr:row>36</xdr:row>
      <xdr:rowOff>123825</xdr:rowOff>
    </xdr:to>
    <xdr:sp macro="" textlink="">
      <xdr:nvSpPr>
        <xdr:cNvPr id="125" name="Line 213">
          <a:extLst>
            <a:ext uri="{FF2B5EF4-FFF2-40B4-BE49-F238E27FC236}">
              <a16:creationId xmlns:a16="http://schemas.microsoft.com/office/drawing/2014/main" id="{00000000-0008-0000-0300-00007D000000}"/>
            </a:ext>
          </a:extLst>
        </xdr:cNvPr>
        <xdr:cNvSpPr>
          <a:spLocks noChangeShapeType="1"/>
        </xdr:cNvSpPr>
      </xdr:nvSpPr>
      <xdr:spPr bwMode="auto">
        <a:xfrm flipV="1">
          <a:off x="2466975" y="4448175"/>
          <a:ext cx="161925" cy="1504950"/>
        </a:xfrm>
        <a:prstGeom prst="line">
          <a:avLst/>
        </a:prstGeom>
        <a:noFill/>
        <a:ln w="25400">
          <a:solidFill>
            <a:srgbClr val="FF0000"/>
          </a:solidFill>
          <a:round/>
          <a:headEnd/>
          <a:tailEnd type="triangle" w="med" len="lg"/>
        </a:ln>
      </xdr:spPr>
    </xdr:sp>
    <xdr:clientData/>
  </xdr:twoCellAnchor>
  <xdr:twoCellAnchor>
    <xdr:from>
      <xdr:col>6</xdr:col>
      <xdr:colOff>485775</xdr:colOff>
      <xdr:row>28</xdr:row>
      <xdr:rowOff>47625</xdr:rowOff>
    </xdr:from>
    <xdr:to>
      <xdr:col>7</xdr:col>
      <xdr:colOff>190500</xdr:colOff>
      <xdr:row>30</xdr:row>
      <xdr:rowOff>28575</xdr:rowOff>
    </xdr:to>
    <xdr:sp macro="" textlink="">
      <xdr:nvSpPr>
        <xdr:cNvPr id="126" name="Oval 215">
          <a:extLst>
            <a:ext uri="{FF2B5EF4-FFF2-40B4-BE49-F238E27FC236}">
              <a16:creationId xmlns:a16="http://schemas.microsoft.com/office/drawing/2014/main" id="{00000000-0008-0000-0300-00007E000000}"/>
            </a:ext>
          </a:extLst>
        </xdr:cNvPr>
        <xdr:cNvSpPr>
          <a:spLocks noChangeArrowheads="1"/>
        </xdr:cNvSpPr>
      </xdr:nvSpPr>
      <xdr:spPr bwMode="auto">
        <a:xfrm>
          <a:off x="4143375" y="45815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19</xdr:row>
      <xdr:rowOff>76200</xdr:rowOff>
    </xdr:from>
    <xdr:to>
      <xdr:col>7</xdr:col>
      <xdr:colOff>152400</xdr:colOff>
      <xdr:row>21</xdr:row>
      <xdr:rowOff>57150</xdr:rowOff>
    </xdr:to>
    <xdr:sp macro="" textlink="">
      <xdr:nvSpPr>
        <xdr:cNvPr id="127" name="Oval 216">
          <a:extLst>
            <a:ext uri="{FF2B5EF4-FFF2-40B4-BE49-F238E27FC236}">
              <a16:creationId xmlns:a16="http://schemas.microsoft.com/office/drawing/2014/main" id="{00000000-0008-0000-0300-00007F000000}"/>
            </a:ext>
          </a:extLst>
        </xdr:cNvPr>
        <xdr:cNvSpPr>
          <a:spLocks noChangeArrowheads="1"/>
        </xdr:cNvSpPr>
      </xdr:nvSpPr>
      <xdr:spPr bwMode="auto">
        <a:xfrm>
          <a:off x="4105275" y="31527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23</xdr:row>
      <xdr:rowOff>123825</xdr:rowOff>
    </xdr:from>
    <xdr:to>
      <xdr:col>6</xdr:col>
      <xdr:colOff>485775</xdr:colOff>
      <xdr:row>28</xdr:row>
      <xdr:rowOff>114300</xdr:rowOff>
    </xdr:to>
    <xdr:sp macro="" textlink="">
      <xdr:nvSpPr>
        <xdr:cNvPr id="128" name="Line 217">
          <a:extLst>
            <a:ext uri="{FF2B5EF4-FFF2-40B4-BE49-F238E27FC236}">
              <a16:creationId xmlns:a16="http://schemas.microsoft.com/office/drawing/2014/main" id="{00000000-0008-0000-0300-000080000000}"/>
            </a:ext>
          </a:extLst>
        </xdr:cNvPr>
        <xdr:cNvSpPr>
          <a:spLocks noChangeShapeType="1"/>
        </xdr:cNvSpPr>
      </xdr:nvSpPr>
      <xdr:spPr bwMode="auto">
        <a:xfrm flipH="1" flipV="1">
          <a:off x="3438525" y="3848100"/>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1</xdr:row>
      <xdr:rowOff>66675</xdr:rowOff>
    </xdr:from>
    <xdr:to>
      <xdr:col>6</xdr:col>
      <xdr:colOff>342900</xdr:colOff>
      <xdr:row>3</xdr:row>
      <xdr:rowOff>47625</xdr:rowOff>
    </xdr:to>
    <xdr:sp macro="" textlink="">
      <xdr:nvSpPr>
        <xdr:cNvPr id="129" name="Oval 218">
          <a:extLst>
            <a:ext uri="{FF2B5EF4-FFF2-40B4-BE49-F238E27FC236}">
              <a16:creationId xmlns:a16="http://schemas.microsoft.com/office/drawing/2014/main" id="{00000000-0008-0000-0300-000081000000}"/>
            </a:ext>
          </a:extLst>
        </xdr:cNvPr>
        <xdr:cNvSpPr>
          <a:spLocks noChangeArrowheads="1"/>
        </xdr:cNvSpPr>
      </xdr:nvSpPr>
      <xdr:spPr bwMode="auto">
        <a:xfrm>
          <a:off x="3686175" y="2286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21</xdr:row>
      <xdr:rowOff>76200</xdr:rowOff>
    </xdr:from>
    <xdr:to>
      <xdr:col>8</xdr:col>
      <xdr:colOff>447675</xdr:colOff>
      <xdr:row>23</xdr:row>
      <xdr:rowOff>57150</xdr:rowOff>
    </xdr:to>
    <xdr:sp macro="" textlink="">
      <xdr:nvSpPr>
        <xdr:cNvPr id="130" name="Oval 223">
          <a:extLst>
            <a:ext uri="{FF2B5EF4-FFF2-40B4-BE49-F238E27FC236}">
              <a16:creationId xmlns:a16="http://schemas.microsoft.com/office/drawing/2014/main" id="{00000000-0008-0000-0300-000082000000}"/>
            </a:ext>
          </a:extLst>
        </xdr:cNvPr>
        <xdr:cNvSpPr>
          <a:spLocks noChangeArrowheads="1"/>
        </xdr:cNvSpPr>
      </xdr:nvSpPr>
      <xdr:spPr bwMode="auto">
        <a:xfrm>
          <a:off x="5010150" y="34766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15</xdr:row>
      <xdr:rowOff>104775</xdr:rowOff>
    </xdr:from>
    <xdr:to>
      <xdr:col>9</xdr:col>
      <xdr:colOff>238125</xdr:colOff>
      <xdr:row>17</xdr:row>
      <xdr:rowOff>85725</xdr:rowOff>
    </xdr:to>
    <xdr:sp macro="" textlink="">
      <xdr:nvSpPr>
        <xdr:cNvPr id="131" name="Oval 228">
          <a:extLst>
            <a:ext uri="{FF2B5EF4-FFF2-40B4-BE49-F238E27FC236}">
              <a16:creationId xmlns:a16="http://schemas.microsoft.com/office/drawing/2014/main" id="{00000000-0008-0000-0300-000083000000}"/>
            </a:ext>
          </a:extLst>
        </xdr:cNvPr>
        <xdr:cNvSpPr>
          <a:spLocks noChangeArrowheads="1"/>
        </xdr:cNvSpPr>
      </xdr:nvSpPr>
      <xdr:spPr bwMode="auto">
        <a:xfrm>
          <a:off x="5410200" y="25336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28</xdr:row>
      <xdr:rowOff>0</xdr:rowOff>
    </xdr:from>
    <xdr:to>
      <xdr:col>12</xdr:col>
      <xdr:colOff>0</xdr:colOff>
      <xdr:row>29</xdr:row>
      <xdr:rowOff>142875</xdr:rowOff>
    </xdr:to>
    <xdr:sp macro="" textlink="">
      <xdr:nvSpPr>
        <xdr:cNvPr id="132" name="Oval 229">
          <a:extLst>
            <a:ext uri="{FF2B5EF4-FFF2-40B4-BE49-F238E27FC236}">
              <a16:creationId xmlns:a16="http://schemas.microsoft.com/office/drawing/2014/main" id="{00000000-0008-0000-0300-000084000000}"/>
            </a:ext>
          </a:extLst>
        </xdr:cNvPr>
        <xdr:cNvSpPr>
          <a:spLocks noChangeArrowheads="1"/>
        </xdr:cNvSpPr>
      </xdr:nvSpPr>
      <xdr:spPr bwMode="auto">
        <a:xfrm>
          <a:off x="7000875" y="45339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25</xdr:row>
      <xdr:rowOff>133351</xdr:rowOff>
    </xdr:from>
    <xdr:to>
      <xdr:col>13</xdr:col>
      <xdr:colOff>154781</xdr:colOff>
      <xdr:row>27</xdr:row>
      <xdr:rowOff>103188</xdr:rowOff>
    </xdr:to>
    <xdr:sp macro="" textlink="">
      <xdr:nvSpPr>
        <xdr:cNvPr id="133" name="Oval 230">
          <a:extLst>
            <a:ext uri="{FF2B5EF4-FFF2-40B4-BE49-F238E27FC236}">
              <a16:creationId xmlns:a16="http://schemas.microsoft.com/office/drawing/2014/main" id="{00000000-0008-0000-0300-000085000000}"/>
            </a:ext>
          </a:extLst>
        </xdr:cNvPr>
        <xdr:cNvSpPr>
          <a:spLocks noChangeArrowheads="1"/>
        </xdr:cNvSpPr>
      </xdr:nvSpPr>
      <xdr:spPr bwMode="auto">
        <a:xfrm>
          <a:off x="8201025" y="4356101"/>
          <a:ext cx="311944" cy="28733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13</xdr:row>
      <xdr:rowOff>123825</xdr:rowOff>
    </xdr:from>
    <xdr:to>
      <xdr:col>11</xdr:col>
      <xdr:colOff>390525</xdr:colOff>
      <xdr:row>28</xdr:row>
      <xdr:rowOff>9525</xdr:rowOff>
    </xdr:to>
    <xdr:sp macro="" textlink="">
      <xdr:nvSpPr>
        <xdr:cNvPr id="134" name="Line 231">
          <a:extLst>
            <a:ext uri="{FF2B5EF4-FFF2-40B4-BE49-F238E27FC236}">
              <a16:creationId xmlns:a16="http://schemas.microsoft.com/office/drawing/2014/main" id="{00000000-0008-0000-0300-000086000000}"/>
            </a:ext>
          </a:extLst>
        </xdr:cNvPr>
        <xdr:cNvSpPr>
          <a:spLocks noChangeShapeType="1"/>
        </xdr:cNvSpPr>
      </xdr:nvSpPr>
      <xdr:spPr bwMode="auto">
        <a:xfrm flipH="1" flipV="1">
          <a:off x="6581775" y="2228850"/>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12</xdr:row>
      <xdr:rowOff>142875</xdr:rowOff>
    </xdr:from>
    <xdr:to>
      <xdr:col>12</xdr:col>
      <xdr:colOff>561975</xdr:colOff>
      <xdr:row>25</xdr:row>
      <xdr:rowOff>142875</xdr:rowOff>
    </xdr:to>
    <xdr:sp macro="" textlink="">
      <xdr:nvSpPr>
        <xdr:cNvPr id="135" name="Line 232">
          <a:extLst>
            <a:ext uri="{FF2B5EF4-FFF2-40B4-BE49-F238E27FC236}">
              <a16:creationId xmlns:a16="http://schemas.microsoft.com/office/drawing/2014/main" id="{00000000-0008-0000-0300-000087000000}"/>
            </a:ext>
          </a:extLst>
        </xdr:cNvPr>
        <xdr:cNvSpPr>
          <a:spLocks noChangeShapeType="1"/>
        </xdr:cNvSpPr>
      </xdr:nvSpPr>
      <xdr:spPr bwMode="auto">
        <a:xfrm flipH="1" flipV="1">
          <a:off x="6924675" y="2085975"/>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19</xdr:row>
      <xdr:rowOff>142875</xdr:rowOff>
    </xdr:from>
    <xdr:to>
      <xdr:col>13</xdr:col>
      <xdr:colOff>161925</xdr:colOff>
      <xdr:row>21</xdr:row>
      <xdr:rowOff>123825</xdr:rowOff>
    </xdr:to>
    <xdr:sp macro="" textlink="">
      <xdr:nvSpPr>
        <xdr:cNvPr id="136" name="Oval 233">
          <a:extLst>
            <a:ext uri="{FF2B5EF4-FFF2-40B4-BE49-F238E27FC236}">
              <a16:creationId xmlns:a16="http://schemas.microsoft.com/office/drawing/2014/main" id="{00000000-0008-0000-0300-000088000000}"/>
            </a:ext>
          </a:extLst>
        </xdr:cNvPr>
        <xdr:cNvSpPr>
          <a:spLocks noChangeArrowheads="1"/>
        </xdr:cNvSpPr>
      </xdr:nvSpPr>
      <xdr:spPr bwMode="auto">
        <a:xfrm>
          <a:off x="7772400" y="32194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6</xdr:row>
      <xdr:rowOff>26194</xdr:rowOff>
    </xdr:from>
    <xdr:to>
      <xdr:col>12</xdr:col>
      <xdr:colOff>307180</xdr:colOff>
      <xdr:row>8</xdr:row>
      <xdr:rowOff>7144</xdr:rowOff>
    </xdr:to>
    <xdr:sp macro="" textlink="">
      <xdr:nvSpPr>
        <xdr:cNvPr id="137" name="Oval 234">
          <a:extLst>
            <a:ext uri="{FF2B5EF4-FFF2-40B4-BE49-F238E27FC236}">
              <a16:creationId xmlns:a16="http://schemas.microsoft.com/office/drawing/2014/main" id="{00000000-0008-0000-0300-000089000000}"/>
            </a:ext>
          </a:extLst>
        </xdr:cNvPr>
        <xdr:cNvSpPr>
          <a:spLocks noChangeArrowheads="1"/>
        </xdr:cNvSpPr>
      </xdr:nvSpPr>
      <xdr:spPr bwMode="auto">
        <a:xfrm>
          <a:off x="7281861" y="1085850"/>
          <a:ext cx="311944" cy="314325"/>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3</xdr:row>
      <xdr:rowOff>104775</xdr:rowOff>
    </xdr:from>
    <xdr:to>
      <xdr:col>10</xdr:col>
      <xdr:colOff>400050</xdr:colOff>
      <xdr:row>5</xdr:row>
      <xdr:rowOff>85725</xdr:rowOff>
    </xdr:to>
    <xdr:sp macro="" textlink="">
      <xdr:nvSpPr>
        <xdr:cNvPr id="138" name="Oval 235">
          <a:extLst>
            <a:ext uri="{FF2B5EF4-FFF2-40B4-BE49-F238E27FC236}">
              <a16:creationId xmlns:a16="http://schemas.microsoft.com/office/drawing/2014/main" id="{00000000-0008-0000-0300-00008A000000}"/>
            </a:ext>
          </a:extLst>
        </xdr:cNvPr>
        <xdr:cNvSpPr>
          <a:spLocks noChangeArrowheads="1"/>
        </xdr:cNvSpPr>
      </xdr:nvSpPr>
      <xdr:spPr bwMode="auto">
        <a:xfrm>
          <a:off x="6181725" y="5905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3</xdr:col>
      <xdr:colOff>571500</xdr:colOff>
      <xdr:row>3</xdr:row>
      <xdr:rowOff>133350</xdr:rowOff>
    </xdr:from>
    <xdr:to>
      <xdr:col>4</xdr:col>
      <xdr:colOff>504825</xdr:colOff>
      <xdr:row>6</xdr:row>
      <xdr:rowOff>9525</xdr:rowOff>
    </xdr:to>
    <xdr:sp macro="" textlink="">
      <xdr:nvSpPr>
        <xdr:cNvPr id="139" name="Oval 236">
          <a:extLst>
            <a:ext uri="{FF2B5EF4-FFF2-40B4-BE49-F238E27FC236}">
              <a16:creationId xmlns:a16="http://schemas.microsoft.com/office/drawing/2014/main" id="{00000000-0008-0000-0300-00008B000000}"/>
            </a:ext>
          </a:extLst>
        </xdr:cNvPr>
        <xdr:cNvSpPr>
          <a:spLocks noChangeArrowheads="1"/>
        </xdr:cNvSpPr>
      </xdr:nvSpPr>
      <xdr:spPr bwMode="auto">
        <a:xfrm>
          <a:off x="2400300" y="61912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xdr:col>
      <xdr:colOff>333375</xdr:colOff>
      <xdr:row>7</xdr:row>
      <xdr:rowOff>47625</xdr:rowOff>
    </xdr:from>
    <xdr:to>
      <xdr:col>15</xdr:col>
      <xdr:colOff>295275</xdr:colOff>
      <xdr:row>34</xdr:row>
      <xdr:rowOff>38100</xdr:rowOff>
    </xdr:to>
    <xdr:sp macro="" textlink="">
      <xdr:nvSpPr>
        <xdr:cNvPr id="140" name="Freeform 238">
          <a:extLst>
            <a:ext uri="{FF2B5EF4-FFF2-40B4-BE49-F238E27FC236}">
              <a16:creationId xmlns:a16="http://schemas.microsoft.com/office/drawing/2014/main" id="{00000000-0008-0000-0300-00008C000000}"/>
            </a:ext>
          </a:extLst>
        </xdr:cNvPr>
        <xdr:cNvSpPr>
          <a:spLocks/>
        </xdr:cNvSpPr>
      </xdr:nvSpPr>
      <xdr:spPr bwMode="auto">
        <a:xfrm>
          <a:off x="942975" y="1181100"/>
          <a:ext cx="8496300"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16</xdr:col>
      <xdr:colOff>161925</xdr:colOff>
      <xdr:row>2</xdr:row>
      <xdr:rowOff>38099</xdr:rowOff>
    </xdr:from>
    <xdr:to>
      <xdr:col>16</xdr:col>
      <xdr:colOff>476250</xdr:colOff>
      <xdr:row>4</xdr:row>
      <xdr:rowOff>47624</xdr:rowOff>
    </xdr:to>
    <xdr:sp macro="" textlink="">
      <xdr:nvSpPr>
        <xdr:cNvPr id="141" name="Oval 240">
          <a:extLst>
            <a:ext uri="{FF2B5EF4-FFF2-40B4-BE49-F238E27FC236}">
              <a16:creationId xmlns:a16="http://schemas.microsoft.com/office/drawing/2014/main" id="{00000000-0008-0000-0300-00008D000000}"/>
            </a:ext>
          </a:extLst>
        </xdr:cNvPr>
        <xdr:cNvSpPr>
          <a:spLocks noChangeArrowheads="1"/>
        </xdr:cNvSpPr>
      </xdr:nvSpPr>
      <xdr:spPr bwMode="auto">
        <a:xfrm>
          <a:off x="9915525" y="361949"/>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19</xdr:row>
      <xdr:rowOff>17453</xdr:rowOff>
    </xdr:from>
    <xdr:to>
      <xdr:col>16</xdr:col>
      <xdr:colOff>352425</xdr:colOff>
      <xdr:row>21</xdr:row>
      <xdr:rowOff>1578</xdr:rowOff>
    </xdr:to>
    <xdr:sp macro="" textlink="">
      <xdr:nvSpPr>
        <xdr:cNvPr id="142" name="Oval 241">
          <a:extLst>
            <a:ext uri="{FF2B5EF4-FFF2-40B4-BE49-F238E27FC236}">
              <a16:creationId xmlns:a16="http://schemas.microsoft.com/office/drawing/2014/main" id="{00000000-0008-0000-0300-00008E000000}"/>
            </a:ext>
          </a:extLst>
        </xdr:cNvPr>
        <xdr:cNvSpPr>
          <a:spLocks noChangeArrowheads="1"/>
        </xdr:cNvSpPr>
      </xdr:nvSpPr>
      <xdr:spPr bwMode="auto">
        <a:xfrm>
          <a:off x="10261600" y="3279766"/>
          <a:ext cx="314325" cy="30162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3</xdr:row>
      <xdr:rowOff>57150</xdr:rowOff>
    </xdr:from>
    <xdr:to>
      <xdr:col>14</xdr:col>
      <xdr:colOff>381000</xdr:colOff>
      <xdr:row>5</xdr:row>
      <xdr:rowOff>38100</xdr:rowOff>
    </xdr:to>
    <xdr:sp macro="" textlink="">
      <xdr:nvSpPr>
        <xdr:cNvPr id="143" name="Oval 243">
          <a:extLst>
            <a:ext uri="{FF2B5EF4-FFF2-40B4-BE49-F238E27FC236}">
              <a16:creationId xmlns:a16="http://schemas.microsoft.com/office/drawing/2014/main" id="{00000000-0008-0000-0300-00008F000000}"/>
            </a:ext>
          </a:extLst>
        </xdr:cNvPr>
        <xdr:cNvSpPr>
          <a:spLocks noChangeArrowheads="1"/>
        </xdr:cNvSpPr>
      </xdr:nvSpPr>
      <xdr:spPr bwMode="auto">
        <a:xfrm>
          <a:off x="8601075" y="542925"/>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5</xdr:row>
      <xdr:rowOff>114300</xdr:rowOff>
    </xdr:from>
    <xdr:to>
      <xdr:col>17</xdr:col>
      <xdr:colOff>161925</xdr:colOff>
      <xdr:row>7</xdr:row>
      <xdr:rowOff>95250</xdr:rowOff>
    </xdr:to>
    <xdr:sp macro="" textlink="">
      <xdr:nvSpPr>
        <xdr:cNvPr id="144" name="Oval 244">
          <a:extLst>
            <a:ext uri="{FF2B5EF4-FFF2-40B4-BE49-F238E27FC236}">
              <a16:creationId xmlns:a16="http://schemas.microsoft.com/office/drawing/2014/main" id="{00000000-0008-0000-0300-000090000000}"/>
            </a:ext>
          </a:extLst>
        </xdr:cNvPr>
        <xdr:cNvSpPr>
          <a:spLocks noChangeArrowheads="1"/>
        </xdr:cNvSpPr>
      </xdr:nvSpPr>
      <xdr:spPr bwMode="auto">
        <a:xfrm>
          <a:off x="10210800" y="923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476246</xdr:colOff>
      <xdr:row>7</xdr:row>
      <xdr:rowOff>76200</xdr:rowOff>
    </xdr:from>
    <xdr:to>
      <xdr:col>16</xdr:col>
      <xdr:colOff>600074</xdr:colOff>
      <xdr:row>14</xdr:row>
      <xdr:rowOff>66675</xdr:rowOff>
    </xdr:to>
    <xdr:sp macro="" textlink="">
      <xdr:nvSpPr>
        <xdr:cNvPr id="145" name="Line 246">
          <a:extLst>
            <a:ext uri="{FF2B5EF4-FFF2-40B4-BE49-F238E27FC236}">
              <a16:creationId xmlns:a16="http://schemas.microsoft.com/office/drawing/2014/main" id="{00000000-0008-0000-0300-000091000000}"/>
            </a:ext>
          </a:extLst>
        </xdr:cNvPr>
        <xdr:cNvSpPr>
          <a:spLocks noChangeShapeType="1"/>
        </xdr:cNvSpPr>
      </xdr:nvSpPr>
      <xdr:spPr bwMode="auto">
        <a:xfrm flipH="1">
          <a:off x="10229846" y="1209675"/>
          <a:ext cx="123828" cy="11239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15</xdr:row>
      <xdr:rowOff>66674</xdr:rowOff>
    </xdr:from>
    <xdr:to>
      <xdr:col>13</xdr:col>
      <xdr:colOff>542925</xdr:colOff>
      <xdr:row>28</xdr:row>
      <xdr:rowOff>123823</xdr:rowOff>
    </xdr:to>
    <xdr:sp macro="" textlink="">
      <xdr:nvSpPr>
        <xdr:cNvPr id="146" name="Line 247">
          <a:extLst>
            <a:ext uri="{FF2B5EF4-FFF2-40B4-BE49-F238E27FC236}">
              <a16:creationId xmlns:a16="http://schemas.microsoft.com/office/drawing/2014/main" id="{00000000-0008-0000-0300-000092000000}"/>
            </a:ext>
          </a:extLst>
        </xdr:cNvPr>
        <xdr:cNvSpPr>
          <a:spLocks noChangeShapeType="1"/>
        </xdr:cNvSpPr>
      </xdr:nvSpPr>
      <xdr:spPr bwMode="auto">
        <a:xfrm flipH="1" flipV="1">
          <a:off x="8467725" y="2495549"/>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28</xdr:row>
      <xdr:rowOff>104777</xdr:rowOff>
    </xdr:from>
    <xdr:to>
      <xdr:col>14</xdr:col>
      <xdr:colOff>90488</xdr:colOff>
      <xdr:row>30</xdr:row>
      <xdr:rowOff>80964</xdr:rowOff>
    </xdr:to>
    <xdr:sp macro="" textlink="">
      <xdr:nvSpPr>
        <xdr:cNvPr id="147" name="Oval 250">
          <a:extLst>
            <a:ext uri="{FF2B5EF4-FFF2-40B4-BE49-F238E27FC236}">
              <a16:creationId xmlns:a16="http://schemas.microsoft.com/office/drawing/2014/main" id="{00000000-0008-0000-0300-000093000000}"/>
            </a:ext>
          </a:extLst>
        </xdr:cNvPr>
        <xdr:cNvSpPr>
          <a:spLocks noChangeArrowheads="1"/>
        </xdr:cNvSpPr>
      </xdr:nvSpPr>
      <xdr:spPr bwMode="auto">
        <a:xfrm>
          <a:off x="8279607" y="5295902"/>
          <a:ext cx="311944"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13</xdr:row>
      <xdr:rowOff>28575</xdr:rowOff>
    </xdr:from>
    <xdr:to>
      <xdr:col>8</xdr:col>
      <xdr:colOff>47625</xdr:colOff>
      <xdr:row>19</xdr:row>
      <xdr:rowOff>57150</xdr:rowOff>
    </xdr:to>
    <xdr:sp macro="" textlink="">
      <xdr:nvSpPr>
        <xdr:cNvPr id="148" name="Line 251">
          <a:extLst>
            <a:ext uri="{FF2B5EF4-FFF2-40B4-BE49-F238E27FC236}">
              <a16:creationId xmlns:a16="http://schemas.microsoft.com/office/drawing/2014/main" id="{00000000-0008-0000-0300-000094000000}"/>
            </a:ext>
          </a:extLst>
        </xdr:cNvPr>
        <xdr:cNvSpPr>
          <a:spLocks noChangeShapeType="1"/>
        </xdr:cNvSpPr>
      </xdr:nvSpPr>
      <xdr:spPr bwMode="auto">
        <a:xfrm flipH="1" flipV="1">
          <a:off x="4181475" y="2133600"/>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12</xdr:row>
      <xdr:rowOff>133350</xdr:rowOff>
    </xdr:from>
    <xdr:to>
      <xdr:col>8</xdr:col>
      <xdr:colOff>485775</xdr:colOff>
      <xdr:row>19</xdr:row>
      <xdr:rowOff>28575</xdr:rowOff>
    </xdr:to>
    <xdr:sp macro="" textlink="">
      <xdr:nvSpPr>
        <xdr:cNvPr id="149" name="Line 252">
          <a:extLst>
            <a:ext uri="{FF2B5EF4-FFF2-40B4-BE49-F238E27FC236}">
              <a16:creationId xmlns:a16="http://schemas.microsoft.com/office/drawing/2014/main" id="{00000000-0008-0000-0300-000095000000}"/>
            </a:ext>
          </a:extLst>
        </xdr:cNvPr>
        <xdr:cNvSpPr>
          <a:spLocks noChangeShapeType="1"/>
        </xdr:cNvSpPr>
      </xdr:nvSpPr>
      <xdr:spPr bwMode="auto">
        <a:xfrm flipV="1">
          <a:off x="5362575" y="2076450"/>
          <a:ext cx="0" cy="1028700"/>
        </a:xfrm>
        <a:prstGeom prst="line">
          <a:avLst/>
        </a:prstGeom>
        <a:noFill/>
        <a:ln w="28575">
          <a:solidFill>
            <a:srgbClr val="FF0000"/>
          </a:solidFill>
          <a:round/>
          <a:headEnd/>
          <a:tailEnd type="triangle" w="med" len="med"/>
        </a:ln>
      </xdr:spPr>
    </xdr:sp>
    <xdr:clientData/>
  </xdr:twoCellAnchor>
  <xdr:twoCellAnchor>
    <xdr:from>
      <xdr:col>2</xdr:col>
      <xdr:colOff>266700</xdr:colOff>
      <xdr:row>5</xdr:row>
      <xdr:rowOff>57150</xdr:rowOff>
    </xdr:from>
    <xdr:to>
      <xdr:col>3</xdr:col>
      <xdr:colOff>200025</xdr:colOff>
      <xdr:row>7</xdr:row>
      <xdr:rowOff>95250</xdr:rowOff>
    </xdr:to>
    <xdr:sp macro="" textlink="">
      <xdr:nvSpPr>
        <xdr:cNvPr id="150" name="Oval 253">
          <a:extLst>
            <a:ext uri="{FF2B5EF4-FFF2-40B4-BE49-F238E27FC236}">
              <a16:creationId xmlns:a16="http://schemas.microsoft.com/office/drawing/2014/main" id="{00000000-0008-0000-0300-000096000000}"/>
            </a:ext>
          </a:extLst>
        </xdr:cNvPr>
        <xdr:cNvSpPr>
          <a:spLocks noChangeArrowheads="1"/>
        </xdr:cNvSpPr>
      </xdr:nvSpPr>
      <xdr:spPr bwMode="auto">
        <a:xfrm>
          <a:off x="1485900" y="866775"/>
          <a:ext cx="5429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7</xdr:row>
      <xdr:rowOff>104775</xdr:rowOff>
    </xdr:from>
    <xdr:to>
      <xdr:col>2</xdr:col>
      <xdr:colOff>523875</xdr:colOff>
      <xdr:row>12</xdr:row>
      <xdr:rowOff>19050</xdr:rowOff>
    </xdr:to>
    <xdr:sp macro="" textlink="">
      <xdr:nvSpPr>
        <xdr:cNvPr id="151" name="Line 254">
          <a:extLst>
            <a:ext uri="{FF2B5EF4-FFF2-40B4-BE49-F238E27FC236}">
              <a16:creationId xmlns:a16="http://schemas.microsoft.com/office/drawing/2014/main" id="{00000000-0008-0000-0300-000097000000}"/>
            </a:ext>
          </a:extLst>
        </xdr:cNvPr>
        <xdr:cNvSpPr>
          <a:spLocks noChangeShapeType="1"/>
        </xdr:cNvSpPr>
      </xdr:nvSpPr>
      <xdr:spPr bwMode="auto">
        <a:xfrm flipH="1">
          <a:off x="962025" y="1238250"/>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4</xdr:row>
      <xdr:rowOff>47625</xdr:rowOff>
    </xdr:from>
    <xdr:to>
      <xdr:col>2</xdr:col>
      <xdr:colOff>333375</xdr:colOff>
      <xdr:row>12</xdr:row>
      <xdr:rowOff>85725</xdr:rowOff>
    </xdr:to>
    <xdr:sp macro="" textlink="">
      <xdr:nvSpPr>
        <xdr:cNvPr id="152" name="Line 255">
          <a:extLst>
            <a:ext uri="{FF2B5EF4-FFF2-40B4-BE49-F238E27FC236}">
              <a16:creationId xmlns:a16="http://schemas.microsoft.com/office/drawing/2014/main" id="{00000000-0008-0000-0300-000098000000}"/>
            </a:ext>
          </a:extLst>
        </xdr:cNvPr>
        <xdr:cNvSpPr>
          <a:spLocks noChangeShapeType="1"/>
        </xdr:cNvSpPr>
      </xdr:nvSpPr>
      <xdr:spPr bwMode="auto">
        <a:xfrm>
          <a:off x="552450" y="695325"/>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6</xdr:row>
      <xdr:rowOff>104775</xdr:rowOff>
    </xdr:from>
    <xdr:to>
      <xdr:col>4</xdr:col>
      <xdr:colOff>219075</xdr:colOff>
      <xdr:row>11</xdr:row>
      <xdr:rowOff>142875</xdr:rowOff>
    </xdr:to>
    <xdr:sp macro="" textlink="">
      <xdr:nvSpPr>
        <xdr:cNvPr id="156" name="Line 257">
          <a:extLst>
            <a:ext uri="{FF2B5EF4-FFF2-40B4-BE49-F238E27FC236}">
              <a16:creationId xmlns:a16="http://schemas.microsoft.com/office/drawing/2014/main" id="{00000000-0008-0000-0300-00009C000000}"/>
            </a:ext>
          </a:extLst>
        </xdr:cNvPr>
        <xdr:cNvSpPr>
          <a:spLocks noChangeShapeType="1"/>
        </xdr:cNvSpPr>
      </xdr:nvSpPr>
      <xdr:spPr bwMode="auto">
        <a:xfrm flipH="1">
          <a:off x="1905000" y="1076325"/>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11</xdr:row>
      <xdr:rowOff>142876</xdr:rowOff>
    </xdr:from>
    <xdr:to>
      <xdr:col>16</xdr:col>
      <xdr:colOff>130969</xdr:colOff>
      <xdr:row>12</xdr:row>
      <xdr:rowOff>273845</xdr:rowOff>
    </xdr:to>
    <xdr:grpSp>
      <xdr:nvGrpSpPr>
        <xdr:cNvPr id="165" name="Group 157">
          <a:extLst>
            <a:ext uri="{FF2B5EF4-FFF2-40B4-BE49-F238E27FC236}">
              <a16:creationId xmlns:a16="http://schemas.microsoft.com/office/drawing/2014/main" id="{00000000-0008-0000-0300-0000A5000000}"/>
            </a:ext>
          </a:extLst>
        </xdr:cNvPr>
        <xdr:cNvGrpSpPr>
          <a:grpSpLocks/>
        </xdr:cNvGrpSpPr>
      </xdr:nvGrpSpPr>
      <xdr:grpSpPr bwMode="auto">
        <a:xfrm>
          <a:off x="9594056" y="2035970"/>
          <a:ext cx="252413" cy="297656"/>
          <a:chOff x="3935" y="1056"/>
          <a:chExt cx="145" cy="144"/>
        </a:xfrm>
      </xdr:grpSpPr>
      <xdr:sp macro="" textlink="">
        <xdr:nvSpPr>
          <xdr:cNvPr id="166" name="Freeform 158">
            <a:extLst>
              <a:ext uri="{FF2B5EF4-FFF2-40B4-BE49-F238E27FC236}">
                <a16:creationId xmlns:a16="http://schemas.microsoft.com/office/drawing/2014/main" id="{00000000-0008-0000-0300-0000A6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67" name="Line 159">
            <a:extLst>
              <a:ext uri="{FF2B5EF4-FFF2-40B4-BE49-F238E27FC236}">
                <a16:creationId xmlns:a16="http://schemas.microsoft.com/office/drawing/2014/main" id="{00000000-0008-0000-0300-0000A7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288945</xdr:colOff>
      <xdr:row>14</xdr:row>
      <xdr:rowOff>0</xdr:rowOff>
    </xdr:from>
    <xdr:to>
      <xdr:col>17</xdr:col>
      <xdr:colOff>67564</xdr:colOff>
      <xdr:row>15</xdr:row>
      <xdr:rowOff>66675</xdr:rowOff>
    </xdr:to>
    <xdr:grpSp>
      <xdr:nvGrpSpPr>
        <xdr:cNvPr id="171" name="Group 157">
          <a:extLst>
            <a:ext uri="{FF2B5EF4-FFF2-40B4-BE49-F238E27FC236}">
              <a16:creationId xmlns:a16="http://schemas.microsoft.com/office/drawing/2014/main" id="{00000000-0008-0000-0300-0000AB000000}"/>
            </a:ext>
          </a:extLst>
        </xdr:cNvPr>
        <xdr:cNvGrpSpPr>
          <a:grpSpLocks/>
        </xdr:cNvGrpSpPr>
      </xdr:nvGrpSpPr>
      <xdr:grpSpPr bwMode="auto">
        <a:xfrm>
          <a:off x="10004445" y="2547938"/>
          <a:ext cx="385838" cy="233362"/>
          <a:chOff x="3786" y="1056"/>
          <a:chExt cx="246" cy="144"/>
        </a:xfrm>
      </xdr:grpSpPr>
      <xdr:sp macro="" textlink="">
        <xdr:nvSpPr>
          <xdr:cNvPr id="173" name="Line 159">
            <a:extLst>
              <a:ext uri="{FF2B5EF4-FFF2-40B4-BE49-F238E27FC236}">
                <a16:creationId xmlns:a16="http://schemas.microsoft.com/office/drawing/2014/main" id="{00000000-0008-0000-0300-0000AD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sp macro="" textlink="">
        <xdr:nvSpPr>
          <xdr:cNvPr id="174" name="Freeform 158">
            <a:extLst>
              <a:ext uri="{FF2B5EF4-FFF2-40B4-BE49-F238E27FC236}">
                <a16:creationId xmlns:a16="http://schemas.microsoft.com/office/drawing/2014/main" id="{00000000-0008-0000-0300-0000AE000000}"/>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Line 159">
            <a:extLst>
              <a:ext uri="{FF2B5EF4-FFF2-40B4-BE49-F238E27FC236}">
                <a16:creationId xmlns:a16="http://schemas.microsoft.com/office/drawing/2014/main" id="{00000000-0008-0000-0300-0000AF000000}"/>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14</xdr:row>
      <xdr:rowOff>133349</xdr:rowOff>
    </xdr:from>
    <xdr:to>
      <xdr:col>16</xdr:col>
      <xdr:colOff>285751</xdr:colOff>
      <xdr:row>14</xdr:row>
      <xdr:rowOff>142875</xdr:rowOff>
    </xdr:to>
    <xdr:sp macro="" textlink="">
      <xdr:nvSpPr>
        <xdr:cNvPr id="181" name="Line 32">
          <a:extLst>
            <a:ext uri="{FF2B5EF4-FFF2-40B4-BE49-F238E27FC236}">
              <a16:creationId xmlns:a16="http://schemas.microsoft.com/office/drawing/2014/main" id="{00000000-0008-0000-0300-0000B5000000}"/>
            </a:ext>
          </a:extLst>
        </xdr:cNvPr>
        <xdr:cNvSpPr>
          <a:spLocks noChangeShapeType="1"/>
        </xdr:cNvSpPr>
      </xdr:nvSpPr>
      <xdr:spPr bwMode="auto">
        <a:xfrm flipV="1">
          <a:off x="9763125" y="2400299"/>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14</xdr:row>
      <xdr:rowOff>133348</xdr:rowOff>
    </xdr:from>
    <xdr:to>
      <xdr:col>16</xdr:col>
      <xdr:colOff>190499</xdr:colOff>
      <xdr:row>19</xdr:row>
      <xdr:rowOff>7937</xdr:rowOff>
    </xdr:to>
    <xdr:sp macro="" textlink="">
      <xdr:nvSpPr>
        <xdr:cNvPr id="182" name="Line 201">
          <a:extLst>
            <a:ext uri="{FF2B5EF4-FFF2-40B4-BE49-F238E27FC236}">
              <a16:creationId xmlns:a16="http://schemas.microsoft.com/office/drawing/2014/main" id="{00000000-0008-0000-0300-0000B6000000}"/>
            </a:ext>
          </a:extLst>
        </xdr:cNvPr>
        <xdr:cNvSpPr>
          <a:spLocks noChangeShapeType="1"/>
        </xdr:cNvSpPr>
      </xdr:nvSpPr>
      <xdr:spPr bwMode="auto">
        <a:xfrm flipH="1" flipV="1">
          <a:off x="10404473" y="2586036"/>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561975</xdr:colOff>
      <xdr:row>12</xdr:row>
      <xdr:rowOff>76200</xdr:rowOff>
    </xdr:from>
    <xdr:to>
      <xdr:col>10</xdr:col>
      <xdr:colOff>7938</xdr:colOff>
      <xdr:row>12</xdr:row>
      <xdr:rowOff>182562</xdr:rowOff>
    </xdr:to>
    <xdr:sp macro="" textlink="">
      <xdr:nvSpPr>
        <xdr:cNvPr id="183" name="Freeform 26">
          <a:extLst>
            <a:ext uri="{FF2B5EF4-FFF2-40B4-BE49-F238E27FC236}">
              <a16:creationId xmlns:a16="http://schemas.microsoft.com/office/drawing/2014/main" id="{00000000-0008-0000-0300-0000B7000000}"/>
            </a:ext>
          </a:extLst>
        </xdr:cNvPr>
        <xdr:cNvSpPr>
          <a:spLocks/>
        </xdr:cNvSpPr>
      </xdr:nvSpPr>
      <xdr:spPr bwMode="auto">
        <a:xfrm>
          <a:off x="6348413" y="2052638"/>
          <a:ext cx="88900" cy="106362"/>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9</xdr:row>
      <xdr:rowOff>38100</xdr:rowOff>
    </xdr:from>
    <xdr:to>
      <xdr:col>15</xdr:col>
      <xdr:colOff>361949</xdr:colOff>
      <xdr:row>12</xdr:row>
      <xdr:rowOff>9523</xdr:rowOff>
    </xdr:to>
    <xdr:sp macro="" textlink="">
      <xdr:nvSpPr>
        <xdr:cNvPr id="184" name="Line 201">
          <a:extLst>
            <a:ext uri="{FF2B5EF4-FFF2-40B4-BE49-F238E27FC236}">
              <a16:creationId xmlns:a16="http://schemas.microsoft.com/office/drawing/2014/main" id="{00000000-0008-0000-0300-0000B8000000}"/>
            </a:ext>
          </a:extLst>
        </xdr:cNvPr>
        <xdr:cNvSpPr>
          <a:spLocks noChangeShapeType="1"/>
        </xdr:cNvSpPr>
      </xdr:nvSpPr>
      <xdr:spPr bwMode="auto">
        <a:xfrm>
          <a:off x="9496425" y="1495425"/>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12</xdr:row>
      <xdr:rowOff>46038</xdr:rowOff>
    </xdr:from>
    <xdr:to>
      <xdr:col>12</xdr:col>
      <xdr:colOff>107157</xdr:colOff>
      <xdr:row>12</xdr:row>
      <xdr:rowOff>131763</xdr:rowOff>
    </xdr:to>
    <xdr:sp macro="" textlink="">
      <xdr:nvSpPr>
        <xdr:cNvPr id="187" name="Freeform 26">
          <a:extLst>
            <a:ext uri="{FF2B5EF4-FFF2-40B4-BE49-F238E27FC236}">
              <a16:creationId xmlns:a16="http://schemas.microsoft.com/office/drawing/2014/main" id="{00000000-0008-0000-0300-0000BB000000}"/>
            </a:ext>
          </a:extLst>
        </xdr:cNvPr>
        <xdr:cNvSpPr>
          <a:spLocks/>
        </xdr:cNvSpPr>
      </xdr:nvSpPr>
      <xdr:spPr bwMode="auto">
        <a:xfrm>
          <a:off x="7308057" y="21058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2</xdr:col>
      <xdr:colOff>95251</xdr:colOff>
      <xdr:row>23</xdr:row>
      <xdr:rowOff>83343</xdr:rowOff>
    </xdr:from>
    <xdr:to>
      <xdr:col>3</xdr:col>
      <xdr:colOff>247651</xdr:colOff>
      <xdr:row>24</xdr:row>
      <xdr:rowOff>104775</xdr:rowOff>
    </xdr:to>
    <xdr:sp macro="" textlink="">
      <xdr:nvSpPr>
        <xdr:cNvPr id="188" name="AutoShape 1512">
          <a:extLst>
            <a:ext uri="{FF2B5EF4-FFF2-40B4-BE49-F238E27FC236}">
              <a16:creationId xmlns:a16="http://schemas.microsoft.com/office/drawing/2014/main" id="{00000000-0008-0000-0300-0000BC000000}"/>
            </a:ext>
          </a:extLst>
        </xdr:cNvPr>
        <xdr:cNvSpPr>
          <a:spLocks noChangeArrowheads="1"/>
        </xdr:cNvSpPr>
      </xdr:nvSpPr>
      <xdr:spPr bwMode="auto">
        <a:xfrm>
          <a:off x="1309689" y="4131468"/>
          <a:ext cx="759618" cy="18812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7</xdr:col>
      <xdr:colOff>557213</xdr:colOff>
      <xdr:row>36</xdr:row>
      <xdr:rowOff>152400</xdr:rowOff>
    </xdr:from>
    <xdr:to>
      <xdr:col>9</xdr:col>
      <xdr:colOff>102393</xdr:colOff>
      <xdr:row>38</xdr:row>
      <xdr:rowOff>7144</xdr:rowOff>
    </xdr:to>
    <xdr:sp macro="" textlink="">
      <xdr:nvSpPr>
        <xdr:cNvPr id="189" name="AutoShape 1512">
          <a:extLst>
            <a:ext uri="{FF2B5EF4-FFF2-40B4-BE49-F238E27FC236}">
              <a16:creationId xmlns:a16="http://schemas.microsoft.com/office/drawing/2014/main" id="{00000000-0008-0000-0300-0000BD000000}"/>
            </a:ext>
          </a:extLst>
        </xdr:cNvPr>
        <xdr:cNvSpPr>
          <a:spLocks noChangeArrowheads="1"/>
        </xdr:cNvSpPr>
      </xdr:nvSpPr>
      <xdr:spPr bwMode="auto">
        <a:xfrm>
          <a:off x="4807744" y="6617494"/>
          <a:ext cx="759618" cy="188119"/>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close/>
            </a:path>
          </a:pathLst>
        </a:custGeom>
        <a:solidFill>
          <a:srgbClr val="9999FF"/>
        </a:solidFill>
        <a:ln w="9525">
          <a:solidFill>
            <a:schemeClr val="tx1"/>
          </a:solidFill>
          <a:miter lim="800000"/>
          <a:headEnd/>
          <a:tailEnd/>
        </a:ln>
      </xdr:spPr>
      <xdr:txBody>
        <a:bodyPr rot="10800000" vert="eaVert" wrap="square" anchor="ctr"/>
        <a:lstStyle>
          <a:defPPr>
            <a:defRPr lang="en-US"/>
          </a:defPPr>
          <a:lvl1pPr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1pPr>
          <a:lvl2pPr marL="4572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2pPr>
          <a:lvl3pPr marL="9144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3pPr>
          <a:lvl4pPr marL="13716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4pPr>
          <a:lvl5pPr marL="1828800" algn="ctr" rtl="0" eaLnBrk="0" fontAlgn="base" hangingPunct="0">
            <a:spcBef>
              <a:spcPct val="50000"/>
            </a:spcBef>
            <a:spcAft>
              <a:spcPct val="0"/>
            </a:spcAft>
            <a:defRPr sz="2400" kern="1200">
              <a:solidFill>
                <a:srgbClr val="CCCCCC"/>
              </a:solidFill>
              <a:latin typeface="Verdana" pitchFamily="-111" charset="0"/>
              <a:ea typeface="Arial" pitchFamily="-111" charset="-52"/>
              <a:cs typeface="Arial" pitchFamily="-111" charset="-52"/>
            </a:defRPr>
          </a:lvl5pPr>
          <a:lvl6pPr marL="2286000" algn="l" defTabSz="457200" rtl="0" eaLnBrk="1" latinLnBrk="0" hangingPunct="1">
            <a:defRPr sz="2400" kern="1200">
              <a:solidFill>
                <a:srgbClr val="CCCCCC"/>
              </a:solidFill>
              <a:latin typeface="Verdana" pitchFamily="-111" charset="0"/>
              <a:ea typeface="Arial" pitchFamily="-111" charset="-52"/>
              <a:cs typeface="Arial" pitchFamily="-111" charset="-52"/>
            </a:defRPr>
          </a:lvl6pPr>
          <a:lvl7pPr marL="2743200" algn="l" defTabSz="457200" rtl="0" eaLnBrk="1" latinLnBrk="0" hangingPunct="1">
            <a:defRPr sz="2400" kern="1200">
              <a:solidFill>
                <a:srgbClr val="CCCCCC"/>
              </a:solidFill>
              <a:latin typeface="Verdana" pitchFamily="-111" charset="0"/>
              <a:ea typeface="Arial" pitchFamily="-111" charset="-52"/>
              <a:cs typeface="Arial" pitchFamily="-111" charset="-52"/>
            </a:defRPr>
          </a:lvl7pPr>
          <a:lvl8pPr marL="3200400" algn="l" defTabSz="457200" rtl="0" eaLnBrk="1" latinLnBrk="0" hangingPunct="1">
            <a:defRPr sz="2400" kern="1200">
              <a:solidFill>
                <a:srgbClr val="CCCCCC"/>
              </a:solidFill>
              <a:latin typeface="Verdana" pitchFamily="-111" charset="0"/>
              <a:ea typeface="Arial" pitchFamily="-111" charset="-52"/>
              <a:cs typeface="Arial" pitchFamily="-111" charset="-52"/>
            </a:defRPr>
          </a:lvl8pPr>
          <a:lvl9pPr marL="3657600" algn="l" defTabSz="457200" rtl="0" eaLnBrk="1" latinLnBrk="0" hangingPunct="1">
            <a:defRPr sz="2400" kern="1200">
              <a:solidFill>
                <a:srgbClr val="CCCCCC"/>
              </a:solidFill>
              <a:latin typeface="Verdana" pitchFamily="-111" charset="0"/>
              <a:ea typeface="Arial" pitchFamily="-111" charset="-52"/>
              <a:cs typeface="Arial" pitchFamily="-111" charset="-52"/>
            </a:defRPr>
          </a:lvl9pPr>
        </a:lstStyle>
        <a:p>
          <a:endParaRPr lang="en-US">
            <a:solidFill>
              <a:schemeClr val="tx1"/>
            </a:solidFill>
          </a:endParaRPr>
        </a:p>
      </xdr:txBody>
    </xdr:sp>
    <xdr:clientData/>
  </xdr:twoCellAnchor>
  <xdr:twoCellAnchor>
    <xdr:from>
      <xdr:col>9</xdr:col>
      <xdr:colOff>238125</xdr:colOff>
      <xdr:row>36</xdr:row>
      <xdr:rowOff>166683</xdr:rowOff>
    </xdr:from>
    <xdr:to>
      <xdr:col>17</xdr:col>
      <xdr:colOff>1023937</xdr:colOff>
      <xdr:row>41</xdr:row>
      <xdr:rowOff>119063</xdr:rowOff>
    </xdr:to>
    <xdr:sp macro="" textlink="">
      <xdr:nvSpPr>
        <xdr:cNvPr id="190" name="Rectangle 119">
          <a:extLst>
            <a:ext uri="{FF2B5EF4-FFF2-40B4-BE49-F238E27FC236}">
              <a16:creationId xmlns:a16="http://schemas.microsoft.com/office/drawing/2014/main" id="{00000000-0008-0000-0300-0000BE000000}"/>
            </a:ext>
          </a:extLst>
        </xdr:cNvPr>
        <xdr:cNvSpPr>
          <a:spLocks noChangeArrowheads="1"/>
        </xdr:cNvSpPr>
      </xdr:nvSpPr>
      <xdr:spPr bwMode="auto">
        <a:xfrm>
          <a:off x="5703094" y="6846089"/>
          <a:ext cx="5643562" cy="78581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WDM</a:t>
          </a:r>
          <a:r>
            <a:rPr lang="en-US" sz="1000" b="0" i="0" strike="noStrike" baseline="0">
              <a:solidFill>
                <a:srgbClr val="000000"/>
              </a:solidFill>
              <a:latin typeface="Arial"/>
              <a:cs typeface="Arial"/>
            </a:rPr>
            <a:t> </a:t>
          </a:r>
          <a:r>
            <a:rPr lang="en-US" sz="1000" b="0" i="0" strike="noStrike">
              <a:solidFill>
                <a:srgbClr val="000000"/>
              </a:solidFill>
              <a:latin typeface="Arial"/>
              <a:cs typeface="Arial"/>
            </a:rPr>
            <a:t>diplexer - combines a ITU-T G.984.5 G-PON and a G.987.2 compliant NG-PON signal into common fiber for</a:t>
          </a:r>
          <a:r>
            <a:rPr lang="en-US" sz="1000" b="0" i="0" strike="noStrike" baseline="0">
              <a:solidFill>
                <a:srgbClr val="000000"/>
              </a:solidFill>
              <a:latin typeface="Arial"/>
              <a:cs typeface="Arial"/>
            </a:rPr>
            <a:t> upgrades to new equipment over decades of use without rework at splitter cabinet, next Gen PON ONT must be placed for this or any new PON replacement in future. Loss includes  a SC connector on both ends for maximum flexibility in placement in office. AT&amp;T has not pre-deployed in offices as of 2013.  XG-PON uses 1575-1580 nm OLT Tx width, 1260-1280  nm from ONT's.</a:t>
          </a: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3</xdr:col>
      <xdr:colOff>95249</xdr:colOff>
      <xdr:row>20</xdr:row>
      <xdr:rowOff>119044</xdr:rowOff>
    </xdr:from>
    <xdr:to>
      <xdr:col>3</xdr:col>
      <xdr:colOff>352418</xdr:colOff>
      <xdr:row>23</xdr:row>
      <xdr:rowOff>83344</xdr:rowOff>
    </xdr:to>
    <xdr:sp macro="" textlink="">
      <xdr:nvSpPr>
        <xdr:cNvPr id="192" name="Line 59">
          <a:extLst>
            <a:ext uri="{FF2B5EF4-FFF2-40B4-BE49-F238E27FC236}">
              <a16:creationId xmlns:a16="http://schemas.microsoft.com/office/drawing/2014/main" id="{00000000-0008-0000-0300-0000C0000000}"/>
            </a:ext>
          </a:extLst>
        </xdr:cNvPr>
        <xdr:cNvSpPr>
          <a:spLocks noChangeShapeType="1"/>
        </xdr:cNvSpPr>
      </xdr:nvSpPr>
      <xdr:spPr bwMode="auto">
        <a:xfrm flipH="1">
          <a:off x="1916905" y="3512325"/>
          <a:ext cx="257169" cy="619144"/>
        </a:xfrm>
        <a:prstGeom prst="line">
          <a:avLst/>
        </a:prstGeom>
        <a:noFill/>
        <a:ln w="9525">
          <a:solidFill>
            <a:srgbClr val="000000"/>
          </a:solidFill>
          <a:round/>
          <a:headEnd/>
          <a:tailEnd/>
        </a:ln>
      </xdr:spPr>
    </xdr:sp>
    <xdr:clientData/>
  </xdr:twoCellAnchor>
  <xdr:twoCellAnchor>
    <xdr:from>
      <xdr:col>3</xdr:col>
      <xdr:colOff>250022</xdr:colOff>
      <xdr:row>19</xdr:row>
      <xdr:rowOff>35697</xdr:rowOff>
    </xdr:from>
    <xdr:to>
      <xdr:col>3</xdr:col>
      <xdr:colOff>478622</xdr:colOff>
      <xdr:row>20</xdr:row>
      <xdr:rowOff>102373</xdr:rowOff>
    </xdr:to>
    <xdr:sp macro="" textlink="">
      <xdr:nvSpPr>
        <xdr:cNvPr id="193" name="Freeform 54">
          <a:extLst>
            <a:ext uri="{FF2B5EF4-FFF2-40B4-BE49-F238E27FC236}">
              <a16:creationId xmlns:a16="http://schemas.microsoft.com/office/drawing/2014/main" id="{00000000-0008-0000-0300-0000C1000000}"/>
            </a:ext>
          </a:extLst>
        </xdr:cNvPr>
        <xdr:cNvSpPr>
          <a:spLocks/>
        </xdr:cNvSpPr>
      </xdr:nvSpPr>
      <xdr:spPr bwMode="auto">
        <a:xfrm>
          <a:off x="2071678" y="3262291"/>
          <a:ext cx="228600" cy="233363"/>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13</xdr:col>
      <xdr:colOff>292900</xdr:colOff>
      <xdr:row>11</xdr:row>
      <xdr:rowOff>140495</xdr:rowOff>
    </xdr:from>
    <xdr:to>
      <xdr:col>13</xdr:col>
      <xdr:colOff>545313</xdr:colOff>
      <xdr:row>12</xdr:row>
      <xdr:rowOff>271464</xdr:rowOff>
    </xdr:to>
    <xdr:grpSp>
      <xdr:nvGrpSpPr>
        <xdr:cNvPr id="191" name="Group 157">
          <a:extLst>
            <a:ext uri="{FF2B5EF4-FFF2-40B4-BE49-F238E27FC236}">
              <a16:creationId xmlns:a16="http://schemas.microsoft.com/office/drawing/2014/main" id="{00000000-0008-0000-0300-0000BF000000}"/>
            </a:ext>
          </a:extLst>
        </xdr:cNvPr>
        <xdr:cNvGrpSpPr>
          <a:grpSpLocks/>
        </xdr:cNvGrpSpPr>
      </xdr:nvGrpSpPr>
      <xdr:grpSpPr bwMode="auto">
        <a:xfrm>
          <a:off x="8186744" y="2033589"/>
          <a:ext cx="252413" cy="297656"/>
          <a:chOff x="3935" y="1056"/>
          <a:chExt cx="145" cy="144"/>
        </a:xfrm>
      </xdr:grpSpPr>
      <xdr:sp macro="" textlink="">
        <xdr:nvSpPr>
          <xdr:cNvPr id="194" name="Freeform 158">
            <a:extLst>
              <a:ext uri="{FF2B5EF4-FFF2-40B4-BE49-F238E27FC236}">
                <a16:creationId xmlns:a16="http://schemas.microsoft.com/office/drawing/2014/main" id="{00000000-0008-0000-0300-0000C2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5" name="Line 159">
            <a:extLst>
              <a:ext uri="{FF2B5EF4-FFF2-40B4-BE49-F238E27FC236}">
                <a16:creationId xmlns:a16="http://schemas.microsoft.com/office/drawing/2014/main" id="{00000000-0008-0000-0300-0000C3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11</xdr:row>
      <xdr:rowOff>138113</xdr:rowOff>
    </xdr:from>
    <xdr:to>
      <xdr:col>15</xdr:col>
      <xdr:colOff>7144</xdr:colOff>
      <xdr:row>12</xdr:row>
      <xdr:rowOff>269082</xdr:rowOff>
    </xdr:to>
    <xdr:grpSp>
      <xdr:nvGrpSpPr>
        <xdr:cNvPr id="196" name="Group 157">
          <a:extLst>
            <a:ext uri="{FF2B5EF4-FFF2-40B4-BE49-F238E27FC236}">
              <a16:creationId xmlns:a16="http://schemas.microsoft.com/office/drawing/2014/main" id="{00000000-0008-0000-0300-0000C4000000}"/>
            </a:ext>
          </a:extLst>
        </xdr:cNvPr>
        <xdr:cNvGrpSpPr>
          <a:grpSpLocks/>
        </xdr:cNvGrpSpPr>
      </xdr:nvGrpSpPr>
      <xdr:grpSpPr bwMode="auto">
        <a:xfrm>
          <a:off x="8863012" y="2031207"/>
          <a:ext cx="252413" cy="297656"/>
          <a:chOff x="3935" y="1056"/>
          <a:chExt cx="145" cy="144"/>
        </a:xfrm>
      </xdr:grpSpPr>
      <xdr:sp macro="" textlink="">
        <xdr:nvSpPr>
          <xdr:cNvPr id="197" name="Freeform 158">
            <a:extLst>
              <a:ext uri="{FF2B5EF4-FFF2-40B4-BE49-F238E27FC236}">
                <a16:creationId xmlns:a16="http://schemas.microsoft.com/office/drawing/2014/main" id="{00000000-0008-0000-0300-0000C5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98" name="Line 159">
            <a:extLst>
              <a:ext uri="{FF2B5EF4-FFF2-40B4-BE49-F238E27FC236}">
                <a16:creationId xmlns:a16="http://schemas.microsoft.com/office/drawing/2014/main" id="{00000000-0008-0000-0300-0000C6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11</xdr:row>
      <xdr:rowOff>140495</xdr:rowOff>
    </xdr:from>
    <xdr:to>
      <xdr:col>10</xdr:col>
      <xdr:colOff>283370</xdr:colOff>
      <xdr:row>12</xdr:row>
      <xdr:rowOff>271464</xdr:rowOff>
    </xdr:to>
    <xdr:grpSp>
      <xdr:nvGrpSpPr>
        <xdr:cNvPr id="199" name="Group 157">
          <a:extLst>
            <a:ext uri="{FF2B5EF4-FFF2-40B4-BE49-F238E27FC236}">
              <a16:creationId xmlns:a16="http://schemas.microsoft.com/office/drawing/2014/main" id="{00000000-0008-0000-0300-0000C7000000}"/>
            </a:ext>
          </a:extLst>
        </xdr:cNvPr>
        <xdr:cNvGrpSpPr>
          <a:grpSpLocks/>
        </xdr:cNvGrpSpPr>
      </xdr:nvGrpSpPr>
      <xdr:grpSpPr bwMode="auto">
        <a:xfrm>
          <a:off x="6103145" y="2033589"/>
          <a:ext cx="252413" cy="297656"/>
          <a:chOff x="3935" y="1056"/>
          <a:chExt cx="145" cy="144"/>
        </a:xfrm>
      </xdr:grpSpPr>
      <xdr:sp macro="" textlink="">
        <xdr:nvSpPr>
          <xdr:cNvPr id="200" name="Freeform 158">
            <a:extLst>
              <a:ext uri="{FF2B5EF4-FFF2-40B4-BE49-F238E27FC236}">
                <a16:creationId xmlns:a16="http://schemas.microsoft.com/office/drawing/2014/main" id="{00000000-0008-0000-0300-0000C8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1" name="Line 159">
            <a:extLst>
              <a:ext uri="{FF2B5EF4-FFF2-40B4-BE49-F238E27FC236}">
                <a16:creationId xmlns:a16="http://schemas.microsoft.com/office/drawing/2014/main" id="{00000000-0008-0000-0300-0000C9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11</xdr:row>
      <xdr:rowOff>138113</xdr:rowOff>
    </xdr:from>
    <xdr:to>
      <xdr:col>11</xdr:col>
      <xdr:colOff>411957</xdr:colOff>
      <xdr:row>12</xdr:row>
      <xdr:rowOff>269082</xdr:rowOff>
    </xdr:to>
    <xdr:grpSp>
      <xdr:nvGrpSpPr>
        <xdr:cNvPr id="202" name="Group 157">
          <a:extLst>
            <a:ext uri="{FF2B5EF4-FFF2-40B4-BE49-F238E27FC236}">
              <a16:creationId xmlns:a16="http://schemas.microsoft.com/office/drawing/2014/main" id="{00000000-0008-0000-0300-0000CA000000}"/>
            </a:ext>
          </a:extLst>
        </xdr:cNvPr>
        <xdr:cNvGrpSpPr>
          <a:grpSpLocks/>
        </xdr:cNvGrpSpPr>
      </xdr:nvGrpSpPr>
      <xdr:grpSpPr bwMode="auto">
        <a:xfrm>
          <a:off x="6838950" y="2031207"/>
          <a:ext cx="252413" cy="297656"/>
          <a:chOff x="3935" y="1056"/>
          <a:chExt cx="145" cy="144"/>
        </a:xfrm>
      </xdr:grpSpPr>
      <xdr:sp macro="" textlink="">
        <xdr:nvSpPr>
          <xdr:cNvPr id="203" name="Freeform 158">
            <a:extLst>
              <a:ext uri="{FF2B5EF4-FFF2-40B4-BE49-F238E27FC236}">
                <a16:creationId xmlns:a16="http://schemas.microsoft.com/office/drawing/2014/main" id="{00000000-0008-0000-0300-0000CB000000}"/>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04" name="Line 159">
            <a:extLst>
              <a:ext uri="{FF2B5EF4-FFF2-40B4-BE49-F238E27FC236}">
                <a16:creationId xmlns:a16="http://schemas.microsoft.com/office/drawing/2014/main" id="{00000000-0008-0000-0300-0000CC000000}"/>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11907</xdr:colOff>
      <xdr:row>12</xdr:row>
      <xdr:rowOff>273844</xdr:rowOff>
    </xdr:from>
    <xdr:to>
      <xdr:col>16</xdr:col>
      <xdr:colOff>11907</xdr:colOff>
      <xdr:row>14</xdr:row>
      <xdr:rowOff>154781</xdr:rowOff>
    </xdr:to>
    <xdr:sp macro="" textlink="">
      <xdr:nvSpPr>
        <xdr:cNvPr id="205" name="Line 32">
          <a:extLst>
            <a:ext uri="{FF2B5EF4-FFF2-40B4-BE49-F238E27FC236}">
              <a16:creationId xmlns:a16="http://schemas.microsoft.com/office/drawing/2014/main" id="{00000000-0008-0000-0300-0000CD000000}"/>
            </a:ext>
          </a:extLst>
        </xdr:cNvPr>
        <xdr:cNvSpPr>
          <a:spLocks noChangeShapeType="1"/>
        </xdr:cNvSpPr>
      </xdr:nvSpPr>
      <xdr:spPr bwMode="auto">
        <a:xfrm>
          <a:off x="9727407" y="2333625"/>
          <a:ext cx="0" cy="369094"/>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8</xdr:col>
      <xdr:colOff>95248</xdr:colOff>
      <xdr:row>42</xdr:row>
      <xdr:rowOff>35719</xdr:rowOff>
    </xdr:from>
    <xdr:to>
      <xdr:col>8</xdr:col>
      <xdr:colOff>511966</xdr:colOff>
      <xdr:row>43</xdr:row>
      <xdr:rowOff>130968</xdr:rowOff>
    </xdr:to>
    <xdr:sp macro="" textlink="">
      <xdr:nvSpPr>
        <xdr:cNvPr id="206" name="Freeform 120">
          <a:extLst>
            <a:ext uri="{FF2B5EF4-FFF2-40B4-BE49-F238E27FC236}">
              <a16:creationId xmlns:a16="http://schemas.microsoft.com/office/drawing/2014/main" id="{00000000-0008-0000-0300-0000CE000000}"/>
            </a:ext>
          </a:extLst>
        </xdr:cNvPr>
        <xdr:cNvSpPr>
          <a:spLocks/>
        </xdr:cNvSpPr>
      </xdr:nvSpPr>
      <xdr:spPr bwMode="auto">
        <a:xfrm>
          <a:off x="4952998" y="7715250"/>
          <a:ext cx="416718" cy="26193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9</xdr:col>
      <xdr:colOff>142871</xdr:colOff>
      <xdr:row>42</xdr:row>
      <xdr:rowOff>35722</xdr:rowOff>
    </xdr:from>
    <xdr:to>
      <xdr:col>15</xdr:col>
      <xdr:colOff>83340</xdr:colOff>
      <xdr:row>44</xdr:row>
      <xdr:rowOff>69060</xdr:rowOff>
    </xdr:to>
    <xdr:sp macro="" textlink="">
      <xdr:nvSpPr>
        <xdr:cNvPr id="208" name="Rectangle 119">
          <a:extLst>
            <a:ext uri="{FF2B5EF4-FFF2-40B4-BE49-F238E27FC236}">
              <a16:creationId xmlns:a16="http://schemas.microsoft.com/office/drawing/2014/main" id="{00000000-0008-0000-0300-0000D0000000}"/>
            </a:ext>
          </a:extLst>
        </xdr:cNvPr>
        <xdr:cNvSpPr>
          <a:spLocks noChangeArrowheads="1"/>
        </xdr:cNvSpPr>
      </xdr:nvSpPr>
      <xdr:spPr bwMode="auto">
        <a:xfrm>
          <a:off x="5607840" y="7715253"/>
          <a:ext cx="3583781" cy="366713"/>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9</xdr:col>
      <xdr:colOff>183358</xdr:colOff>
      <xdr:row>26</xdr:row>
      <xdr:rowOff>133362</xdr:rowOff>
    </xdr:from>
    <xdr:to>
      <xdr:col>11</xdr:col>
      <xdr:colOff>226218</xdr:colOff>
      <xdr:row>28</xdr:row>
      <xdr:rowOff>142887</xdr:rowOff>
    </xdr:to>
    <xdr:sp macro="" textlink="">
      <xdr:nvSpPr>
        <xdr:cNvPr id="212" name="Rectangle 42">
          <a:extLst>
            <a:ext uri="{FF2B5EF4-FFF2-40B4-BE49-F238E27FC236}">
              <a16:creationId xmlns:a16="http://schemas.microsoft.com/office/drawing/2014/main" id="{00000000-0008-0000-0300-0000D4000000}"/>
            </a:ext>
          </a:extLst>
        </xdr:cNvPr>
        <xdr:cNvSpPr>
          <a:spLocks noChangeArrowheads="1"/>
        </xdr:cNvSpPr>
      </xdr:nvSpPr>
      <xdr:spPr bwMode="auto">
        <a:xfrm>
          <a:off x="5648327" y="4991112"/>
          <a:ext cx="1257297" cy="342900"/>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14</xdr:col>
      <xdr:colOff>65089</xdr:colOff>
      <xdr:row>12</xdr:row>
      <xdr:rowOff>41285</xdr:rowOff>
    </xdr:from>
    <xdr:to>
      <xdr:col>14</xdr:col>
      <xdr:colOff>440531</xdr:colOff>
      <xdr:row>13</xdr:row>
      <xdr:rowOff>47628</xdr:rowOff>
    </xdr:to>
    <xdr:sp macro="" textlink="">
      <xdr:nvSpPr>
        <xdr:cNvPr id="222" name="Freeform 120">
          <a:extLst>
            <a:ext uri="{FF2B5EF4-FFF2-40B4-BE49-F238E27FC236}">
              <a16:creationId xmlns:a16="http://schemas.microsoft.com/office/drawing/2014/main" id="{00000000-0008-0000-0300-0000DE000000}"/>
            </a:ext>
          </a:extLst>
        </xdr:cNvPr>
        <xdr:cNvSpPr>
          <a:spLocks/>
        </xdr:cNvSpPr>
      </xdr:nvSpPr>
      <xdr:spPr bwMode="auto">
        <a:xfrm>
          <a:off x="8566152" y="2101066"/>
          <a:ext cx="375442" cy="3278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9</xdr:row>
      <xdr:rowOff>138155</xdr:rowOff>
    </xdr:from>
    <xdr:to>
      <xdr:col>13</xdr:col>
      <xdr:colOff>242931</xdr:colOff>
      <xdr:row>11</xdr:row>
      <xdr:rowOff>114342</xdr:rowOff>
    </xdr:to>
    <xdr:sp macro="" textlink="">
      <xdr:nvSpPr>
        <xdr:cNvPr id="223" name="Oval 241">
          <a:extLst>
            <a:ext uri="{FF2B5EF4-FFF2-40B4-BE49-F238E27FC236}">
              <a16:creationId xmlns:a16="http://schemas.microsoft.com/office/drawing/2014/main" id="{00000000-0008-0000-0300-0000DF000000}"/>
            </a:ext>
          </a:extLst>
        </xdr:cNvPr>
        <xdr:cNvSpPr>
          <a:spLocks noChangeArrowheads="1"/>
        </xdr:cNvSpPr>
      </xdr:nvSpPr>
      <xdr:spPr bwMode="auto">
        <a:xfrm>
          <a:off x="7822450" y="1697874"/>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9</xdr:row>
      <xdr:rowOff>147683</xdr:rowOff>
    </xdr:from>
    <xdr:to>
      <xdr:col>12</xdr:col>
      <xdr:colOff>502498</xdr:colOff>
      <xdr:row>11</xdr:row>
      <xdr:rowOff>123870</xdr:rowOff>
    </xdr:to>
    <xdr:sp macro="" textlink="">
      <xdr:nvSpPr>
        <xdr:cNvPr id="213" name="Oval 241">
          <a:extLst>
            <a:ext uri="{FF2B5EF4-FFF2-40B4-BE49-F238E27FC236}">
              <a16:creationId xmlns:a16="http://schemas.microsoft.com/office/drawing/2014/main" id="{00000000-0008-0000-0300-0000D5000000}"/>
            </a:ext>
          </a:extLst>
        </xdr:cNvPr>
        <xdr:cNvSpPr>
          <a:spLocks noChangeArrowheads="1"/>
        </xdr:cNvSpPr>
      </xdr:nvSpPr>
      <xdr:spPr bwMode="auto">
        <a:xfrm>
          <a:off x="7474798" y="1707402"/>
          <a:ext cx="314325" cy="309562"/>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12</xdr:row>
      <xdr:rowOff>43660</xdr:rowOff>
    </xdr:from>
    <xdr:to>
      <xdr:col>11</xdr:col>
      <xdr:colOff>581032</xdr:colOff>
      <xdr:row>12</xdr:row>
      <xdr:rowOff>129385</xdr:rowOff>
    </xdr:to>
    <xdr:sp macro="" textlink="">
      <xdr:nvSpPr>
        <xdr:cNvPr id="214" name="Freeform 26">
          <a:extLst>
            <a:ext uri="{FF2B5EF4-FFF2-40B4-BE49-F238E27FC236}">
              <a16:creationId xmlns:a16="http://schemas.microsoft.com/office/drawing/2014/main" id="{00000000-0008-0000-0300-0000D6000000}"/>
            </a:ext>
          </a:extLst>
        </xdr:cNvPr>
        <xdr:cNvSpPr>
          <a:spLocks/>
        </xdr:cNvSpPr>
      </xdr:nvSpPr>
      <xdr:spPr bwMode="auto">
        <a:xfrm>
          <a:off x="7174713" y="210344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119063</xdr:colOff>
      <xdr:row>26</xdr:row>
      <xdr:rowOff>126201</xdr:rowOff>
    </xdr:from>
    <xdr:to>
      <xdr:col>8</xdr:col>
      <xdr:colOff>471660</xdr:colOff>
      <xdr:row>28</xdr:row>
      <xdr:rowOff>95249</xdr:rowOff>
    </xdr:to>
    <xdr:grpSp>
      <xdr:nvGrpSpPr>
        <xdr:cNvPr id="230" name="Group 229">
          <a:extLst>
            <a:ext uri="{FF2B5EF4-FFF2-40B4-BE49-F238E27FC236}">
              <a16:creationId xmlns:a16="http://schemas.microsoft.com/office/drawing/2014/main" id="{00000000-0008-0000-0300-0000E6000000}"/>
            </a:ext>
          </a:extLst>
        </xdr:cNvPr>
        <xdr:cNvGrpSpPr/>
      </xdr:nvGrpSpPr>
      <xdr:grpSpPr>
        <a:xfrm>
          <a:off x="4976813" y="4983951"/>
          <a:ext cx="352597" cy="302423"/>
          <a:chOff x="4984140" y="4866720"/>
          <a:chExt cx="352597" cy="291433"/>
        </a:xfrm>
      </xdr:grpSpPr>
      <xdr:sp macro="" textlink="">
        <xdr:nvSpPr>
          <xdr:cNvPr id="210" name="Freeform 158">
            <a:extLst>
              <a:ext uri="{FF2B5EF4-FFF2-40B4-BE49-F238E27FC236}">
                <a16:creationId xmlns:a16="http://schemas.microsoft.com/office/drawing/2014/main" id="{00000000-0008-0000-0300-0000D2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 name="Flowchart: Connector 22">
            <a:extLst>
              <a:ext uri="{FF2B5EF4-FFF2-40B4-BE49-F238E27FC236}">
                <a16:creationId xmlns:a16="http://schemas.microsoft.com/office/drawing/2014/main" id="{00000000-0008-0000-0300-000017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6" name="Flowchart: Connector 225">
            <a:extLst>
              <a:ext uri="{FF2B5EF4-FFF2-40B4-BE49-F238E27FC236}">
                <a16:creationId xmlns:a16="http://schemas.microsoft.com/office/drawing/2014/main" id="{00000000-0008-0000-0300-0000E2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8" name="Flowchart: Connector 227">
            <a:extLst>
              <a:ext uri="{FF2B5EF4-FFF2-40B4-BE49-F238E27FC236}">
                <a16:creationId xmlns:a16="http://schemas.microsoft.com/office/drawing/2014/main" id="{00000000-0008-0000-0300-0000E4000000}"/>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9" name="Flowchart: Connector 228">
            <a:extLst>
              <a:ext uri="{FF2B5EF4-FFF2-40B4-BE49-F238E27FC236}">
                <a16:creationId xmlns:a16="http://schemas.microsoft.com/office/drawing/2014/main" id="{00000000-0008-0000-0300-0000E5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533768</xdr:colOff>
      <xdr:row>11</xdr:row>
      <xdr:rowOff>137923</xdr:rowOff>
    </xdr:from>
    <xdr:to>
      <xdr:col>13</xdr:col>
      <xdr:colOff>278230</xdr:colOff>
      <xdr:row>12</xdr:row>
      <xdr:rowOff>268164</xdr:rowOff>
    </xdr:to>
    <xdr:grpSp>
      <xdr:nvGrpSpPr>
        <xdr:cNvPr id="237" name="Group 236">
          <a:extLst>
            <a:ext uri="{FF2B5EF4-FFF2-40B4-BE49-F238E27FC236}">
              <a16:creationId xmlns:a16="http://schemas.microsoft.com/office/drawing/2014/main" id="{00000000-0008-0000-0300-0000ED000000}"/>
            </a:ext>
          </a:extLst>
        </xdr:cNvPr>
        <xdr:cNvGrpSpPr/>
      </xdr:nvGrpSpPr>
      <xdr:grpSpPr>
        <a:xfrm>
          <a:off x="7820393" y="2031017"/>
          <a:ext cx="351681" cy="296928"/>
          <a:chOff x="4984140" y="4866720"/>
          <a:chExt cx="352597" cy="291433"/>
        </a:xfrm>
      </xdr:grpSpPr>
      <xdr:sp macro="" textlink="">
        <xdr:nvSpPr>
          <xdr:cNvPr id="238" name="Freeform 158">
            <a:extLst>
              <a:ext uri="{FF2B5EF4-FFF2-40B4-BE49-F238E27FC236}">
                <a16:creationId xmlns:a16="http://schemas.microsoft.com/office/drawing/2014/main" id="{00000000-0008-0000-0300-0000EE00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39" name="Flowchart: Connector 238">
            <a:extLst>
              <a:ext uri="{FF2B5EF4-FFF2-40B4-BE49-F238E27FC236}">
                <a16:creationId xmlns:a16="http://schemas.microsoft.com/office/drawing/2014/main" id="{00000000-0008-0000-0300-0000EF00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0" name="Flowchart: Connector 239">
            <a:extLst>
              <a:ext uri="{FF2B5EF4-FFF2-40B4-BE49-F238E27FC236}">
                <a16:creationId xmlns:a16="http://schemas.microsoft.com/office/drawing/2014/main" id="{00000000-0008-0000-0300-0000F000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1" name="Flowchart: Connector 240">
            <a:extLst>
              <a:ext uri="{FF2B5EF4-FFF2-40B4-BE49-F238E27FC236}">
                <a16:creationId xmlns:a16="http://schemas.microsoft.com/office/drawing/2014/main" id="{00000000-0008-0000-0300-0000F1000000}"/>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2" name="Flowchart: Connector 241">
            <a:extLst>
              <a:ext uri="{FF2B5EF4-FFF2-40B4-BE49-F238E27FC236}">
                <a16:creationId xmlns:a16="http://schemas.microsoft.com/office/drawing/2014/main" id="{00000000-0008-0000-0300-0000F200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11</xdr:row>
      <xdr:rowOff>132062</xdr:rowOff>
    </xdr:from>
    <xdr:to>
      <xdr:col>12</xdr:col>
      <xdr:colOff>477522</xdr:colOff>
      <xdr:row>12</xdr:row>
      <xdr:rowOff>262303</xdr:rowOff>
    </xdr:to>
    <xdr:grpSp>
      <xdr:nvGrpSpPr>
        <xdr:cNvPr id="255" name="Group 254">
          <a:extLst>
            <a:ext uri="{FF2B5EF4-FFF2-40B4-BE49-F238E27FC236}">
              <a16:creationId xmlns:a16="http://schemas.microsoft.com/office/drawing/2014/main" id="{00000000-0008-0000-0300-0000FF000000}"/>
            </a:ext>
          </a:extLst>
        </xdr:cNvPr>
        <xdr:cNvGrpSpPr/>
      </xdr:nvGrpSpPr>
      <xdr:grpSpPr>
        <a:xfrm>
          <a:off x="7411550" y="2025156"/>
          <a:ext cx="352597" cy="296928"/>
          <a:chOff x="4984140" y="4866720"/>
          <a:chExt cx="352597" cy="291433"/>
        </a:xfrm>
      </xdr:grpSpPr>
      <xdr:sp macro="" textlink="">
        <xdr:nvSpPr>
          <xdr:cNvPr id="256" name="Freeform 158">
            <a:extLst>
              <a:ext uri="{FF2B5EF4-FFF2-40B4-BE49-F238E27FC236}">
                <a16:creationId xmlns:a16="http://schemas.microsoft.com/office/drawing/2014/main" id="{00000000-0008-0000-0300-000000010000}"/>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57" name="Flowchart: Connector 256">
            <a:extLst>
              <a:ext uri="{FF2B5EF4-FFF2-40B4-BE49-F238E27FC236}">
                <a16:creationId xmlns:a16="http://schemas.microsoft.com/office/drawing/2014/main" id="{00000000-0008-0000-0300-00000101000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8" name="Flowchart: Connector 257">
            <a:extLst>
              <a:ext uri="{FF2B5EF4-FFF2-40B4-BE49-F238E27FC236}">
                <a16:creationId xmlns:a16="http://schemas.microsoft.com/office/drawing/2014/main" id="{00000000-0008-0000-0300-000002010000}"/>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9" name="Flowchart: Connector 258">
            <a:extLst>
              <a:ext uri="{FF2B5EF4-FFF2-40B4-BE49-F238E27FC236}">
                <a16:creationId xmlns:a16="http://schemas.microsoft.com/office/drawing/2014/main" id="{00000000-0008-0000-0300-000003010000}"/>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60" name="Flowchart: Connector 259">
            <a:extLst>
              <a:ext uri="{FF2B5EF4-FFF2-40B4-BE49-F238E27FC236}">
                <a16:creationId xmlns:a16="http://schemas.microsoft.com/office/drawing/2014/main" id="{00000000-0008-0000-0300-00000401000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289715</xdr:colOff>
      <xdr:row>11</xdr:row>
      <xdr:rowOff>38100</xdr:rowOff>
    </xdr:from>
    <xdr:to>
      <xdr:col>14</xdr:col>
      <xdr:colOff>50010</xdr:colOff>
      <xdr:row>16</xdr:row>
      <xdr:rowOff>23813</xdr:rowOff>
    </xdr:to>
    <xdr:sp macro="" textlink="">
      <xdr:nvSpPr>
        <xdr:cNvPr id="2" name="Rectangle 183">
          <a:extLst>
            <a:ext uri="{FF2B5EF4-FFF2-40B4-BE49-F238E27FC236}">
              <a16:creationId xmlns:a16="http://schemas.microsoft.com/office/drawing/2014/main" id="{85B4B83F-6CCC-4E1F-81D4-1247F62CE586}"/>
            </a:ext>
          </a:extLst>
        </xdr:cNvPr>
        <xdr:cNvSpPr>
          <a:spLocks noChangeArrowheads="1"/>
        </xdr:cNvSpPr>
      </xdr:nvSpPr>
      <xdr:spPr bwMode="auto">
        <a:xfrm>
          <a:off x="8214515"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9</xdr:col>
      <xdr:colOff>600075</xdr:colOff>
      <xdr:row>11</xdr:row>
      <xdr:rowOff>66674</xdr:rowOff>
    </xdr:from>
    <xdr:to>
      <xdr:col>11</xdr:col>
      <xdr:colOff>419100</xdr:colOff>
      <xdr:row>16</xdr:row>
      <xdr:rowOff>47624</xdr:rowOff>
    </xdr:to>
    <xdr:sp macro="" textlink="">
      <xdr:nvSpPr>
        <xdr:cNvPr id="3" name="Rectangle 177">
          <a:extLst>
            <a:ext uri="{FF2B5EF4-FFF2-40B4-BE49-F238E27FC236}">
              <a16:creationId xmlns:a16="http://schemas.microsoft.com/office/drawing/2014/main" id="{FCB8B86C-9899-4407-A5F2-ECF004ADF2F0}"/>
            </a:ext>
          </a:extLst>
        </xdr:cNvPr>
        <xdr:cNvSpPr>
          <a:spLocks noChangeArrowheads="1"/>
        </xdr:cNvSpPr>
      </xdr:nvSpPr>
      <xdr:spPr bwMode="auto">
        <a:xfrm>
          <a:off x="6086475"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FC6D6A6B-4915-445F-9B08-4D5F51C642E6}"/>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9F48FEF0-59C8-4A13-B51E-E852C3F5BAA9}"/>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E7413D02-00E6-4792-A557-004AA50A92E0}"/>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15</xdr:col>
      <xdr:colOff>28574</xdr:colOff>
      <xdr:row>12</xdr:row>
      <xdr:rowOff>0</xdr:rowOff>
    </xdr:from>
    <xdr:to>
      <xdr:col>17</xdr:col>
      <xdr:colOff>457199</xdr:colOff>
      <xdr:row>18</xdr:row>
      <xdr:rowOff>152400</xdr:rowOff>
    </xdr:to>
    <xdr:sp macro="" textlink="">
      <xdr:nvSpPr>
        <xdr:cNvPr id="7" name="Rectangle 4">
          <a:extLst>
            <a:ext uri="{FF2B5EF4-FFF2-40B4-BE49-F238E27FC236}">
              <a16:creationId xmlns:a16="http://schemas.microsoft.com/office/drawing/2014/main" id="{ADCEC2BE-D78D-4ACA-88AF-DEFAF2C318C7}"/>
            </a:ext>
          </a:extLst>
        </xdr:cNvPr>
        <xdr:cNvSpPr>
          <a:spLocks noChangeArrowheads="1"/>
        </xdr:cNvSpPr>
      </xdr:nvSpPr>
      <xdr:spPr bwMode="auto">
        <a:xfrm>
          <a:off x="9172574" y="2152650"/>
          <a:ext cx="1647825"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05EFAB47-CEB4-4C33-B844-AC4142C4F674}"/>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55386F64-3881-4524-8679-E492112DDFE9}"/>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3D87490E-F9A4-40EB-B229-3362D552F8F9}"/>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E1DE1C6B-F1A7-4769-90B6-96B95C3A9C6D}"/>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EB4CC489-8566-49C2-81FD-4EF42E3D593E}"/>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4EDBBB6B-FF8D-47B7-B61D-02C4B87AC1B2}"/>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339F4014-230B-41DA-BEDB-1EAFBCADBED0}"/>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11</xdr:col>
      <xdr:colOff>0</xdr:colOff>
      <xdr:row>14</xdr:row>
      <xdr:rowOff>104775</xdr:rowOff>
    </xdr:from>
    <xdr:to>
      <xdr:col>11</xdr:col>
      <xdr:colOff>304800</xdr:colOff>
      <xdr:row>15</xdr:row>
      <xdr:rowOff>19050</xdr:rowOff>
    </xdr:to>
    <xdr:sp macro="" textlink="">
      <xdr:nvSpPr>
        <xdr:cNvPr id="15" name="Line 22">
          <a:extLst>
            <a:ext uri="{FF2B5EF4-FFF2-40B4-BE49-F238E27FC236}">
              <a16:creationId xmlns:a16="http://schemas.microsoft.com/office/drawing/2014/main" id="{388A6502-D2D3-4901-9BB6-2DDED6118072}"/>
            </a:ext>
          </a:extLst>
        </xdr:cNvPr>
        <xdr:cNvSpPr>
          <a:spLocks noChangeShapeType="1"/>
        </xdr:cNvSpPr>
      </xdr:nvSpPr>
      <xdr:spPr bwMode="auto">
        <a:xfrm>
          <a:off x="6705600" y="2581275"/>
          <a:ext cx="304800" cy="76200"/>
        </a:xfrm>
        <a:prstGeom prst="line">
          <a:avLst/>
        </a:prstGeom>
        <a:noFill/>
        <a:ln w="12700">
          <a:solidFill>
            <a:srgbClr val="000000"/>
          </a:solidFill>
          <a:round/>
          <a:headEnd/>
          <a:tailEnd/>
        </a:ln>
      </xdr:spPr>
    </xdr:sp>
    <xdr:clientData/>
  </xdr:twoCellAnchor>
  <xdr:twoCellAnchor>
    <xdr:from>
      <xdr:col>15</xdr:col>
      <xdr:colOff>0</xdr:colOff>
      <xdr:row>12</xdr:row>
      <xdr:rowOff>47625</xdr:rowOff>
    </xdr:from>
    <xdr:to>
      <xdr:col>15</xdr:col>
      <xdr:colOff>0</xdr:colOff>
      <xdr:row>14</xdr:row>
      <xdr:rowOff>104775</xdr:rowOff>
    </xdr:to>
    <xdr:sp macro="" textlink="">
      <xdr:nvSpPr>
        <xdr:cNvPr id="16" name="Line 24">
          <a:extLst>
            <a:ext uri="{FF2B5EF4-FFF2-40B4-BE49-F238E27FC236}">
              <a16:creationId xmlns:a16="http://schemas.microsoft.com/office/drawing/2014/main" id="{0E11A6F8-95A9-4F7D-8B57-1677C6A5BB4D}"/>
            </a:ext>
          </a:extLst>
        </xdr:cNvPr>
        <xdr:cNvSpPr>
          <a:spLocks noChangeShapeType="1"/>
        </xdr:cNvSpPr>
      </xdr:nvSpPr>
      <xdr:spPr bwMode="auto">
        <a:xfrm>
          <a:off x="9144000" y="2200275"/>
          <a:ext cx="0" cy="381000"/>
        </a:xfrm>
        <a:prstGeom prst="line">
          <a:avLst/>
        </a:prstGeom>
        <a:noFill/>
        <a:ln w="38100" cmpd="dbl">
          <a:solidFill>
            <a:srgbClr val="000000"/>
          </a:solidFill>
          <a:round/>
          <a:headEnd/>
          <a:tailEnd/>
        </a:ln>
      </xdr:spPr>
    </xdr:sp>
    <xdr:clientData/>
  </xdr:twoCellAnchor>
  <xdr:twoCellAnchor>
    <xdr:from>
      <xdr:col>16</xdr:col>
      <xdr:colOff>523875</xdr:colOff>
      <xdr:row>12</xdr:row>
      <xdr:rowOff>47625</xdr:rowOff>
    </xdr:from>
    <xdr:to>
      <xdr:col>17</xdr:col>
      <xdr:colOff>447675</xdr:colOff>
      <xdr:row>15</xdr:row>
      <xdr:rowOff>0</xdr:rowOff>
    </xdr:to>
    <xdr:sp macro="" textlink="">
      <xdr:nvSpPr>
        <xdr:cNvPr id="17" name="Rectangle 27" descr="50%">
          <a:extLst>
            <a:ext uri="{FF2B5EF4-FFF2-40B4-BE49-F238E27FC236}">
              <a16:creationId xmlns:a16="http://schemas.microsoft.com/office/drawing/2014/main" id="{89A51C10-7507-4CCD-A65C-DCD01FBBB067}"/>
            </a:ext>
          </a:extLst>
        </xdr:cNvPr>
        <xdr:cNvSpPr>
          <a:spLocks noChangeArrowheads="1"/>
        </xdr:cNvSpPr>
      </xdr:nvSpPr>
      <xdr:spPr bwMode="auto">
        <a:xfrm>
          <a:off x="10277475" y="2200275"/>
          <a:ext cx="533400"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15</xdr:col>
      <xdr:colOff>466725</xdr:colOff>
      <xdr:row>14</xdr:row>
      <xdr:rowOff>28575</xdr:rowOff>
    </xdr:from>
    <xdr:ext cx="184731" cy="387286"/>
    <xdr:sp macro="" textlink="">
      <xdr:nvSpPr>
        <xdr:cNvPr id="18" name="Text Box 28">
          <a:extLst>
            <a:ext uri="{FF2B5EF4-FFF2-40B4-BE49-F238E27FC236}">
              <a16:creationId xmlns:a16="http://schemas.microsoft.com/office/drawing/2014/main" id="{F1B266FC-7FB0-4E73-AE69-E602078E5439}"/>
            </a:ext>
          </a:extLst>
        </xdr:cNvPr>
        <xdr:cNvSpPr txBox="1">
          <a:spLocks noChangeArrowheads="1"/>
        </xdr:cNvSpPr>
      </xdr:nvSpPr>
      <xdr:spPr bwMode="auto">
        <a:xfrm>
          <a:off x="9610725"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523875</xdr:colOff>
      <xdr:row>15</xdr:row>
      <xdr:rowOff>19050</xdr:rowOff>
    </xdr:from>
    <xdr:to>
      <xdr:col>17</xdr:col>
      <xdr:colOff>447675</xdr:colOff>
      <xdr:row>16</xdr:row>
      <xdr:rowOff>133350</xdr:rowOff>
    </xdr:to>
    <xdr:sp macro="" textlink="">
      <xdr:nvSpPr>
        <xdr:cNvPr id="19" name="Rectangle 30" descr="50%">
          <a:extLst>
            <a:ext uri="{FF2B5EF4-FFF2-40B4-BE49-F238E27FC236}">
              <a16:creationId xmlns:a16="http://schemas.microsoft.com/office/drawing/2014/main" id="{211FD313-E421-42F3-AAF1-CCE8666E30B7}"/>
            </a:ext>
          </a:extLst>
        </xdr:cNvPr>
        <xdr:cNvSpPr>
          <a:spLocks noChangeArrowheads="1"/>
        </xdr:cNvSpPr>
      </xdr:nvSpPr>
      <xdr:spPr bwMode="auto">
        <a:xfrm>
          <a:off x="10277475" y="2657475"/>
          <a:ext cx="533400"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15</xdr:col>
      <xdr:colOff>11907</xdr:colOff>
      <xdr:row>13</xdr:row>
      <xdr:rowOff>107156</xdr:rowOff>
    </xdr:from>
    <xdr:to>
      <xdr:col>15</xdr:col>
      <xdr:colOff>500062</xdr:colOff>
      <xdr:row>13</xdr:row>
      <xdr:rowOff>119063</xdr:rowOff>
    </xdr:to>
    <xdr:sp macro="" textlink="">
      <xdr:nvSpPr>
        <xdr:cNvPr id="20" name="Line 32">
          <a:extLst>
            <a:ext uri="{FF2B5EF4-FFF2-40B4-BE49-F238E27FC236}">
              <a16:creationId xmlns:a16="http://schemas.microsoft.com/office/drawing/2014/main" id="{7C838662-60F2-42C5-81FA-B70478189A95}"/>
            </a:ext>
          </a:extLst>
        </xdr:cNvPr>
        <xdr:cNvSpPr>
          <a:spLocks noChangeShapeType="1"/>
        </xdr:cNvSpPr>
      </xdr:nvSpPr>
      <xdr:spPr bwMode="auto">
        <a:xfrm>
          <a:off x="9155907" y="2421731"/>
          <a:ext cx="488155"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17</xdr:col>
      <xdr:colOff>381000</xdr:colOff>
      <xdr:row>10</xdr:row>
      <xdr:rowOff>142875</xdr:rowOff>
    </xdr:from>
    <xdr:ext cx="41293" cy="151617"/>
    <xdr:sp macro="" textlink="">
      <xdr:nvSpPr>
        <xdr:cNvPr id="21" name="Rectangle 45">
          <a:extLst>
            <a:ext uri="{FF2B5EF4-FFF2-40B4-BE49-F238E27FC236}">
              <a16:creationId xmlns:a16="http://schemas.microsoft.com/office/drawing/2014/main" id="{3C37B434-B215-4162-BB1D-351F7491413A}"/>
            </a:ext>
          </a:extLst>
        </xdr:cNvPr>
        <xdr:cNvSpPr>
          <a:spLocks noChangeArrowheads="1"/>
        </xdr:cNvSpPr>
      </xdr:nvSpPr>
      <xdr:spPr bwMode="auto">
        <a:xfrm>
          <a:off x="10744200"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15</xdr:col>
      <xdr:colOff>47625</xdr:colOff>
      <xdr:row>5</xdr:row>
      <xdr:rowOff>142875</xdr:rowOff>
    </xdr:from>
    <xdr:ext cx="97227" cy="475381"/>
    <xdr:sp macro="" textlink="">
      <xdr:nvSpPr>
        <xdr:cNvPr id="22" name="Text Box 46">
          <a:extLst>
            <a:ext uri="{FF2B5EF4-FFF2-40B4-BE49-F238E27FC236}">
              <a16:creationId xmlns:a16="http://schemas.microsoft.com/office/drawing/2014/main" id="{1743B723-B3CC-4296-B820-30473E345AF1}"/>
            </a:ext>
          </a:extLst>
        </xdr:cNvPr>
        <xdr:cNvSpPr txBox="1">
          <a:spLocks noChangeArrowheads="1"/>
        </xdr:cNvSpPr>
      </xdr:nvSpPr>
      <xdr:spPr bwMode="auto">
        <a:xfrm>
          <a:off x="9191625"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694B4050-7024-4975-B201-54B12C5133CF}"/>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8</xdr:col>
      <xdr:colOff>542925</xdr:colOff>
      <xdr:row>16</xdr:row>
      <xdr:rowOff>76200</xdr:rowOff>
    </xdr:from>
    <xdr:ext cx="26738" cy="161748"/>
    <xdr:sp macro="" textlink="">
      <xdr:nvSpPr>
        <xdr:cNvPr id="24" name="Rectangle 48">
          <a:extLst>
            <a:ext uri="{FF2B5EF4-FFF2-40B4-BE49-F238E27FC236}">
              <a16:creationId xmlns:a16="http://schemas.microsoft.com/office/drawing/2014/main" id="{C140DE37-5C21-4495-A545-B2B662E14E35}"/>
            </a:ext>
          </a:extLst>
        </xdr:cNvPr>
        <xdr:cNvSpPr>
          <a:spLocks noChangeArrowheads="1"/>
        </xdr:cNvSpPr>
      </xdr:nvSpPr>
      <xdr:spPr bwMode="auto">
        <a:xfrm>
          <a:off x="5419725"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40E7E5B5-5B5C-4CC8-AE01-67350539BC5F}"/>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F11509F4-F591-48C6-BFA7-1A1C591A2C93}"/>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62E1CFAC-5AF9-477C-964F-5A3739AA5AC7}"/>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E3998B7B-F655-4DEF-903D-F04C3B32F312}"/>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D4F61C45-B65F-4F28-8AF2-37EF5A435806}"/>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036684E5-2D05-4ED3-AFF8-4FDC8E961B87}"/>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9C934A78-33A7-4233-9BC9-127B3F0B865F}"/>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EF223A38-E589-4670-9831-3793F56026AF}"/>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FA227334-CF9B-490B-9CE1-5C71BF376C1F}"/>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27201250-095F-4EDA-8F46-D431C758F88D}"/>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E47B422E-A1C9-400E-A785-BBA725BB6AE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36DC2A81-8D46-4BDA-9ED6-BEB575E74227}"/>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CDD7B21A-4B48-449F-B3CA-1CFDF686BEEA}"/>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D583598F-2305-4C18-A6E9-8CEE530DCB23}"/>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CB4F7CFC-6B6D-46FE-A86F-A838F20C7150}"/>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0A61DAD1-F03F-465C-BF0F-0A85B5A5AAAA}"/>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222989BE-05ED-43DE-BF58-FC24CB14320C}"/>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AFC543E7-2D4E-48EE-A7E3-B56EDE2D0C89}"/>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4401EA4A-02BE-4B3B-AAB9-582C08BA9BA8}"/>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11</xdr:col>
      <xdr:colOff>0</xdr:colOff>
      <xdr:row>12</xdr:row>
      <xdr:rowOff>47625</xdr:rowOff>
    </xdr:from>
    <xdr:to>
      <xdr:col>11</xdr:col>
      <xdr:colOff>228600</xdr:colOff>
      <xdr:row>12</xdr:row>
      <xdr:rowOff>123825</xdr:rowOff>
    </xdr:to>
    <xdr:sp macro="" textlink="">
      <xdr:nvSpPr>
        <xdr:cNvPr id="44" name="Line 90">
          <a:extLst>
            <a:ext uri="{FF2B5EF4-FFF2-40B4-BE49-F238E27FC236}">
              <a16:creationId xmlns:a16="http://schemas.microsoft.com/office/drawing/2014/main" id="{46CDABFD-D1EC-4170-8A44-B1F0E8AA3E09}"/>
            </a:ext>
          </a:extLst>
        </xdr:cNvPr>
        <xdr:cNvSpPr>
          <a:spLocks noChangeShapeType="1"/>
        </xdr:cNvSpPr>
      </xdr:nvSpPr>
      <xdr:spPr bwMode="auto">
        <a:xfrm flipV="1">
          <a:off x="6705600" y="2200275"/>
          <a:ext cx="228600" cy="76200"/>
        </a:xfrm>
        <a:prstGeom prst="line">
          <a:avLst/>
        </a:prstGeom>
        <a:noFill/>
        <a:ln w="12700">
          <a:solidFill>
            <a:srgbClr val="000000"/>
          </a:solidFill>
          <a:round/>
          <a:headEnd/>
          <a:tailEnd/>
        </a:ln>
      </xdr:spPr>
    </xdr:sp>
    <xdr:clientData/>
  </xdr:twoCellAnchor>
  <xdr:twoCellAnchor>
    <xdr:from>
      <xdr:col>10</xdr:col>
      <xdr:colOff>304800</xdr:colOff>
      <xdr:row>12</xdr:row>
      <xdr:rowOff>123825</xdr:rowOff>
    </xdr:from>
    <xdr:to>
      <xdr:col>11</xdr:col>
      <xdr:colOff>0</xdr:colOff>
      <xdr:row>14</xdr:row>
      <xdr:rowOff>104775</xdr:rowOff>
    </xdr:to>
    <xdr:grpSp>
      <xdr:nvGrpSpPr>
        <xdr:cNvPr id="45" name="Group 94">
          <a:extLst>
            <a:ext uri="{FF2B5EF4-FFF2-40B4-BE49-F238E27FC236}">
              <a16:creationId xmlns:a16="http://schemas.microsoft.com/office/drawing/2014/main" id="{41056AFA-8D8B-47B4-AA53-88A82644B950}"/>
            </a:ext>
          </a:extLst>
        </xdr:cNvPr>
        <xdr:cNvGrpSpPr>
          <a:grpSpLocks noChangeAspect="1"/>
        </xdr:cNvGrpSpPr>
      </xdr:nvGrpSpPr>
      <xdr:grpSpPr bwMode="auto">
        <a:xfrm>
          <a:off x="6376988" y="2326481"/>
          <a:ext cx="302418" cy="314325"/>
          <a:chOff x="1056" y="3408"/>
          <a:chExt cx="144" cy="96"/>
        </a:xfrm>
      </xdr:grpSpPr>
      <xdr:sp macro="" textlink="">
        <xdr:nvSpPr>
          <xdr:cNvPr id="46" name="Rectangle 95">
            <a:extLst>
              <a:ext uri="{FF2B5EF4-FFF2-40B4-BE49-F238E27FC236}">
                <a16:creationId xmlns:a16="http://schemas.microsoft.com/office/drawing/2014/main" id="{94E449BF-1E88-4835-9089-32610405BE19}"/>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9A79DA4F-F4C7-48EF-91DF-44248B80DBC0}"/>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E7953200-EA92-4937-B3AD-42F18863BE8A}"/>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C820D19F-1271-4F39-9B02-A684DE32093F}"/>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9CF6D30D-34FB-4BD2-995B-26541E4C853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5E26D202-9E61-4528-A553-95B9BEC6F504}"/>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149FCCCF-59D4-4925-AF48-956F8F70D43E}"/>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C6FAEEF9-FE51-43BA-9C9D-457365503B0C}"/>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2087CB80-E64B-42C0-AD39-95C98697498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6B4FB4F3-84EB-4286-8798-077E9F3B7710}"/>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FBCC6B97-2394-4A54-BA24-93A11FA43F76}"/>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15</xdr:col>
      <xdr:colOff>142875</xdr:colOff>
      <xdr:row>10</xdr:row>
      <xdr:rowOff>76200</xdr:rowOff>
    </xdr:from>
    <xdr:ext cx="184731" cy="239809"/>
    <xdr:sp macro="" textlink="">
      <xdr:nvSpPr>
        <xdr:cNvPr id="57" name="Text Box 113">
          <a:extLst>
            <a:ext uri="{FF2B5EF4-FFF2-40B4-BE49-F238E27FC236}">
              <a16:creationId xmlns:a16="http://schemas.microsoft.com/office/drawing/2014/main" id="{75C2BC85-75C4-4D8B-9BEA-9A43A4B0F602}"/>
            </a:ext>
          </a:extLst>
        </xdr:cNvPr>
        <xdr:cNvSpPr txBox="1">
          <a:spLocks noChangeArrowheads="1"/>
        </xdr:cNvSpPr>
      </xdr:nvSpPr>
      <xdr:spPr bwMode="auto">
        <a:xfrm>
          <a:off x="9286875"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8A3211D3-7AAE-428B-9077-8698531C78E5}"/>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474EB4A2-4A71-4323-957C-7827E121CCE9}"/>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BEABE3CE-C77A-4A4E-AA13-B5C152952F3F}"/>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7344E061-9A6A-4B36-8EE7-E2B9F843A316}"/>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3C10A770-A08D-42F9-BE49-5DD90FA6FAAD}"/>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19CB10B6-5FD9-4C2E-A30A-F2A177132115}"/>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D1AC007E-BEC7-4095-AE58-6C1E64D84E0B}"/>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1952625" cy="442429"/>
    <xdr:sp macro="" textlink="">
      <xdr:nvSpPr>
        <xdr:cNvPr id="65" name="Rectangle 174">
          <a:extLst>
            <a:ext uri="{FF2B5EF4-FFF2-40B4-BE49-F238E27FC236}">
              <a16:creationId xmlns:a16="http://schemas.microsoft.com/office/drawing/2014/main" id="{50B6CE53-F8D5-4F07-A3C0-30A366A37BD2}"/>
            </a:ext>
          </a:extLst>
        </xdr:cNvPr>
        <xdr:cNvSpPr>
          <a:spLocks noChangeArrowheads="1"/>
        </xdr:cNvSpPr>
      </xdr:nvSpPr>
      <xdr:spPr bwMode="auto">
        <a:xfrm>
          <a:off x="4083845" y="621506"/>
          <a:ext cx="1952625"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117C8F3A-4B43-4B30-80A8-D89588EFFC5F}"/>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9</xdr:col>
      <xdr:colOff>495300</xdr:colOff>
      <xdr:row>2</xdr:row>
      <xdr:rowOff>114300</xdr:rowOff>
    </xdr:from>
    <xdr:ext cx="1682127" cy="294953"/>
    <xdr:sp macro="" textlink="">
      <xdr:nvSpPr>
        <xdr:cNvPr id="67" name="Rectangle 176">
          <a:extLst>
            <a:ext uri="{FF2B5EF4-FFF2-40B4-BE49-F238E27FC236}">
              <a16:creationId xmlns:a16="http://schemas.microsoft.com/office/drawing/2014/main" id="{4DEE6C5A-ABC7-4603-8961-2B23F369A2B3}"/>
            </a:ext>
          </a:extLst>
        </xdr:cNvPr>
        <xdr:cNvSpPr>
          <a:spLocks noChangeArrowheads="1"/>
        </xdr:cNvSpPr>
      </xdr:nvSpPr>
      <xdr:spPr bwMode="auto">
        <a:xfrm>
          <a:off x="5981700"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10</xdr:col>
      <xdr:colOff>228600</xdr:colOff>
      <xdr:row>6</xdr:row>
      <xdr:rowOff>47625</xdr:rowOff>
    </xdr:from>
    <xdr:to>
      <xdr:col>10</xdr:col>
      <xdr:colOff>257175</xdr:colOff>
      <xdr:row>11</xdr:row>
      <xdr:rowOff>47625</xdr:rowOff>
    </xdr:to>
    <xdr:sp macro="" textlink="">
      <xdr:nvSpPr>
        <xdr:cNvPr id="68" name="Line 180">
          <a:extLst>
            <a:ext uri="{FF2B5EF4-FFF2-40B4-BE49-F238E27FC236}">
              <a16:creationId xmlns:a16="http://schemas.microsoft.com/office/drawing/2014/main" id="{7B1C9F1C-276E-4EB5-959F-40749D07C1A9}"/>
            </a:ext>
          </a:extLst>
        </xdr:cNvPr>
        <xdr:cNvSpPr>
          <a:spLocks noChangeShapeType="1"/>
        </xdr:cNvSpPr>
      </xdr:nvSpPr>
      <xdr:spPr bwMode="auto">
        <a:xfrm flipH="1">
          <a:off x="6324600" y="1228725"/>
          <a:ext cx="28575" cy="809625"/>
        </a:xfrm>
        <a:prstGeom prst="line">
          <a:avLst/>
        </a:prstGeom>
        <a:noFill/>
        <a:ln w="9525">
          <a:solidFill>
            <a:srgbClr val="000000"/>
          </a:solidFill>
          <a:round/>
          <a:headEnd/>
          <a:tailEnd type="triangle" w="med" len="med"/>
        </a:ln>
      </xdr:spPr>
    </xdr:sp>
    <xdr:clientData/>
  </xdr:twoCellAnchor>
  <xdr:oneCellAnchor>
    <xdr:from>
      <xdr:col>9</xdr:col>
      <xdr:colOff>219075</xdr:colOff>
      <xdr:row>17</xdr:row>
      <xdr:rowOff>47625</xdr:rowOff>
    </xdr:from>
    <xdr:ext cx="825867" cy="534762"/>
    <xdr:sp macro="" textlink="">
      <xdr:nvSpPr>
        <xdr:cNvPr id="69" name="Text Box 181">
          <a:extLst>
            <a:ext uri="{FF2B5EF4-FFF2-40B4-BE49-F238E27FC236}">
              <a16:creationId xmlns:a16="http://schemas.microsoft.com/office/drawing/2014/main" id="{BBD8A127-4DFC-4E88-B9C2-20BB5A5B0D16}"/>
            </a:ext>
          </a:extLst>
        </xdr:cNvPr>
        <xdr:cNvSpPr txBox="1">
          <a:spLocks noChangeArrowheads="1"/>
        </xdr:cNvSpPr>
      </xdr:nvSpPr>
      <xdr:spPr bwMode="auto">
        <a:xfrm>
          <a:off x="5705475" y="3009900"/>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9</xdr:col>
      <xdr:colOff>228600</xdr:colOff>
      <xdr:row>13</xdr:row>
      <xdr:rowOff>152400</xdr:rowOff>
    </xdr:from>
    <xdr:to>
      <xdr:col>10</xdr:col>
      <xdr:colOff>180975</xdr:colOff>
      <xdr:row>17</xdr:row>
      <xdr:rowOff>28575</xdr:rowOff>
    </xdr:to>
    <xdr:sp macro="" textlink="">
      <xdr:nvSpPr>
        <xdr:cNvPr id="70" name="Line 182">
          <a:extLst>
            <a:ext uri="{FF2B5EF4-FFF2-40B4-BE49-F238E27FC236}">
              <a16:creationId xmlns:a16="http://schemas.microsoft.com/office/drawing/2014/main" id="{0BC2DF9D-6AFC-412A-85E5-DCD7A83D2265}"/>
            </a:ext>
          </a:extLst>
        </xdr:cNvPr>
        <xdr:cNvSpPr>
          <a:spLocks noChangeShapeType="1"/>
        </xdr:cNvSpPr>
      </xdr:nvSpPr>
      <xdr:spPr bwMode="auto">
        <a:xfrm flipV="1">
          <a:off x="5715000" y="2466975"/>
          <a:ext cx="561975" cy="523875"/>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906BBFAA-6B0D-4AFF-A06D-25564489D05A}"/>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16</xdr:col>
      <xdr:colOff>47624</xdr:colOff>
      <xdr:row>5</xdr:row>
      <xdr:rowOff>47624</xdr:rowOff>
    </xdr:from>
    <xdr:to>
      <xdr:col>16</xdr:col>
      <xdr:colOff>266699</xdr:colOff>
      <xdr:row>12</xdr:row>
      <xdr:rowOff>85724</xdr:rowOff>
    </xdr:to>
    <xdr:sp macro="" textlink="">
      <xdr:nvSpPr>
        <xdr:cNvPr id="72" name="Line 185">
          <a:extLst>
            <a:ext uri="{FF2B5EF4-FFF2-40B4-BE49-F238E27FC236}">
              <a16:creationId xmlns:a16="http://schemas.microsoft.com/office/drawing/2014/main" id="{1298D076-824A-4846-B43A-D738A72EEFE1}"/>
            </a:ext>
          </a:extLst>
        </xdr:cNvPr>
        <xdr:cNvSpPr>
          <a:spLocks noChangeShapeType="1"/>
        </xdr:cNvSpPr>
      </xdr:nvSpPr>
      <xdr:spPr bwMode="auto">
        <a:xfrm flipH="1">
          <a:off x="9801224"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3CDCB945-361F-4649-AE74-E78D5BE01C98}"/>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10</xdr:col>
      <xdr:colOff>485775</xdr:colOff>
      <xdr:row>19</xdr:row>
      <xdr:rowOff>28575</xdr:rowOff>
    </xdr:from>
    <xdr:to>
      <xdr:col>14</xdr:col>
      <xdr:colOff>28575</xdr:colOff>
      <xdr:row>20</xdr:row>
      <xdr:rowOff>133350</xdr:rowOff>
    </xdr:to>
    <xdr:sp macro="" textlink="">
      <xdr:nvSpPr>
        <xdr:cNvPr id="74" name="AutoShape 188">
          <a:extLst>
            <a:ext uri="{FF2B5EF4-FFF2-40B4-BE49-F238E27FC236}">
              <a16:creationId xmlns:a16="http://schemas.microsoft.com/office/drawing/2014/main" id="{63452A5D-5429-4418-8589-CBB58083F9C7}"/>
            </a:ext>
          </a:extLst>
        </xdr:cNvPr>
        <xdr:cNvSpPr>
          <a:spLocks/>
        </xdr:cNvSpPr>
      </xdr:nvSpPr>
      <xdr:spPr bwMode="auto">
        <a:xfrm rot="-5400000">
          <a:off x="7439025" y="2457450"/>
          <a:ext cx="266700" cy="1981200"/>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11</xdr:col>
      <xdr:colOff>28575</xdr:colOff>
      <xdr:row>6</xdr:row>
      <xdr:rowOff>38100</xdr:rowOff>
    </xdr:from>
    <xdr:ext cx="1678639" cy="161192"/>
    <xdr:sp macro="" textlink="">
      <xdr:nvSpPr>
        <xdr:cNvPr id="75" name="Rectangle 194">
          <a:extLst>
            <a:ext uri="{FF2B5EF4-FFF2-40B4-BE49-F238E27FC236}">
              <a16:creationId xmlns:a16="http://schemas.microsoft.com/office/drawing/2014/main" id="{605CC6F5-3E45-4E9B-A986-F115164349C7}"/>
            </a:ext>
          </a:extLst>
        </xdr:cNvPr>
        <xdr:cNvSpPr>
          <a:spLocks noChangeArrowheads="1"/>
        </xdr:cNvSpPr>
      </xdr:nvSpPr>
      <xdr:spPr bwMode="auto">
        <a:xfrm>
          <a:off x="6734175"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12</xdr:col>
      <xdr:colOff>59532</xdr:colOff>
      <xdr:row>8</xdr:row>
      <xdr:rowOff>152400</xdr:rowOff>
    </xdr:from>
    <xdr:to>
      <xdr:col>12</xdr:col>
      <xdr:colOff>142876</xdr:colOff>
      <xdr:row>13</xdr:row>
      <xdr:rowOff>0</xdr:rowOff>
    </xdr:to>
    <xdr:sp macro="" textlink="">
      <xdr:nvSpPr>
        <xdr:cNvPr id="76" name="Line 195">
          <a:extLst>
            <a:ext uri="{FF2B5EF4-FFF2-40B4-BE49-F238E27FC236}">
              <a16:creationId xmlns:a16="http://schemas.microsoft.com/office/drawing/2014/main" id="{31DEA247-5127-4BF8-BB8D-0F4F3F3FDAF2}"/>
            </a:ext>
          </a:extLst>
        </xdr:cNvPr>
        <xdr:cNvSpPr>
          <a:spLocks noChangeShapeType="1"/>
        </xdr:cNvSpPr>
      </xdr:nvSpPr>
      <xdr:spPr bwMode="auto">
        <a:xfrm flipH="1">
          <a:off x="7374732" y="1657350"/>
          <a:ext cx="83344" cy="657225"/>
        </a:xfrm>
        <a:prstGeom prst="line">
          <a:avLst/>
        </a:prstGeom>
        <a:noFill/>
        <a:ln w="25400">
          <a:solidFill>
            <a:srgbClr val="FF0000"/>
          </a:solidFill>
          <a:round/>
          <a:headEnd/>
          <a:tailEnd type="triangle" w="med" len="lg"/>
        </a:ln>
      </xdr:spPr>
    </xdr:sp>
    <xdr:clientData/>
  </xdr:twoCellAnchor>
  <xdr:twoCellAnchor>
    <xdr:from>
      <xdr:col>14</xdr:col>
      <xdr:colOff>35718</xdr:colOff>
      <xdr:row>6</xdr:row>
      <xdr:rowOff>47625</xdr:rowOff>
    </xdr:from>
    <xdr:to>
      <xdr:col>14</xdr:col>
      <xdr:colOff>238125</xdr:colOff>
      <xdr:row>13</xdr:row>
      <xdr:rowOff>130969</xdr:rowOff>
    </xdr:to>
    <xdr:sp macro="" textlink="">
      <xdr:nvSpPr>
        <xdr:cNvPr id="77" name="Line 196">
          <a:extLst>
            <a:ext uri="{FF2B5EF4-FFF2-40B4-BE49-F238E27FC236}">
              <a16:creationId xmlns:a16="http://schemas.microsoft.com/office/drawing/2014/main" id="{5591EB1E-E8F8-4BF8-9DE6-8CB749CD9C95}"/>
            </a:ext>
          </a:extLst>
        </xdr:cNvPr>
        <xdr:cNvSpPr>
          <a:spLocks noChangeShapeType="1"/>
        </xdr:cNvSpPr>
      </xdr:nvSpPr>
      <xdr:spPr bwMode="auto">
        <a:xfrm flipH="1">
          <a:off x="8570118" y="1228725"/>
          <a:ext cx="202407"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14</xdr:col>
      <xdr:colOff>419100</xdr:colOff>
      <xdr:row>4</xdr:row>
      <xdr:rowOff>104775</xdr:rowOff>
    </xdr:from>
    <xdr:ext cx="676980" cy="442429"/>
    <xdr:sp macro="" textlink="">
      <xdr:nvSpPr>
        <xdr:cNvPr id="78" name="Rectangle 197">
          <a:extLst>
            <a:ext uri="{FF2B5EF4-FFF2-40B4-BE49-F238E27FC236}">
              <a16:creationId xmlns:a16="http://schemas.microsoft.com/office/drawing/2014/main" id="{4D8B0106-7FC4-4A70-A94A-B7064D63AFE6}"/>
            </a:ext>
          </a:extLst>
        </xdr:cNvPr>
        <xdr:cNvSpPr>
          <a:spLocks noChangeArrowheads="1"/>
        </xdr:cNvSpPr>
      </xdr:nvSpPr>
      <xdr:spPr bwMode="auto">
        <a:xfrm>
          <a:off x="8953500"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53848900-4612-4B9E-A50D-9B4948DA2351}"/>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14</xdr:col>
      <xdr:colOff>457200</xdr:colOff>
      <xdr:row>22</xdr:row>
      <xdr:rowOff>0</xdr:rowOff>
    </xdr:from>
    <xdr:to>
      <xdr:col>15</xdr:col>
      <xdr:colOff>119063</xdr:colOff>
      <xdr:row>23</xdr:row>
      <xdr:rowOff>107156</xdr:rowOff>
    </xdr:to>
    <xdr:sp macro="" textlink="">
      <xdr:nvSpPr>
        <xdr:cNvPr id="80" name="Oval 200">
          <a:extLst>
            <a:ext uri="{FF2B5EF4-FFF2-40B4-BE49-F238E27FC236}">
              <a16:creationId xmlns:a16="http://schemas.microsoft.com/office/drawing/2014/main" id="{410DC87E-60D7-43D7-A2F8-CBD46F5E3FDF}"/>
            </a:ext>
          </a:extLst>
        </xdr:cNvPr>
        <xdr:cNvSpPr>
          <a:spLocks noChangeArrowheads="1"/>
        </xdr:cNvSpPr>
      </xdr:nvSpPr>
      <xdr:spPr bwMode="auto">
        <a:xfrm>
          <a:off x="8991600" y="3771900"/>
          <a:ext cx="271463"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14</xdr:col>
      <xdr:colOff>495300</xdr:colOff>
      <xdr:row>14</xdr:row>
      <xdr:rowOff>95249</xdr:rowOff>
    </xdr:from>
    <xdr:to>
      <xdr:col>14</xdr:col>
      <xdr:colOff>571500</xdr:colOff>
      <xdr:row>21</xdr:row>
      <xdr:rowOff>161924</xdr:rowOff>
    </xdr:to>
    <xdr:sp macro="" textlink="">
      <xdr:nvSpPr>
        <xdr:cNvPr id="81" name="Line 201">
          <a:extLst>
            <a:ext uri="{FF2B5EF4-FFF2-40B4-BE49-F238E27FC236}">
              <a16:creationId xmlns:a16="http://schemas.microsoft.com/office/drawing/2014/main" id="{67859973-071F-4F69-96EA-6A90ADE88BEB}"/>
            </a:ext>
          </a:extLst>
        </xdr:cNvPr>
        <xdr:cNvSpPr>
          <a:spLocks noChangeShapeType="1"/>
        </xdr:cNvSpPr>
      </xdr:nvSpPr>
      <xdr:spPr bwMode="auto">
        <a:xfrm flipH="1" flipV="1">
          <a:off x="9029700" y="2571749"/>
          <a:ext cx="76200" cy="120015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FB2128F9-0C89-4297-A9D5-B6597F059DEB}"/>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DC290D0F-E544-4BA2-9F1A-58F92571C7D7}"/>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24CE3DA6-F60C-4086-A63B-37B748626F49}"/>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1872FA7D-6D49-419D-93EB-08DB5F19D1DD}"/>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E90E7661-4141-4902-9BAF-94A7D280BD08}"/>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F817FEE7-E413-443A-A23E-9DE0E90566BE}"/>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D1743419-258E-47CC-9046-4FDE7FD5998A}"/>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00AE92EE-484D-49B7-BE2E-17F2112A2558}"/>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87D11770-AC65-4EA9-9189-57A99FF794B6}"/>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AA2C6A49-9873-4D64-A4BA-E00B0701131B}"/>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73521F87-8D9D-471A-8D1F-A719AE057E07}"/>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5CB4E530-6030-43E1-88C2-966223658ED7}"/>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1437169F-5A2D-4979-BF1D-EBA87DA6211C}"/>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a:t>
          </a:r>
        </a:p>
      </xdr:txBody>
    </xdr:sp>
    <xdr:clientData/>
  </xdr:twoCellAnchor>
  <xdr:twoCellAnchor>
    <xdr:from>
      <xdr:col>8</xdr:col>
      <xdr:colOff>533400</xdr:colOff>
      <xdr:row>16</xdr:row>
      <xdr:rowOff>104775</xdr:rowOff>
    </xdr:from>
    <xdr:to>
      <xdr:col>9</xdr:col>
      <xdr:colOff>238125</xdr:colOff>
      <xdr:row>18</xdr:row>
      <xdr:rowOff>85725</xdr:rowOff>
    </xdr:to>
    <xdr:sp macro="" textlink="">
      <xdr:nvSpPr>
        <xdr:cNvPr id="95" name="Oval 228">
          <a:extLst>
            <a:ext uri="{FF2B5EF4-FFF2-40B4-BE49-F238E27FC236}">
              <a16:creationId xmlns:a16="http://schemas.microsoft.com/office/drawing/2014/main" id="{F9D6E24E-E27D-4700-94A0-A75F8E23721E}"/>
            </a:ext>
          </a:extLst>
        </xdr:cNvPr>
        <xdr:cNvSpPr>
          <a:spLocks noChangeArrowheads="1"/>
        </xdr:cNvSpPr>
      </xdr:nvSpPr>
      <xdr:spPr bwMode="auto">
        <a:xfrm>
          <a:off x="5410200" y="29051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11</xdr:col>
      <xdr:colOff>295275</xdr:colOff>
      <xdr:row>29</xdr:row>
      <xdr:rowOff>0</xdr:rowOff>
    </xdr:from>
    <xdr:to>
      <xdr:col>12</xdr:col>
      <xdr:colOff>0</xdr:colOff>
      <xdr:row>30</xdr:row>
      <xdr:rowOff>142875</xdr:rowOff>
    </xdr:to>
    <xdr:sp macro="" textlink="">
      <xdr:nvSpPr>
        <xdr:cNvPr id="96" name="Oval 229">
          <a:extLst>
            <a:ext uri="{FF2B5EF4-FFF2-40B4-BE49-F238E27FC236}">
              <a16:creationId xmlns:a16="http://schemas.microsoft.com/office/drawing/2014/main" id="{3EDAC669-9DC6-402B-AFF1-0AEFDFB3D4E7}"/>
            </a:ext>
          </a:extLst>
        </xdr:cNvPr>
        <xdr:cNvSpPr>
          <a:spLocks noChangeArrowheads="1"/>
        </xdr:cNvSpPr>
      </xdr:nvSpPr>
      <xdr:spPr bwMode="auto">
        <a:xfrm>
          <a:off x="7000875" y="49053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12</xdr:col>
      <xdr:colOff>485775</xdr:colOff>
      <xdr:row>26</xdr:row>
      <xdr:rowOff>133351</xdr:rowOff>
    </xdr:from>
    <xdr:to>
      <xdr:col>13</xdr:col>
      <xdr:colOff>154781</xdr:colOff>
      <xdr:row>28</xdr:row>
      <xdr:rowOff>103188</xdr:rowOff>
    </xdr:to>
    <xdr:sp macro="" textlink="">
      <xdr:nvSpPr>
        <xdr:cNvPr id="97" name="Oval 230">
          <a:extLst>
            <a:ext uri="{FF2B5EF4-FFF2-40B4-BE49-F238E27FC236}">
              <a16:creationId xmlns:a16="http://schemas.microsoft.com/office/drawing/2014/main" id="{D1F42856-E4DE-4DF8-B757-FC9D06875744}"/>
            </a:ext>
          </a:extLst>
        </xdr:cNvPr>
        <xdr:cNvSpPr>
          <a:spLocks noChangeArrowheads="1"/>
        </xdr:cNvSpPr>
      </xdr:nvSpPr>
      <xdr:spPr bwMode="auto">
        <a:xfrm>
          <a:off x="7800975" y="4552951"/>
          <a:ext cx="278606"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10</xdr:col>
      <xdr:colOff>485775</xdr:colOff>
      <xdr:row>14</xdr:row>
      <xdr:rowOff>123825</xdr:rowOff>
    </xdr:from>
    <xdr:to>
      <xdr:col>11</xdr:col>
      <xdr:colOff>390525</xdr:colOff>
      <xdr:row>29</xdr:row>
      <xdr:rowOff>9525</xdr:rowOff>
    </xdr:to>
    <xdr:sp macro="" textlink="">
      <xdr:nvSpPr>
        <xdr:cNvPr id="98" name="Line 231">
          <a:extLst>
            <a:ext uri="{FF2B5EF4-FFF2-40B4-BE49-F238E27FC236}">
              <a16:creationId xmlns:a16="http://schemas.microsoft.com/office/drawing/2014/main" id="{86C1DEBD-40BE-48E3-B07E-4D7E69C0444A}"/>
            </a:ext>
          </a:extLst>
        </xdr:cNvPr>
        <xdr:cNvSpPr>
          <a:spLocks noChangeShapeType="1"/>
        </xdr:cNvSpPr>
      </xdr:nvSpPr>
      <xdr:spPr bwMode="auto">
        <a:xfrm flipH="1" flipV="1">
          <a:off x="6581775" y="2600325"/>
          <a:ext cx="514350" cy="2314575"/>
        </a:xfrm>
        <a:prstGeom prst="line">
          <a:avLst/>
        </a:prstGeom>
        <a:noFill/>
        <a:ln w="25400">
          <a:solidFill>
            <a:srgbClr val="FF0000"/>
          </a:solidFill>
          <a:round/>
          <a:headEnd/>
          <a:tailEnd type="triangle" w="med" len="lg"/>
        </a:ln>
      </xdr:spPr>
    </xdr:sp>
    <xdr:clientData/>
  </xdr:twoCellAnchor>
  <xdr:twoCellAnchor>
    <xdr:from>
      <xdr:col>11</xdr:col>
      <xdr:colOff>219075</xdr:colOff>
      <xdr:row>13</xdr:row>
      <xdr:rowOff>142875</xdr:rowOff>
    </xdr:from>
    <xdr:to>
      <xdr:col>12</xdr:col>
      <xdr:colOff>561975</xdr:colOff>
      <xdr:row>26</xdr:row>
      <xdr:rowOff>142875</xdr:rowOff>
    </xdr:to>
    <xdr:sp macro="" textlink="">
      <xdr:nvSpPr>
        <xdr:cNvPr id="99" name="Line 232">
          <a:extLst>
            <a:ext uri="{FF2B5EF4-FFF2-40B4-BE49-F238E27FC236}">
              <a16:creationId xmlns:a16="http://schemas.microsoft.com/office/drawing/2014/main" id="{F43EFF4A-B56A-4333-B645-FF81E6D00DEF}"/>
            </a:ext>
          </a:extLst>
        </xdr:cNvPr>
        <xdr:cNvSpPr>
          <a:spLocks noChangeShapeType="1"/>
        </xdr:cNvSpPr>
      </xdr:nvSpPr>
      <xdr:spPr bwMode="auto">
        <a:xfrm flipH="1" flipV="1">
          <a:off x="6924675" y="2457450"/>
          <a:ext cx="952500" cy="2105025"/>
        </a:xfrm>
        <a:prstGeom prst="line">
          <a:avLst/>
        </a:prstGeom>
        <a:noFill/>
        <a:ln w="25400">
          <a:solidFill>
            <a:srgbClr val="FF0000"/>
          </a:solidFill>
          <a:round/>
          <a:headEnd/>
          <a:tailEnd type="triangle" w="med" len="lg"/>
        </a:ln>
      </xdr:spPr>
    </xdr:sp>
    <xdr:clientData/>
  </xdr:twoCellAnchor>
  <xdr:twoCellAnchor>
    <xdr:from>
      <xdr:col>12</xdr:col>
      <xdr:colOff>457200</xdr:colOff>
      <xdr:row>20</xdr:row>
      <xdr:rowOff>142875</xdr:rowOff>
    </xdr:from>
    <xdr:to>
      <xdr:col>13</xdr:col>
      <xdr:colOff>161925</xdr:colOff>
      <xdr:row>22</xdr:row>
      <xdr:rowOff>123825</xdr:rowOff>
    </xdr:to>
    <xdr:sp macro="" textlink="">
      <xdr:nvSpPr>
        <xdr:cNvPr id="100" name="Oval 233">
          <a:extLst>
            <a:ext uri="{FF2B5EF4-FFF2-40B4-BE49-F238E27FC236}">
              <a16:creationId xmlns:a16="http://schemas.microsoft.com/office/drawing/2014/main" id="{83C23B30-E092-4B5C-AB51-3593AC0A27A5}"/>
            </a:ext>
          </a:extLst>
        </xdr:cNvPr>
        <xdr:cNvSpPr>
          <a:spLocks noChangeArrowheads="1"/>
        </xdr:cNvSpPr>
      </xdr:nvSpPr>
      <xdr:spPr bwMode="auto">
        <a:xfrm>
          <a:off x="7772400" y="35909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11</xdr:col>
      <xdr:colOff>602455</xdr:colOff>
      <xdr:row>7</xdr:row>
      <xdr:rowOff>26194</xdr:rowOff>
    </xdr:from>
    <xdr:to>
      <xdr:col>12</xdr:col>
      <xdr:colOff>307180</xdr:colOff>
      <xdr:row>9</xdr:row>
      <xdr:rowOff>7144</xdr:rowOff>
    </xdr:to>
    <xdr:sp macro="" textlink="">
      <xdr:nvSpPr>
        <xdr:cNvPr id="101" name="Oval 234">
          <a:extLst>
            <a:ext uri="{FF2B5EF4-FFF2-40B4-BE49-F238E27FC236}">
              <a16:creationId xmlns:a16="http://schemas.microsoft.com/office/drawing/2014/main" id="{6C61DD14-5BF2-4C58-BC21-AC1FA9F56115}"/>
            </a:ext>
          </a:extLst>
        </xdr:cNvPr>
        <xdr:cNvSpPr>
          <a:spLocks noChangeArrowheads="1"/>
        </xdr:cNvSpPr>
      </xdr:nvSpPr>
      <xdr:spPr bwMode="auto">
        <a:xfrm>
          <a:off x="7308055" y="1369219"/>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10</xdr:col>
      <xdr:colOff>85725</xdr:colOff>
      <xdr:row>4</xdr:row>
      <xdr:rowOff>104775</xdr:rowOff>
    </xdr:from>
    <xdr:to>
      <xdr:col>10</xdr:col>
      <xdr:colOff>400050</xdr:colOff>
      <xdr:row>6</xdr:row>
      <xdr:rowOff>85725</xdr:rowOff>
    </xdr:to>
    <xdr:sp macro="" textlink="">
      <xdr:nvSpPr>
        <xdr:cNvPr id="102" name="Oval 235">
          <a:extLst>
            <a:ext uri="{FF2B5EF4-FFF2-40B4-BE49-F238E27FC236}">
              <a16:creationId xmlns:a16="http://schemas.microsoft.com/office/drawing/2014/main" id="{DBAFA92A-E27D-45D1-8B88-379E6D634B67}"/>
            </a:ext>
          </a:extLst>
        </xdr:cNvPr>
        <xdr:cNvSpPr>
          <a:spLocks noChangeArrowheads="1"/>
        </xdr:cNvSpPr>
      </xdr:nvSpPr>
      <xdr:spPr bwMode="auto">
        <a:xfrm>
          <a:off x="6181725"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667E467E-4888-48D9-87B0-8FF452048B7D}"/>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16</xdr:col>
      <xdr:colOff>161925</xdr:colOff>
      <xdr:row>3</xdr:row>
      <xdr:rowOff>38099</xdr:rowOff>
    </xdr:from>
    <xdr:to>
      <xdr:col>16</xdr:col>
      <xdr:colOff>476250</xdr:colOff>
      <xdr:row>5</xdr:row>
      <xdr:rowOff>47624</xdr:rowOff>
    </xdr:to>
    <xdr:sp macro="" textlink="">
      <xdr:nvSpPr>
        <xdr:cNvPr id="104" name="Oval 240">
          <a:extLst>
            <a:ext uri="{FF2B5EF4-FFF2-40B4-BE49-F238E27FC236}">
              <a16:creationId xmlns:a16="http://schemas.microsoft.com/office/drawing/2014/main" id="{66B105C7-A8AC-4D71-A2BD-5AEB9CB54E20}"/>
            </a:ext>
          </a:extLst>
        </xdr:cNvPr>
        <xdr:cNvSpPr>
          <a:spLocks noChangeArrowheads="1"/>
        </xdr:cNvSpPr>
      </xdr:nvSpPr>
      <xdr:spPr bwMode="auto">
        <a:xfrm>
          <a:off x="9915525"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16</xdr:col>
      <xdr:colOff>38100</xdr:colOff>
      <xdr:row>20</xdr:row>
      <xdr:rowOff>17453</xdr:rowOff>
    </xdr:from>
    <xdr:to>
      <xdr:col>16</xdr:col>
      <xdr:colOff>352425</xdr:colOff>
      <xdr:row>22</xdr:row>
      <xdr:rowOff>1578</xdr:rowOff>
    </xdr:to>
    <xdr:sp macro="" textlink="">
      <xdr:nvSpPr>
        <xdr:cNvPr id="105" name="Oval 241">
          <a:extLst>
            <a:ext uri="{FF2B5EF4-FFF2-40B4-BE49-F238E27FC236}">
              <a16:creationId xmlns:a16="http://schemas.microsoft.com/office/drawing/2014/main" id="{7679F24E-B2EC-4D90-8CE9-56CF8F345B30}"/>
            </a:ext>
          </a:extLst>
        </xdr:cNvPr>
        <xdr:cNvSpPr>
          <a:spLocks noChangeArrowheads="1"/>
        </xdr:cNvSpPr>
      </xdr:nvSpPr>
      <xdr:spPr bwMode="auto">
        <a:xfrm>
          <a:off x="9791700"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14</xdr:col>
      <xdr:colOff>66675</xdr:colOff>
      <xdr:row>4</xdr:row>
      <xdr:rowOff>57150</xdr:rowOff>
    </xdr:from>
    <xdr:to>
      <xdr:col>14</xdr:col>
      <xdr:colOff>381000</xdr:colOff>
      <xdr:row>6</xdr:row>
      <xdr:rowOff>38100</xdr:rowOff>
    </xdr:to>
    <xdr:sp macro="" textlink="">
      <xdr:nvSpPr>
        <xdr:cNvPr id="106" name="Oval 243">
          <a:extLst>
            <a:ext uri="{FF2B5EF4-FFF2-40B4-BE49-F238E27FC236}">
              <a16:creationId xmlns:a16="http://schemas.microsoft.com/office/drawing/2014/main" id="{547E9D8B-5696-43CD-B0BB-77737AA816B4}"/>
            </a:ext>
          </a:extLst>
        </xdr:cNvPr>
        <xdr:cNvSpPr>
          <a:spLocks noChangeArrowheads="1"/>
        </xdr:cNvSpPr>
      </xdr:nvSpPr>
      <xdr:spPr bwMode="auto">
        <a:xfrm>
          <a:off x="8601075"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16</xdr:col>
      <xdr:colOff>457200</xdr:colOff>
      <xdr:row>6</xdr:row>
      <xdr:rowOff>114300</xdr:rowOff>
    </xdr:from>
    <xdr:to>
      <xdr:col>17</xdr:col>
      <xdr:colOff>161925</xdr:colOff>
      <xdr:row>8</xdr:row>
      <xdr:rowOff>95250</xdr:rowOff>
    </xdr:to>
    <xdr:sp macro="" textlink="">
      <xdr:nvSpPr>
        <xdr:cNvPr id="107" name="Oval 244">
          <a:extLst>
            <a:ext uri="{FF2B5EF4-FFF2-40B4-BE49-F238E27FC236}">
              <a16:creationId xmlns:a16="http://schemas.microsoft.com/office/drawing/2014/main" id="{47B73382-FE65-4AAD-B8E5-8A1D047FFB67}"/>
            </a:ext>
          </a:extLst>
        </xdr:cNvPr>
        <xdr:cNvSpPr>
          <a:spLocks noChangeArrowheads="1"/>
        </xdr:cNvSpPr>
      </xdr:nvSpPr>
      <xdr:spPr bwMode="auto">
        <a:xfrm>
          <a:off x="10210800" y="12954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16</xdr:col>
      <xdr:colOff>409575</xdr:colOff>
      <xdr:row>8</xdr:row>
      <xdr:rowOff>76200</xdr:rowOff>
    </xdr:from>
    <xdr:to>
      <xdr:col>16</xdr:col>
      <xdr:colOff>600074</xdr:colOff>
      <xdr:row>14</xdr:row>
      <xdr:rowOff>133350</xdr:rowOff>
    </xdr:to>
    <xdr:sp macro="" textlink="">
      <xdr:nvSpPr>
        <xdr:cNvPr id="108" name="Line 246">
          <a:extLst>
            <a:ext uri="{FF2B5EF4-FFF2-40B4-BE49-F238E27FC236}">
              <a16:creationId xmlns:a16="http://schemas.microsoft.com/office/drawing/2014/main" id="{BA1965D2-A6C3-4B41-A91C-106554718056}"/>
            </a:ext>
          </a:extLst>
        </xdr:cNvPr>
        <xdr:cNvSpPr>
          <a:spLocks noChangeShapeType="1"/>
        </xdr:cNvSpPr>
      </xdr:nvSpPr>
      <xdr:spPr bwMode="auto">
        <a:xfrm flipH="1">
          <a:off x="10163175" y="1581150"/>
          <a:ext cx="190499"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542925</xdr:colOff>
      <xdr:row>16</xdr:row>
      <xdr:rowOff>66674</xdr:rowOff>
    </xdr:from>
    <xdr:to>
      <xdr:col>13</xdr:col>
      <xdr:colOff>542925</xdr:colOff>
      <xdr:row>29</xdr:row>
      <xdr:rowOff>123823</xdr:rowOff>
    </xdr:to>
    <xdr:sp macro="" textlink="">
      <xdr:nvSpPr>
        <xdr:cNvPr id="109" name="Line 247">
          <a:extLst>
            <a:ext uri="{FF2B5EF4-FFF2-40B4-BE49-F238E27FC236}">
              <a16:creationId xmlns:a16="http://schemas.microsoft.com/office/drawing/2014/main" id="{ABFF58E8-8649-445F-9D99-D71954002583}"/>
            </a:ext>
          </a:extLst>
        </xdr:cNvPr>
        <xdr:cNvSpPr>
          <a:spLocks noChangeShapeType="1"/>
        </xdr:cNvSpPr>
      </xdr:nvSpPr>
      <xdr:spPr bwMode="auto">
        <a:xfrm flipH="1" flipV="1">
          <a:off x="8467725"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385763</xdr:colOff>
      <xdr:row>29</xdr:row>
      <xdr:rowOff>104777</xdr:rowOff>
    </xdr:from>
    <xdr:to>
      <xdr:col>14</xdr:col>
      <xdr:colOff>90488</xdr:colOff>
      <xdr:row>31</xdr:row>
      <xdr:rowOff>80964</xdr:rowOff>
    </xdr:to>
    <xdr:sp macro="" textlink="">
      <xdr:nvSpPr>
        <xdr:cNvPr id="110" name="Oval 250">
          <a:extLst>
            <a:ext uri="{FF2B5EF4-FFF2-40B4-BE49-F238E27FC236}">
              <a16:creationId xmlns:a16="http://schemas.microsoft.com/office/drawing/2014/main" id="{BBB2E5F8-92D5-4C61-96C2-490FB09C3B73}"/>
            </a:ext>
          </a:extLst>
        </xdr:cNvPr>
        <xdr:cNvSpPr>
          <a:spLocks noChangeArrowheads="1"/>
        </xdr:cNvSpPr>
      </xdr:nvSpPr>
      <xdr:spPr bwMode="auto">
        <a:xfrm>
          <a:off x="8310563"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2A53222C-5959-46D9-B559-8771A0B4E8F4}"/>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B3E996AE-E9B3-4DFE-8B84-3BFAAE4D6EDD}"/>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F9B96D64-0FDE-4E03-87DF-21D281C4A836}"/>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4E6E1ED7-15C1-4421-84C5-9BEBA64C3D50}"/>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BF8DCB08-BFD5-4170-A231-100BAE1C7010}"/>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D92ADE9A-6F8F-4F97-9D45-69CE0BE2B397}"/>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15</xdr:col>
      <xdr:colOff>485775</xdr:colOff>
      <xdr:row>12</xdr:row>
      <xdr:rowOff>142875</xdr:rowOff>
    </xdr:from>
    <xdr:to>
      <xdr:col>16</xdr:col>
      <xdr:colOff>130969</xdr:colOff>
      <xdr:row>14</xdr:row>
      <xdr:rowOff>104774</xdr:rowOff>
    </xdr:to>
    <xdr:grpSp>
      <xdr:nvGrpSpPr>
        <xdr:cNvPr id="117" name="Group 157">
          <a:extLst>
            <a:ext uri="{FF2B5EF4-FFF2-40B4-BE49-F238E27FC236}">
              <a16:creationId xmlns:a16="http://schemas.microsoft.com/office/drawing/2014/main" id="{F31316E4-0E75-45FA-B95F-5DA834CF07B3}"/>
            </a:ext>
          </a:extLst>
        </xdr:cNvPr>
        <xdr:cNvGrpSpPr>
          <a:grpSpLocks/>
        </xdr:cNvGrpSpPr>
      </xdr:nvGrpSpPr>
      <xdr:grpSpPr bwMode="auto">
        <a:xfrm>
          <a:off x="9594056" y="2345531"/>
          <a:ext cx="252413" cy="295274"/>
          <a:chOff x="3935" y="1056"/>
          <a:chExt cx="145" cy="144"/>
        </a:xfrm>
      </xdr:grpSpPr>
      <xdr:sp macro="" textlink="">
        <xdr:nvSpPr>
          <xdr:cNvPr id="118" name="Freeform 158">
            <a:extLst>
              <a:ext uri="{FF2B5EF4-FFF2-40B4-BE49-F238E27FC236}">
                <a16:creationId xmlns:a16="http://schemas.microsoft.com/office/drawing/2014/main" id="{8E297E27-5107-4124-AA0B-A438395C3225}"/>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34C4D74F-8ECA-4309-B916-72893BAF6858}"/>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288938</xdr:colOff>
      <xdr:row>15</xdr:row>
      <xdr:rowOff>0</xdr:rowOff>
    </xdr:from>
    <xdr:to>
      <xdr:col>16</xdr:col>
      <xdr:colOff>517766</xdr:colOff>
      <xdr:row>16</xdr:row>
      <xdr:rowOff>66675</xdr:rowOff>
    </xdr:to>
    <xdr:grpSp>
      <xdr:nvGrpSpPr>
        <xdr:cNvPr id="120" name="Group 157">
          <a:extLst>
            <a:ext uri="{FF2B5EF4-FFF2-40B4-BE49-F238E27FC236}">
              <a16:creationId xmlns:a16="http://schemas.microsoft.com/office/drawing/2014/main" id="{81202D11-F4D6-4096-A811-DC386FF7FA8B}"/>
            </a:ext>
          </a:extLst>
        </xdr:cNvPr>
        <xdr:cNvGrpSpPr>
          <a:grpSpLocks/>
        </xdr:cNvGrpSpPr>
      </xdr:nvGrpSpPr>
      <xdr:grpSpPr bwMode="auto">
        <a:xfrm>
          <a:off x="10004438" y="2702719"/>
          <a:ext cx="228828" cy="233362"/>
          <a:chOff x="3786" y="1056"/>
          <a:chExt cx="145" cy="144"/>
        </a:xfrm>
      </xdr:grpSpPr>
      <xdr:sp macro="" textlink="">
        <xdr:nvSpPr>
          <xdr:cNvPr id="121" name="Freeform 158">
            <a:extLst>
              <a:ext uri="{FF2B5EF4-FFF2-40B4-BE49-F238E27FC236}">
                <a16:creationId xmlns:a16="http://schemas.microsoft.com/office/drawing/2014/main" id="{062F1C56-E214-4B97-B72E-A5A095E7E825}"/>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57E1033E-207B-4C9E-AF72-361B947888FB}"/>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16</xdr:col>
      <xdr:colOff>9525</xdr:colOff>
      <xdr:row>15</xdr:row>
      <xdr:rowOff>133349</xdr:rowOff>
    </xdr:from>
    <xdr:to>
      <xdr:col>16</xdr:col>
      <xdr:colOff>285751</xdr:colOff>
      <xdr:row>15</xdr:row>
      <xdr:rowOff>142875</xdr:rowOff>
    </xdr:to>
    <xdr:sp macro="" textlink="">
      <xdr:nvSpPr>
        <xdr:cNvPr id="123" name="Line 32">
          <a:extLst>
            <a:ext uri="{FF2B5EF4-FFF2-40B4-BE49-F238E27FC236}">
              <a16:creationId xmlns:a16="http://schemas.microsoft.com/office/drawing/2014/main" id="{525FAE33-E0E7-4DB8-B753-2670ED71B850}"/>
            </a:ext>
          </a:extLst>
        </xdr:cNvPr>
        <xdr:cNvSpPr>
          <a:spLocks noChangeShapeType="1"/>
        </xdr:cNvSpPr>
      </xdr:nvSpPr>
      <xdr:spPr bwMode="auto">
        <a:xfrm flipV="1">
          <a:off x="9763125"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180973</xdr:colOff>
      <xdr:row>15</xdr:row>
      <xdr:rowOff>133348</xdr:rowOff>
    </xdr:from>
    <xdr:to>
      <xdr:col>16</xdr:col>
      <xdr:colOff>190499</xdr:colOff>
      <xdr:row>20</xdr:row>
      <xdr:rowOff>7937</xdr:rowOff>
    </xdr:to>
    <xdr:sp macro="" textlink="">
      <xdr:nvSpPr>
        <xdr:cNvPr id="124" name="Line 201">
          <a:extLst>
            <a:ext uri="{FF2B5EF4-FFF2-40B4-BE49-F238E27FC236}">
              <a16:creationId xmlns:a16="http://schemas.microsoft.com/office/drawing/2014/main" id="{AD7C6D60-464F-4068-8C37-0853A228BED2}"/>
            </a:ext>
          </a:extLst>
        </xdr:cNvPr>
        <xdr:cNvSpPr>
          <a:spLocks noChangeShapeType="1"/>
        </xdr:cNvSpPr>
      </xdr:nvSpPr>
      <xdr:spPr bwMode="auto">
        <a:xfrm flipH="1" flipV="1">
          <a:off x="9934573"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9</xdr:col>
      <xdr:colOff>520898</xdr:colOff>
      <xdr:row>13</xdr:row>
      <xdr:rowOff>35840</xdr:rowOff>
    </xdr:from>
    <xdr:to>
      <xdr:col>10</xdr:col>
      <xdr:colOff>3146</xdr:colOff>
      <xdr:row>13</xdr:row>
      <xdr:rowOff>122783</xdr:rowOff>
    </xdr:to>
    <xdr:sp macro="" textlink="">
      <xdr:nvSpPr>
        <xdr:cNvPr id="125" name="Freeform 26">
          <a:extLst>
            <a:ext uri="{FF2B5EF4-FFF2-40B4-BE49-F238E27FC236}">
              <a16:creationId xmlns:a16="http://schemas.microsoft.com/office/drawing/2014/main" id="{71BD3964-7FDA-4E8C-9942-F5AF95D0F5A3}"/>
            </a:ext>
          </a:extLst>
        </xdr:cNvPr>
        <xdr:cNvSpPr>
          <a:spLocks/>
        </xdr:cNvSpPr>
      </xdr:nvSpPr>
      <xdr:spPr bwMode="auto">
        <a:xfrm>
          <a:off x="6007298" y="2350415"/>
          <a:ext cx="91848"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352425</xdr:colOff>
      <xdr:row>10</xdr:row>
      <xdr:rowOff>38100</xdr:rowOff>
    </xdr:from>
    <xdr:to>
      <xdr:col>15</xdr:col>
      <xdr:colOff>361949</xdr:colOff>
      <xdr:row>13</xdr:row>
      <xdr:rowOff>9523</xdr:rowOff>
    </xdr:to>
    <xdr:sp macro="" textlink="">
      <xdr:nvSpPr>
        <xdr:cNvPr id="126" name="Line 201">
          <a:extLst>
            <a:ext uri="{FF2B5EF4-FFF2-40B4-BE49-F238E27FC236}">
              <a16:creationId xmlns:a16="http://schemas.microsoft.com/office/drawing/2014/main" id="{29486ED6-D448-4492-9C21-FF420326C223}"/>
            </a:ext>
          </a:extLst>
        </xdr:cNvPr>
        <xdr:cNvSpPr>
          <a:spLocks noChangeShapeType="1"/>
        </xdr:cNvSpPr>
      </xdr:nvSpPr>
      <xdr:spPr bwMode="auto">
        <a:xfrm>
          <a:off x="9496425"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12</xdr:col>
      <xdr:colOff>21432</xdr:colOff>
      <xdr:row>13</xdr:row>
      <xdr:rowOff>46038</xdr:rowOff>
    </xdr:from>
    <xdr:to>
      <xdr:col>12</xdr:col>
      <xdr:colOff>107157</xdr:colOff>
      <xdr:row>13</xdr:row>
      <xdr:rowOff>131763</xdr:rowOff>
    </xdr:to>
    <xdr:sp macro="" textlink="">
      <xdr:nvSpPr>
        <xdr:cNvPr id="127" name="Freeform 26">
          <a:extLst>
            <a:ext uri="{FF2B5EF4-FFF2-40B4-BE49-F238E27FC236}">
              <a16:creationId xmlns:a16="http://schemas.microsoft.com/office/drawing/2014/main" id="{1B93C793-2DAB-4FE0-BCA9-DA205E294C88}"/>
            </a:ext>
          </a:extLst>
        </xdr:cNvPr>
        <xdr:cNvSpPr>
          <a:spLocks/>
        </xdr:cNvSpPr>
      </xdr:nvSpPr>
      <xdr:spPr bwMode="auto">
        <a:xfrm>
          <a:off x="7336632" y="2360613"/>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13</xdr:col>
      <xdr:colOff>292900</xdr:colOff>
      <xdr:row>12</xdr:row>
      <xdr:rowOff>140495</xdr:rowOff>
    </xdr:from>
    <xdr:to>
      <xdr:col>13</xdr:col>
      <xdr:colOff>545313</xdr:colOff>
      <xdr:row>14</xdr:row>
      <xdr:rowOff>121081</xdr:rowOff>
    </xdr:to>
    <xdr:grpSp>
      <xdr:nvGrpSpPr>
        <xdr:cNvPr id="128" name="Group 157">
          <a:extLst>
            <a:ext uri="{FF2B5EF4-FFF2-40B4-BE49-F238E27FC236}">
              <a16:creationId xmlns:a16="http://schemas.microsoft.com/office/drawing/2014/main" id="{86AB9C66-FFAD-41C7-8413-DA1729EC3C1F}"/>
            </a:ext>
          </a:extLst>
        </xdr:cNvPr>
        <xdr:cNvGrpSpPr>
          <a:grpSpLocks/>
        </xdr:cNvGrpSpPr>
      </xdr:nvGrpSpPr>
      <xdr:grpSpPr bwMode="auto">
        <a:xfrm>
          <a:off x="8186744" y="2343151"/>
          <a:ext cx="252413" cy="313961"/>
          <a:chOff x="3935" y="1056"/>
          <a:chExt cx="145" cy="144"/>
        </a:xfrm>
      </xdr:grpSpPr>
      <xdr:sp macro="" textlink="">
        <xdr:nvSpPr>
          <xdr:cNvPr id="129" name="Freeform 158">
            <a:extLst>
              <a:ext uri="{FF2B5EF4-FFF2-40B4-BE49-F238E27FC236}">
                <a16:creationId xmlns:a16="http://schemas.microsoft.com/office/drawing/2014/main" id="{772DFB4B-9224-4F44-9655-5A1E4285B9F6}"/>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2BA395B3-83A5-4BFE-9F69-3C48D42DDFE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14</xdr:col>
      <xdr:colOff>361949</xdr:colOff>
      <xdr:row>12</xdr:row>
      <xdr:rowOff>138113</xdr:rowOff>
    </xdr:from>
    <xdr:to>
      <xdr:col>15</xdr:col>
      <xdr:colOff>7144</xdr:colOff>
      <xdr:row>14</xdr:row>
      <xdr:rowOff>104775</xdr:rowOff>
    </xdr:to>
    <xdr:grpSp>
      <xdr:nvGrpSpPr>
        <xdr:cNvPr id="131" name="Group 157">
          <a:extLst>
            <a:ext uri="{FF2B5EF4-FFF2-40B4-BE49-F238E27FC236}">
              <a16:creationId xmlns:a16="http://schemas.microsoft.com/office/drawing/2014/main" id="{0A63343B-1C1B-4DD6-A61D-7F5C51858C36}"/>
            </a:ext>
          </a:extLst>
        </xdr:cNvPr>
        <xdr:cNvGrpSpPr>
          <a:grpSpLocks/>
        </xdr:cNvGrpSpPr>
      </xdr:nvGrpSpPr>
      <xdr:grpSpPr bwMode="auto">
        <a:xfrm>
          <a:off x="8863012" y="2340769"/>
          <a:ext cx="252413" cy="300037"/>
          <a:chOff x="3935" y="1056"/>
          <a:chExt cx="145" cy="144"/>
        </a:xfrm>
      </xdr:grpSpPr>
      <xdr:sp macro="" textlink="">
        <xdr:nvSpPr>
          <xdr:cNvPr id="132" name="Freeform 158">
            <a:extLst>
              <a:ext uri="{FF2B5EF4-FFF2-40B4-BE49-F238E27FC236}">
                <a16:creationId xmlns:a16="http://schemas.microsoft.com/office/drawing/2014/main" id="{F4889828-34EF-4E22-BDAE-E10EEFBA324A}"/>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F424E75F-A452-4316-A604-1D3A1C990719}"/>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10</xdr:col>
      <xdr:colOff>30957</xdr:colOff>
      <xdr:row>12</xdr:row>
      <xdr:rowOff>140495</xdr:rowOff>
    </xdr:from>
    <xdr:to>
      <xdr:col>10</xdr:col>
      <xdr:colOff>283370</xdr:colOff>
      <xdr:row>14</xdr:row>
      <xdr:rowOff>137225</xdr:rowOff>
    </xdr:to>
    <xdr:grpSp>
      <xdr:nvGrpSpPr>
        <xdr:cNvPr id="134" name="Group 157">
          <a:extLst>
            <a:ext uri="{FF2B5EF4-FFF2-40B4-BE49-F238E27FC236}">
              <a16:creationId xmlns:a16="http://schemas.microsoft.com/office/drawing/2014/main" id="{A6BEED20-D9FF-498E-A2C6-49D95835310B}"/>
            </a:ext>
          </a:extLst>
        </xdr:cNvPr>
        <xdr:cNvGrpSpPr>
          <a:grpSpLocks/>
        </xdr:cNvGrpSpPr>
      </xdr:nvGrpSpPr>
      <xdr:grpSpPr bwMode="auto">
        <a:xfrm>
          <a:off x="6103145" y="2343151"/>
          <a:ext cx="252413" cy="330105"/>
          <a:chOff x="3935" y="1056"/>
          <a:chExt cx="145" cy="144"/>
        </a:xfrm>
      </xdr:grpSpPr>
      <xdr:sp macro="" textlink="">
        <xdr:nvSpPr>
          <xdr:cNvPr id="135" name="Freeform 158">
            <a:extLst>
              <a:ext uri="{FF2B5EF4-FFF2-40B4-BE49-F238E27FC236}">
                <a16:creationId xmlns:a16="http://schemas.microsoft.com/office/drawing/2014/main" id="{8AFE8CCF-25EB-4C71-8A7B-05FBDA08C958}"/>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902AE4C7-CE98-46A8-B6B5-C5DE7120C14A}"/>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159544</xdr:colOff>
      <xdr:row>12</xdr:row>
      <xdr:rowOff>138112</xdr:rowOff>
    </xdr:from>
    <xdr:to>
      <xdr:col>11</xdr:col>
      <xdr:colOff>411957</xdr:colOff>
      <xdr:row>14</xdr:row>
      <xdr:rowOff>113008</xdr:rowOff>
    </xdr:to>
    <xdr:grpSp>
      <xdr:nvGrpSpPr>
        <xdr:cNvPr id="137" name="Group 157">
          <a:extLst>
            <a:ext uri="{FF2B5EF4-FFF2-40B4-BE49-F238E27FC236}">
              <a16:creationId xmlns:a16="http://schemas.microsoft.com/office/drawing/2014/main" id="{DE9AA433-50BC-4A82-A7EF-FAA021CE6C22}"/>
            </a:ext>
          </a:extLst>
        </xdr:cNvPr>
        <xdr:cNvGrpSpPr>
          <a:grpSpLocks/>
        </xdr:cNvGrpSpPr>
      </xdr:nvGrpSpPr>
      <xdr:grpSpPr bwMode="auto">
        <a:xfrm>
          <a:off x="6838950" y="2340768"/>
          <a:ext cx="252413" cy="308271"/>
          <a:chOff x="3935" y="1056"/>
          <a:chExt cx="145" cy="144"/>
        </a:xfrm>
      </xdr:grpSpPr>
      <xdr:sp macro="" textlink="">
        <xdr:nvSpPr>
          <xdr:cNvPr id="138" name="Freeform 158">
            <a:extLst>
              <a:ext uri="{FF2B5EF4-FFF2-40B4-BE49-F238E27FC236}">
                <a16:creationId xmlns:a16="http://schemas.microsoft.com/office/drawing/2014/main" id="{ED336827-37FE-4A48-8387-1FE75BE5C57E}"/>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3FA0DEA0-6B04-4A46-B448-CCA0916DDBA3}"/>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0</xdr:colOff>
      <xdr:row>14</xdr:row>
      <xdr:rowOff>104775</xdr:rowOff>
    </xdr:from>
    <xdr:to>
      <xdr:col>16</xdr:col>
      <xdr:colOff>11907</xdr:colOff>
      <xdr:row>15</xdr:row>
      <xdr:rowOff>154781</xdr:rowOff>
    </xdr:to>
    <xdr:sp macro="" textlink="">
      <xdr:nvSpPr>
        <xdr:cNvPr id="140" name="Line 32">
          <a:extLst>
            <a:ext uri="{FF2B5EF4-FFF2-40B4-BE49-F238E27FC236}">
              <a16:creationId xmlns:a16="http://schemas.microsoft.com/office/drawing/2014/main" id="{8DC7A08A-A996-4AC9-9B0A-7A5C821246A8}"/>
            </a:ext>
          </a:extLst>
        </xdr:cNvPr>
        <xdr:cNvSpPr>
          <a:spLocks noChangeShapeType="1"/>
        </xdr:cNvSpPr>
      </xdr:nvSpPr>
      <xdr:spPr bwMode="auto">
        <a:xfrm>
          <a:off x="9753600"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14</xdr:col>
      <xdr:colOff>65089</xdr:colOff>
      <xdr:row>13</xdr:row>
      <xdr:rowOff>41284</xdr:rowOff>
    </xdr:from>
    <xdr:to>
      <xdr:col>14</xdr:col>
      <xdr:colOff>440531</xdr:colOff>
      <xdr:row>14</xdr:row>
      <xdr:rowOff>161924</xdr:rowOff>
    </xdr:to>
    <xdr:sp macro="" textlink="">
      <xdr:nvSpPr>
        <xdr:cNvPr id="141" name="Freeform 120">
          <a:extLst>
            <a:ext uri="{FF2B5EF4-FFF2-40B4-BE49-F238E27FC236}">
              <a16:creationId xmlns:a16="http://schemas.microsoft.com/office/drawing/2014/main" id="{B6A9F397-3009-411E-8439-C2D5E346223D}"/>
            </a:ext>
          </a:extLst>
        </xdr:cNvPr>
        <xdr:cNvSpPr>
          <a:spLocks/>
        </xdr:cNvSpPr>
      </xdr:nvSpPr>
      <xdr:spPr bwMode="auto">
        <a:xfrm>
          <a:off x="8599489" y="2355859"/>
          <a:ext cx="375442" cy="282565"/>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12</xdr:col>
      <xdr:colOff>535825</xdr:colOff>
      <xdr:row>10</xdr:row>
      <xdr:rowOff>138155</xdr:rowOff>
    </xdr:from>
    <xdr:to>
      <xdr:col>13</xdr:col>
      <xdr:colOff>242931</xdr:colOff>
      <xdr:row>12</xdr:row>
      <xdr:rowOff>114342</xdr:rowOff>
    </xdr:to>
    <xdr:sp macro="" textlink="">
      <xdr:nvSpPr>
        <xdr:cNvPr id="142" name="Oval 241">
          <a:extLst>
            <a:ext uri="{FF2B5EF4-FFF2-40B4-BE49-F238E27FC236}">
              <a16:creationId xmlns:a16="http://schemas.microsoft.com/office/drawing/2014/main" id="{198375E6-5208-4764-8C3F-C676E2282F0D}"/>
            </a:ext>
          </a:extLst>
        </xdr:cNvPr>
        <xdr:cNvSpPr>
          <a:spLocks noChangeArrowheads="1"/>
        </xdr:cNvSpPr>
      </xdr:nvSpPr>
      <xdr:spPr bwMode="auto">
        <a:xfrm>
          <a:off x="7851025" y="1966955"/>
          <a:ext cx="316706"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12</xdr:col>
      <xdr:colOff>188173</xdr:colOff>
      <xdr:row>10</xdr:row>
      <xdr:rowOff>147683</xdr:rowOff>
    </xdr:from>
    <xdr:to>
      <xdr:col>12</xdr:col>
      <xdr:colOff>502498</xdr:colOff>
      <xdr:row>12</xdr:row>
      <xdr:rowOff>123870</xdr:rowOff>
    </xdr:to>
    <xdr:sp macro="" textlink="">
      <xdr:nvSpPr>
        <xdr:cNvPr id="143" name="Oval 241">
          <a:extLst>
            <a:ext uri="{FF2B5EF4-FFF2-40B4-BE49-F238E27FC236}">
              <a16:creationId xmlns:a16="http://schemas.microsoft.com/office/drawing/2014/main" id="{36CA77C5-DF35-4893-928E-DF855B155A93}"/>
            </a:ext>
          </a:extLst>
        </xdr:cNvPr>
        <xdr:cNvSpPr>
          <a:spLocks noChangeArrowheads="1"/>
        </xdr:cNvSpPr>
      </xdr:nvSpPr>
      <xdr:spPr bwMode="auto">
        <a:xfrm>
          <a:off x="7503373"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11</xdr:col>
      <xdr:colOff>495307</xdr:colOff>
      <xdr:row>13</xdr:row>
      <xdr:rowOff>43660</xdr:rowOff>
    </xdr:from>
    <xdr:to>
      <xdr:col>11</xdr:col>
      <xdr:colOff>581032</xdr:colOff>
      <xdr:row>13</xdr:row>
      <xdr:rowOff>129385</xdr:rowOff>
    </xdr:to>
    <xdr:sp macro="" textlink="">
      <xdr:nvSpPr>
        <xdr:cNvPr id="144" name="Freeform 26">
          <a:extLst>
            <a:ext uri="{FF2B5EF4-FFF2-40B4-BE49-F238E27FC236}">
              <a16:creationId xmlns:a16="http://schemas.microsoft.com/office/drawing/2014/main" id="{95B1C5BA-9683-4E9C-97A1-A8AF8BE91AE9}"/>
            </a:ext>
          </a:extLst>
        </xdr:cNvPr>
        <xdr:cNvSpPr>
          <a:spLocks/>
        </xdr:cNvSpPr>
      </xdr:nvSpPr>
      <xdr:spPr bwMode="auto">
        <a:xfrm>
          <a:off x="7200907"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12</xdr:col>
      <xdr:colOff>533768</xdr:colOff>
      <xdr:row>12</xdr:row>
      <xdr:rowOff>137922</xdr:rowOff>
    </xdr:from>
    <xdr:to>
      <xdr:col>13</xdr:col>
      <xdr:colOff>278230</xdr:colOff>
      <xdr:row>14</xdr:row>
      <xdr:rowOff>121080</xdr:rowOff>
    </xdr:to>
    <xdr:grpSp>
      <xdr:nvGrpSpPr>
        <xdr:cNvPr id="145" name="Group 144">
          <a:extLst>
            <a:ext uri="{FF2B5EF4-FFF2-40B4-BE49-F238E27FC236}">
              <a16:creationId xmlns:a16="http://schemas.microsoft.com/office/drawing/2014/main" id="{C8A932BD-EC0D-4C02-8C8F-1651EC9B1556}"/>
            </a:ext>
          </a:extLst>
        </xdr:cNvPr>
        <xdr:cNvGrpSpPr/>
      </xdr:nvGrpSpPr>
      <xdr:grpSpPr>
        <a:xfrm>
          <a:off x="7820393" y="2340578"/>
          <a:ext cx="351681" cy="316533"/>
          <a:chOff x="4984140" y="4866720"/>
          <a:chExt cx="352597" cy="291433"/>
        </a:xfrm>
      </xdr:grpSpPr>
      <xdr:sp macro="" textlink="">
        <xdr:nvSpPr>
          <xdr:cNvPr id="146" name="Freeform 158">
            <a:extLst>
              <a:ext uri="{FF2B5EF4-FFF2-40B4-BE49-F238E27FC236}">
                <a16:creationId xmlns:a16="http://schemas.microsoft.com/office/drawing/2014/main" id="{93C3081B-3568-415E-A84C-FF6580063211}"/>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6FA7F886-770C-44EC-AEAC-B2E06F0AF1D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4AE9B20B-6802-4E69-9EF5-279533099F2E}"/>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B8E095D6-A14D-43F0-BD04-3526C415415C}"/>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0327BF96-A6B5-4FAB-BF0C-F18B826EB40C}"/>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124925</xdr:colOff>
      <xdr:row>12</xdr:row>
      <xdr:rowOff>132062</xdr:rowOff>
    </xdr:from>
    <xdr:to>
      <xdr:col>12</xdr:col>
      <xdr:colOff>477522</xdr:colOff>
      <xdr:row>14</xdr:row>
      <xdr:rowOff>113009</xdr:rowOff>
    </xdr:to>
    <xdr:grpSp>
      <xdr:nvGrpSpPr>
        <xdr:cNvPr id="151" name="Group 150">
          <a:extLst>
            <a:ext uri="{FF2B5EF4-FFF2-40B4-BE49-F238E27FC236}">
              <a16:creationId xmlns:a16="http://schemas.microsoft.com/office/drawing/2014/main" id="{DF18B3DF-D58F-40B2-82E5-7F75D1EAD0C4}"/>
            </a:ext>
          </a:extLst>
        </xdr:cNvPr>
        <xdr:cNvGrpSpPr/>
      </xdr:nvGrpSpPr>
      <xdr:grpSpPr>
        <a:xfrm>
          <a:off x="7411550" y="2334718"/>
          <a:ext cx="352597" cy="314322"/>
          <a:chOff x="4984140" y="4866720"/>
          <a:chExt cx="352597" cy="291433"/>
        </a:xfrm>
      </xdr:grpSpPr>
      <xdr:sp macro="" textlink="">
        <xdr:nvSpPr>
          <xdr:cNvPr id="152" name="Freeform 158">
            <a:extLst>
              <a:ext uri="{FF2B5EF4-FFF2-40B4-BE49-F238E27FC236}">
                <a16:creationId xmlns:a16="http://schemas.microsoft.com/office/drawing/2014/main" id="{D343669E-90A1-4941-BC99-3C036DF33CA9}"/>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2B1B6593-CCAE-4688-B357-205783F9977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31437BEB-B8C0-413C-841C-591B03451513}"/>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042E93F5-5E4B-42E9-9AD4-5A1525931812}"/>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6572CF46-5663-490C-B70B-EE029F01E00D}"/>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792957</xdr:colOff>
      <xdr:row>13</xdr:row>
      <xdr:rowOff>71439</xdr:rowOff>
    </xdr:from>
    <xdr:to>
      <xdr:col>19</xdr:col>
      <xdr:colOff>1714501</xdr:colOff>
      <xdr:row>15</xdr:row>
      <xdr:rowOff>80964</xdr:rowOff>
    </xdr:to>
    <xdr:sp macro="" textlink="">
      <xdr:nvSpPr>
        <xdr:cNvPr id="157" name="Rectangle 42">
          <a:extLst>
            <a:ext uri="{FF2B5EF4-FFF2-40B4-BE49-F238E27FC236}">
              <a16:creationId xmlns:a16="http://schemas.microsoft.com/office/drawing/2014/main" id="{BF15FF94-DF40-4960-B7A1-3DD47B5F0C01}"/>
            </a:ext>
          </a:extLst>
        </xdr:cNvPr>
        <xdr:cNvSpPr>
          <a:spLocks noChangeArrowheads="1"/>
        </xdr:cNvSpPr>
      </xdr:nvSpPr>
      <xdr:spPr bwMode="auto">
        <a:xfrm>
          <a:off x="13299282" y="2386014"/>
          <a:ext cx="921544"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792957</xdr:colOff>
      <xdr:row>17</xdr:row>
      <xdr:rowOff>80964</xdr:rowOff>
    </xdr:from>
    <xdr:to>
      <xdr:col>19</xdr:col>
      <xdr:colOff>2519363</xdr:colOff>
      <xdr:row>19</xdr:row>
      <xdr:rowOff>1</xdr:rowOff>
    </xdr:to>
    <xdr:sp macro="" textlink="">
      <xdr:nvSpPr>
        <xdr:cNvPr id="158" name="Rectangle 118">
          <a:extLst>
            <a:ext uri="{FF2B5EF4-FFF2-40B4-BE49-F238E27FC236}">
              <a16:creationId xmlns:a16="http://schemas.microsoft.com/office/drawing/2014/main" id="{741D2827-4D40-43B6-B655-1674B1668779}"/>
            </a:ext>
          </a:extLst>
        </xdr:cNvPr>
        <xdr:cNvSpPr>
          <a:spLocks noChangeArrowheads="1"/>
        </xdr:cNvSpPr>
      </xdr:nvSpPr>
      <xdr:spPr bwMode="auto">
        <a:xfrm>
          <a:off x="13299282" y="3043239"/>
          <a:ext cx="1726406" cy="242887"/>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792957</xdr:colOff>
      <xdr:row>19</xdr:row>
      <xdr:rowOff>9526</xdr:rowOff>
    </xdr:from>
    <xdr:to>
      <xdr:col>19</xdr:col>
      <xdr:colOff>1552576</xdr:colOff>
      <xdr:row>21</xdr:row>
      <xdr:rowOff>42864</xdr:rowOff>
    </xdr:to>
    <xdr:sp macro="" textlink="">
      <xdr:nvSpPr>
        <xdr:cNvPr id="159" name="Rectangle 119">
          <a:extLst>
            <a:ext uri="{FF2B5EF4-FFF2-40B4-BE49-F238E27FC236}">
              <a16:creationId xmlns:a16="http://schemas.microsoft.com/office/drawing/2014/main" id="{DEDD673F-23C1-4A54-A626-E94B6A6C891F}"/>
            </a:ext>
          </a:extLst>
        </xdr:cNvPr>
        <xdr:cNvSpPr>
          <a:spLocks noChangeArrowheads="1"/>
        </xdr:cNvSpPr>
      </xdr:nvSpPr>
      <xdr:spPr bwMode="auto">
        <a:xfrm>
          <a:off x="13299282" y="3295651"/>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347663</xdr:colOff>
      <xdr:row>19</xdr:row>
      <xdr:rowOff>119064</xdr:rowOff>
    </xdr:from>
    <xdr:to>
      <xdr:col>19</xdr:col>
      <xdr:colOff>452438</xdr:colOff>
      <xdr:row>20</xdr:row>
      <xdr:rowOff>19051</xdr:rowOff>
    </xdr:to>
    <xdr:sp macro="" textlink="">
      <xdr:nvSpPr>
        <xdr:cNvPr id="160" name="Freeform 120">
          <a:extLst>
            <a:ext uri="{FF2B5EF4-FFF2-40B4-BE49-F238E27FC236}">
              <a16:creationId xmlns:a16="http://schemas.microsoft.com/office/drawing/2014/main" id="{A84E4835-FFF8-40D0-AF28-9EFC5CA33DE0}"/>
            </a:ext>
          </a:extLst>
        </xdr:cNvPr>
        <xdr:cNvSpPr>
          <a:spLocks/>
        </xdr:cNvSpPr>
      </xdr:nvSpPr>
      <xdr:spPr bwMode="auto">
        <a:xfrm>
          <a:off x="12853988" y="3405189"/>
          <a:ext cx="104775" cy="619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19</xdr:col>
      <xdr:colOff>252413</xdr:colOff>
      <xdr:row>17</xdr:row>
      <xdr:rowOff>71439</xdr:rowOff>
    </xdr:from>
    <xdr:to>
      <xdr:col>19</xdr:col>
      <xdr:colOff>490538</xdr:colOff>
      <xdr:row>18</xdr:row>
      <xdr:rowOff>128588</xdr:rowOff>
    </xdr:to>
    <xdr:sp macro="" textlink="">
      <xdr:nvSpPr>
        <xdr:cNvPr id="161" name="Rectangle 123">
          <a:extLst>
            <a:ext uri="{FF2B5EF4-FFF2-40B4-BE49-F238E27FC236}">
              <a16:creationId xmlns:a16="http://schemas.microsoft.com/office/drawing/2014/main" id="{C8A321C8-3082-4ED2-BEE1-5D96EAAAB61F}"/>
            </a:ext>
          </a:extLst>
        </xdr:cNvPr>
        <xdr:cNvSpPr>
          <a:spLocks noChangeAspect="1" noChangeArrowheads="1"/>
        </xdr:cNvSpPr>
      </xdr:nvSpPr>
      <xdr:spPr bwMode="auto">
        <a:xfrm>
          <a:off x="12758738" y="3033714"/>
          <a:ext cx="238125" cy="219074"/>
        </a:xfrm>
        <a:prstGeom prst="rect">
          <a:avLst/>
        </a:prstGeom>
        <a:solidFill>
          <a:srgbClr val="000000"/>
        </a:solidFill>
        <a:ln w="12700">
          <a:solidFill>
            <a:srgbClr val="000000"/>
          </a:solidFill>
          <a:miter lim="800000"/>
          <a:headEnd/>
          <a:tailEnd/>
        </a:ln>
      </xdr:spPr>
    </xdr:sp>
    <xdr:clientData/>
  </xdr:twoCellAnchor>
  <xdr:twoCellAnchor>
    <xdr:from>
      <xdr:col>19</xdr:col>
      <xdr:colOff>252413</xdr:colOff>
      <xdr:row>17</xdr:row>
      <xdr:rowOff>71439</xdr:rowOff>
    </xdr:from>
    <xdr:to>
      <xdr:col>19</xdr:col>
      <xdr:colOff>414338</xdr:colOff>
      <xdr:row>18</xdr:row>
      <xdr:rowOff>128588</xdr:rowOff>
    </xdr:to>
    <xdr:sp macro="" textlink="">
      <xdr:nvSpPr>
        <xdr:cNvPr id="162" name="Rectangle 124">
          <a:extLst>
            <a:ext uri="{FF2B5EF4-FFF2-40B4-BE49-F238E27FC236}">
              <a16:creationId xmlns:a16="http://schemas.microsoft.com/office/drawing/2014/main" id="{CDF8FAD5-FD7C-467D-A9B8-8ED71C042022}"/>
            </a:ext>
          </a:extLst>
        </xdr:cNvPr>
        <xdr:cNvSpPr>
          <a:spLocks noChangeAspect="1" noChangeArrowheads="1"/>
        </xdr:cNvSpPr>
      </xdr:nvSpPr>
      <xdr:spPr bwMode="auto">
        <a:xfrm>
          <a:off x="12758738" y="3033714"/>
          <a:ext cx="161925" cy="219074"/>
        </a:xfrm>
        <a:prstGeom prst="rect">
          <a:avLst/>
        </a:prstGeom>
        <a:noFill/>
        <a:ln w="9525">
          <a:solidFill>
            <a:srgbClr val="FFCC00"/>
          </a:solidFill>
          <a:miter lim="800000"/>
          <a:headEnd/>
          <a:tailEnd/>
        </a:ln>
      </xdr:spPr>
    </xdr:sp>
    <xdr:clientData/>
  </xdr:twoCellAnchor>
  <xdr:twoCellAnchor>
    <xdr:from>
      <xdr:col>19</xdr:col>
      <xdr:colOff>414338</xdr:colOff>
      <xdr:row>17</xdr:row>
      <xdr:rowOff>71439</xdr:rowOff>
    </xdr:from>
    <xdr:to>
      <xdr:col>19</xdr:col>
      <xdr:colOff>490538</xdr:colOff>
      <xdr:row>18</xdr:row>
      <xdr:rowOff>128588</xdr:rowOff>
    </xdr:to>
    <xdr:sp macro="" textlink="">
      <xdr:nvSpPr>
        <xdr:cNvPr id="163" name="Rectangle 125" descr="Light horizontal">
          <a:extLst>
            <a:ext uri="{FF2B5EF4-FFF2-40B4-BE49-F238E27FC236}">
              <a16:creationId xmlns:a16="http://schemas.microsoft.com/office/drawing/2014/main" id="{E3F5B298-E0F9-49FE-BB64-9339ABB192B0}"/>
            </a:ext>
          </a:extLst>
        </xdr:cNvPr>
        <xdr:cNvSpPr>
          <a:spLocks noChangeAspect="1" noChangeArrowheads="1"/>
        </xdr:cNvSpPr>
      </xdr:nvSpPr>
      <xdr:spPr bwMode="auto">
        <a:xfrm>
          <a:off x="12920663" y="3033714"/>
          <a:ext cx="76200" cy="219074"/>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19</xdr:col>
      <xdr:colOff>252413</xdr:colOff>
      <xdr:row>18</xdr:row>
      <xdr:rowOff>9526</xdr:rowOff>
    </xdr:from>
    <xdr:to>
      <xdr:col>19</xdr:col>
      <xdr:colOff>414338</xdr:colOff>
      <xdr:row>18</xdr:row>
      <xdr:rowOff>9526</xdr:rowOff>
    </xdr:to>
    <xdr:sp macro="" textlink="">
      <xdr:nvSpPr>
        <xdr:cNvPr id="164" name="Line 126">
          <a:extLst>
            <a:ext uri="{FF2B5EF4-FFF2-40B4-BE49-F238E27FC236}">
              <a16:creationId xmlns:a16="http://schemas.microsoft.com/office/drawing/2014/main" id="{221E4282-919B-4BA7-8A37-FF074C914586}"/>
            </a:ext>
          </a:extLst>
        </xdr:cNvPr>
        <xdr:cNvSpPr>
          <a:spLocks noChangeAspect="1" noChangeShapeType="1"/>
        </xdr:cNvSpPr>
      </xdr:nvSpPr>
      <xdr:spPr bwMode="auto">
        <a:xfrm>
          <a:off x="12758738" y="3133726"/>
          <a:ext cx="161925" cy="0"/>
        </a:xfrm>
        <a:prstGeom prst="line">
          <a:avLst/>
        </a:prstGeom>
        <a:noFill/>
        <a:ln w="9525">
          <a:solidFill>
            <a:srgbClr val="FFCC00"/>
          </a:solidFill>
          <a:round/>
          <a:headEnd/>
          <a:tailEnd/>
        </a:ln>
      </xdr:spPr>
    </xdr:sp>
    <xdr:clientData/>
  </xdr:twoCellAnchor>
  <xdr:twoCellAnchor>
    <xdr:from>
      <xdr:col>19</xdr:col>
      <xdr:colOff>338138</xdr:colOff>
      <xdr:row>17</xdr:row>
      <xdr:rowOff>71439</xdr:rowOff>
    </xdr:from>
    <xdr:to>
      <xdr:col>19</xdr:col>
      <xdr:colOff>414338</xdr:colOff>
      <xdr:row>18</xdr:row>
      <xdr:rowOff>128588</xdr:rowOff>
    </xdr:to>
    <xdr:sp macro="" textlink="">
      <xdr:nvSpPr>
        <xdr:cNvPr id="165" name="Rectangle 127">
          <a:extLst>
            <a:ext uri="{FF2B5EF4-FFF2-40B4-BE49-F238E27FC236}">
              <a16:creationId xmlns:a16="http://schemas.microsoft.com/office/drawing/2014/main" id="{BC020BBA-BAF7-457C-9DA1-F48391B0681A}"/>
            </a:ext>
          </a:extLst>
        </xdr:cNvPr>
        <xdr:cNvSpPr>
          <a:spLocks noChangeAspect="1" noChangeArrowheads="1"/>
        </xdr:cNvSpPr>
      </xdr:nvSpPr>
      <xdr:spPr bwMode="auto">
        <a:xfrm>
          <a:off x="12844463" y="3033714"/>
          <a:ext cx="76200" cy="219074"/>
        </a:xfrm>
        <a:prstGeom prst="rect">
          <a:avLst/>
        </a:prstGeom>
        <a:solidFill>
          <a:srgbClr val="FF9900"/>
        </a:solidFill>
        <a:ln w="9525">
          <a:solidFill>
            <a:srgbClr val="FF9900"/>
          </a:solidFill>
          <a:miter lim="800000"/>
          <a:headEnd/>
          <a:tailEnd/>
        </a:ln>
      </xdr:spPr>
    </xdr:sp>
    <xdr:clientData/>
  </xdr:twoCellAnchor>
  <xdr:twoCellAnchor>
    <xdr:from>
      <xdr:col>19</xdr:col>
      <xdr:colOff>252413</xdr:colOff>
      <xdr:row>15</xdr:row>
      <xdr:rowOff>128589</xdr:rowOff>
    </xdr:from>
    <xdr:to>
      <xdr:col>19</xdr:col>
      <xdr:colOff>481013</xdr:colOff>
      <xdr:row>17</xdr:row>
      <xdr:rowOff>1</xdr:rowOff>
    </xdr:to>
    <xdr:sp macro="" textlink="">
      <xdr:nvSpPr>
        <xdr:cNvPr id="166" name="Freeform 128">
          <a:extLst>
            <a:ext uri="{FF2B5EF4-FFF2-40B4-BE49-F238E27FC236}">
              <a16:creationId xmlns:a16="http://schemas.microsoft.com/office/drawing/2014/main" id="{0C8EAF16-E23E-47DA-86B9-AE2D118A6453}"/>
            </a:ext>
          </a:extLst>
        </xdr:cNvPr>
        <xdr:cNvSpPr>
          <a:spLocks/>
        </xdr:cNvSpPr>
      </xdr:nvSpPr>
      <xdr:spPr bwMode="auto">
        <a:xfrm>
          <a:off x="12758738" y="2767014"/>
          <a:ext cx="228600" cy="195262"/>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19</xdr:col>
      <xdr:colOff>707232</xdr:colOff>
      <xdr:row>15</xdr:row>
      <xdr:rowOff>128589</xdr:rowOff>
    </xdr:from>
    <xdr:to>
      <xdr:col>19</xdr:col>
      <xdr:colOff>2225740</xdr:colOff>
      <xdr:row>17</xdr:row>
      <xdr:rowOff>52389</xdr:rowOff>
    </xdr:to>
    <xdr:sp macro="" textlink="">
      <xdr:nvSpPr>
        <xdr:cNvPr id="167" name="Text Box 129">
          <a:extLst>
            <a:ext uri="{FF2B5EF4-FFF2-40B4-BE49-F238E27FC236}">
              <a16:creationId xmlns:a16="http://schemas.microsoft.com/office/drawing/2014/main" id="{3BFD67E0-0174-4A6E-9654-EFD8B304DA61}"/>
            </a:ext>
          </a:extLst>
        </xdr:cNvPr>
        <xdr:cNvSpPr txBox="1">
          <a:spLocks noChangeArrowheads="1"/>
        </xdr:cNvSpPr>
      </xdr:nvSpPr>
      <xdr:spPr bwMode="auto">
        <a:xfrm>
          <a:off x="13213557" y="2767014"/>
          <a:ext cx="1518508" cy="24765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741828" cy="483577"/>
    <xdr:sp macro="" textlink="">
      <xdr:nvSpPr>
        <xdr:cNvPr id="168" name="Rectangle 187">
          <a:extLst>
            <a:ext uri="{FF2B5EF4-FFF2-40B4-BE49-F238E27FC236}">
              <a16:creationId xmlns:a16="http://schemas.microsoft.com/office/drawing/2014/main" id="{D53DBA8C-BDB4-4340-8D63-F59690FB0152}"/>
            </a:ext>
          </a:extLst>
        </xdr:cNvPr>
        <xdr:cNvSpPr>
          <a:spLocks noChangeArrowheads="1"/>
        </xdr:cNvSpPr>
      </xdr:nvSpPr>
      <xdr:spPr bwMode="auto">
        <a:xfrm>
          <a:off x="4469607" y="4250531"/>
          <a:ext cx="1741828" cy="483577"/>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to PFP.  Length</a:t>
          </a:r>
        </a:p>
        <a:p>
          <a:pPr algn="l" rtl="0">
            <a:defRPr sz="1000"/>
          </a:pPr>
          <a:r>
            <a:rPr lang="en-US" sz="1000" b="0" i="0" strike="noStrike">
              <a:solidFill>
                <a:srgbClr val="000000"/>
              </a:solidFill>
              <a:latin typeface="Arial"/>
              <a:cs typeface="Arial"/>
            </a:rPr>
            <a:t>in feet</a:t>
          </a:r>
        </a:p>
      </xdr:txBody>
    </xdr:sp>
    <xdr:clientData/>
  </xdr:oneCellAnchor>
  <xdr:twoCellAnchor editAs="oneCell">
    <xdr:from>
      <xdr:col>20</xdr:col>
      <xdr:colOff>292895</xdr:colOff>
      <xdr:row>23</xdr:row>
      <xdr:rowOff>52389</xdr:rowOff>
    </xdr:from>
    <xdr:to>
      <xdr:col>20</xdr:col>
      <xdr:colOff>1745457</xdr:colOff>
      <xdr:row>25</xdr:row>
      <xdr:rowOff>109539</xdr:rowOff>
    </xdr:to>
    <xdr:sp macro="" textlink="">
      <xdr:nvSpPr>
        <xdr:cNvPr id="169" name="Rectangle 189">
          <a:extLst>
            <a:ext uri="{FF2B5EF4-FFF2-40B4-BE49-F238E27FC236}">
              <a16:creationId xmlns:a16="http://schemas.microsoft.com/office/drawing/2014/main" id="{D0DD0574-EF14-4235-9A6C-BEB895528B9B}"/>
            </a:ext>
          </a:extLst>
        </xdr:cNvPr>
        <xdr:cNvSpPr>
          <a:spLocks noChangeArrowheads="1"/>
        </xdr:cNvSpPr>
      </xdr:nvSpPr>
      <xdr:spPr bwMode="auto">
        <a:xfrm>
          <a:off x="15685295" y="3986214"/>
          <a:ext cx="1452562" cy="381000"/>
        </a:xfrm>
        <a:prstGeom prst="rect">
          <a:avLst/>
        </a:prstGeom>
        <a:noFill/>
        <a:ln w="9525">
          <a:noFill/>
          <a:miter lim="800000"/>
          <a:headEnd/>
          <a:tailEnd/>
        </a:ln>
      </xdr:spPr>
      <xdr:txBody>
        <a:bodyPr vertOverflow="clip" wrap="square" lIns="0" tIns="0" rIns="0" bIns="0" anchor="t" upright="1"/>
        <a:lstStyle/>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733085</xdr:colOff>
      <xdr:row>22</xdr:row>
      <xdr:rowOff>101175</xdr:rowOff>
    </xdr:from>
    <xdr:to>
      <xdr:col>19</xdr:col>
      <xdr:colOff>2770025</xdr:colOff>
      <xdr:row>23</xdr:row>
      <xdr:rowOff>155510</xdr:rowOff>
    </xdr:to>
    <xdr:sp macro="" textlink="">
      <xdr:nvSpPr>
        <xdr:cNvPr id="170" name="Rectangle 119">
          <a:extLst>
            <a:ext uri="{FF2B5EF4-FFF2-40B4-BE49-F238E27FC236}">
              <a16:creationId xmlns:a16="http://schemas.microsoft.com/office/drawing/2014/main" id="{3D551B38-CDDB-4250-8B1A-C4F1AEEE1255}"/>
            </a:ext>
          </a:extLst>
        </xdr:cNvPr>
        <xdr:cNvSpPr>
          <a:spLocks noChangeArrowheads="1"/>
        </xdr:cNvSpPr>
      </xdr:nvSpPr>
      <xdr:spPr bwMode="auto">
        <a:xfrm>
          <a:off x="13239410" y="3873075"/>
          <a:ext cx="2036940" cy="216260"/>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not used)</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119061</xdr:colOff>
      <xdr:row>26</xdr:row>
      <xdr:rowOff>78582</xdr:rowOff>
    </xdr:from>
    <xdr:to>
      <xdr:col>19</xdr:col>
      <xdr:colOff>535779</xdr:colOff>
      <xdr:row>28</xdr:row>
      <xdr:rowOff>7144</xdr:rowOff>
    </xdr:to>
    <xdr:sp macro="" textlink="">
      <xdr:nvSpPr>
        <xdr:cNvPr id="171" name="Freeform 120">
          <a:extLst>
            <a:ext uri="{FF2B5EF4-FFF2-40B4-BE49-F238E27FC236}">
              <a16:creationId xmlns:a16="http://schemas.microsoft.com/office/drawing/2014/main" id="{28DC0285-8D0C-4495-9FA1-5AB4F8E624F5}"/>
            </a:ext>
          </a:extLst>
        </xdr:cNvPr>
        <xdr:cNvSpPr>
          <a:spLocks/>
        </xdr:cNvSpPr>
      </xdr:nvSpPr>
      <xdr:spPr bwMode="auto">
        <a:xfrm>
          <a:off x="12625386"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19</xdr:col>
      <xdr:colOff>773903</xdr:colOff>
      <xdr:row>26</xdr:row>
      <xdr:rowOff>78585</xdr:rowOff>
    </xdr:from>
    <xdr:to>
      <xdr:col>20</xdr:col>
      <xdr:colOff>1476372</xdr:colOff>
      <xdr:row>28</xdr:row>
      <xdr:rowOff>111923</xdr:rowOff>
    </xdr:to>
    <xdr:sp macro="" textlink="">
      <xdr:nvSpPr>
        <xdr:cNvPr id="172" name="Rectangle 119">
          <a:extLst>
            <a:ext uri="{FF2B5EF4-FFF2-40B4-BE49-F238E27FC236}">
              <a16:creationId xmlns:a16="http://schemas.microsoft.com/office/drawing/2014/main" id="{DE1CF9F7-42AE-479C-B850-D471C2A7F92B}"/>
            </a:ext>
          </a:extLst>
        </xdr:cNvPr>
        <xdr:cNvSpPr>
          <a:spLocks noChangeArrowheads="1"/>
        </xdr:cNvSpPr>
      </xdr:nvSpPr>
      <xdr:spPr bwMode="auto">
        <a:xfrm>
          <a:off x="13280228"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19</xdr:col>
      <xdr:colOff>814390</xdr:colOff>
      <xdr:row>11</xdr:row>
      <xdr:rowOff>9538</xdr:rowOff>
    </xdr:from>
    <xdr:to>
      <xdr:col>19</xdr:col>
      <xdr:colOff>2071687</xdr:colOff>
      <xdr:row>13</xdr:row>
      <xdr:rowOff>19063</xdr:rowOff>
    </xdr:to>
    <xdr:sp macro="" textlink="">
      <xdr:nvSpPr>
        <xdr:cNvPr id="173" name="Rectangle 42">
          <a:extLst>
            <a:ext uri="{FF2B5EF4-FFF2-40B4-BE49-F238E27FC236}">
              <a16:creationId xmlns:a16="http://schemas.microsoft.com/office/drawing/2014/main" id="{ED88BB12-D0B5-4D94-A06B-3A96059F1692}"/>
            </a:ext>
          </a:extLst>
        </xdr:cNvPr>
        <xdr:cNvSpPr>
          <a:spLocks noChangeArrowheads="1"/>
        </xdr:cNvSpPr>
      </xdr:nvSpPr>
      <xdr:spPr bwMode="auto">
        <a:xfrm>
          <a:off x="13320715" y="2000263"/>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19</xdr:col>
      <xdr:colOff>142876</xdr:colOff>
      <xdr:row>11</xdr:row>
      <xdr:rowOff>2377</xdr:rowOff>
    </xdr:from>
    <xdr:to>
      <xdr:col>19</xdr:col>
      <xdr:colOff>495473</xdr:colOff>
      <xdr:row>12</xdr:row>
      <xdr:rowOff>138112</xdr:rowOff>
    </xdr:to>
    <xdr:grpSp>
      <xdr:nvGrpSpPr>
        <xdr:cNvPr id="174" name="Group 173">
          <a:extLst>
            <a:ext uri="{FF2B5EF4-FFF2-40B4-BE49-F238E27FC236}">
              <a16:creationId xmlns:a16="http://schemas.microsoft.com/office/drawing/2014/main" id="{79C2F57F-AD46-4E23-B54A-21FD57EF4F02}"/>
            </a:ext>
          </a:extLst>
        </xdr:cNvPr>
        <xdr:cNvGrpSpPr/>
      </xdr:nvGrpSpPr>
      <xdr:grpSpPr>
        <a:xfrm>
          <a:off x="12608720" y="2038346"/>
          <a:ext cx="352597" cy="302422"/>
          <a:chOff x="4984140" y="4866720"/>
          <a:chExt cx="352597" cy="291433"/>
        </a:xfrm>
      </xdr:grpSpPr>
      <xdr:sp macro="" textlink="">
        <xdr:nvSpPr>
          <xdr:cNvPr id="175" name="Freeform 158">
            <a:extLst>
              <a:ext uri="{FF2B5EF4-FFF2-40B4-BE49-F238E27FC236}">
                <a16:creationId xmlns:a16="http://schemas.microsoft.com/office/drawing/2014/main" id="{AC6FFB2F-334F-4A6A-83BE-8784746B639B}"/>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6" name="Flowchart: Connector 175">
            <a:extLst>
              <a:ext uri="{FF2B5EF4-FFF2-40B4-BE49-F238E27FC236}">
                <a16:creationId xmlns:a16="http://schemas.microsoft.com/office/drawing/2014/main" id="{9171CF5B-46EE-4B68-8D9B-B7EE6DDA64C0}"/>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37514C51-21CF-4F88-88EB-6FB055AEDCAC}"/>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FDF3C780-22AA-47E1-804B-71B4901503E3}"/>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9" name="Flowchart: Connector 178">
            <a:extLst>
              <a:ext uri="{FF2B5EF4-FFF2-40B4-BE49-F238E27FC236}">
                <a16:creationId xmlns:a16="http://schemas.microsoft.com/office/drawing/2014/main" id="{311107A4-2E24-4EC2-9167-03EBD5D0A72A}"/>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13</xdr:col>
      <xdr:colOff>488155</xdr:colOff>
      <xdr:row>24</xdr:row>
      <xdr:rowOff>11905</xdr:rowOff>
    </xdr:from>
    <xdr:ext cx="2031325" cy="147476"/>
    <xdr:sp macro="" textlink="">
      <xdr:nvSpPr>
        <xdr:cNvPr id="180" name="Rectangle 176">
          <a:extLst>
            <a:ext uri="{FF2B5EF4-FFF2-40B4-BE49-F238E27FC236}">
              <a16:creationId xmlns:a16="http://schemas.microsoft.com/office/drawing/2014/main" id="{311148F8-419A-44B7-813F-1A940435585C}"/>
            </a:ext>
          </a:extLst>
        </xdr:cNvPr>
        <xdr:cNvSpPr>
          <a:spLocks noChangeArrowheads="1"/>
        </xdr:cNvSpPr>
      </xdr:nvSpPr>
      <xdr:spPr bwMode="auto">
        <a:xfrm>
          <a:off x="8412955"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15</xdr:col>
      <xdr:colOff>271462</xdr:colOff>
      <xdr:row>22</xdr:row>
      <xdr:rowOff>45242</xdr:rowOff>
    </xdr:from>
    <xdr:ext cx="1382686" cy="147476"/>
    <xdr:sp macro="" textlink="">
      <xdr:nvSpPr>
        <xdr:cNvPr id="181" name="Rectangle 176">
          <a:extLst>
            <a:ext uri="{FF2B5EF4-FFF2-40B4-BE49-F238E27FC236}">
              <a16:creationId xmlns:a16="http://schemas.microsoft.com/office/drawing/2014/main" id="{E0DF63CC-A6AA-43D0-AE84-AB04B366DD0D}"/>
            </a:ext>
          </a:extLst>
        </xdr:cNvPr>
        <xdr:cNvSpPr>
          <a:spLocks noChangeArrowheads="1"/>
        </xdr:cNvSpPr>
      </xdr:nvSpPr>
      <xdr:spPr bwMode="auto">
        <a:xfrm>
          <a:off x="9415462"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12</xdr:col>
      <xdr:colOff>392906</xdr:colOff>
      <xdr:row>31</xdr:row>
      <xdr:rowOff>119062</xdr:rowOff>
    </xdr:from>
    <xdr:ext cx="1546449" cy="147476"/>
    <xdr:sp macro="" textlink="">
      <xdr:nvSpPr>
        <xdr:cNvPr id="182" name="Rectangle 176">
          <a:extLst>
            <a:ext uri="{FF2B5EF4-FFF2-40B4-BE49-F238E27FC236}">
              <a16:creationId xmlns:a16="http://schemas.microsoft.com/office/drawing/2014/main" id="{3130996F-DAF8-4D4D-896F-72C537B80D24}"/>
            </a:ext>
          </a:extLst>
        </xdr:cNvPr>
        <xdr:cNvSpPr>
          <a:spLocks noChangeArrowheads="1"/>
        </xdr:cNvSpPr>
      </xdr:nvSpPr>
      <xdr:spPr bwMode="auto">
        <a:xfrm>
          <a:off x="7708106"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14</xdr:col>
      <xdr:colOff>345281</xdr:colOff>
      <xdr:row>8</xdr:row>
      <xdr:rowOff>119063</xdr:rowOff>
    </xdr:from>
    <xdr:ext cx="1168781" cy="147476"/>
    <xdr:sp macro="" textlink="">
      <xdr:nvSpPr>
        <xdr:cNvPr id="183" name="Rectangle 176">
          <a:extLst>
            <a:ext uri="{FF2B5EF4-FFF2-40B4-BE49-F238E27FC236}">
              <a16:creationId xmlns:a16="http://schemas.microsoft.com/office/drawing/2014/main" id="{A13AE22F-4B31-4D00-BA02-96EC6F6DB190}"/>
            </a:ext>
          </a:extLst>
        </xdr:cNvPr>
        <xdr:cNvSpPr>
          <a:spLocks noChangeArrowheads="1"/>
        </xdr:cNvSpPr>
      </xdr:nvSpPr>
      <xdr:spPr bwMode="auto">
        <a:xfrm>
          <a:off x="8879681"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15</xdr:col>
      <xdr:colOff>271462</xdr:colOff>
      <xdr:row>2</xdr:row>
      <xdr:rowOff>21429</xdr:rowOff>
    </xdr:from>
    <xdr:ext cx="1375505" cy="147476"/>
    <xdr:sp macro="" textlink="">
      <xdr:nvSpPr>
        <xdr:cNvPr id="184" name="Rectangle 176">
          <a:extLst>
            <a:ext uri="{FF2B5EF4-FFF2-40B4-BE49-F238E27FC236}">
              <a16:creationId xmlns:a16="http://schemas.microsoft.com/office/drawing/2014/main" id="{7287FBE9-0293-4EE7-9717-DE7F8DC7E631}"/>
            </a:ext>
          </a:extLst>
        </xdr:cNvPr>
        <xdr:cNvSpPr>
          <a:spLocks noChangeArrowheads="1"/>
        </xdr:cNvSpPr>
      </xdr:nvSpPr>
      <xdr:spPr bwMode="auto">
        <a:xfrm>
          <a:off x="9415462"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14</xdr:col>
      <xdr:colOff>497680</xdr:colOff>
      <xdr:row>17</xdr:row>
      <xdr:rowOff>128586</xdr:rowOff>
    </xdr:from>
    <xdr:ext cx="883832" cy="147476"/>
    <xdr:sp macro="" textlink="">
      <xdr:nvSpPr>
        <xdr:cNvPr id="185" name="Rectangle 176">
          <a:extLst>
            <a:ext uri="{FF2B5EF4-FFF2-40B4-BE49-F238E27FC236}">
              <a16:creationId xmlns:a16="http://schemas.microsoft.com/office/drawing/2014/main" id="{4C27A01D-BDA3-413F-9841-1D548E9CFD0B}"/>
            </a:ext>
          </a:extLst>
        </xdr:cNvPr>
        <xdr:cNvSpPr>
          <a:spLocks noChangeArrowheads="1"/>
        </xdr:cNvSpPr>
      </xdr:nvSpPr>
      <xdr:spPr bwMode="auto">
        <a:xfrm>
          <a:off x="9032080"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6" name="Text Box 116">
          <a:extLst>
            <a:ext uri="{FF2B5EF4-FFF2-40B4-BE49-F238E27FC236}">
              <a16:creationId xmlns:a16="http://schemas.microsoft.com/office/drawing/2014/main" id="{5C4A3287-97AD-4C70-9F73-5D5B3AED8801}"/>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7" name="Text Box 58">
          <a:extLst>
            <a:ext uri="{FF2B5EF4-FFF2-40B4-BE49-F238E27FC236}">
              <a16:creationId xmlns:a16="http://schemas.microsoft.com/office/drawing/2014/main" id="{78E54AA2-F83A-41BC-B0DF-B144F151DF88}"/>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8" name="Text Box 62">
          <a:extLst>
            <a:ext uri="{FF2B5EF4-FFF2-40B4-BE49-F238E27FC236}">
              <a16:creationId xmlns:a16="http://schemas.microsoft.com/office/drawing/2014/main" id="{7EFA4BC1-C6C1-454D-A41F-F7A6ED3C1C1E}"/>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9" name="Line 114">
          <a:extLst>
            <a:ext uri="{FF2B5EF4-FFF2-40B4-BE49-F238E27FC236}">
              <a16:creationId xmlns:a16="http://schemas.microsoft.com/office/drawing/2014/main" id="{B28F12A0-66EF-4C21-A2F3-439DB088AFAD}"/>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90" name="Freeform 161">
          <a:extLst>
            <a:ext uri="{FF2B5EF4-FFF2-40B4-BE49-F238E27FC236}">
              <a16:creationId xmlns:a16="http://schemas.microsoft.com/office/drawing/2014/main" id="{2723E3CB-9C58-49AE-9D05-B1DEA6A92C3B}"/>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95250</xdr:colOff>
      <xdr:row>8</xdr:row>
      <xdr:rowOff>47625</xdr:rowOff>
    </xdr:from>
    <xdr:to>
      <xdr:col>15</xdr:col>
      <xdr:colOff>295275</xdr:colOff>
      <xdr:row>35</xdr:row>
      <xdr:rowOff>38100</xdr:rowOff>
    </xdr:to>
    <xdr:sp macro="" textlink="">
      <xdr:nvSpPr>
        <xdr:cNvPr id="191" name="Freeform 238">
          <a:extLst>
            <a:ext uri="{FF2B5EF4-FFF2-40B4-BE49-F238E27FC236}">
              <a16:creationId xmlns:a16="http://schemas.microsoft.com/office/drawing/2014/main" id="{9277E1F9-76DA-4FF4-A0CD-D6235DD390E2}"/>
            </a:ext>
          </a:extLst>
        </xdr:cNvPr>
        <xdr:cNvSpPr>
          <a:spLocks/>
        </xdr:cNvSpPr>
      </xdr:nvSpPr>
      <xdr:spPr bwMode="auto">
        <a:xfrm>
          <a:off x="704850" y="1552575"/>
          <a:ext cx="873442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2" name="Line 59">
          <a:extLst>
            <a:ext uri="{FF2B5EF4-FFF2-40B4-BE49-F238E27FC236}">
              <a16:creationId xmlns:a16="http://schemas.microsoft.com/office/drawing/2014/main" id="{BAE0057C-6AE4-4856-A402-7098D6ECC7BA}"/>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3" name="Line 59">
          <a:extLst>
            <a:ext uri="{FF2B5EF4-FFF2-40B4-BE49-F238E27FC236}">
              <a16:creationId xmlns:a16="http://schemas.microsoft.com/office/drawing/2014/main" id="{12D8976D-96C0-4FD5-81CE-1AA8EA3E0957}"/>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4" name="Line 60">
          <a:extLst>
            <a:ext uri="{FF2B5EF4-FFF2-40B4-BE49-F238E27FC236}">
              <a16:creationId xmlns:a16="http://schemas.microsoft.com/office/drawing/2014/main" id="{545C38F0-02DA-4662-A11B-582AF29D6DB8}"/>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5" name="Text Box 84">
          <a:extLst>
            <a:ext uri="{FF2B5EF4-FFF2-40B4-BE49-F238E27FC236}">
              <a16:creationId xmlns:a16="http://schemas.microsoft.com/office/drawing/2014/main" id="{1D8556DE-252C-4F1F-A660-7E475B5B6511}"/>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6" name="Text Box 63">
          <a:extLst>
            <a:ext uri="{FF2B5EF4-FFF2-40B4-BE49-F238E27FC236}">
              <a16:creationId xmlns:a16="http://schemas.microsoft.com/office/drawing/2014/main" id="{23861607-A4E4-4624-B842-9342426C4FE1}"/>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7" name="Line 210">
          <a:extLst>
            <a:ext uri="{FF2B5EF4-FFF2-40B4-BE49-F238E27FC236}">
              <a16:creationId xmlns:a16="http://schemas.microsoft.com/office/drawing/2014/main" id="{D4CE4F99-D0AD-447A-A20C-2DF707426E9D}"/>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8" name="Freeform 137">
          <a:extLst>
            <a:ext uri="{FF2B5EF4-FFF2-40B4-BE49-F238E27FC236}">
              <a16:creationId xmlns:a16="http://schemas.microsoft.com/office/drawing/2014/main" id="{62595597-15D4-4030-A79B-EAB55073B7AC}"/>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9" name="Group 198">
          <a:extLst>
            <a:ext uri="{FF2B5EF4-FFF2-40B4-BE49-F238E27FC236}">
              <a16:creationId xmlns:a16="http://schemas.microsoft.com/office/drawing/2014/main" id="{ED8625A3-741B-401D-9F67-E89E5782CAA7}"/>
            </a:ext>
          </a:extLst>
        </xdr:cNvPr>
        <xdr:cNvGrpSpPr>
          <a:grpSpLocks noChangeAspect="1"/>
        </xdr:cNvGrpSpPr>
      </xdr:nvGrpSpPr>
      <xdr:grpSpPr>
        <a:xfrm>
          <a:off x="1899411" y="4693981"/>
          <a:ext cx="287477" cy="503074"/>
          <a:chOff x="5355384" y="6327321"/>
          <a:chExt cx="462425" cy="802189"/>
        </a:xfrm>
      </xdr:grpSpPr>
      <xdr:sp macro="" textlink="">
        <xdr:nvSpPr>
          <xdr:cNvPr id="200" name="Trapezoid 199">
            <a:extLst>
              <a:ext uri="{FF2B5EF4-FFF2-40B4-BE49-F238E27FC236}">
                <a16:creationId xmlns:a16="http://schemas.microsoft.com/office/drawing/2014/main" id="{A6B45B1C-10C3-4C9A-B881-E8F80AB6768F}"/>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9DE6F9E1-72F0-4EFB-BC46-FC1055EBFB4B}"/>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69D739D3-80C9-492B-9BAA-10BEAF7DD7AF}"/>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984068A3-2CFA-4687-B1C2-607B6D431476}"/>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CFA8168E-2715-446D-B6B1-3624E1E6D8E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Trapezoid 204">
            <a:extLst>
              <a:ext uri="{FF2B5EF4-FFF2-40B4-BE49-F238E27FC236}">
                <a16:creationId xmlns:a16="http://schemas.microsoft.com/office/drawing/2014/main" id="{65B38261-1298-4F7C-9B89-BA82FD1D2BED}"/>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6" name="Trapezoid 205">
            <a:extLst>
              <a:ext uri="{FF2B5EF4-FFF2-40B4-BE49-F238E27FC236}">
                <a16:creationId xmlns:a16="http://schemas.microsoft.com/office/drawing/2014/main" id="{9F20ED18-9AAF-41AF-A50B-B24C4E4B993F}"/>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7" name="Rectangle 206">
            <a:extLst>
              <a:ext uri="{FF2B5EF4-FFF2-40B4-BE49-F238E27FC236}">
                <a16:creationId xmlns:a16="http://schemas.microsoft.com/office/drawing/2014/main" id="{210962A2-FEC7-4D24-9B20-8AC9ECB75F2A}"/>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8" name="Trapezoid 207">
            <a:extLst>
              <a:ext uri="{FF2B5EF4-FFF2-40B4-BE49-F238E27FC236}">
                <a16:creationId xmlns:a16="http://schemas.microsoft.com/office/drawing/2014/main" id="{0BD2D178-DBDB-45C1-A5F7-13277CBC1CBF}"/>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9" name="Straight Connector 208">
            <a:extLst>
              <a:ext uri="{FF2B5EF4-FFF2-40B4-BE49-F238E27FC236}">
                <a16:creationId xmlns:a16="http://schemas.microsoft.com/office/drawing/2014/main" id="{E20AA8C5-E5E6-4006-BF90-1CF8FCFDA7C5}"/>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10" name="Left Brace 209">
            <a:extLst>
              <a:ext uri="{FF2B5EF4-FFF2-40B4-BE49-F238E27FC236}">
                <a16:creationId xmlns:a16="http://schemas.microsoft.com/office/drawing/2014/main" id="{D38CCEDB-1D90-462C-94A8-063B758E73BA}"/>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204108</xdr:colOff>
      <xdr:row>13</xdr:row>
      <xdr:rowOff>77755</xdr:rowOff>
    </xdr:from>
    <xdr:to>
      <xdr:col>19</xdr:col>
      <xdr:colOff>499383</xdr:colOff>
      <xdr:row>15</xdr:row>
      <xdr:rowOff>1551</xdr:rowOff>
    </xdr:to>
    <xdr:grpSp>
      <xdr:nvGrpSpPr>
        <xdr:cNvPr id="211" name="Group 210">
          <a:extLst>
            <a:ext uri="{FF2B5EF4-FFF2-40B4-BE49-F238E27FC236}">
              <a16:creationId xmlns:a16="http://schemas.microsoft.com/office/drawing/2014/main" id="{3FFE2D3C-C89C-4C68-83E5-E940CB94475C}"/>
            </a:ext>
          </a:extLst>
        </xdr:cNvPr>
        <xdr:cNvGrpSpPr/>
      </xdr:nvGrpSpPr>
      <xdr:grpSpPr>
        <a:xfrm>
          <a:off x="12669952" y="2447099"/>
          <a:ext cx="295275" cy="257171"/>
          <a:chOff x="12729424" y="2388768"/>
          <a:chExt cx="295275" cy="248415"/>
        </a:xfrm>
      </xdr:grpSpPr>
      <xdr:sp macro="" textlink="">
        <xdr:nvSpPr>
          <xdr:cNvPr id="212" name="Freeform 155">
            <a:extLst>
              <a:ext uri="{FF2B5EF4-FFF2-40B4-BE49-F238E27FC236}">
                <a16:creationId xmlns:a16="http://schemas.microsoft.com/office/drawing/2014/main" id="{33CBA57D-259D-4FDE-82FE-0703F840734C}"/>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3" name="Line 156">
            <a:extLst>
              <a:ext uri="{FF2B5EF4-FFF2-40B4-BE49-F238E27FC236}">
                <a16:creationId xmlns:a16="http://schemas.microsoft.com/office/drawing/2014/main" id="{A6F0ED90-9211-4169-85FA-37E3D0B26463}"/>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4" name="Line 211">
          <a:extLst>
            <a:ext uri="{FF2B5EF4-FFF2-40B4-BE49-F238E27FC236}">
              <a16:creationId xmlns:a16="http://schemas.microsoft.com/office/drawing/2014/main" id="{4637A1A7-631D-4FC5-BF78-132A9D14213C}"/>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5" name="Oval 207">
          <a:extLst>
            <a:ext uri="{FF2B5EF4-FFF2-40B4-BE49-F238E27FC236}">
              <a16:creationId xmlns:a16="http://schemas.microsoft.com/office/drawing/2014/main" id="{FD0017D2-52B3-430B-A649-75B55A04CB27}"/>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6" name="Line 211">
          <a:extLst>
            <a:ext uri="{FF2B5EF4-FFF2-40B4-BE49-F238E27FC236}">
              <a16:creationId xmlns:a16="http://schemas.microsoft.com/office/drawing/2014/main" id="{730823F8-05D0-4E02-8ABD-D1C28A48B731}"/>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7" name="Oval 207">
          <a:extLst>
            <a:ext uri="{FF2B5EF4-FFF2-40B4-BE49-F238E27FC236}">
              <a16:creationId xmlns:a16="http://schemas.microsoft.com/office/drawing/2014/main" id="{7C8B15DE-F319-4E80-8460-C80CAC2E294F}"/>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8" name="Line 211">
          <a:extLst>
            <a:ext uri="{FF2B5EF4-FFF2-40B4-BE49-F238E27FC236}">
              <a16:creationId xmlns:a16="http://schemas.microsoft.com/office/drawing/2014/main" id="{CC7CE2CF-50C8-4A65-9EEF-E1138BD5EBF9}"/>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19</xdr:col>
      <xdr:colOff>233264</xdr:colOff>
      <xdr:row>21</xdr:row>
      <xdr:rowOff>68036</xdr:rowOff>
    </xdr:from>
    <xdr:to>
      <xdr:col>19</xdr:col>
      <xdr:colOff>520741</xdr:colOff>
      <xdr:row>24</xdr:row>
      <xdr:rowOff>71047</xdr:rowOff>
    </xdr:to>
    <xdr:grpSp>
      <xdr:nvGrpSpPr>
        <xdr:cNvPr id="219" name="Group 218">
          <a:extLst>
            <a:ext uri="{FF2B5EF4-FFF2-40B4-BE49-F238E27FC236}">
              <a16:creationId xmlns:a16="http://schemas.microsoft.com/office/drawing/2014/main" id="{02688FF9-244D-44C8-BB9B-D7E35AAE17AC}"/>
            </a:ext>
          </a:extLst>
        </xdr:cNvPr>
        <xdr:cNvGrpSpPr>
          <a:grpSpLocks noChangeAspect="1"/>
        </xdr:cNvGrpSpPr>
      </xdr:nvGrpSpPr>
      <xdr:grpSpPr>
        <a:xfrm>
          <a:off x="12699108" y="3770880"/>
          <a:ext cx="287477" cy="503073"/>
          <a:chOff x="5355384" y="6327321"/>
          <a:chExt cx="462425" cy="802189"/>
        </a:xfrm>
      </xdr:grpSpPr>
      <xdr:sp macro="" textlink="">
        <xdr:nvSpPr>
          <xdr:cNvPr id="220" name="Trapezoid 219">
            <a:extLst>
              <a:ext uri="{FF2B5EF4-FFF2-40B4-BE49-F238E27FC236}">
                <a16:creationId xmlns:a16="http://schemas.microsoft.com/office/drawing/2014/main" id="{F83DFF1C-8774-404D-9C46-7EC7E8D283AB}"/>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BE0F1D72-6231-4E47-B33B-7AE507B3F05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8DD68A9B-10CA-4AAA-8394-00F3244E2B4A}"/>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42AAEB4F-AC00-4F43-8BF4-E1A568F74A2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E01544CB-0E41-4B92-849B-BD88D8E64399}"/>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Trapezoid 224">
            <a:extLst>
              <a:ext uri="{FF2B5EF4-FFF2-40B4-BE49-F238E27FC236}">
                <a16:creationId xmlns:a16="http://schemas.microsoft.com/office/drawing/2014/main" id="{E7B3484A-1109-4BAC-AE50-C951F672F08C}"/>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6" name="Trapezoid 225">
            <a:extLst>
              <a:ext uri="{FF2B5EF4-FFF2-40B4-BE49-F238E27FC236}">
                <a16:creationId xmlns:a16="http://schemas.microsoft.com/office/drawing/2014/main" id="{8E7C87EB-3EAF-47BD-A1B9-91B01232D8B5}"/>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7" name="Rectangle 226">
            <a:extLst>
              <a:ext uri="{FF2B5EF4-FFF2-40B4-BE49-F238E27FC236}">
                <a16:creationId xmlns:a16="http://schemas.microsoft.com/office/drawing/2014/main" id="{59BD5962-877A-47D0-9274-F3D04FC91540}"/>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8" name="Trapezoid 227">
            <a:extLst>
              <a:ext uri="{FF2B5EF4-FFF2-40B4-BE49-F238E27FC236}">
                <a16:creationId xmlns:a16="http://schemas.microsoft.com/office/drawing/2014/main" id="{88929264-45B9-407B-9BCA-599D278A2F42}"/>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9" name="Straight Connector 228">
            <a:extLst>
              <a:ext uri="{FF2B5EF4-FFF2-40B4-BE49-F238E27FC236}">
                <a16:creationId xmlns:a16="http://schemas.microsoft.com/office/drawing/2014/main" id="{4A63CA73-43EF-4A3C-86A1-B06F68A87494}"/>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30" name="Left Brace 229">
            <a:extLst>
              <a:ext uri="{FF2B5EF4-FFF2-40B4-BE49-F238E27FC236}">
                <a16:creationId xmlns:a16="http://schemas.microsoft.com/office/drawing/2014/main" id="{384E3D5B-60D8-4F28-BD04-991DCA5C0CCD}"/>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19</xdr:col>
      <xdr:colOff>204105</xdr:colOff>
      <xdr:row>8</xdr:row>
      <xdr:rowOff>68033</xdr:rowOff>
    </xdr:from>
    <xdr:to>
      <xdr:col>19</xdr:col>
      <xdr:colOff>434900</xdr:colOff>
      <xdr:row>9</xdr:row>
      <xdr:rowOff>133350</xdr:rowOff>
    </xdr:to>
    <xdr:sp macro="" textlink="">
      <xdr:nvSpPr>
        <xdr:cNvPr id="231" name="Freeform 137">
          <a:extLst>
            <a:ext uri="{FF2B5EF4-FFF2-40B4-BE49-F238E27FC236}">
              <a16:creationId xmlns:a16="http://schemas.microsoft.com/office/drawing/2014/main" id="{994A59FC-5B4F-4BD6-B2B8-A5E7A8E2A46A}"/>
            </a:ext>
          </a:extLst>
        </xdr:cNvPr>
        <xdr:cNvSpPr>
          <a:spLocks/>
        </xdr:cNvSpPr>
      </xdr:nvSpPr>
      <xdr:spPr bwMode="auto">
        <a:xfrm>
          <a:off x="12710430" y="1572983"/>
          <a:ext cx="230795" cy="227242"/>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19</xdr:col>
      <xdr:colOff>818620</xdr:colOff>
      <xdr:row>8</xdr:row>
      <xdr:rowOff>119243</xdr:rowOff>
    </xdr:from>
    <xdr:to>
      <xdr:col>19</xdr:col>
      <xdr:colOff>2047653</xdr:colOff>
      <xdr:row>9</xdr:row>
      <xdr:rowOff>158852</xdr:rowOff>
    </xdr:to>
    <xdr:sp macro="" textlink="">
      <xdr:nvSpPr>
        <xdr:cNvPr id="232" name="Rectangle 42">
          <a:extLst>
            <a:ext uri="{FF2B5EF4-FFF2-40B4-BE49-F238E27FC236}">
              <a16:creationId xmlns:a16="http://schemas.microsoft.com/office/drawing/2014/main" id="{207A786D-ECF1-4EF6-AD6E-D2D9336814FD}"/>
            </a:ext>
          </a:extLst>
        </xdr:cNvPr>
        <xdr:cNvSpPr>
          <a:spLocks noChangeArrowheads="1"/>
        </xdr:cNvSpPr>
      </xdr:nvSpPr>
      <xdr:spPr bwMode="auto">
        <a:xfrm>
          <a:off x="13324945" y="1624193"/>
          <a:ext cx="1229033" cy="20153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250028</xdr:colOff>
      <xdr:row>11</xdr:row>
      <xdr:rowOff>38100</xdr:rowOff>
    </xdr:from>
    <xdr:to>
      <xdr:col>16</xdr:col>
      <xdr:colOff>10323</xdr:colOff>
      <xdr:row>16</xdr:row>
      <xdr:rowOff>23813</xdr:rowOff>
    </xdr:to>
    <xdr:sp macro="" textlink="">
      <xdr:nvSpPr>
        <xdr:cNvPr id="2" name="Rectangle 183">
          <a:extLst>
            <a:ext uri="{FF2B5EF4-FFF2-40B4-BE49-F238E27FC236}">
              <a16:creationId xmlns:a16="http://schemas.microsoft.com/office/drawing/2014/main" id="{EC6DE099-046F-4F2B-9BF9-08692034968B}"/>
            </a:ext>
          </a:extLst>
        </xdr:cNvPr>
        <xdr:cNvSpPr>
          <a:spLocks noChangeArrowheads="1"/>
        </xdr:cNvSpPr>
      </xdr:nvSpPr>
      <xdr:spPr bwMode="auto">
        <a:xfrm>
          <a:off x="9394028" y="2028825"/>
          <a:ext cx="369895" cy="795338"/>
        </a:xfrm>
        <a:prstGeom prst="rect">
          <a:avLst/>
        </a:prstGeom>
        <a:solidFill>
          <a:srgbClr val="00B0F0"/>
        </a:solidFill>
        <a:ln w="9525">
          <a:solidFill>
            <a:srgbClr val="000000"/>
          </a:solidFill>
          <a:miter lim="800000"/>
          <a:headEnd/>
          <a:tailEnd/>
        </a:ln>
      </xdr:spPr>
    </xdr:sp>
    <xdr:clientData/>
  </xdr:twoCellAnchor>
  <xdr:twoCellAnchor>
    <xdr:from>
      <xdr:col>11</xdr:col>
      <xdr:colOff>560388</xdr:colOff>
      <xdr:row>11</xdr:row>
      <xdr:rowOff>66674</xdr:rowOff>
    </xdr:from>
    <xdr:to>
      <xdr:col>13</xdr:col>
      <xdr:colOff>379413</xdr:colOff>
      <xdr:row>16</xdr:row>
      <xdr:rowOff>47624</xdr:rowOff>
    </xdr:to>
    <xdr:sp macro="" textlink="">
      <xdr:nvSpPr>
        <xdr:cNvPr id="3" name="Rectangle 177">
          <a:extLst>
            <a:ext uri="{FF2B5EF4-FFF2-40B4-BE49-F238E27FC236}">
              <a16:creationId xmlns:a16="http://schemas.microsoft.com/office/drawing/2014/main" id="{1F017052-369E-4AED-92A6-D6DDB2C58B89}"/>
            </a:ext>
          </a:extLst>
        </xdr:cNvPr>
        <xdr:cNvSpPr>
          <a:spLocks noChangeArrowheads="1"/>
        </xdr:cNvSpPr>
      </xdr:nvSpPr>
      <xdr:spPr bwMode="auto">
        <a:xfrm>
          <a:off x="7265988" y="2057399"/>
          <a:ext cx="1038225" cy="790575"/>
        </a:xfrm>
        <a:prstGeom prst="rect">
          <a:avLst/>
        </a:prstGeom>
        <a:solidFill>
          <a:srgbClr val="CCFFFF"/>
        </a:solidFill>
        <a:ln w="9525">
          <a:solidFill>
            <a:srgbClr val="000000"/>
          </a:solidFill>
          <a:miter lim="800000"/>
          <a:headEnd/>
          <a:tailEnd/>
        </a:ln>
      </xdr:spPr>
    </xdr:sp>
    <xdr:clientData/>
  </xdr:twoCellAnchor>
  <xdr:twoCellAnchor>
    <xdr:from>
      <xdr:col>8</xdr:col>
      <xdr:colOff>161925</xdr:colOff>
      <xdr:row>12</xdr:row>
      <xdr:rowOff>85725</xdr:rowOff>
    </xdr:from>
    <xdr:to>
      <xdr:col>8</xdr:col>
      <xdr:colOff>485775</xdr:colOff>
      <xdr:row>14</xdr:row>
      <xdr:rowOff>85725</xdr:rowOff>
    </xdr:to>
    <xdr:sp macro="" textlink="">
      <xdr:nvSpPr>
        <xdr:cNvPr id="4" name="Oval 172">
          <a:extLst>
            <a:ext uri="{FF2B5EF4-FFF2-40B4-BE49-F238E27FC236}">
              <a16:creationId xmlns:a16="http://schemas.microsoft.com/office/drawing/2014/main" id="{D80B1F41-5EEA-48DC-AFE8-C373F7B46613}"/>
            </a:ext>
          </a:extLst>
        </xdr:cNvPr>
        <xdr:cNvSpPr>
          <a:spLocks noChangeArrowheads="1"/>
        </xdr:cNvSpPr>
      </xdr:nvSpPr>
      <xdr:spPr bwMode="auto">
        <a:xfrm>
          <a:off x="5038725" y="2238375"/>
          <a:ext cx="323850" cy="323850"/>
        </a:xfrm>
        <a:prstGeom prst="ellipse">
          <a:avLst/>
        </a:prstGeom>
        <a:solidFill>
          <a:srgbClr val="FFFFFF"/>
        </a:solidFill>
        <a:ln w="9525">
          <a:solidFill>
            <a:srgbClr val="000000"/>
          </a:solidFill>
          <a:round/>
          <a:headEnd/>
          <a:tailEnd/>
        </a:ln>
      </xdr:spPr>
    </xdr:sp>
    <xdr:clientData/>
  </xdr:twoCellAnchor>
  <xdr:twoCellAnchor>
    <xdr:from>
      <xdr:col>7</xdr:col>
      <xdr:colOff>123825</xdr:colOff>
      <xdr:row>12</xdr:row>
      <xdr:rowOff>114300</xdr:rowOff>
    </xdr:from>
    <xdr:to>
      <xdr:col>7</xdr:col>
      <xdr:colOff>447675</xdr:colOff>
      <xdr:row>14</xdr:row>
      <xdr:rowOff>114300</xdr:rowOff>
    </xdr:to>
    <xdr:sp macro="" textlink="">
      <xdr:nvSpPr>
        <xdr:cNvPr id="5" name="Oval 168">
          <a:extLst>
            <a:ext uri="{FF2B5EF4-FFF2-40B4-BE49-F238E27FC236}">
              <a16:creationId xmlns:a16="http://schemas.microsoft.com/office/drawing/2014/main" id="{21B5497E-DCFD-4174-8E81-B1F6D028AE50}"/>
            </a:ext>
          </a:extLst>
        </xdr:cNvPr>
        <xdr:cNvSpPr>
          <a:spLocks noChangeArrowheads="1"/>
        </xdr:cNvSpPr>
      </xdr:nvSpPr>
      <xdr:spPr bwMode="auto">
        <a:xfrm>
          <a:off x="4391025" y="2266950"/>
          <a:ext cx="323850" cy="323850"/>
        </a:xfrm>
        <a:prstGeom prst="ellipse">
          <a:avLst/>
        </a:prstGeom>
        <a:solidFill>
          <a:srgbClr val="FFFFFF"/>
        </a:solidFill>
        <a:ln w="9525">
          <a:solidFill>
            <a:srgbClr val="000000"/>
          </a:solidFill>
          <a:round/>
          <a:headEnd/>
          <a:tailEnd/>
        </a:ln>
      </xdr:spPr>
    </xdr:sp>
    <xdr:clientData/>
  </xdr:twoCellAnchor>
  <xdr:twoCellAnchor>
    <xdr:from>
      <xdr:col>5</xdr:col>
      <xdr:colOff>381000</xdr:colOff>
      <xdr:row>13</xdr:row>
      <xdr:rowOff>114300</xdr:rowOff>
    </xdr:from>
    <xdr:to>
      <xdr:col>15</xdr:col>
      <xdr:colOff>9525</xdr:colOff>
      <xdr:row>13</xdr:row>
      <xdr:rowOff>114300</xdr:rowOff>
    </xdr:to>
    <xdr:sp macro="" textlink="">
      <xdr:nvSpPr>
        <xdr:cNvPr id="6" name="Line 1">
          <a:extLst>
            <a:ext uri="{FF2B5EF4-FFF2-40B4-BE49-F238E27FC236}">
              <a16:creationId xmlns:a16="http://schemas.microsoft.com/office/drawing/2014/main" id="{686E2731-2A8F-4835-9E9B-AC2E0061DED9}"/>
            </a:ext>
          </a:extLst>
        </xdr:cNvPr>
        <xdr:cNvSpPr>
          <a:spLocks noChangeShapeType="1"/>
        </xdr:cNvSpPr>
      </xdr:nvSpPr>
      <xdr:spPr bwMode="auto">
        <a:xfrm flipH="1">
          <a:off x="3429000" y="2428875"/>
          <a:ext cx="5724525" cy="0"/>
        </a:xfrm>
        <a:prstGeom prst="line">
          <a:avLst/>
        </a:prstGeom>
        <a:noFill/>
        <a:ln w="9525">
          <a:solidFill>
            <a:srgbClr val="000000"/>
          </a:solidFill>
          <a:round/>
          <a:headEnd/>
          <a:tailEnd/>
        </a:ln>
      </xdr:spPr>
    </xdr:sp>
    <xdr:clientData/>
  </xdr:twoCellAnchor>
  <xdr:twoCellAnchor>
    <xdr:from>
      <xdr:col>16</xdr:col>
      <xdr:colOff>594122</xdr:colOff>
      <xdr:row>12</xdr:row>
      <xdr:rowOff>0</xdr:rowOff>
    </xdr:from>
    <xdr:to>
      <xdr:col>18</xdr:col>
      <xdr:colOff>496887</xdr:colOff>
      <xdr:row>18</xdr:row>
      <xdr:rowOff>152400</xdr:rowOff>
    </xdr:to>
    <xdr:sp macro="" textlink="">
      <xdr:nvSpPr>
        <xdr:cNvPr id="7" name="Rectangle 4">
          <a:extLst>
            <a:ext uri="{FF2B5EF4-FFF2-40B4-BE49-F238E27FC236}">
              <a16:creationId xmlns:a16="http://schemas.microsoft.com/office/drawing/2014/main" id="{59E69077-8D50-438F-98A5-A6E237C3203E}"/>
            </a:ext>
          </a:extLst>
        </xdr:cNvPr>
        <xdr:cNvSpPr>
          <a:spLocks noChangeArrowheads="1"/>
        </xdr:cNvSpPr>
      </xdr:nvSpPr>
      <xdr:spPr bwMode="auto">
        <a:xfrm>
          <a:off x="10347722" y="2152650"/>
          <a:ext cx="1645840" cy="1123950"/>
        </a:xfrm>
        <a:prstGeom prst="rect">
          <a:avLst/>
        </a:prstGeom>
        <a:solidFill>
          <a:srgbClr val="EAEAEA">
            <a:alpha val="50195"/>
          </a:srgbClr>
        </a:solidFill>
        <a:ln w="22225">
          <a:solidFill>
            <a:srgbClr val="000000"/>
          </a:solidFill>
          <a:prstDash val="sysDot"/>
          <a:miter lim="800000"/>
          <a:headEnd/>
          <a:tailEnd/>
        </a:ln>
      </xdr:spPr>
    </xdr:sp>
    <xdr:clientData/>
  </xdr:twoCellAnchor>
  <xdr:twoCellAnchor>
    <xdr:from>
      <xdr:col>1</xdr:col>
      <xdr:colOff>152400</xdr:colOff>
      <xdr:row>12</xdr:row>
      <xdr:rowOff>123825</xdr:rowOff>
    </xdr:from>
    <xdr:to>
      <xdr:col>2</xdr:col>
      <xdr:colOff>152400</xdr:colOff>
      <xdr:row>23</xdr:row>
      <xdr:rowOff>66675</xdr:rowOff>
    </xdr:to>
    <xdr:sp macro="" textlink="">
      <xdr:nvSpPr>
        <xdr:cNvPr id="8" name="Text Box 15">
          <a:extLst>
            <a:ext uri="{FF2B5EF4-FFF2-40B4-BE49-F238E27FC236}">
              <a16:creationId xmlns:a16="http://schemas.microsoft.com/office/drawing/2014/main" id="{37E3497E-6163-432B-9DF5-C936B19B9B05}"/>
            </a:ext>
          </a:extLst>
        </xdr:cNvPr>
        <xdr:cNvSpPr txBox="1">
          <a:spLocks noChangeArrowheads="1"/>
        </xdr:cNvSpPr>
      </xdr:nvSpPr>
      <xdr:spPr bwMode="auto">
        <a:xfrm>
          <a:off x="762000" y="2276475"/>
          <a:ext cx="609600" cy="1724025"/>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PON-OLT</a:t>
          </a:r>
        </a:p>
        <a:p>
          <a:pPr algn="l" rtl="0">
            <a:defRPr sz="1000"/>
          </a:pPr>
          <a:r>
            <a:rPr lang="en-US" sz="1000" b="0" i="0" strike="noStrike">
              <a:solidFill>
                <a:srgbClr val="000000"/>
              </a:solidFill>
              <a:latin typeface="Arial"/>
              <a:cs typeface="Arial"/>
            </a:rPr>
            <a:t>System</a:t>
          </a:r>
        </a:p>
        <a:p>
          <a:pPr algn="l" rtl="0">
            <a:defRPr sz="1000"/>
          </a:pPr>
          <a:endParaRPr lang="en-US" sz="1000" b="0" i="0" strike="noStrike">
            <a:solidFill>
              <a:srgbClr val="000000"/>
            </a:solidFill>
            <a:latin typeface="Arial"/>
            <a:cs typeface="Arial"/>
          </a:endParaRPr>
        </a:p>
      </xdr:txBody>
    </xdr:sp>
    <xdr:clientData/>
  </xdr:twoCellAnchor>
  <xdr:twoCellAnchor>
    <xdr:from>
      <xdr:col>1</xdr:col>
      <xdr:colOff>457200</xdr:colOff>
      <xdr:row>13</xdr:row>
      <xdr:rowOff>38100</xdr:rowOff>
    </xdr:from>
    <xdr:to>
      <xdr:col>1</xdr:col>
      <xdr:colOff>457200</xdr:colOff>
      <xdr:row>15</xdr:row>
      <xdr:rowOff>19050</xdr:rowOff>
    </xdr:to>
    <xdr:sp macro="" textlink="">
      <xdr:nvSpPr>
        <xdr:cNvPr id="9" name="Line 16">
          <a:extLst>
            <a:ext uri="{FF2B5EF4-FFF2-40B4-BE49-F238E27FC236}">
              <a16:creationId xmlns:a16="http://schemas.microsoft.com/office/drawing/2014/main" id="{E6667404-0C5D-422A-AC16-F259E46048CB}"/>
            </a:ext>
          </a:extLst>
        </xdr:cNvPr>
        <xdr:cNvSpPr>
          <a:spLocks noChangeShapeType="1"/>
        </xdr:cNvSpPr>
      </xdr:nvSpPr>
      <xdr:spPr bwMode="auto">
        <a:xfrm>
          <a:off x="1066800" y="2352675"/>
          <a:ext cx="0" cy="304800"/>
        </a:xfrm>
        <a:prstGeom prst="line">
          <a:avLst/>
        </a:prstGeom>
        <a:noFill/>
        <a:ln w="38100" cmpd="dbl">
          <a:solidFill>
            <a:srgbClr val="000000"/>
          </a:solidFill>
          <a:round/>
          <a:headEnd/>
          <a:tailEnd/>
        </a:ln>
      </xdr:spPr>
    </xdr:sp>
    <xdr:clientData/>
  </xdr:twoCellAnchor>
  <xdr:oneCellAnchor>
    <xdr:from>
      <xdr:col>1</xdr:col>
      <xdr:colOff>381000</xdr:colOff>
      <xdr:row>15</xdr:row>
      <xdr:rowOff>0</xdr:rowOff>
    </xdr:from>
    <xdr:ext cx="143790" cy="356885"/>
    <xdr:sp macro="" textlink="">
      <xdr:nvSpPr>
        <xdr:cNvPr id="10" name="Rectangle 17">
          <a:extLst>
            <a:ext uri="{FF2B5EF4-FFF2-40B4-BE49-F238E27FC236}">
              <a16:creationId xmlns:a16="http://schemas.microsoft.com/office/drawing/2014/main" id="{4D89F9B0-FD35-4FB5-9A34-254820C58224}"/>
            </a:ext>
          </a:extLst>
        </xdr:cNvPr>
        <xdr:cNvSpPr>
          <a:spLocks noChangeArrowheads="1"/>
        </xdr:cNvSpPr>
      </xdr:nvSpPr>
      <xdr:spPr bwMode="auto">
        <a:xfrm>
          <a:off x="990600" y="2638425"/>
          <a:ext cx="143790"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xdr:col>
      <xdr:colOff>571500</xdr:colOff>
      <xdr:row>15</xdr:row>
      <xdr:rowOff>47625</xdr:rowOff>
    </xdr:from>
    <xdr:ext cx="26738" cy="161748"/>
    <xdr:sp macro="" textlink="">
      <xdr:nvSpPr>
        <xdr:cNvPr id="11" name="Rectangle 18">
          <a:extLst>
            <a:ext uri="{FF2B5EF4-FFF2-40B4-BE49-F238E27FC236}">
              <a16:creationId xmlns:a16="http://schemas.microsoft.com/office/drawing/2014/main" id="{1FE65F74-5D31-4573-86AE-3F62D70C8A10}"/>
            </a:ext>
          </a:extLst>
        </xdr:cNvPr>
        <xdr:cNvSpPr>
          <a:spLocks noChangeArrowheads="1"/>
        </xdr:cNvSpPr>
      </xdr:nvSpPr>
      <xdr:spPr bwMode="auto">
        <a:xfrm>
          <a:off x="1181100" y="26860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1</xdr:col>
      <xdr:colOff>152400</xdr:colOff>
      <xdr:row>13</xdr:row>
      <xdr:rowOff>38100</xdr:rowOff>
    </xdr:from>
    <xdr:to>
      <xdr:col>1</xdr:col>
      <xdr:colOff>381000</xdr:colOff>
      <xdr:row>14</xdr:row>
      <xdr:rowOff>104775</xdr:rowOff>
    </xdr:to>
    <xdr:sp macro="" textlink="">
      <xdr:nvSpPr>
        <xdr:cNvPr id="12" name="Freeform 19">
          <a:extLst>
            <a:ext uri="{FF2B5EF4-FFF2-40B4-BE49-F238E27FC236}">
              <a16:creationId xmlns:a16="http://schemas.microsoft.com/office/drawing/2014/main" id="{0F3CF154-A157-4CF5-AEC7-241E98592DBB}"/>
            </a:ext>
          </a:extLst>
        </xdr:cNvPr>
        <xdr:cNvSpPr>
          <a:spLocks/>
        </xdr:cNvSpPr>
      </xdr:nvSpPr>
      <xdr:spPr bwMode="auto">
        <a:xfrm>
          <a:off x="7620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oneCellAnchor>
    <xdr:from>
      <xdr:col>1</xdr:col>
      <xdr:colOff>238125</xdr:colOff>
      <xdr:row>14</xdr:row>
      <xdr:rowOff>104775</xdr:rowOff>
    </xdr:from>
    <xdr:ext cx="127869" cy="328441"/>
    <xdr:sp macro="" textlink="">
      <xdr:nvSpPr>
        <xdr:cNvPr id="13" name="Rectangle 20">
          <a:extLst>
            <a:ext uri="{FF2B5EF4-FFF2-40B4-BE49-F238E27FC236}">
              <a16:creationId xmlns:a16="http://schemas.microsoft.com/office/drawing/2014/main" id="{77DF29E5-D599-4ECD-BEFD-0CFF591708CF}"/>
            </a:ext>
          </a:extLst>
        </xdr:cNvPr>
        <xdr:cNvSpPr>
          <a:spLocks noChangeArrowheads="1"/>
        </xdr:cNvSpPr>
      </xdr:nvSpPr>
      <xdr:spPr bwMode="auto">
        <a:xfrm>
          <a:off x="847725" y="2581275"/>
          <a:ext cx="127869" cy="328441"/>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C1</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2</xdr:col>
      <xdr:colOff>228600</xdr:colOff>
      <xdr:row>13</xdr:row>
      <xdr:rowOff>114300</xdr:rowOff>
    </xdr:from>
    <xdr:to>
      <xdr:col>2</xdr:col>
      <xdr:colOff>457200</xdr:colOff>
      <xdr:row>15</xdr:row>
      <xdr:rowOff>19050</xdr:rowOff>
    </xdr:to>
    <xdr:sp macro="" textlink="">
      <xdr:nvSpPr>
        <xdr:cNvPr id="14" name="Freeform 21">
          <a:extLst>
            <a:ext uri="{FF2B5EF4-FFF2-40B4-BE49-F238E27FC236}">
              <a16:creationId xmlns:a16="http://schemas.microsoft.com/office/drawing/2014/main" id="{24EBABF9-E80B-4EB4-BF45-33BF25AF4AA6}"/>
            </a:ext>
          </a:extLst>
        </xdr:cNvPr>
        <xdr:cNvSpPr>
          <a:spLocks/>
        </xdr:cNvSpPr>
      </xdr:nvSpPr>
      <xdr:spPr bwMode="auto">
        <a:xfrm>
          <a:off x="1447800" y="24288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CCFF"/>
        </a:solidFill>
        <a:ln w="9525">
          <a:solidFill>
            <a:srgbClr val="000000"/>
          </a:solidFill>
          <a:round/>
          <a:headEnd/>
          <a:tailEnd/>
        </a:ln>
      </xdr:spPr>
    </xdr:sp>
    <xdr:clientData/>
  </xdr:twoCellAnchor>
  <xdr:twoCellAnchor>
    <xdr:from>
      <xdr:col>12</xdr:col>
      <xdr:colOff>565547</xdr:colOff>
      <xdr:row>14</xdr:row>
      <xdr:rowOff>104775</xdr:rowOff>
    </xdr:from>
    <xdr:to>
      <xdr:col>13</xdr:col>
      <xdr:colOff>265113</xdr:colOff>
      <xdr:row>15</xdr:row>
      <xdr:rowOff>19050</xdr:rowOff>
    </xdr:to>
    <xdr:sp macro="" textlink="">
      <xdr:nvSpPr>
        <xdr:cNvPr id="15" name="Line 22">
          <a:extLst>
            <a:ext uri="{FF2B5EF4-FFF2-40B4-BE49-F238E27FC236}">
              <a16:creationId xmlns:a16="http://schemas.microsoft.com/office/drawing/2014/main" id="{1A8DEE77-7DD3-4719-8655-59A866574F16}"/>
            </a:ext>
          </a:extLst>
        </xdr:cNvPr>
        <xdr:cNvSpPr>
          <a:spLocks noChangeShapeType="1"/>
        </xdr:cNvSpPr>
      </xdr:nvSpPr>
      <xdr:spPr bwMode="auto">
        <a:xfrm>
          <a:off x="7880747" y="2581275"/>
          <a:ext cx="309166" cy="76200"/>
        </a:xfrm>
        <a:prstGeom prst="line">
          <a:avLst/>
        </a:prstGeom>
        <a:noFill/>
        <a:ln w="12700">
          <a:solidFill>
            <a:srgbClr val="000000"/>
          </a:solidFill>
          <a:round/>
          <a:headEnd/>
          <a:tailEnd/>
        </a:ln>
      </xdr:spPr>
    </xdr:sp>
    <xdr:clientData/>
  </xdr:twoCellAnchor>
  <xdr:twoCellAnchor>
    <xdr:from>
      <xdr:col>16</xdr:col>
      <xdr:colOff>565548</xdr:colOff>
      <xdr:row>12</xdr:row>
      <xdr:rowOff>47625</xdr:rowOff>
    </xdr:from>
    <xdr:to>
      <xdr:col>16</xdr:col>
      <xdr:colOff>565548</xdr:colOff>
      <xdr:row>14</xdr:row>
      <xdr:rowOff>104775</xdr:rowOff>
    </xdr:to>
    <xdr:sp macro="" textlink="">
      <xdr:nvSpPr>
        <xdr:cNvPr id="16" name="Line 24">
          <a:extLst>
            <a:ext uri="{FF2B5EF4-FFF2-40B4-BE49-F238E27FC236}">
              <a16:creationId xmlns:a16="http://schemas.microsoft.com/office/drawing/2014/main" id="{EE7AA104-1215-408B-B1D8-5F5865A3BA34}"/>
            </a:ext>
          </a:extLst>
        </xdr:cNvPr>
        <xdr:cNvSpPr>
          <a:spLocks noChangeShapeType="1"/>
        </xdr:cNvSpPr>
      </xdr:nvSpPr>
      <xdr:spPr bwMode="auto">
        <a:xfrm>
          <a:off x="10319148" y="2200275"/>
          <a:ext cx="0" cy="381000"/>
        </a:xfrm>
        <a:prstGeom prst="line">
          <a:avLst/>
        </a:prstGeom>
        <a:noFill/>
        <a:ln w="38100" cmpd="dbl">
          <a:solidFill>
            <a:srgbClr val="000000"/>
          </a:solidFill>
          <a:round/>
          <a:headEnd/>
          <a:tailEnd/>
        </a:ln>
      </xdr:spPr>
    </xdr:sp>
    <xdr:clientData/>
  </xdr:twoCellAnchor>
  <xdr:twoCellAnchor>
    <xdr:from>
      <xdr:col>17</xdr:col>
      <xdr:colOff>1089423</xdr:colOff>
      <xdr:row>12</xdr:row>
      <xdr:rowOff>47625</xdr:rowOff>
    </xdr:from>
    <xdr:to>
      <xdr:col>18</xdr:col>
      <xdr:colOff>487363</xdr:colOff>
      <xdr:row>15</xdr:row>
      <xdr:rowOff>0</xdr:rowOff>
    </xdr:to>
    <xdr:sp macro="" textlink="">
      <xdr:nvSpPr>
        <xdr:cNvPr id="17" name="Rectangle 27" descr="50%">
          <a:extLst>
            <a:ext uri="{FF2B5EF4-FFF2-40B4-BE49-F238E27FC236}">
              <a16:creationId xmlns:a16="http://schemas.microsoft.com/office/drawing/2014/main" id="{A4E5752C-B339-4D39-B189-C52FC0F1E663}"/>
            </a:ext>
          </a:extLst>
        </xdr:cNvPr>
        <xdr:cNvSpPr>
          <a:spLocks noChangeArrowheads="1"/>
        </xdr:cNvSpPr>
      </xdr:nvSpPr>
      <xdr:spPr bwMode="auto">
        <a:xfrm>
          <a:off x="11452623" y="2200275"/>
          <a:ext cx="531415" cy="438150"/>
        </a:xfrm>
        <a:prstGeom prst="rect">
          <a:avLst/>
        </a:prstGeom>
        <a:pattFill prst="pct50">
          <a:fgClr>
            <a:srgbClr val="C0C0C0"/>
          </a:fgClr>
          <a:bgClr>
            <a:srgbClr val="FFFFFF"/>
          </a:bgClr>
        </a:pattFill>
        <a:ln w="22225">
          <a:solidFill>
            <a:srgbClr val="000000"/>
          </a:solidFill>
          <a:miter lim="800000"/>
          <a:headEnd/>
          <a:tailEnd/>
        </a:ln>
        <a:effectLst/>
      </xdr:spPr>
      <xdr:txBody>
        <a:bodyPr vertOverflow="clip" wrap="square" lIns="91440" tIns="91440" rIns="0" bIns="0" anchor="t" upright="1"/>
        <a:lstStyle/>
        <a:p>
          <a:pPr algn="l" rtl="0">
            <a:defRPr sz="1000"/>
          </a:pPr>
          <a:r>
            <a:rPr lang="en-US" sz="1100" b="1" i="0" strike="noStrike">
              <a:solidFill>
                <a:srgbClr val="000000"/>
              </a:solidFill>
              <a:latin typeface="Arial"/>
              <a:cs typeface="Arial"/>
            </a:rPr>
            <a:t>Inside ONT</a:t>
          </a:r>
        </a:p>
      </xdr:txBody>
    </xdr:sp>
    <xdr:clientData/>
  </xdr:twoCellAnchor>
  <xdr:oneCellAnchor>
    <xdr:from>
      <xdr:col>17</xdr:col>
      <xdr:colOff>427039</xdr:colOff>
      <xdr:row>14</xdr:row>
      <xdr:rowOff>28575</xdr:rowOff>
    </xdr:from>
    <xdr:ext cx="184731" cy="387286"/>
    <xdr:sp macro="" textlink="">
      <xdr:nvSpPr>
        <xdr:cNvPr id="18" name="Text Box 28">
          <a:extLst>
            <a:ext uri="{FF2B5EF4-FFF2-40B4-BE49-F238E27FC236}">
              <a16:creationId xmlns:a16="http://schemas.microsoft.com/office/drawing/2014/main" id="{3D6942E4-6F4D-4A0E-8C16-EB0436A841D9}"/>
            </a:ext>
          </a:extLst>
        </xdr:cNvPr>
        <xdr:cNvSpPr txBox="1">
          <a:spLocks noChangeArrowheads="1"/>
        </xdr:cNvSpPr>
      </xdr:nvSpPr>
      <xdr:spPr bwMode="auto">
        <a:xfrm>
          <a:off x="10790239" y="2505075"/>
          <a:ext cx="184731" cy="387286"/>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1089423</xdr:colOff>
      <xdr:row>15</xdr:row>
      <xdr:rowOff>19050</xdr:rowOff>
    </xdr:from>
    <xdr:to>
      <xdr:col>18</xdr:col>
      <xdr:colOff>487363</xdr:colOff>
      <xdr:row>16</xdr:row>
      <xdr:rowOff>133350</xdr:rowOff>
    </xdr:to>
    <xdr:sp macro="" textlink="">
      <xdr:nvSpPr>
        <xdr:cNvPr id="19" name="Rectangle 30" descr="50%">
          <a:extLst>
            <a:ext uri="{FF2B5EF4-FFF2-40B4-BE49-F238E27FC236}">
              <a16:creationId xmlns:a16="http://schemas.microsoft.com/office/drawing/2014/main" id="{E52BE85F-2034-4FD5-8CD0-06795DD9CAD6}"/>
            </a:ext>
          </a:extLst>
        </xdr:cNvPr>
        <xdr:cNvSpPr>
          <a:spLocks noChangeArrowheads="1"/>
        </xdr:cNvSpPr>
      </xdr:nvSpPr>
      <xdr:spPr bwMode="auto">
        <a:xfrm>
          <a:off x="11452623" y="2657475"/>
          <a:ext cx="531415" cy="276225"/>
        </a:xfrm>
        <a:prstGeom prst="rect">
          <a:avLst/>
        </a:prstGeom>
        <a:pattFill prst="pct50">
          <a:fgClr>
            <a:srgbClr val="C0C0C0"/>
          </a:fgClr>
          <a:bgClr>
            <a:srgbClr val="FFFFFF"/>
          </a:bgClr>
        </a:pattFill>
        <a:ln w="22225">
          <a:solidFill>
            <a:srgbClr val="000000"/>
          </a:solidFill>
          <a:prstDash val="dash"/>
          <a:miter lim="800000"/>
          <a:headEnd/>
          <a:tailEnd/>
        </a:ln>
      </xdr:spPr>
    </xdr:sp>
    <xdr:clientData/>
  </xdr:twoCellAnchor>
  <xdr:twoCellAnchor>
    <xdr:from>
      <xdr:col>16</xdr:col>
      <xdr:colOff>577455</xdr:colOff>
      <xdr:row>13</xdr:row>
      <xdr:rowOff>107156</xdr:rowOff>
    </xdr:from>
    <xdr:to>
      <xdr:col>17</xdr:col>
      <xdr:colOff>460376</xdr:colOff>
      <xdr:row>13</xdr:row>
      <xdr:rowOff>119063</xdr:rowOff>
    </xdr:to>
    <xdr:sp macro="" textlink="">
      <xdr:nvSpPr>
        <xdr:cNvPr id="20" name="Line 32">
          <a:extLst>
            <a:ext uri="{FF2B5EF4-FFF2-40B4-BE49-F238E27FC236}">
              <a16:creationId xmlns:a16="http://schemas.microsoft.com/office/drawing/2014/main" id="{16CF4267-CAED-478D-8985-0FA22E7F0999}"/>
            </a:ext>
          </a:extLst>
        </xdr:cNvPr>
        <xdr:cNvSpPr>
          <a:spLocks noChangeShapeType="1"/>
        </xdr:cNvSpPr>
      </xdr:nvSpPr>
      <xdr:spPr bwMode="auto">
        <a:xfrm>
          <a:off x="10331055" y="2421731"/>
          <a:ext cx="492521" cy="11907"/>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oneCellAnchor>
    <xdr:from>
      <xdr:col>18</xdr:col>
      <xdr:colOff>420688</xdr:colOff>
      <xdr:row>10</xdr:row>
      <xdr:rowOff>142875</xdr:rowOff>
    </xdr:from>
    <xdr:ext cx="41293" cy="151617"/>
    <xdr:sp macro="" textlink="">
      <xdr:nvSpPr>
        <xdr:cNvPr id="21" name="Rectangle 45">
          <a:extLst>
            <a:ext uri="{FF2B5EF4-FFF2-40B4-BE49-F238E27FC236}">
              <a16:creationId xmlns:a16="http://schemas.microsoft.com/office/drawing/2014/main" id="{7AD18890-3372-416E-B8A9-C0BD389DDDA5}"/>
            </a:ext>
          </a:extLst>
        </xdr:cNvPr>
        <xdr:cNvSpPr>
          <a:spLocks noChangeArrowheads="1"/>
        </xdr:cNvSpPr>
      </xdr:nvSpPr>
      <xdr:spPr bwMode="auto">
        <a:xfrm>
          <a:off x="11917363" y="1971675"/>
          <a:ext cx="41293" cy="151617"/>
        </a:xfrm>
        <a:prstGeom prst="rect">
          <a:avLst/>
        </a:prstGeom>
        <a:noFill/>
        <a:ln w="9525">
          <a:noFill/>
          <a:miter lim="800000"/>
          <a:headEnd/>
          <a:tailEnd/>
        </a:ln>
        <a:effectLst/>
      </xdr:spPr>
      <xdr:txBody>
        <a:bodyPr wrap="none" lIns="9144" tIns="0" rIns="0" bIns="0" anchor="t" upright="1">
          <a:spAutoFit/>
        </a:bodyPr>
        <a:lstStyle/>
        <a:p>
          <a:pPr algn="l" rtl="0">
            <a:defRPr sz="1000"/>
          </a:pPr>
          <a:r>
            <a:rPr lang="en-US" sz="900" b="0" i="0" strike="noStrike">
              <a:solidFill>
                <a:srgbClr val="000000"/>
              </a:solidFill>
              <a:latin typeface="Arial"/>
              <a:cs typeface="Arial"/>
            </a:rPr>
            <a:t> </a:t>
          </a:r>
        </a:p>
        <a:p>
          <a:pPr algn="l" rtl="0">
            <a:defRPr sz="1000"/>
          </a:pPr>
          <a:endParaRPr lang="en-US" sz="900" b="0" i="0" strike="noStrike">
            <a:solidFill>
              <a:srgbClr val="000000"/>
            </a:solidFill>
            <a:latin typeface="Arial"/>
            <a:cs typeface="Arial"/>
          </a:endParaRPr>
        </a:p>
      </xdr:txBody>
    </xdr:sp>
    <xdr:clientData/>
  </xdr:oneCellAnchor>
  <xdr:oneCellAnchor>
    <xdr:from>
      <xdr:col>17</xdr:col>
      <xdr:colOff>7939</xdr:colOff>
      <xdr:row>5</xdr:row>
      <xdr:rowOff>142875</xdr:rowOff>
    </xdr:from>
    <xdr:ext cx="97227" cy="475381"/>
    <xdr:sp macro="" textlink="">
      <xdr:nvSpPr>
        <xdr:cNvPr id="22" name="Text Box 46">
          <a:extLst>
            <a:ext uri="{FF2B5EF4-FFF2-40B4-BE49-F238E27FC236}">
              <a16:creationId xmlns:a16="http://schemas.microsoft.com/office/drawing/2014/main" id="{6A66FBB2-C3D5-4245-AE6D-199DF6A274FA}"/>
            </a:ext>
          </a:extLst>
        </xdr:cNvPr>
        <xdr:cNvSpPr txBox="1">
          <a:spLocks noChangeArrowheads="1"/>
        </xdr:cNvSpPr>
      </xdr:nvSpPr>
      <xdr:spPr bwMode="auto">
        <a:xfrm>
          <a:off x="10371139" y="1162050"/>
          <a:ext cx="97227" cy="475381"/>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200" b="0" i="0" strike="noStrike">
            <a:solidFill>
              <a:srgbClr val="000000"/>
            </a:solidFill>
            <a:latin typeface="Times New Roman"/>
            <a:cs typeface="Times New Roman"/>
          </a:endParaRPr>
        </a:p>
        <a:p>
          <a:pPr algn="l" rtl="0">
            <a:defRPr sz="1000"/>
          </a:pPr>
          <a:endParaRPr lang="en-US" sz="1200" b="0" i="0" strike="noStrike">
            <a:solidFill>
              <a:srgbClr val="000000"/>
            </a:solidFill>
            <a:latin typeface="Times New Roman"/>
            <a:cs typeface="Times New Roman"/>
          </a:endParaRPr>
        </a:p>
      </xdr:txBody>
    </xdr:sp>
    <xdr:clientData/>
  </xdr:oneCellAnchor>
  <xdr:oneCellAnchor>
    <xdr:from>
      <xdr:col>6</xdr:col>
      <xdr:colOff>381000</xdr:colOff>
      <xdr:row>15</xdr:row>
      <xdr:rowOff>28575</xdr:rowOff>
    </xdr:from>
    <xdr:ext cx="172548" cy="356885"/>
    <xdr:sp macro="" textlink="">
      <xdr:nvSpPr>
        <xdr:cNvPr id="23" name="Rectangle 47">
          <a:extLst>
            <a:ext uri="{FF2B5EF4-FFF2-40B4-BE49-F238E27FC236}">
              <a16:creationId xmlns:a16="http://schemas.microsoft.com/office/drawing/2014/main" id="{7F5EC02A-EF97-48C7-87A8-85A5D787E5DA}"/>
            </a:ext>
          </a:extLst>
        </xdr:cNvPr>
        <xdr:cNvSpPr>
          <a:spLocks noChangeArrowheads="1"/>
        </xdr:cNvSpPr>
      </xdr:nvSpPr>
      <xdr:spPr bwMode="auto">
        <a:xfrm>
          <a:off x="4038600" y="2667000"/>
          <a:ext cx="172548" cy="356885"/>
        </a:xfrm>
        <a:prstGeom prst="rect">
          <a:avLst/>
        </a:prstGeom>
        <a:noFill/>
        <a:ln w="9525">
          <a:noFill/>
          <a:miter lim="800000"/>
          <a:headEnd/>
          <a:tailEnd/>
        </a:ln>
      </xdr:spPr>
      <xdr:txBody>
        <a:bodyPr wrap="none" lIns="0" tIns="0" rIns="0" bIns="0" anchor="t" upright="1">
          <a:spAutoFit/>
        </a:bodyPr>
        <a:lstStyle/>
        <a:p>
          <a:pPr algn="l" rtl="0">
            <a:defRPr sz="1000"/>
          </a:pPr>
          <a:r>
            <a:rPr lang="en-US" sz="1100" b="0" i="0" strike="noStrike">
              <a:solidFill>
                <a:srgbClr val="000000"/>
              </a:solidFill>
              <a:latin typeface="Arial"/>
              <a:cs typeface="Arial"/>
            </a:rPr>
            <a:t>P7</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oneCellAnchor>
    <xdr:from>
      <xdr:col>10</xdr:col>
      <xdr:colOff>503238</xdr:colOff>
      <xdr:row>16</xdr:row>
      <xdr:rowOff>76200</xdr:rowOff>
    </xdr:from>
    <xdr:ext cx="26738" cy="161748"/>
    <xdr:sp macro="" textlink="">
      <xdr:nvSpPr>
        <xdr:cNvPr id="24" name="Rectangle 48">
          <a:extLst>
            <a:ext uri="{FF2B5EF4-FFF2-40B4-BE49-F238E27FC236}">
              <a16:creationId xmlns:a16="http://schemas.microsoft.com/office/drawing/2014/main" id="{8504E9F8-70C7-40FB-A990-60B18075854C}"/>
            </a:ext>
          </a:extLst>
        </xdr:cNvPr>
        <xdr:cNvSpPr>
          <a:spLocks noChangeArrowheads="1"/>
        </xdr:cNvSpPr>
      </xdr:nvSpPr>
      <xdr:spPr bwMode="auto">
        <a:xfrm>
          <a:off x="6599238" y="2876550"/>
          <a:ext cx="26738" cy="161748"/>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6</xdr:col>
      <xdr:colOff>457200</xdr:colOff>
      <xdr:row>12</xdr:row>
      <xdr:rowOff>123825</xdr:rowOff>
    </xdr:from>
    <xdr:to>
      <xdr:col>6</xdr:col>
      <xdr:colOff>457200</xdr:colOff>
      <xdr:row>14</xdr:row>
      <xdr:rowOff>104775</xdr:rowOff>
    </xdr:to>
    <xdr:sp macro="" textlink="">
      <xdr:nvSpPr>
        <xdr:cNvPr id="25" name="Line 49">
          <a:extLst>
            <a:ext uri="{FF2B5EF4-FFF2-40B4-BE49-F238E27FC236}">
              <a16:creationId xmlns:a16="http://schemas.microsoft.com/office/drawing/2014/main" id="{55807F0F-5A6E-4932-AD2B-1DE2FCB65C68}"/>
            </a:ext>
          </a:extLst>
        </xdr:cNvPr>
        <xdr:cNvSpPr>
          <a:spLocks noChangeShapeType="1"/>
        </xdr:cNvSpPr>
      </xdr:nvSpPr>
      <xdr:spPr bwMode="auto">
        <a:xfrm>
          <a:off x="4114800" y="2276475"/>
          <a:ext cx="0" cy="304800"/>
        </a:xfrm>
        <a:prstGeom prst="line">
          <a:avLst/>
        </a:prstGeom>
        <a:noFill/>
        <a:ln w="38100" cmpd="dbl">
          <a:solidFill>
            <a:srgbClr val="000000"/>
          </a:solidFill>
          <a:round/>
          <a:headEnd/>
          <a:tailEnd/>
        </a:ln>
      </xdr:spPr>
    </xdr:sp>
    <xdr:clientData/>
  </xdr:twoCellAnchor>
  <xdr:oneCellAnchor>
    <xdr:from>
      <xdr:col>5</xdr:col>
      <xdr:colOff>171450</xdr:colOff>
      <xdr:row>29</xdr:row>
      <xdr:rowOff>47625</xdr:rowOff>
    </xdr:from>
    <xdr:ext cx="601270" cy="680779"/>
    <xdr:sp macro="" textlink="">
      <xdr:nvSpPr>
        <xdr:cNvPr id="26" name="Text Box 50">
          <a:extLst>
            <a:ext uri="{FF2B5EF4-FFF2-40B4-BE49-F238E27FC236}">
              <a16:creationId xmlns:a16="http://schemas.microsoft.com/office/drawing/2014/main" id="{892D3512-D663-4AF6-907F-052213E7BA2F}"/>
            </a:ext>
          </a:extLst>
        </xdr:cNvPr>
        <xdr:cNvSpPr txBox="1">
          <a:spLocks noChangeArrowheads="1"/>
        </xdr:cNvSpPr>
      </xdr:nvSpPr>
      <xdr:spPr bwMode="auto">
        <a:xfrm>
          <a:off x="3219450" y="4953000"/>
          <a:ext cx="601270" cy="680779"/>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Building</a:t>
          </a:r>
        </a:p>
        <a:p>
          <a:pPr algn="l" rtl="0">
            <a:defRPr sz="1000"/>
          </a:pPr>
          <a:r>
            <a:rPr lang="en-US" sz="1200" b="0" i="0" strike="noStrike">
              <a:solidFill>
                <a:srgbClr val="000000"/>
              </a:solidFill>
              <a:latin typeface="Times New Roman"/>
              <a:cs typeface="Times New Roman"/>
            </a:rPr>
            <a:t>Cable </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2</xdr:col>
      <xdr:colOff>152400</xdr:colOff>
      <xdr:row>12</xdr:row>
      <xdr:rowOff>123825</xdr:rowOff>
    </xdr:from>
    <xdr:to>
      <xdr:col>3</xdr:col>
      <xdr:colOff>152400</xdr:colOff>
      <xdr:row>23</xdr:row>
      <xdr:rowOff>66675</xdr:rowOff>
    </xdr:to>
    <xdr:sp macro="" textlink="">
      <xdr:nvSpPr>
        <xdr:cNvPr id="27" name="Text Box 52">
          <a:extLst>
            <a:ext uri="{FF2B5EF4-FFF2-40B4-BE49-F238E27FC236}">
              <a16:creationId xmlns:a16="http://schemas.microsoft.com/office/drawing/2014/main" id="{051FBEEB-96DA-4C6A-911A-03A067B8A160}"/>
            </a:ext>
          </a:extLst>
        </xdr:cNvPr>
        <xdr:cNvSpPr txBox="1">
          <a:spLocks noChangeArrowheads="1"/>
        </xdr:cNvSpPr>
      </xdr:nvSpPr>
      <xdr:spPr bwMode="auto">
        <a:xfrm>
          <a:off x="1371600" y="2276475"/>
          <a:ext cx="609600" cy="1724025"/>
        </a:xfrm>
        <a:prstGeom prst="rect">
          <a:avLst/>
        </a:prstGeom>
        <a:solidFill>
          <a:srgbClr val="FFCC00"/>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 Panel</a:t>
          </a:r>
          <a:endParaRPr lang="en-US" sz="800" b="0" i="0" strike="noStrike">
            <a:solidFill>
              <a:srgbClr val="000000"/>
            </a:solidFill>
            <a:latin typeface="Arial"/>
            <a:cs typeface="Arial"/>
          </a:endParaRPr>
        </a:p>
        <a:p>
          <a:pPr algn="l" rtl="0">
            <a:defRPr sz="1000"/>
          </a:pPr>
          <a:endParaRPr lang="en-US" sz="800" b="0" i="0" strike="noStrike">
            <a:solidFill>
              <a:srgbClr val="000000"/>
            </a:solidFill>
            <a:latin typeface="Arial"/>
            <a:cs typeface="Arial"/>
          </a:endParaRPr>
        </a:p>
      </xdr:txBody>
    </xdr:sp>
    <xdr:clientData/>
  </xdr:twoCellAnchor>
  <xdr:twoCellAnchor>
    <xdr:from>
      <xdr:col>2</xdr:col>
      <xdr:colOff>228600</xdr:colOff>
      <xdr:row>13</xdr:row>
      <xdr:rowOff>38100</xdr:rowOff>
    </xdr:from>
    <xdr:to>
      <xdr:col>2</xdr:col>
      <xdr:colOff>457200</xdr:colOff>
      <xdr:row>14</xdr:row>
      <xdr:rowOff>104775</xdr:rowOff>
    </xdr:to>
    <xdr:sp macro="" textlink="">
      <xdr:nvSpPr>
        <xdr:cNvPr id="28" name="Freeform 54">
          <a:extLst>
            <a:ext uri="{FF2B5EF4-FFF2-40B4-BE49-F238E27FC236}">
              <a16:creationId xmlns:a16="http://schemas.microsoft.com/office/drawing/2014/main" id="{70C2F228-BFEC-4F63-B856-F93F77F1C7A6}"/>
            </a:ext>
          </a:extLst>
        </xdr:cNvPr>
        <xdr:cNvSpPr>
          <a:spLocks/>
        </xdr:cNvSpPr>
      </xdr:nvSpPr>
      <xdr:spPr bwMode="auto">
        <a:xfrm>
          <a:off x="1447800" y="2352675"/>
          <a:ext cx="228600" cy="228600"/>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1</xdr:col>
      <xdr:colOff>381000</xdr:colOff>
      <xdr:row>14</xdr:row>
      <xdr:rowOff>28575</xdr:rowOff>
    </xdr:from>
    <xdr:to>
      <xdr:col>2</xdr:col>
      <xdr:colOff>228600</xdr:colOff>
      <xdr:row>14</xdr:row>
      <xdr:rowOff>28575</xdr:rowOff>
    </xdr:to>
    <xdr:sp macro="" textlink="">
      <xdr:nvSpPr>
        <xdr:cNvPr id="29" name="Line 55">
          <a:extLst>
            <a:ext uri="{FF2B5EF4-FFF2-40B4-BE49-F238E27FC236}">
              <a16:creationId xmlns:a16="http://schemas.microsoft.com/office/drawing/2014/main" id="{611753A5-F03D-407F-9364-A87383442C70}"/>
            </a:ext>
          </a:extLst>
        </xdr:cNvPr>
        <xdr:cNvSpPr>
          <a:spLocks noChangeShapeType="1"/>
        </xdr:cNvSpPr>
      </xdr:nvSpPr>
      <xdr:spPr bwMode="auto">
        <a:xfrm>
          <a:off x="990600" y="2505075"/>
          <a:ext cx="457200" cy="0"/>
        </a:xfrm>
        <a:prstGeom prst="line">
          <a:avLst/>
        </a:prstGeom>
        <a:noFill/>
        <a:ln w="9525">
          <a:solidFill>
            <a:srgbClr val="000000"/>
          </a:solidFill>
          <a:round/>
          <a:headEnd/>
          <a:tailEnd/>
        </a:ln>
      </xdr:spPr>
    </xdr:sp>
    <xdr:clientData/>
  </xdr:twoCellAnchor>
  <xdr:twoCellAnchor>
    <xdr:from>
      <xdr:col>2</xdr:col>
      <xdr:colOff>398495</xdr:colOff>
      <xdr:row>26</xdr:row>
      <xdr:rowOff>142875</xdr:rowOff>
    </xdr:from>
    <xdr:to>
      <xdr:col>4</xdr:col>
      <xdr:colOff>76199</xdr:colOff>
      <xdr:row>34</xdr:row>
      <xdr:rowOff>66675</xdr:rowOff>
    </xdr:to>
    <xdr:sp macro="" textlink="">
      <xdr:nvSpPr>
        <xdr:cNvPr id="30" name="Text Box 57">
          <a:extLst>
            <a:ext uri="{FF2B5EF4-FFF2-40B4-BE49-F238E27FC236}">
              <a16:creationId xmlns:a16="http://schemas.microsoft.com/office/drawing/2014/main" id="{AF744A1B-795A-4B6D-8784-CF5121A42328}"/>
            </a:ext>
          </a:extLst>
        </xdr:cNvPr>
        <xdr:cNvSpPr txBox="1">
          <a:spLocks noChangeArrowheads="1"/>
        </xdr:cNvSpPr>
      </xdr:nvSpPr>
      <xdr:spPr bwMode="auto">
        <a:xfrm>
          <a:off x="1617695" y="4562475"/>
          <a:ext cx="896904"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VAM</a:t>
          </a:r>
        </a:p>
        <a:p>
          <a:pPr algn="l" rtl="0">
            <a:defRPr sz="1000"/>
          </a:pPr>
          <a:r>
            <a:rPr lang="en-US" sz="1000" b="0" i="0" strike="noStrike">
              <a:solidFill>
                <a:srgbClr val="000000"/>
              </a:solidFill>
              <a:latin typeface="Arial"/>
              <a:cs typeface="Arial"/>
            </a:rPr>
            <a:t>Chassis</a:t>
          </a:r>
        </a:p>
        <a:p>
          <a:pPr algn="l" rtl="0">
            <a:defRPr sz="1000"/>
          </a:pPr>
          <a:endParaRPr lang="en-US" sz="1000" b="0" i="0" strike="noStrike">
            <a:solidFill>
              <a:srgbClr val="000000"/>
            </a:solidFill>
            <a:latin typeface="Arial"/>
            <a:cs typeface="Arial"/>
          </a:endParaRPr>
        </a:p>
      </xdr:txBody>
    </xdr:sp>
    <xdr:clientData/>
  </xdr:twoCellAnchor>
  <xdr:twoCellAnchor>
    <xdr:from>
      <xdr:col>4</xdr:col>
      <xdr:colOff>76200</xdr:colOff>
      <xdr:row>26</xdr:row>
      <xdr:rowOff>142875</xdr:rowOff>
    </xdr:from>
    <xdr:to>
      <xdr:col>5</xdr:col>
      <xdr:colOff>114300</xdr:colOff>
      <xdr:row>34</xdr:row>
      <xdr:rowOff>66675</xdr:rowOff>
    </xdr:to>
    <xdr:sp macro="" textlink="">
      <xdr:nvSpPr>
        <xdr:cNvPr id="31" name="Text Box 58">
          <a:extLst>
            <a:ext uri="{FF2B5EF4-FFF2-40B4-BE49-F238E27FC236}">
              <a16:creationId xmlns:a16="http://schemas.microsoft.com/office/drawing/2014/main" id="{D7E66321-96C4-4DA6-AA5D-4CB901225FEA}"/>
            </a:ext>
          </a:extLst>
        </xdr:cNvPr>
        <xdr:cNvSpPr txBox="1">
          <a:spLocks noChangeArrowheads="1"/>
        </xdr:cNvSpPr>
      </xdr:nvSpPr>
      <xdr:spPr bwMode="auto">
        <a:xfrm>
          <a:off x="2514600" y="4562475"/>
          <a:ext cx="647700"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OSP</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xdr:col>
      <xdr:colOff>323849</xdr:colOff>
      <xdr:row>14</xdr:row>
      <xdr:rowOff>76201</xdr:rowOff>
    </xdr:from>
    <xdr:to>
      <xdr:col>2</xdr:col>
      <xdr:colOff>333374</xdr:colOff>
      <xdr:row>24</xdr:row>
      <xdr:rowOff>57151</xdr:rowOff>
    </xdr:to>
    <xdr:sp macro="" textlink="">
      <xdr:nvSpPr>
        <xdr:cNvPr id="32" name="Line 59">
          <a:extLst>
            <a:ext uri="{FF2B5EF4-FFF2-40B4-BE49-F238E27FC236}">
              <a16:creationId xmlns:a16="http://schemas.microsoft.com/office/drawing/2014/main" id="{2CDC0496-6E49-4F6E-8E8C-21848EC71BA9}"/>
            </a:ext>
          </a:extLst>
        </xdr:cNvPr>
        <xdr:cNvSpPr>
          <a:spLocks noChangeShapeType="1"/>
        </xdr:cNvSpPr>
      </xdr:nvSpPr>
      <xdr:spPr bwMode="auto">
        <a:xfrm flipH="1">
          <a:off x="1543049" y="2552701"/>
          <a:ext cx="9525" cy="1600200"/>
        </a:xfrm>
        <a:prstGeom prst="line">
          <a:avLst/>
        </a:prstGeom>
        <a:noFill/>
        <a:ln w="9525">
          <a:solidFill>
            <a:srgbClr val="000000"/>
          </a:solidFill>
          <a:round/>
          <a:headEnd/>
          <a:tailEnd/>
        </a:ln>
      </xdr:spPr>
    </xdr:sp>
    <xdr:clientData/>
  </xdr:twoCellAnchor>
  <xdr:twoCellAnchor>
    <xdr:from>
      <xdr:col>4</xdr:col>
      <xdr:colOff>38876</xdr:colOff>
      <xdr:row>28</xdr:row>
      <xdr:rowOff>47625</xdr:rowOff>
    </xdr:from>
    <xdr:to>
      <xdr:col>4</xdr:col>
      <xdr:colOff>380999</xdr:colOff>
      <xdr:row>28</xdr:row>
      <xdr:rowOff>47625</xdr:rowOff>
    </xdr:to>
    <xdr:sp macro="" textlink="">
      <xdr:nvSpPr>
        <xdr:cNvPr id="33" name="Line 60">
          <a:extLst>
            <a:ext uri="{FF2B5EF4-FFF2-40B4-BE49-F238E27FC236}">
              <a16:creationId xmlns:a16="http://schemas.microsoft.com/office/drawing/2014/main" id="{8D640A2D-5AF5-4D65-8AA5-8F019B26BFB8}"/>
            </a:ext>
          </a:extLst>
        </xdr:cNvPr>
        <xdr:cNvSpPr>
          <a:spLocks noChangeShapeType="1"/>
        </xdr:cNvSpPr>
      </xdr:nvSpPr>
      <xdr:spPr bwMode="auto">
        <a:xfrm>
          <a:off x="2477276" y="4791075"/>
          <a:ext cx="342123" cy="0"/>
        </a:xfrm>
        <a:prstGeom prst="line">
          <a:avLst/>
        </a:prstGeom>
        <a:noFill/>
        <a:ln w="9525">
          <a:solidFill>
            <a:srgbClr val="000000"/>
          </a:solidFill>
          <a:round/>
          <a:headEnd/>
          <a:tailEnd/>
        </a:ln>
      </xdr:spPr>
    </xdr:sp>
    <xdr:clientData/>
  </xdr:twoCellAnchor>
  <xdr:oneCellAnchor>
    <xdr:from>
      <xdr:col>2</xdr:col>
      <xdr:colOff>381000</xdr:colOff>
      <xdr:row>16</xdr:row>
      <xdr:rowOff>142875</xdr:rowOff>
    </xdr:from>
    <xdr:ext cx="284516" cy="388477"/>
    <xdr:sp macro="" textlink="">
      <xdr:nvSpPr>
        <xdr:cNvPr id="34" name="Text Box 61">
          <a:extLst>
            <a:ext uri="{FF2B5EF4-FFF2-40B4-BE49-F238E27FC236}">
              <a16:creationId xmlns:a16="http://schemas.microsoft.com/office/drawing/2014/main" id="{06C69B25-7ABE-4D6F-8BF5-9E1B73F1F74A}"/>
            </a:ext>
          </a:extLst>
        </xdr:cNvPr>
        <xdr:cNvSpPr txBox="1">
          <a:spLocks noChangeArrowheads="1"/>
        </xdr:cNvSpPr>
      </xdr:nvSpPr>
      <xdr:spPr bwMode="auto">
        <a:xfrm>
          <a:off x="1600200" y="2943225"/>
          <a:ext cx="284516"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C3</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4</xdr:col>
      <xdr:colOff>142875</xdr:colOff>
      <xdr:row>28</xdr:row>
      <xdr:rowOff>153176</xdr:rowOff>
    </xdr:from>
    <xdr:ext cx="319383" cy="224998"/>
    <xdr:sp macro="" textlink="">
      <xdr:nvSpPr>
        <xdr:cNvPr id="35" name="Text Box 64">
          <a:extLst>
            <a:ext uri="{FF2B5EF4-FFF2-40B4-BE49-F238E27FC236}">
              <a16:creationId xmlns:a16="http://schemas.microsoft.com/office/drawing/2014/main" id="{B50234EB-E850-47FC-86F1-316D18E9DCC4}"/>
            </a:ext>
          </a:extLst>
        </xdr:cNvPr>
        <xdr:cNvSpPr txBox="1">
          <a:spLocks noChangeArrowheads="1"/>
        </xdr:cNvSpPr>
      </xdr:nvSpPr>
      <xdr:spPr bwMode="auto">
        <a:xfrm>
          <a:off x="2581275" y="489662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C6</a:t>
          </a:r>
        </a:p>
      </xdr:txBody>
    </xdr:sp>
    <xdr:clientData/>
  </xdr:oneCellAnchor>
  <xdr:twoCellAnchor>
    <xdr:from>
      <xdr:col>1</xdr:col>
      <xdr:colOff>0</xdr:colOff>
      <xdr:row>10</xdr:row>
      <xdr:rowOff>142875</xdr:rowOff>
    </xdr:from>
    <xdr:to>
      <xdr:col>5</xdr:col>
      <xdr:colOff>228600</xdr:colOff>
      <xdr:row>35</xdr:row>
      <xdr:rowOff>133350</xdr:rowOff>
    </xdr:to>
    <xdr:sp macro="" textlink="">
      <xdr:nvSpPr>
        <xdr:cNvPr id="36" name="Rectangle 65">
          <a:extLst>
            <a:ext uri="{FF2B5EF4-FFF2-40B4-BE49-F238E27FC236}">
              <a16:creationId xmlns:a16="http://schemas.microsoft.com/office/drawing/2014/main" id="{DFF34CBD-23E2-490B-BEFD-68D4F4689589}"/>
            </a:ext>
          </a:extLst>
        </xdr:cNvPr>
        <xdr:cNvSpPr>
          <a:spLocks noChangeArrowheads="1"/>
        </xdr:cNvSpPr>
      </xdr:nvSpPr>
      <xdr:spPr bwMode="auto">
        <a:xfrm>
          <a:off x="609600" y="1971675"/>
          <a:ext cx="2667000" cy="4038600"/>
        </a:xfrm>
        <a:prstGeom prst="rect">
          <a:avLst/>
        </a:prstGeom>
        <a:noFill/>
        <a:ln w="57150">
          <a:solidFill>
            <a:srgbClr val="000000"/>
          </a:solidFill>
          <a:miter lim="800000"/>
          <a:headEnd/>
          <a:tailEnd/>
        </a:ln>
      </xdr:spPr>
    </xdr:sp>
    <xdr:clientData/>
  </xdr:twoCellAnchor>
  <xdr:twoCellAnchor>
    <xdr:from>
      <xdr:col>5</xdr:col>
      <xdr:colOff>228600</xdr:colOff>
      <xdr:row>10</xdr:row>
      <xdr:rowOff>142875</xdr:rowOff>
    </xdr:from>
    <xdr:to>
      <xdr:col>6</xdr:col>
      <xdr:colOff>304800</xdr:colOff>
      <xdr:row>35</xdr:row>
      <xdr:rowOff>133350</xdr:rowOff>
    </xdr:to>
    <xdr:sp macro="" textlink="">
      <xdr:nvSpPr>
        <xdr:cNvPr id="37" name="Rectangle 66">
          <a:extLst>
            <a:ext uri="{FF2B5EF4-FFF2-40B4-BE49-F238E27FC236}">
              <a16:creationId xmlns:a16="http://schemas.microsoft.com/office/drawing/2014/main" id="{0B481E4C-1485-4ABC-A736-E77D6A5FF28E}"/>
            </a:ext>
          </a:extLst>
        </xdr:cNvPr>
        <xdr:cNvSpPr>
          <a:spLocks noChangeArrowheads="1"/>
        </xdr:cNvSpPr>
      </xdr:nvSpPr>
      <xdr:spPr bwMode="auto">
        <a:xfrm>
          <a:off x="3276600" y="1971675"/>
          <a:ext cx="685800" cy="4038600"/>
        </a:xfrm>
        <a:prstGeom prst="rect">
          <a:avLst/>
        </a:prstGeom>
        <a:noFill/>
        <a:ln w="57150">
          <a:solidFill>
            <a:srgbClr val="000000"/>
          </a:solidFill>
          <a:miter lim="800000"/>
          <a:headEnd/>
          <a:tailEnd/>
        </a:ln>
      </xdr:spPr>
    </xdr:sp>
    <xdr:clientData/>
  </xdr:twoCellAnchor>
  <xdr:oneCellAnchor>
    <xdr:from>
      <xdr:col>5</xdr:col>
      <xdr:colOff>190500</xdr:colOff>
      <xdr:row>8</xdr:row>
      <xdr:rowOff>0</xdr:rowOff>
    </xdr:from>
    <xdr:ext cx="656822" cy="474761"/>
    <xdr:sp macro="" textlink="">
      <xdr:nvSpPr>
        <xdr:cNvPr id="38" name="Text Box 67">
          <a:extLst>
            <a:ext uri="{FF2B5EF4-FFF2-40B4-BE49-F238E27FC236}">
              <a16:creationId xmlns:a16="http://schemas.microsoft.com/office/drawing/2014/main" id="{EF022341-6074-4272-A740-3155B996A7C6}"/>
            </a:ext>
          </a:extLst>
        </xdr:cNvPr>
        <xdr:cNvSpPr txBox="1">
          <a:spLocks noChangeArrowheads="1"/>
        </xdr:cNvSpPr>
      </xdr:nvSpPr>
      <xdr:spPr bwMode="auto">
        <a:xfrm>
          <a:off x="3238500" y="1504950"/>
          <a:ext cx="656822" cy="474761"/>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CO Vault</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4</xdr:col>
      <xdr:colOff>428624</xdr:colOff>
      <xdr:row>28</xdr:row>
      <xdr:rowOff>47625</xdr:rowOff>
    </xdr:from>
    <xdr:to>
      <xdr:col>5</xdr:col>
      <xdr:colOff>380999</xdr:colOff>
      <xdr:row>28</xdr:row>
      <xdr:rowOff>47625</xdr:rowOff>
    </xdr:to>
    <xdr:sp macro="" textlink="">
      <xdr:nvSpPr>
        <xdr:cNvPr id="39" name="Line 68">
          <a:extLst>
            <a:ext uri="{FF2B5EF4-FFF2-40B4-BE49-F238E27FC236}">
              <a16:creationId xmlns:a16="http://schemas.microsoft.com/office/drawing/2014/main" id="{08420641-12B0-42B7-90E6-6743334FEAE6}"/>
            </a:ext>
          </a:extLst>
        </xdr:cNvPr>
        <xdr:cNvSpPr>
          <a:spLocks noChangeShapeType="1"/>
        </xdr:cNvSpPr>
      </xdr:nvSpPr>
      <xdr:spPr bwMode="auto">
        <a:xfrm>
          <a:off x="2867024" y="4791075"/>
          <a:ext cx="561975" cy="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114300</xdr:rowOff>
    </xdr:from>
    <xdr:to>
      <xdr:col>5</xdr:col>
      <xdr:colOff>381000</xdr:colOff>
      <xdr:row>28</xdr:row>
      <xdr:rowOff>47625</xdr:rowOff>
    </xdr:to>
    <xdr:sp macro="" textlink="">
      <xdr:nvSpPr>
        <xdr:cNvPr id="40" name="Line 69">
          <a:extLst>
            <a:ext uri="{FF2B5EF4-FFF2-40B4-BE49-F238E27FC236}">
              <a16:creationId xmlns:a16="http://schemas.microsoft.com/office/drawing/2014/main" id="{62056B9B-B03D-448F-9905-C315211CBB22}"/>
            </a:ext>
          </a:extLst>
        </xdr:cNvPr>
        <xdr:cNvSpPr>
          <a:spLocks noChangeShapeType="1"/>
        </xdr:cNvSpPr>
      </xdr:nvSpPr>
      <xdr:spPr bwMode="auto">
        <a:xfrm>
          <a:off x="3429000" y="2428875"/>
          <a:ext cx="0" cy="2362200"/>
        </a:xfrm>
        <a:prstGeom prst="line">
          <a:avLst/>
        </a:prstGeom>
        <a:noFill/>
        <a:ln w="19050">
          <a:solidFill>
            <a:srgbClr val="3333CC"/>
          </a:solidFill>
          <a:prstDash val="sysDot"/>
          <a:round/>
          <a:headEnd/>
          <a:tailEnd/>
        </a:ln>
      </xdr:spPr>
    </xdr:sp>
    <xdr:clientData/>
  </xdr:twoCellAnchor>
  <xdr:twoCellAnchor>
    <xdr:from>
      <xdr:col>5</xdr:col>
      <xdr:colOff>381000</xdr:colOff>
      <xdr:row>13</xdr:row>
      <xdr:rowOff>38100</xdr:rowOff>
    </xdr:from>
    <xdr:to>
      <xdr:col>5</xdr:col>
      <xdr:colOff>476250</xdr:colOff>
      <xdr:row>13</xdr:row>
      <xdr:rowOff>123825</xdr:rowOff>
    </xdr:to>
    <xdr:sp macro="" textlink="">
      <xdr:nvSpPr>
        <xdr:cNvPr id="41" name="Freeform 70">
          <a:extLst>
            <a:ext uri="{FF2B5EF4-FFF2-40B4-BE49-F238E27FC236}">
              <a16:creationId xmlns:a16="http://schemas.microsoft.com/office/drawing/2014/main" id="{65C95419-C577-43D1-8BA5-19F9CB3F3867}"/>
            </a:ext>
          </a:extLst>
        </xdr:cNvPr>
        <xdr:cNvSpPr>
          <a:spLocks/>
        </xdr:cNvSpPr>
      </xdr:nvSpPr>
      <xdr:spPr bwMode="auto">
        <a:xfrm>
          <a:off x="34290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2</xdr:col>
      <xdr:colOff>352425</xdr:colOff>
      <xdr:row>14</xdr:row>
      <xdr:rowOff>28575</xdr:rowOff>
    </xdr:from>
    <xdr:ext cx="284516" cy="379637"/>
    <xdr:sp macro="" textlink="">
      <xdr:nvSpPr>
        <xdr:cNvPr id="42" name="Text Box 86">
          <a:extLst>
            <a:ext uri="{FF2B5EF4-FFF2-40B4-BE49-F238E27FC236}">
              <a16:creationId xmlns:a16="http://schemas.microsoft.com/office/drawing/2014/main" id="{FF290FE9-7993-44EF-94B2-D327D402D7D1}"/>
            </a:ext>
          </a:extLst>
        </xdr:cNvPr>
        <xdr:cNvSpPr txBox="1">
          <a:spLocks noChangeArrowheads="1"/>
        </xdr:cNvSpPr>
      </xdr:nvSpPr>
      <xdr:spPr bwMode="auto">
        <a:xfrm>
          <a:off x="1571625" y="2505075"/>
          <a:ext cx="284516" cy="37963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C4</a:t>
          </a:r>
        </a:p>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3</xdr:col>
      <xdr:colOff>76200</xdr:colOff>
      <xdr:row>14</xdr:row>
      <xdr:rowOff>28575</xdr:rowOff>
    </xdr:from>
    <xdr:to>
      <xdr:col>3</xdr:col>
      <xdr:colOff>76200</xdr:colOff>
      <xdr:row>15</xdr:row>
      <xdr:rowOff>95250</xdr:rowOff>
    </xdr:to>
    <xdr:sp macro="" textlink="">
      <xdr:nvSpPr>
        <xdr:cNvPr id="43" name="Line 88">
          <a:extLst>
            <a:ext uri="{FF2B5EF4-FFF2-40B4-BE49-F238E27FC236}">
              <a16:creationId xmlns:a16="http://schemas.microsoft.com/office/drawing/2014/main" id="{CB9BF73F-64C6-4C1F-A085-E9D8D97D5FBE}"/>
            </a:ext>
          </a:extLst>
        </xdr:cNvPr>
        <xdr:cNvSpPr>
          <a:spLocks noChangeShapeType="1"/>
        </xdr:cNvSpPr>
      </xdr:nvSpPr>
      <xdr:spPr bwMode="auto">
        <a:xfrm>
          <a:off x="1905000" y="2505075"/>
          <a:ext cx="0" cy="228600"/>
        </a:xfrm>
        <a:prstGeom prst="line">
          <a:avLst/>
        </a:prstGeom>
        <a:noFill/>
        <a:ln w="38100" cmpd="dbl">
          <a:solidFill>
            <a:srgbClr val="000000"/>
          </a:solidFill>
          <a:round/>
          <a:headEnd/>
          <a:tailEnd/>
        </a:ln>
      </xdr:spPr>
    </xdr:sp>
    <xdr:clientData/>
  </xdr:twoCellAnchor>
  <xdr:twoCellAnchor>
    <xdr:from>
      <xdr:col>12</xdr:col>
      <xdr:colOff>565547</xdr:colOff>
      <xdr:row>12</xdr:row>
      <xdr:rowOff>47625</xdr:rowOff>
    </xdr:from>
    <xdr:to>
      <xdr:col>13</xdr:col>
      <xdr:colOff>188913</xdr:colOff>
      <xdr:row>12</xdr:row>
      <xdr:rowOff>123825</xdr:rowOff>
    </xdr:to>
    <xdr:sp macro="" textlink="">
      <xdr:nvSpPr>
        <xdr:cNvPr id="44" name="Line 90">
          <a:extLst>
            <a:ext uri="{FF2B5EF4-FFF2-40B4-BE49-F238E27FC236}">
              <a16:creationId xmlns:a16="http://schemas.microsoft.com/office/drawing/2014/main" id="{FF62F6DF-F95E-4FEB-883C-44601D28C808}"/>
            </a:ext>
          </a:extLst>
        </xdr:cNvPr>
        <xdr:cNvSpPr>
          <a:spLocks noChangeShapeType="1"/>
        </xdr:cNvSpPr>
      </xdr:nvSpPr>
      <xdr:spPr bwMode="auto">
        <a:xfrm flipV="1">
          <a:off x="7880747" y="2200275"/>
          <a:ext cx="232966" cy="76200"/>
        </a:xfrm>
        <a:prstGeom prst="line">
          <a:avLst/>
        </a:prstGeom>
        <a:noFill/>
        <a:ln w="12700">
          <a:solidFill>
            <a:srgbClr val="000000"/>
          </a:solidFill>
          <a:round/>
          <a:headEnd/>
          <a:tailEnd/>
        </a:ln>
      </xdr:spPr>
    </xdr:sp>
    <xdr:clientData/>
  </xdr:twoCellAnchor>
  <xdr:twoCellAnchor>
    <xdr:from>
      <xdr:col>12</xdr:col>
      <xdr:colOff>265113</xdr:colOff>
      <xdr:row>12</xdr:row>
      <xdr:rowOff>123825</xdr:rowOff>
    </xdr:from>
    <xdr:to>
      <xdr:col>12</xdr:col>
      <xdr:colOff>565547</xdr:colOff>
      <xdr:row>14</xdr:row>
      <xdr:rowOff>104775</xdr:rowOff>
    </xdr:to>
    <xdr:grpSp>
      <xdr:nvGrpSpPr>
        <xdr:cNvPr id="45" name="Group 94">
          <a:extLst>
            <a:ext uri="{FF2B5EF4-FFF2-40B4-BE49-F238E27FC236}">
              <a16:creationId xmlns:a16="http://schemas.microsoft.com/office/drawing/2014/main" id="{F8F453FF-0389-4F8E-BFEB-A33282300479}"/>
            </a:ext>
          </a:extLst>
        </xdr:cNvPr>
        <xdr:cNvGrpSpPr>
          <a:grpSpLocks noChangeAspect="1"/>
        </xdr:cNvGrpSpPr>
      </xdr:nvGrpSpPr>
      <xdr:grpSpPr bwMode="auto">
        <a:xfrm>
          <a:off x="7631113" y="2251075"/>
          <a:ext cx="300434" cy="298450"/>
          <a:chOff x="1056" y="3408"/>
          <a:chExt cx="144" cy="96"/>
        </a:xfrm>
      </xdr:grpSpPr>
      <xdr:sp macro="" textlink="">
        <xdr:nvSpPr>
          <xdr:cNvPr id="46" name="Rectangle 95">
            <a:extLst>
              <a:ext uri="{FF2B5EF4-FFF2-40B4-BE49-F238E27FC236}">
                <a16:creationId xmlns:a16="http://schemas.microsoft.com/office/drawing/2014/main" id="{F73F0D3D-F697-462A-A5F3-59446FE3B601}"/>
              </a:ext>
            </a:extLst>
          </xdr:cNvPr>
          <xdr:cNvSpPr>
            <a:spLocks noChangeAspect="1" noChangeArrowheads="1"/>
          </xdr:cNvSpPr>
        </xdr:nvSpPr>
        <xdr:spPr bwMode="auto">
          <a:xfrm>
            <a:off x="1056" y="3408"/>
            <a:ext cx="144" cy="96"/>
          </a:xfrm>
          <a:prstGeom prst="rect">
            <a:avLst/>
          </a:prstGeom>
          <a:solidFill>
            <a:srgbClr val="000000"/>
          </a:solidFill>
          <a:ln w="12700">
            <a:solidFill>
              <a:srgbClr val="000000"/>
            </a:solidFill>
            <a:miter lim="800000"/>
            <a:headEnd/>
            <a:tailEnd/>
          </a:ln>
        </xdr:spPr>
      </xdr:sp>
      <xdr:sp macro="" textlink="">
        <xdr:nvSpPr>
          <xdr:cNvPr id="47" name="Rectangle 96">
            <a:extLst>
              <a:ext uri="{FF2B5EF4-FFF2-40B4-BE49-F238E27FC236}">
                <a16:creationId xmlns:a16="http://schemas.microsoft.com/office/drawing/2014/main" id="{0E242E29-E6EE-41D0-A397-76EC052DC97D}"/>
              </a:ext>
            </a:extLst>
          </xdr:cNvPr>
          <xdr:cNvSpPr>
            <a:spLocks noChangeAspect="1" noChangeArrowheads="1"/>
          </xdr:cNvSpPr>
        </xdr:nvSpPr>
        <xdr:spPr bwMode="auto">
          <a:xfrm>
            <a:off x="1056" y="3408"/>
            <a:ext cx="96" cy="96"/>
          </a:xfrm>
          <a:prstGeom prst="rect">
            <a:avLst/>
          </a:prstGeom>
          <a:noFill/>
          <a:ln w="9525">
            <a:solidFill>
              <a:srgbClr val="FFCC00"/>
            </a:solidFill>
            <a:miter lim="800000"/>
            <a:headEnd/>
            <a:tailEnd/>
          </a:ln>
        </xdr:spPr>
      </xdr:sp>
      <xdr:sp macro="" textlink="">
        <xdr:nvSpPr>
          <xdr:cNvPr id="48" name="Rectangle 97" descr="Light horizontal">
            <a:extLst>
              <a:ext uri="{FF2B5EF4-FFF2-40B4-BE49-F238E27FC236}">
                <a16:creationId xmlns:a16="http://schemas.microsoft.com/office/drawing/2014/main" id="{9A773A0A-EE90-4787-8A72-2F8EE68A897B}"/>
              </a:ext>
            </a:extLst>
          </xdr:cNvPr>
          <xdr:cNvSpPr>
            <a:spLocks noChangeAspect="1" noChangeArrowheads="1"/>
          </xdr:cNvSpPr>
        </xdr:nvSpPr>
        <xdr:spPr bwMode="auto">
          <a:xfrm>
            <a:off x="1151" y="3408"/>
            <a:ext cx="50" cy="96"/>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sp macro="" textlink="">
        <xdr:nvSpPr>
          <xdr:cNvPr id="49" name="Line 98">
            <a:extLst>
              <a:ext uri="{FF2B5EF4-FFF2-40B4-BE49-F238E27FC236}">
                <a16:creationId xmlns:a16="http://schemas.microsoft.com/office/drawing/2014/main" id="{00973552-96B5-43E3-9610-6166EF2B4B59}"/>
              </a:ext>
            </a:extLst>
          </xdr:cNvPr>
          <xdr:cNvSpPr>
            <a:spLocks noChangeAspect="1" noChangeShapeType="1"/>
          </xdr:cNvSpPr>
        </xdr:nvSpPr>
        <xdr:spPr bwMode="auto">
          <a:xfrm>
            <a:off x="1056" y="3456"/>
            <a:ext cx="96" cy="0"/>
          </a:xfrm>
          <a:prstGeom prst="line">
            <a:avLst/>
          </a:prstGeom>
          <a:noFill/>
          <a:ln w="9525">
            <a:solidFill>
              <a:srgbClr val="FFCC00"/>
            </a:solidFill>
            <a:round/>
            <a:headEnd/>
            <a:tailEnd/>
          </a:ln>
        </xdr:spPr>
      </xdr:sp>
      <xdr:sp macro="" textlink="">
        <xdr:nvSpPr>
          <xdr:cNvPr id="50" name="Rectangle 99">
            <a:extLst>
              <a:ext uri="{FF2B5EF4-FFF2-40B4-BE49-F238E27FC236}">
                <a16:creationId xmlns:a16="http://schemas.microsoft.com/office/drawing/2014/main" id="{E03BC8D7-CB7A-441B-96C4-7FA267EAB5B7}"/>
              </a:ext>
            </a:extLst>
          </xdr:cNvPr>
          <xdr:cNvSpPr>
            <a:spLocks noChangeAspect="1" noChangeArrowheads="1"/>
          </xdr:cNvSpPr>
        </xdr:nvSpPr>
        <xdr:spPr bwMode="auto">
          <a:xfrm>
            <a:off x="1104" y="3408"/>
            <a:ext cx="48" cy="96"/>
          </a:xfrm>
          <a:prstGeom prst="rect">
            <a:avLst/>
          </a:prstGeom>
          <a:solidFill>
            <a:srgbClr val="FF9900"/>
          </a:solidFill>
          <a:ln w="9525">
            <a:solidFill>
              <a:srgbClr val="FF9900"/>
            </a:solidFill>
            <a:miter lim="800000"/>
            <a:headEnd/>
            <a:tailEnd/>
          </a:ln>
        </xdr:spPr>
      </xdr:sp>
    </xdr:grpSp>
    <xdr:clientData/>
  </xdr:twoCellAnchor>
  <xdr:oneCellAnchor>
    <xdr:from>
      <xdr:col>2</xdr:col>
      <xdr:colOff>466725</xdr:colOff>
      <xdr:row>12</xdr:row>
      <xdr:rowOff>142875</xdr:rowOff>
    </xdr:from>
    <xdr:ext cx="149470" cy="322385"/>
    <xdr:sp macro="" textlink="">
      <xdr:nvSpPr>
        <xdr:cNvPr id="51" name="Rectangle 101">
          <a:extLst>
            <a:ext uri="{FF2B5EF4-FFF2-40B4-BE49-F238E27FC236}">
              <a16:creationId xmlns:a16="http://schemas.microsoft.com/office/drawing/2014/main" id="{CD5F8A77-7A9C-4839-9079-DD5FC9F94AA1}"/>
            </a:ext>
          </a:extLst>
        </xdr:cNvPr>
        <xdr:cNvSpPr>
          <a:spLocks noChangeArrowheads="1"/>
        </xdr:cNvSpPr>
      </xdr:nvSpPr>
      <xdr:spPr bwMode="auto">
        <a:xfrm>
          <a:off x="1685925" y="2295525"/>
          <a:ext cx="149470" cy="322385"/>
        </a:xfrm>
        <a:prstGeom prst="rect">
          <a:avLst/>
        </a:prstGeom>
        <a:noFill/>
        <a:ln w="9525">
          <a:noFill/>
          <a:miter lim="800000"/>
          <a:headEnd/>
          <a:tailEnd/>
        </a:ln>
      </xdr:spPr>
      <xdr:txBody>
        <a:bodyPr wrap="none" lIns="0" tIns="0" rIns="0" bIns="0" anchor="t" upright="1">
          <a:spAutoFit/>
        </a:bodyPr>
        <a:lstStyle/>
        <a:p>
          <a:pPr algn="l" rtl="0">
            <a:defRPr sz="1000"/>
          </a:pPr>
          <a:r>
            <a:rPr lang="en-US" sz="900" b="0" i="0" strike="noStrike">
              <a:solidFill>
                <a:srgbClr val="000000"/>
              </a:solidFill>
              <a:latin typeface="Arial"/>
              <a:cs typeface="Arial"/>
            </a:rPr>
            <a:t>C2</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oneCellAnchor>
  <xdr:twoCellAnchor>
    <xdr:from>
      <xdr:col>7</xdr:col>
      <xdr:colOff>561975</xdr:colOff>
      <xdr:row>13</xdr:row>
      <xdr:rowOff>38100</xdr:rowOff>
    </xdr:from>
    <xdr:to>
      <xdr:col>8</xdr:col>
      <xdr:colOff>38100</xdr:colOff>
      <xdr:row>13</xdr:row>
      <xdr:rowOff>123825</xdr:rowOff>
    </xdr:to>
    <xdr:sp macro="" textlink="">
      <xdr:nvSpPr>
        <xdr:cNvPr id="52" name="Freeform 105">
          <a:extLst>
            <a:ext uri="{FF2B5EF4-FFF2-40B4-BE49-F238E27FC236}">
              <a16:creationId xmlns:a16="http://schemas.microsoft.com/office/drawing/2014/main" id="{BA627466-F233-4423-9166-E3DE9E74BEE2}"/>
            </a:ext>
          </a:extLst>
        </xdr:cNvPr>
        <xdr:cNvSpPr>
          <a:spLocks/>
        </xdr:cNvSpPr>
      </xdr:nvSpPr>
      <xdr:spPr bwMode="auto">
        <a:xfrm>
          <a:off x="48291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7</xdr:col>
      <xdr:colOff>419100</xdr:colOff>
      <xdr:row>5</xdr:row>
      <xdr:rowOff>85725</xdr:rowOff>
    </xdr:from>
    <xdr:ext cx="635900" cy="388477"/>
    <xdr:sp macro="" textlink="">
      <xdr:nvSpPr>
        <xdr:cNvPr id="53" name="Text Box 107">
          <a:extLst>
            <a:ext uri="{FF2B5EF4-FFF2-40B4-BE49-F238E27FC236}">
              <a16:creationId xmlns:a16="http://schemas.microsoft.com/office/drawing/2014/main" id="{B79F9400-D6B9-46AA-B505-2900A9AE4530}"/>
            </a:ext>
          </a:extLst>
        </xdr:cNvPr>
        <xdr:cNvSpPr txBox="1">
          <a:spLocks noChangeArrowheads="1"/>
        </xdr:cNvSpPr>
      </xdr:nvSpPr>
      <xdr:spPr bwMode="auto">
        <a:xfrm>
          <a:off x="4686300" y="1104900"/>
          <a:ext cx="635900" cy="388477"/>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Last </a:t>
          </a:r>
        </a:p>
        <a:p>
          <a:pPr algn="l" rtl="0">
            <a:defRPr sz="1000"/>
          </a:pPr>
          <a:r>
            <a:rPr lang="en-US" sz="1000" b="0" i="0" strike="noStrike">
              <a:solidFill>
                <a:srgbClr val="000000"/>
              </a:solidFill>
              <a:latin typeface="Times New Roman"/>
              <a:cs typeface="Times New Roman"/>
            </a:rPr>
            <a:t>manhole</a:t>
          </a:r>
        </a:p>
      </xdr:txBody>
    </xdr:sp>
    <xdr:clientData/>
  </xdr:oneCellAnchor>
  <xdr:twoCellAnchor>
    <xdr:from>
      <xdr:col>5</xdr:col>
      <xdr:colOff>0</xdr:colOff>
      <xdr:row>27</xdr:row>
      <xdr:rowOff>133350</xdr:rowOff>
    </xdr:from>
    <xdr:to>
      <xdr:col>5</xdr:col>
      <xdr:colOff>95250</xdr:colOff>
      <xdr:row>28</xdr:row>
      <xdr:rowOff>57150</xdr:rowOff>
    </xdr:to>
    <xdr:sp macro="" textlink="">
      <xdr:nvSpPr>
        <xdr:cNvPr id="54" name="Freeform 109">
          <a:extLst>
            <a:ext uri="{FF2B5EF4-FFF2-40B4-BE49-F238E27FC236}">
              <a16:creationId xmlns:a16="http://schemas.microsoft.com/office/drawing/2014/main" id="{9E852B36-6ADE-40E1-9911-A94405AA2F01}"/>
            </a:ext>
          </a:extLst>
        </xdr:cNvPr>
        <xdr:cNvSpPr>
          <a:spLocks/>
        </xdr:cNvSpPr>
      </xdr:nvSpPr>
      <xdr:spPr bwMode="auto">
        <a:xfrm>
          <a:off x="3048000" y="47148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FF0000"/>
        </a:solidFill>
        <a:ln w="12700">
          <a:solidFill>
            <a:srgbClr val="000000"/>
          </a:solidFill>
          <a:round/>
          <a:headEnd/>
          <a:tailEnd/>
        </a:ln>
      </xdr:spPr>
    </xdr:sp>
    <xdr:clientData/>
  </xdr:twoCellAnchor>
  <xdr:oneCellAnchor>
    <xdr:from>
      <xdr:col>4</xdr:col>
      <xdr:colOff>238320</xdr:colOff>
      <xdr:row>25</xdr:row>
      <xdr:rowOff>37128</xdr:rowOff>
    </xdr:from>
    <xdr:ext cx="347211" cy="269304"/>
    <xdr:sp macro="" textlink="">
      <xdr:nvSpPr>
        <xdr:cNvPr id="55" name="Text Box 110">
          <a:extLst>
            <a:ext uri="{FF2B5EF4-FFF2-40B4-BE49-F238E27FC236}">
              <a16:creationId xmlns:a16="http://schemas.microsoft.com/office/drawing/2014/main" id="{0F746ED0-4330-4E3E-9C45-BDD4344CEE0D}"/>
            </a:ext>
          </a:extLst>
        </xdr:cNvPr>
        <xdr:cNvSpPr txBox="1">
          <a:spLocks noChangeArrowheads="1"/>
        </xdr:cNvSpPr>
      </xdr:nvSpPr>
      <xdr:spPr bwMode="auto">
        <a:xfrm>
          <a:off x="2676720" y="4294803"/>
          <a:ext cx="347211"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P8</a:t>
          </a:r>
        </a:p>
      </xdr:txBody>
    </xdr:sp>
    <xdr:clientData/>
  </xdr:oneCellAnchor>
  <xdr:twoCellAnchor>
    <xdr:from>
      <xdr:col>7</xdr:col>
      <xdr:colOff>228600</xdr:colOff>
      <xdr:row>13</xdr:row>
      <xdr:rowOff>38100</xdr:rowOff>
    </xdr:from>
    <xdr:to>
      <xdr:col>7</xdr:col>
      <xdr:colOff>323850</xdr:colOff>
      <xdr:row>13</xdr:row>
      <xdr:rowOff>123825</xdr:rowOff>
    </xdr:to>
    <xdr:sp macro="" textlink="">
      <xdr:nvSpPr>
        <xdr:cNvPr id="56" name="Freeform 111">
          <a:extLst>
            <a:ext uri="{FF2B5EF4-FFF2-40B4-BE49-F238E27FC236}">
              <a16:creationId xmlns:a16="http://schemas.microsoft.com/office/drawing/2014/main" id="{AEBBE20B-FB76-45E6-B9D6-AE586AFDF2D4}"/>
            </a:ext>
          </a:extLst>
        </xdr:cNvPr>
        <xdr:cNvSpPr>
          <a:spLocks/>
        </xdr:cNvSpPr>
      </xdr:nvSpPr>
      <xdr:spPr bwMode="auto">
        <a:xfrm>
          <a:off x="4495800" y="2352675"/>
          <a:ext cx="95250"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oneCellAnchor>
    <xdr:from>
      <xdr:col>17</xdr:col>
      <xdr:colOff>103189</xdr:colOff>
      <xdr:row>10</xdr:row>
      <xdr:rowOff>76200</xdr:rowOff>
    </xdr:from>
    <xdr:ext cx="184731" cy="239809"/>
    <xdr:sp macro="" textlink="">
      <xdr:nvSpPr>
        <xdr:cNvPr id="57" name="Text Box 113">
          <a:extLst>
            <a:ext uri="{FF2B5EF4-FFF2-40B4-BE49-F238E27FC236}">
              <a16:creationId xmlns:a16="http://schemas.microsoft.com/office/drawing/2014/main" id="{FA1727ED-811A-4EE2-B71E-CC3853421C6D}"/>
            </a:ext>
          </a:extLst>
        </xdr:cNvPr>
        <xdr:cNvSpPr txBox="1">
          <a:spLocks noChangeArrowheads="1"/>
        </xdr:cNvSpPr>
      </xdr:nvSpPr>
      <xdr:spPr bwMode="auto">
        <a:xfrm>
          <a:off x="10466389" y="1905000"/>
          <a:ext cx="184731" cy="239809"/>
        </a:xfrm>
        <a:prstGeom prst="rect">
          <a:avLst/>
        </a:prstGeom>
        <a:noFill/>
        <a:ln w="9525">
          <a:noFill/>
          <a:miter lim="800000"/>
          <a:headEnd/>
          <a:tailEnd/>
        </a:ln>
      </xdr:spPr>
      <xdr:txBody>
        <a:bodyPr wrap="none" lIns="91440" tIns="45720" rIns="91440" bIns="45720" anchor="t" upright="1">
          <a:spAutoFit/>
        </a:bodyPr>
        <a:lstStyle/>
        <a:p>
          <a:pPr algn="l" rtl="0">
            <a:defRPr sz="1000"/>
          </a:pPr>
          <a:endParaRPr lang="en-US" sz="1000" b="0" i="0" strike="noStrike">
            <a:solidFill>
              <a:srgbClr val="000000"/>
            </a:solidFill>
            <a:latin typeface="Times New Roman"/>
            <a:cs typeface="Times New Roman"/>
          </a:endParaRPr>
        </a:p>
      </xdr:txBody>
    </xdr:sp>
    <xdr:clientData/>
  </xdr:oneCellAnchor>
  <xdr:twoCellAnchor>
    <xdr:from>
      <xdr:col>4</xdr:col>
      <xdr:colOff>449033</xdr:colOff>
      <xdr:row>26</xdr:row>
      <xdr:rowOff>84360</xdr:rowOff>
    </xdr:from>
    <xdr:to>
      <xdr:col>4</xdr:col>
      <xdr:colOff>449033</xdr:colOff>
      <xdr:row>29</xdr:row>
      <xdr:rowOff>135290</xdr:rowOff>
    </xdr:to>
    <xdr:sp macro="" textlink="">
      <xdr:nvSpPr>
        <xdr:cNvPr id="58" name="Line 115">
          <a:extLst>
            <a:ext uri="{FF2B5EF4-FFF2-40B4-BE49-F238E27FC236}">
              <a16:creationId xmlns:a16="http://schemas.microsoft.com/office/drawing/2014/main" id="{ECB1FF91-6ABE-4A0C-9140-D6398FFF5049}"/>
            </a:ext>
          </a:extLst>
        </xdr:cNvPr>
        <xdr:cNvSpPr>
          <a:spLocks noChangeShapeType="1"/>
        </xdr:cNvSpPr>
      </xdr:nvSpPr>
      <xdr:spPr bwMode="auto">
        <a:xfrm flipH="1" flipV="1">
          <a:off x="2887433" y="4503960"/>
          <a:ext cx="0" cy="536705"/>
        </a:xfrm>
        <a:prstGeom prst="line">
          <a:avLst/>
        </a:prstGeom>
        <a:noFill/>
        <a:ln w="38100" cmpd="dbl">
          <a:solidFill>
            <a:srgbClr val="000000"/>
          </a:solidFill>
          <a:round/>
          <a:headEnd/>
          <a:tailEnd/>
        </a:ln>
      </xdr:spPr>
    </xdr:sp>
    <xdr:clientData/>
  </xdr:twoCellAnchor>
  <xdr:twoCellAnchor>
    <xdr:from>
      <xdr:col>2</xdr:col>
      <xdr:colOff>445538</xdr:colOff>
      <xdr:row>27</xdr:row>
      <xdr:rowOff>96026</xdr:rowOff>
    </xdr:from>
    <xdr:to>
      <xdr:col>3</xdr:col>
      <xdr:colOff>61817</xdr:colOff>
      <xdr:row>28</xdr:row>
      <xdr:rowOff>162701</xdr:rowOff>
    </xdr:to>
    <xdr:sp macro="" textlink="">
      <xdr:nvSpPr>
        <xdr:cNvPr id="59" name="Freeform 137">
          <a:extLst>
            <a:ext uri="{FF2B5EF4-FFF2-40B4-BE49-F238E27FC236}">
              <a16:creationId xmlns:a16="http://schemas.microsoft.com/office/drawing/2014/main" id="{7726FDF4-C2F2-4D18-AA2D-ED32A258E864}"/>
            </a:ext>
          </a:extLst>
        </xdr:cNvPr>
        <xdr:cNvSpPr>
          <a:spLocks/>
        </xdr:cNvSpPr>
      </xdr:nvSpPr>
      <xdr:spPr bwMode="auto">
        <a:xfrm>
          <a:off x="1664738" y="4677551"/>
          <a:ext cx="225879"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4</xdr:col>
      <xdr:colOff>228600</xdr:colOff>
      <xdr:row>27</xdr:row>
      <xdr:rowOff>96026</xdr:rowOff>
    </xdr:from>
    <xdr:to>
      <xdr:col>4</xdr:col>
      <xdr:colOff>457200</xdr:colOff>
      <xdr:row>28</xdr:row>
      <xdr:rowOff>162701</xdr:rowOff>
    </xdr:to>
    <xdr:sp macro="" textlink="">
      <xdr:nvSpPr>
        <xdr:cNvPr id="60" name="Freeform 161">
          <a:extLst>
            <a:ext uri="{FF2B5EF4-FFF2-40B4-BE49-F238E27FC236}">
              <a16:creationId xmlns:a16="http://schemas.microsoft.com/office/drawing/2014/main" id="{E96EBC46-E174-4BF4-8F9D-9A813222CC5B}"/>
            </a:ext>
          </a:extLst>
        </xdr:cNvPr>
        <xdr:cNvSpPr>
          <a:spLocks/>
        </xdr:cNvSpPr>
      </xdr:nvSpPr>
      <xdr:spPr bwMode="auto">
        <a:xfrm>
          <a:off x="26670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editAs="oneCell">
    <xdr:from>
      <xdr:col>7</xdr:col>
      <xdr:colOff>142875</xdr:colOff>
      <xdr:row>20</xdr:row>
      <xdr:rowOff>76200</xdr:rowOff>
    </xdr:from>
    <xdr:to>
      <xdr:col>7</xdr:col>
      <xdr:colOff>142875</xdr:colOff>
      <xdr:row>21</xdr:row>
      <xdr:rowOff>85725</xdr:rowOff>
    </xdr:to>
    <xdr:sp macro="" textlink="">
      <xdr:nvSpPr>
        <xdr:cNvPr id="61" name="Rectangle 165">
          <a:extLst>
            <a:ext uri="{FF2B5EF4-FFF2-40B4-BE49-F238E27FC236}">
              <a16:creationId xmlns:a16="http://schemas.microsoft.com/office/drawing/2014/main" id="{41B19A12-E0D5-44AA-B694-32A5E7F26231}"/>
            </a:ext>
          </a:extLst>
        </xdr:cNvPr>
        <xdr:cNvSpPr>
          <a:spLocks noChangeArrowheads="1"/>
        </xdr:cNvSpPr>
      </xdr:nvSpPr>
      <xdr:spPr bwMode="auto">
        <a:xfrm>
          <a:off x="4410075" y="3524250"/>
          <a:ext cx="0" cy="171450"/>
        </a:xfrm>
        <a:prstGeom prst="rect">
          <a:avLst/>
        </a:prstGeom>
        <a:noFill/>
        <a:ln w="9525">
          <a:noFill/>
          <a:miter lim="800000"/>
          <a:headEnd/>
          <a:tailEnd/>
        </a:ln>
      </xdr:spPr>
    </xdr:sp>
    <xdr:clientData/>
  </xdr:twoCellAnchor>
  <xdr:twoCellAnchor>
    <xdr:from>
      <xdr:col>5</xdr:col>
      <xdr:colOff>485775</xdr:colOff>
      <xdr:row>14</xdr:row>
      <xdr:rowOff>0</xdr:rowOff>
    </xdr:from>
    <xdr:to>
      <xdr:col>6</xdr:col>
      <xdr:colOff>571500</xdr:colOff>
      <xdr:row>20</xdr:row>
      <xdr:rowOff>76200</xdr:rowOff>
    </xdr:to>
    <xdr:sp macro="" textlink="">
      <xdr:nvSpPr>
        <xdr:cNvPr id="62" name="Line 167">
          <a:extLst>
            <a:ext uri="{FF2B5EF4-FFF2-40B4-BE49-F238E27FC236}">
              <a16:creationId xmlns:a16="http://schemas.microsoft.com/office/drawing/2014/main" id="{76F9F1EA-0CE9-4C6F-A460-72D77141A9F5}"/>
            </a:ext>
          </a:extLst>
        </xdr:cNvPr>
        <xdr:cNvSpPr>
          <a:spLocks noChangeShapeType="1"/>
        </xdr:cNvSpPr>
      </xdr:nvSpPr>
      <xdr:spPr bwMode="auto">
        <a:xfrm flipH="1" flipV="1">
          <a:off x="3533775" y="2476500"/>
          <a:ext cx="695325" cy="1047750"/>
        </a:xfrm>
        <a:prstGeom prst="line">
          <a:avLst/>
        </a:prstGeom>
        <a:noFill/>
        <a:ln w="25400">
          <a:solidFill>
            <a:srgbClr val="FF0000"/>
          </a:solidFill>
          <a:round/>
          <a:headEnd/>
          <a:tailEnd type="triangle" w="med" len="lg"/>
        </a:ln>
      </xdr:spPr>
    </xdr:sp>
    <xdr:clientData/>
  </xdr:twoCellAnchor>
  <xdr:twoCellAnchor>
    <xdr:from>
      <xdr:col>8</xdr:col>
      <xdr:colOff>295275</xdr:colOff>
      <xdr:row>13</xdr:row>
      <xdr:rowOff>38100</xdr:rowOff>
    </xdr:from>
    <xdr:to>
      <xdr:col>8</xdr:col>
      <xdr:colOff>381000</xdr:colOff>
      <xdr:row>13</xdr:row>
      <xdr:rowOff>123825</xdr:rowOff>
    </xdr:to>
    <xdr:sp macro="" textlink="">
      <xdr:nvSpPr>
        <xdr:cNvPr id="63" name="Freeform 171">
          <a:extLst>
            <a:ext uri="{FF2B5EF4-FFF2-40B4-BE49-F238E27FC236}">
              <a16:creationId xmlns:a16="http://schemas.microsoft.com/office/drawing/2014/main" id="{4029467E-F8F1-4BA0-AEB1-908A933B80B0}"/>
            </a:ext>
          </a:extLst>
        </xdr:cNvPr>
        <xdr:cNvSpPr>
          <a:spLocks/>
        </xdr:cNvSpPr>
      </xdr:nvSpPr>
      <xdr:spPr bwMode="auto">
        <a:xfrm>
          <a:off x="5172075" y="235267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8</xdr:col>
      <xdr:colOff>104775</xdr:colOff>
      <xdr:row>7</xdr:row>
      <xdr:rowOff>123825</xdr:rowOff>
    </xdr:from>
    <xdr:to>
      <xdr:col>8</xdr:col>
      <xdr:colOff>228600</xdr:colOff>
      <xdr:row>12</xdr:row>
      <xdr:rowOff>114300</xdr:rowOff>
    </xdr:to>
    <xdr:sp macro="" textlink="">
      <xdr:nvSpPr>
        <xdr:cNvPr id="64" name="Line 173">
          <a:extLst>
            <a:ext uri="{FF2B5EF4-FFF2-40B4-BE49-F238E27FC236}">
              <a16:creationId xmlns:a16="http://schemas.microsoft.com/office/drawing/2014/main" id="{03F80FDF-4C3A-434B-9A3C-0AA929E531ED}"/>
            </a:ext>
          </a:extLst>
        </xdr:cNvPr>
        <xdr:cNvSpPr>
          <a:spLocks noChangeShapeType="1"/>
        </xdr:cNvSpPr>
      </xdr:nvSpPr>
      <xdr:spPr bwMode="auto">
        <a:xfrm>
          <a:off x="4981575" y="1466850"/>
          <a:ext cx="123825" cy="800100"/>
        </a:xfrm>
        <a:prstGeom prst="line">
          <a:avLst/>
        </a:prstGeom>
        <a:noFill/>
        <a:ln w="9525">
          <a:solidFill>
            <a:srgbClr val="000000"/>
          </a:solidFill>
          <a:round/>
          <a:headEnd/>
          <a:tailEnd type="triangle" w="med" len="med"/>
        </a:ln>
      </xdr:spPr>
    </xdr:sp>
    <xdr:clientData/>
  </xdr:twoCellAnchor>
  <xdr:oneCellAnchor>
    <xdr:from>
      <xdr:col>6</xdr:col>
      <xdr:colOff>426245</xdr:colOff>
      <xdr:row>2</xdr:row>
      <xdr:rowOff>88106</xdr:rowOff>
    </xdr:from>
    <xdr:ext cx="2269670" cy="442429"/>
    <xdr:sp macro="" textlink="">
      <xdr:nvSpPr>
        <xdr:cNvPr id="65" name="Rectangle 174">
          <a:extLst>
            <a:ext uri="{FF2B5EF4-FFF2-40B4-BE49-F238E27FC236}">
              <a16:creationId xmlns:a16="http://schemas.microsoft.com/office/drawing/2014/main" id="{2623F381-FC7E-4CBD-8C79-2ED7C3A7EE3E}"/>
            </a:ext>
          </a:extLst>
        </xdr:cNvPr>
        <xdr:cNvSpPr>
          <a:spLocks noChangeArrowheads="1"/>
        </xdr:cNvSpPr>
      </xdr:nvSpPr>
      <xdr:spPr bwMode="auto">
        <a:xfrm>
          <a:off x="4083845" y="621506"/>
          <a:ext cx="2269670"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FF0000"/>
              </a:solidFill>
              <a:latin typeface="Arial"/>
              <a:cs typeface="Arial"/>
            </a:rPr>
            <a:t>User</a:t>
          </a:r>
          <a:r>
            <a:rPr lang="en-US" sz="1000" b="0" i="0" strike="noStrike" baseline="0">
              <a:solidFill>
                <a:srgbClr val="FF0000"/>
              </a:solidFill>
              <a:latin typeface="Arial"/>
              <a:cs typeface="Arial"/>
            </a:rPr>
            <a:t> Inputs - </a:t>
          </a:r>
          <a:r>
            <a:rPr lang="en-US" sz="1000" b="0" i="0" strike="noStrike">
              <a:solidFill>
                <a:srgbClr val="FF0000"/>
              </a:solidFill>
              <a:latin typeface="Arial"/>
              <a:cs typeface="Arial"/>
            </a:rPr>
            <a:t>Backbone Feeder</a:t>
          </a:r>
        </a:p>
        <a:p>
          <a:pPr algn="l" rtl="0">
            <a:defRPr sz="1000"/>
          </a:pPr>
          <a:r>
            <a:rPr lang="en-US" sz="1000" b="0" i="0" strike="noStrike">
              <a:solidFill>
                <a:srgbClr val="FF0000"/>
              </a:solidFill>
              <a:latin typeface="Arial"/>
              <a:cs typeface="Arial"/>
            </a:rPr>
            <a:t> Splice Spacing</a:t>
          </a:r>
        </a:p>
        <a:p>
          <a:pPr algn="l" rtl="0">
            <a:defRPr sz="1000"/>
          </a:pPr>
          <a:r>
            <a:rPr lang="en-US" sz="1000" b="0" i="0" strike="noStrike">
              <a:solidFill>
                <a:srgbClr val="FF0000"/>
              </a:solidFill>
              <a:latin typeface="Arial"/>
              <a:cs typeface="Arial"/>
            </a:rPr>
            <a:t> - default modeled every 4000 feet</a:t>
          </a:r>
        </a:p>
      </xdr:txBody>
    </xdr:sp>
    <xdr:clientData/>
  </xdr:oneCellAnchor>
  <xdr:twoCellAnchor>
    <xdr:from>
      <xdr:col>6</xdr:col>
      <xdr:colOff>314325</xdr:colOff>
      <xdr:row>3</xdr:row>
      <xdr:rowOff>142875</xdr:rowOff>
    </xdr:from>
    <xdr:to>
      <xdr:col>7</xdr:col>
      <xdr:colOff>581025</xdr:colOff>
      <xdr:row>13</xdr:row>
      <xdr:rowOff>28575</xdr:rowOff>
    </xdr:to>
    <xdr:sp macro="" textlink="">
      <xdr:nvSpPr>
        <xdr:cNvPr id="66" name="Line 175">
          <a:extLst>
            <a:ext uri="{FF2B5EF4-FFF2-40B4-BE49-F238E27FC236}">
              <a16:creationId xmlns:a16="http://schemas.microsoft.com/office/drawing/2014/main" id="{2B9844B7-7D37-45DC-BA3D-EAED02A3FDBE}"/>
            </a:ext>
          </a:extLst>
        </xdr:cNvPr>
        <xdr:cNvSpPr>
          <a:spLocks noChangeShapeType="1"/>
        </xdr:cNvSpPr>
      </xdr:nvSpPr>
      <xdr:spPr bwMode="auto">
        <a:xfrm>
          <a:off x="3971925" y="838200"/>
          <a:ext cx="876300" cy="1504950"/>
        </a:xfrm>
        <a:prstGeom prst="line">
          <a:avLst/>
        </a:prstGeom>
        <a:noFill/>
        <a:ln w="25400">
          <a:solidFill>
            <a:srgbClr val="FF0000"/>
          </a:solidFill>
          <a:round/>
          <a:headEnd/>
          <a:tailEnd type="triangle" w="med" len="lg"/>
        </a:ln>
      </xdr:spPr>
    </xdr:sp>
    <xdr:clientData/>
  </xdr:twoCellAnchor>
  <xdr:oneCellAnchor>
    <xdr:from>
      <xdr:col>11</xdr:col>
      <xdr:colOff>455613</xdr:colOff>
      <xdr:row>2</xdr:row>
      <xdr:rowOff>114300</xdr:rowOff>
    </xdr:from>
    <xdr:ext cx="1682127" cy="294953"/>
    <xdr:sp macro="" textlink="">
      <xdr:nvSpPr>
        <xdr:cNvPr id="67" name="Rectangle 176">
          <a:extLst>
            <a:ext uri="{FF2B5EF4-FFF2-40B4-BE49-F238E27FC236}">
              <a16:creationId xmlns:a16="http://schemas.microsoft.com/office/drawing/2014/main" id="{4C33810B-C854-4C49-9F08-B7F235FB2443}"/>
            </a:ext>
          </a:extLst>
        </xdr:cNvPr>
        <xdr:cNvSpPr>
          <a:spLocks noChangeArrowheads="1"/>
        </xdr:cNvSpPr>
      </xdr:nvSpPr>
      <xdr:spPr bwMode="auto">
        <a:xfrm>
          <a:off x="7161213" y="647700"/>
          <a:ext cx="1682127" cy="294953"/>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Lateral Feeder Splice at PFP.</a:t>
          </a:r>
        </a:p>
        <a:p>
          <a:pPr algn="l" rtl="0">
            <a:defRPr sz="1000"/>
          </a:pPr>
          <a:r>
            <a:rPr lang="en-US" sz="1000" b="0" i="0" strike="noStrike">
              <a:solidFill>
                <a:srgbClr val="000000"/>
              </a:solidFill>
              <a:latin typeface="Arial"/>
              <a:cs typeface="Arial"/>
            </a:rPr>
            <a:t>1 Every PFP</a:t>
          </a:r>
        </a:p>
      </xdr:txBody>
    </xdr:sp>
    <xdr:clientData/>
  </xdr:oneCellAnchor>
  <xdr:twoCellAnchor>
    <xdr:from>
      <xdr:col>12</xdr:col>
      <xdr:colOff>188913</xdr:colOff>
      <xdr:row>6</xdr:row>
      <xdr:rowOff>47625</xdr:rowOff>
    </xdr:from>
    <xdr:to>
      <xdr:col>12</xdr:col>
      <xdr:colOff>217488</xdr:colOff>
      <xdr:row>11</xdr:row>
      <xdr:rowOff>47625</xdr:rowOff>
    </xdr:to>
    <xdr:sp macro="" textlink="">
      <xdr:nvSpPr>
        <xdr:cNvPr id="68" name="Line 180">
          <a:extLst>
            <a:ext uri="{FF2B5EF4-FFF2-40B4-BE49-F238E27FC236}">
              <a16:creationId xmlns:a16="http://schemas.microsoft.com/office/drawing/2014/main" id="{DAA97DD8-7B98-4EC9-9C0D-886AE2DAA709}"/>
            </a:ext>
          </a:extLst>
        </xdr:cNvPr>
        <xdr:cNvSpPr>
          <a:spLocks noChangeShapeType="1"/>
        </xdr:cNvSpPr>
      </xdr:nvSpPr>
      <xdr:spPr bwMode="auto">
        <a:xfrm flipH="1">
          <a:off x="7504113" y="1228725"/>
          <a:ext cx="28575" cy="809625"/>
        </a:xfrm>
        <a:prstGeom prst="line">
          <a:avLst/>
        </a:prstGeom>
        <a:noFill/>
        <a:ln w="9525">
          <a:solidFill>
            <a:srgbClr val="000000"/>
          </a:solidFill>
          <a:round/>
          <a:headEnd/>
          <a:tailEnd type="triangle" w="med" len="med"/>
        </a:ln>
      </xdr:spPr>
    </xdr:sp>
    <xdr:clientData/>
  </xdr:twoCellAnchor>
  <xdr:oneCellAnchor>
    <xdr:from>
      <xdr:col>11</xdr:col>
      <xdr:colOff>179388</xdr:colOff>
      <xdr:row>21</xdr:row>
      <xdr:rowOff>22112</xdr:rowOff>
    </xdr:from>
    <xdr:ext cx="825867" cy="534762"/>
    <xdr:sp macro="" textlink="">
      <xdr:nvSpPr>
        <xdr:cNvPr id="69" name="Text Box 181">
          <a:extLst>
            <a:ext uri="{FF2B5EF4-FFF2-40B4-BE49-F238E27FC236}">
              <a16:creationId xmlns:a16="http://schemas.microsoft.com/office/drawing/2014/main" id="{49649387-5AAA-40F2-B1F5-C626132F8099}"/>
            </a:ext>
          </a:extLst>
        </xdr:cNvPr>
        <xdr:cNvSpPr txBox="1">
          <a:spLocks noChangeArrowheads="1"/>
        </xdr:cNvSpPr>
      </xdr:nvSpPr>
      <xdr:spPr bwMode="auto">
        <a:xfrm>
          <a:off x="6884988" y="3632087"/>
          <a:ext cx="825867" cy="534762"/>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000000"/>
              </a:solidFill>
              <a:latin typeface="Times New Roman"/>
              <a:cs typeface="Times New Roman"/>
            </a:rPr>
            <a:t>Early FTTP </a:t>
          </a:r>
        </a:p>
        <a:p>
          <a:pPr algn="l" rtl="0">
            <a:defRPr sz="1000"/>
          </a:pPr>
          <a:r>
            <a:rPr lang="en-US" sz="1000" b="0" i="0" strike="noStrike">
              <a:solidFill>
                <a:srgbClr val="000000"/>
              </a:solidFill>
              <a:latin typeface="Times New Roman"/>
              <a:cs typeface="Times New Roman"/>
            </a:rPr>
            <a:t>used</a:t>
          </a:r>
        </a:p>
        <a:p>
          <a:pPr algn="l" rtl="0">
            <a:defRPr sz="1000"/>
          </a:pPr>
          <a:r>
            <a:rPr lang="en-US" sz="1000" b="0" i="0" strike="noStrike">
              <a:solidFill>
                <a:srgbClr val="000000"/>
              </a:solidFill>
              <a:latin typeface="Times New Roman"/>
              <a:cs typeface="Times New Roman"/>
            </a:rPr>
            <a:t>Splice </a:t>
          </a:r>
        </a:p>
      </xdr:txBody>
    </xdr:sp>
    <xdr:clientData/>
  </xdr:oneCellAnchor>
  <xdr:twoCellAnchor>
    <xdr:from>
      <xdr:col>11</xdr:col>
      <xdr:colOff>510267</xdr:colOff>
      <xdr:row>13</xdr:row>
      <xdr:rowOff>152399</xdr:rowOff>
    </xdr:from>
    <xdr:to>
      <xdr:col>12</xdr:col>
      <xdr:colOff>141287</xdr:colOff>
      <xdr:row>18</xdr:row>
      <xdr:rowOff>102053</xdr:rowOff>
    </xdr:to>
    <xdr:sp macro="" textlink="">
      <xdr:nvSpPr>
        <xdr:cNvPr id="70" name="Line 182">
          <a:extLst>
            <a:ext uri="{FF2B5EF4-FFF2-40B4-BE49-F238E27FC236}">
              <a16:creationId xmlns:a16="http://schemas.microsoft.com/office/drawing/2014/main" id="{EF38439A-3A1C-43FD-8A5D-E24218AB78EB}"/>
            </a:ext>
          </a:extLst>
        </xdr:cNvPr>
        <xdr:cNvSpPr>
          <a:spLocks noChangeShapeType="1"/>
        </xdr:cNvSpPr>
      </xdr:nvSpPr>
      <xdr:spPr bwMode="auto">
        <a:xfrm flipV="1">
          <a:off x="7215867" y="2466974"/>
          <a:ext cx="240620" cy="759279"/>
        </a:xfrm>
        <a:prstGeom prst="line">
          <a:avLst/>
        </a:prstGeom>
        <a:noFill/>
        <a:ln w="25400">
          <a:solidFill>
            <a:srgbClr val="FF0000"/>
          </a:solidFill>
          <a:round/>
          <a:headEnd/>
          <a:tailEnd type="triangle" w="med" len="lg"/>
        </a:ln>
      </xdr:spPr>
    </xdr:sp>
    <xdr:clientData/>
  </xdr:twoCellAnchor>
  <xdr:oneCellAnchor>
    <xdr:from>
      <xdr:col>15</xdr:col>
      <xdr:colOff>304800</xdr:colOff>
      <xdr:row>1</xdr:row>
      <xdr:rowOff>104775</xdr:rowOff>
    </xdr:from>
    <xdr:ext cx="65" cy="147476"/>
    <xdr:sp macro="" textlink="">
      <xdr:nvSpPr>
        <xdr:cNvPr id="71" name="Rectangle 184">
          <a:extLst>
            <a:ext uri="{FF2B5EF4-FFF2-40B4-BE49-F238E27FC236}">
              <a16:creationId xmlns:a16="http://schemas.microsoft.com/office/drawing/2014/main" id="{6208CA6F-BE82-443D-96A2-E172C6D54E1F}"/>
            </a:ext>
          </a:extLst>
        </xdr:cNvPr>
        <xdr:cNvSpPr>
          <a:spLocks noChangeArrowheads="1"/>
        </xdr:cNvSpPr>
      </xdr:nvSpPr>
      <xdr:spPr bwMode="auto">
        <a:xfrm>
          <a:off x="9448800" y="409575"/>
          <a:ext cx="65" cy="147476"/>
        </a:xfrm>
        <a:prstGeom prst="rect">
          <a:avLst/>
        </a:prstGeom>
        <a:noFill/>
        <a:ln w="9525">
          <a:noFill/>
          <a:miter lim="800000"/>
          <a:headEnd/>
          <a:tailEnd/>
        </a:ln>
      </xdr:spPr>
      <xdr:txBody>
        <a:bodyPr wrap="none" lIns="0" tIns="0" rIns="0" bIns="0" anchor="t" upright="1">
          <a:spAutoFit/>
        </a:bodyPr>
        <a:lstStyle/>
        <a:p>
          <a:pPr algn="l" rtl="0">
            <a:defRPr sz="1000"/>
          </a:pPr>
          <a:endParaRPr lang="en-US" sz="1000" b="0" i="0" strike="noStrike">
            <a:solidFill>
              <a:srgbClr val="000000"/>
            </a:solidFill>
            <a:latin typeface="Arial"/>
            <a:cs typeface="Arial"/>
          </a:endParaRPr>
        </a:p>
      </xdr:txBody>
    </xdr:sp>
    <xdr:clientData/>
  </xdr:oneCellAnchor>
  <xdr:twoCellAnchor>
    <xdr:from>
      <xdr:col>17</xdr:col>
      <xdr:colOff>613172</xdr:colOff>
      <xdr:row>5</xdr:row>
      <xdr:rowOff>47624</xdr:rowOff>
    </xdr:from>
    <xdr:to>
      <xdr:col>17</xdr:col>
      <xdr:colOff>832247</xdr:colOff>
      <xdr:row>12</xdr:row>
      <xdr:rowOff>85724</xdr:rowOff>
    </xdr:to>
    <xdr:sp macro="" textlink="">
      <xdr:nvSpPr>
        <xdr:cNvPr id="72" name="Line 185">
          <a:extLst>
            <a:ext uri="{FF2B5EF4-FFF2-40B4-BE49-F238E27FC236}">
              <a16:creationId xmlns:a16="http://schemas.microsoft.com/office/drawing/2014/main" id="{0BA33F8E-CA9A-4896-8D3B-243A6EF0DAA8}"/>
            </a:ext>
          </a:extLst>
        </xdr:cNvPr>
        <xdr:cNvSpPr>
          <a:spLocks noChangeShapeType="1"/>
        </xdr:cNvSpPr>
      </xdr:nvSpPr>
      <xdr:spPr bwMode="auto">
        <a:xfrm flipH="1">
          <a:off x="10976372" y="1066799"/>
          <a:ext cx="219075" cy="117157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7</xdr:col>
      <xdr:colOff>295275</xdr:colOff>
      <xdr:row>20</xdr:row>
      <xdr:rowOff>76200</xdr:rowOff>
    </xdr:from>
    <xdr:to>
      <xdr:col>9</xdr:col>
      <xdr:colOff>314325</xdr:colOff>
      <xdr:row>21</xdr:row>
      <xdr:rowOff>76200</xdr:rowOff>
    </xdr:to>
    <xdr:sp macro="" textlink="">
      <xdr:nvSpPr>
        <xdr:cNvPr id="73" name="AutoShape 186">
          <a:extLst>
            <a:ext uri="{FF2B5EF4-FFF2-40B4-BE49-F238E27FC236}">
              <a16:creationId xmlns:a16="http://schemas.microsoft.com/office/drawing/2014/main" id="{45A6D44C-92A0-432E-8005-AC59E7AC147E}"/>
            </a:ext>
          </a:extLst>
        </xdr:cNvPr>
        <xdr:cNvSpPr>
          <a:spLocks/>
        </xdr:cNvSpPr>
      </xdr:nvSpPr>
      <xdr:spPr bwMode="auto">
        <a:xfrm rot="-5400000">
          <a:off x="5100637" y="2986088"/>
          <a:ext cx="161925" cy="1238250"/>
        </a:xfrm>
        <a:prstGeom prst="leftBrace">
          <a:avLst>
            <a:gd name="adj1" fmla="val 63725"/>
            <a:gd name="adj2" fmla="val 50000"/>
          </a:avLst>
        </a:prstGeom>
        <a:noFill/>
        <a:ln w="25400">
          <a:solidFill>
            <a:srgbClr val="FF0000"/>
          </a:solidFill>
          <a:round/>
          <a:headEnd/>
          <a:tailEnd type="none" w="med" len="lg"/>
        </a:ln>
      </xdr:spPr>
    </xdr:sp>
    <xdr:clientData/>
  </xdr:twoCellAnchor>
  <xdr:twoCellAnchor>
    <xdr:from>
      <xdr:col>12</xdr:col>
      <xdr:colOff>446088</xdr:colOff>
      <xdr:row>19</xdr:row>
      <xdr:rowOff>28575</xdr:rowOff>
    </xdr:from>
    <xdr:to>
      <xdr:col>15</xdr:col>
      <xdr:colOff>594122</xdr:colOff>
      <xdr:row>20</xdr:row>
      <xdr:rowOff>133350</xdr:rowOff>
    </xdr:to>
    <xdr:sp macro="" textlink="">
      <xdr:nvSpPr>
        <xdr:cNvPr id="74" name="AutoShape 188">
          <a:extLst>
            <a:ext uri="{FF2B5EF4-FFF2-40B4-BE49-F238E27FC236}">
              <a16:creationId xmlns:a16="http://schemas.microsoft.com/office/drawing/2014/main" id="{033CA7E9-B0DA-44D5-914B-25E809185C71}"/>
            </a:ext>
          </a:extLst>
        </xdr:cNvPr>
        <xdr:cNvSpPr>
          <a:spLocks/>
        </xdr:cNvSpPr>
      </xdr:nvSpPr>
      <xdr:spPr bwMode="auto">
        <a:xfrm rot="-5400000">
          <a:off x="8616355" y="2459633"/>
          <a:ext cx="266700" cy="1976834"/>
        </a:xfrm>
        <a:prstGeom prst="leftBrace">
          <a:avLst>
            <a:gd name="adj1" fmla="val 61905"/>
            <a:gd name="adj2" fmla="val 66662"/>
          </a:avLst>
        </a:prstGeom>
        <a:noFill/>
        <a:ln w="25400">
          <a:solidFill>
            <a:srgbClr val="FF0000"/>
          </a:solidFill>
          <a:round/>
          <a:headEnd/>
          <a:tailEnd type="none" w="med" len="lg"/>
        </a:ln>
      </xdr:spPr>
    </xdr:sp>
    <xdr:clientData/>
  </xdr:twoCellAnchor>
  <xdr:oneCellAnchor>
    <xdr:from>
      <xdr:col>12</xdr:col>
      <xdr:colOff>594122</xdr:colOff>
      <xdr:row>6</xdr:row>
      <xdr:rowOff>38100</xdr:rowOff>
    </xdr:from>
    <xdr:ext cx="1678639" cy="161192"/>
    <xdr:sp macro="" textlink="">
      <xdr:nvSpPr>
        <xdr:cNvPr id="75" name="Rectangle 194">
          <a:extLst>
            <a:ext uri="{FF2B5EF4-FFF2-40B4-BE49-F238E27FC236}">
              <a16:creationId xmlns:a16="http://schemas.microsoft.com/office/drawing/2014/main" id="{01E75386-0244-4C24-8384-89D518F2A4B5}"/>
            </a:ext>
          </a:extLst>
        </xdr:cNvPr>
        <xdr:cNvSpPr>
          <a:spLocks noChangeArrowheads="1"/>
        </xdr:cNvSpPr>
      </xdr:nvSpPr>
      <xdr:spPr bwMode="auto">
        <a:xfrm>
          <a:off x="7909322" y="1219200"/>
          <a:ext cx="1678639" cy="161192"/>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FF0000"/>
              </a:solidFill>
              <a:latin typeface="Arial"/>
              <a:cs typeface="Arial"/>
            </a:rPr>
            <a:t>Distribution Splice 4 Per DA</a:t>
          </a:r>
        </a:p>
      </xdr:txBody>
    </xdr:sp>
    <xdr:clientData/>
  </xdr:oneCellAnchor>
  <xdr:twoCellAnchor>
    <xdr:from>
      <xdr:col>14</xdr:col>
      <xdr:colOff>19846</xdr:colOff>
      <xdr:row>8</xdr:row>
      <xdr:rowOff>152400</xdr:rowOff>
    </xdr:from>
    <xdr:to>
      <xdr:col>14</xdr:col>
      <xdr:colOff>103190</xdr:colOff>
      <xdr:row>13</xdr:row>
      <xdr:rowOff>0</xdr:rowOff>
    </xdr:to>
    <xdr:sp macro="" textlink="">
      <xdr:nvSpPr>
        <xdr:cNvPr id="76" name="Line 195">
          <a:extLst>
            <a:ext uri="{FF2B5EF4-FFF2-40B4-BE49-F238E27FC236}">
              <a16:creationId xmlns:a16="http://schemas.microsoft.com/office/drawing/2014/main" id="{1F5DA05F-AB0E-41C2-BCA5-0260C92DFAA5}"/>
            </a:ext>
          </a:extLst>
        </xdr:cNvPr>
        <xdr:cNvSpPr>
          <a:spLocks noChangeShapeType="1"/>
        </xdr:cNvSpPr>
      </xdr:nvSpPr>
      <xdr:spPr bwMode="auto">
        <a:xfrm flipH="1">
          <a:off x="8554246" y="1657350"/>
          <a:ext cx="83344" cy="657225"/>
        </a:xfrm>
        <a:prstGeom prst="line">
          <a:avLst/>
        </a:prstGeom>
        <a:noFill/>
        <a:ln w="25400">
          <a:solidFill>
            <a:srgbClr val="FF0000"/>
          </a:solidFill>
          <a:round/>
          <a:headEnd/>
          <a:tailEnd type="triangle" w="med" len="lg"/>
        </a:ln>
      </xdr:spPr>
    </xdr:sp>
    <xdr:clientData/>
  </xdr:twoCellAnchor>
  <xdr:twoCellAnchor>
    <xdr:from>
      <xdr:col>15</xdr:col>
      <xdr:colOff>601265</xdr:colOff>
      <xdr:row>6</xdr:row>
      <xdr:rowOff>47625</xdr:rowOff>
    </xdr:from>
    <xdr:to>
      <xdr:col>16</xdr:col>
      <xdr:colOff>198438</xdr:colOff>
      <xdr:row>13</xdr:row>
      <xdr:rowOff>130969</xdr:rowOff>
    </xdr:to>
    <xdr:sp macro="" textlink="">
      <xdr:nvSpPr>
        <xdr:cNvPr id="77" name="Line 196">
          <a:extLst>
            <a:ext uri="{FF2B5EF4-FFF2-40B4-BE49-F238E27FC236}">
              <a16:creationId xmlns:a16="http://schemas.microsoft.com/office/drawing/2014/main" id="{9CE70EA7-C3FC-4298-B1C2-6433E3F07B2C}"/>
            </a:ext>
          </a:extLst>
        </xdr:cNvPr>
        <xdr:cNvSpPr>
          <a:spLocks noChangeShapeType="1"/>
        </xdr:cNvSpPr>
      </xdr:nvSpPr>
      <xdr:spPr bwMode="auto">
        <a:xfrm flipH="1">
          <a:off x="9745265" y="1228725"/>
          <a:ext cx="206773" cy="1216819"/>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oneCellAnchor>
    <xdr:from>
      <xdr:col>16</xdr:col>
      <xdr:colOff>379413</xdr:colOff>
      <xdr:row>4</xdr:row>
      <xdr:rowOff>104775</xdr:rowOff>
    </xdr:from>
    <xdr:ext cx="676980" cy="442429"/>
    <xdr:sp macro="" textlink="">
      <xdr:nvSpPr>
        <xdr:cNvPr id="78" name="Rectangle 197">
          <a:extLst>
            <a:ext uri="{FF2B5EF4-FFF2-40B4-BE49-F238E27FC236}">
              <a16:creationId xmlns:a16="http://schemas.microsoft.com/office/drawing/2014/main" id="{2B83EA52-DA2A-4481-84B8-1AD43067683B}"/>
            </a:ext>
          </a:extLst>
        </xdr:cNvPr>
        <xdr:cNvSpPr>
          <a:spLocks noChangeArrowheads="1"/>
        </xdr:cNvSpPr>
      </xdr:nvSpPr>
      <xdr:spPr bwMode="auto">
        <a:xfrm>
          <a:off x="10133013" y="962025"/>
          <a:ext cx="676980" cy="442429"/>
        </a:xfrm>
        <a:prstGeom prst="rect">
          <a:avLst/>
        </a:prstGeom>
        <a:noFill/>
        <a:ln w="9525">
          <a:noFill/>
          <a:miter lim="800000"/>
          <a:headEnd/>
          <a:tailEnd/>
        </a:ln>
      </xdr:spPr>
      <xdr:txBody>
        <a:bodyPr wrap="none" lIns="0" tIns="0" rIns="0" bIns="0" anchor="t" upright="1">
          <a:spAutoFit/>
        </a:bodyPr>
        <a:lstStyle/>
        <a:p>
          <a:pPr marL="0" indent="0" algn="l" rtl="0">
            <a:defRPr sz="1000"/>
          </a:pPr>
          <a:r>
            <a:rPr lang="en-US" sz="1000" b="0" i="0" strike="noStrike">
              <a:solidFill>
                <a:srgbClr val="000000"/>
              </a:solidFill>
              <a:latin typeface="Arial"/>
              <a:ea typeface="+mn-ea"/>
              <a:cs typeface="Arial"/>
            </a:rPr>
            <a:t>Fiber Drop, </a:t>
          </a:r>
        </a:p>
        <a:p>
          <a:pPr marL="0" indent="0" algn="l" rtl="0">
            <a:defRPr sz="1000"/>
          </a:pPr>
          <a:r>
            <a:rPr lang="en-US" sz="1000" b="0" i="0" strike="noStrike">
              <a:solidFill>
                <a:srgbClr val="000000"/>
              </a:solidFill>
              <a:latin typeface="Arial"/>
              <a:ea typeface="+mn-ea"/>
              <a:cs typeface="Arial"/>
            </a:rPr>
            <a:t>500 feet</a:t>
          </a:r>
        </a:p>
        <a:p>
          <a:pPr marL="0" indent="0" algn="l" rtl="0">
            <a:defRPr sz="1000"/>
          </a:pPr>
          <a:endParaRPr lang="en-US" sz="1000" b="0" i="0" strike="noStrike">
            <a:solidFill>
              <a:srgbClr val="000000"/>
            </a:solidFill>
            <a:latin typeface="Arial"/>
            <a:ea typeface="+mn-ea"/>
            <a:cs typeface="Arial"/>
          </a:endParaRPr>
        </a:p>
      </xdr:txBody>
    </xdr:sp>
    <xdr:clientData/>
  </xdr:oneCellAnchor>
  <xdr:twoCellAnchor>
    <xdr:from>
      <xdr:col>0</xdr:col>
      <xdr:colOff>295275</xdr:colOff>
      <xdr:row>3</xdr:row>
      <xdr:rowOff>104775</xdr:rowOff>
    </xdr:from>
    <xdr:to>
      <xdr:col>1</xdr:col>
      <xdr:colOff>0</xdr:colOff>
      <xdr:row>5</xdr:row>
      <xdr:rowOff>85725</xdr:rowOff>
    </xdr:to>
    <xdr:sp macro="" textlink="">
      <xdr:nvSpPr>
        <xdr:cNvPr id="79" name="Oval 198">
          <a:extLst>
            <a:ext uri="{FF2B5EF4-FFF2-40B4-BE49-F238E27FC236}">
              <a16:creationId xmlns:a16="http://schemas.microsoft.com/office/drawing/2014/main" id="{4A152728-02E1-45CF-9267-3DD4C7F713F5}"/>
            </a:ext>
          </a:extLst>
        </xdr:cNvPr>
        <xdr:cNvSpPr>
          <a:spLocks noChangeArrowheads="1"/>
        </xdr:cNvSpPr>
      </xdr:nvSpPr>
      <xdr:spPr bwMode="auto">
        <a:xfrm>
          <a:off x="295275" y="800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B</a:t>
          </a:r>
        </a:p>
      </xdr:txBody>
    </xdr:sp>
    <xdr:clientData/>
  </xdr:twoCellAnchor>
  <xdr:twoCellAnchor>
    <xdr:from>
      <xdr:col>16</xdr:col>
      <xdr:colOff>417513</xdr:colOff>
      <xdr:row>22</xdr:row>
      <xdr:rowOff>0</xdr:rowOff>
    </xdr:from>
    <xdr:to>
      <xdr:col>17</xdr:col>
      <xdr:colOff>79377</xdr:colOff>
      <xdr:row>23</xdr:row>
      <xdr:rowOff>107156</xdr:rowOff>
    </xdr:to>
    <xdr:sp macro="" textlink="">
      <xdr:nvSpPr>
        <xdr:cNvPr id="80" name="Oval 200">
          <a:extLst>
            <a:ext uri="{FF2B5EF4-FFF2-40B4-BE49-F238E27FC236}">
              <a16:creationId xmlns:a16="http://schemas.microsoft.com/office/drawing/2014/main" id="{19115EB1-EBEC-40CF-9336-B50DFF52D970}"/>
            </a:ext>
          </a:extLst>
        </xdr:cNvPr>
        <xdr:cNvSpPr>
          <a:spLocks noChangeArrowheads="1"/>
        </xdr:cNvSpPr>
      </xdr:nvSpPr>
      <xdr:spPr bwMode="auto">
        <a:xfrm>
          <a:off x="10171113" y="3771900"/>
          <a:ext cx="271464" cy="269081"/>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V</a:t>
          </a:r>
        </a:p>
      </xdr:txBody>
    </xdr:sp>
    <xdr:clientData/>
  </xdr:twoCellAnchor>
  <xdr:twoCellAnchor>
    <xdr:from>
      <xdr:col>16</xdr:col>
      <xdr:colOff>455613</xdr:colOff>
      <xdr:row>14</xdr:row>
      <xdr:rowOff>95249</xdr:rowOff>
    </xdr:from>
    <xdr:to>
      <xdr:col>16</xdr:col>
      <xdr:colOff>531813</xdr:colOff>
      <xdr:row>22</xdr:row>
      <xdr:rowOff>3174</xdr:rowOff>
    </xdr:to>
    <xdr:sp macro="" textlink="">
      <xdr:nvSpPr>
        <xdr:cNvPr id="81" name="Line 201">
          <a:extLst>
            <a:ext uri="{FF2B5EF4-FFF2-40B4-BE49-F238E27FC236}">
              <a16:creationId xmlns:a16="http://schemas.microsoft.com/office/drawing/2014/main" id="{8830AFB5-6666-467F-8FAF-683737E65C1C}"/>
            </a:ext>
          </a:extLst>
        </xdr:cNvPr>
        <xdr:cNvSpPr>
          <a:spLocks noChangeShapeType="1"/>
        </xdr:cNvSpPr>
      </xdr:nvSpPr>
      <xdr:spPr bwMode="auto">
        <a:xfrm flipH="1" flipV="1">
          <a:off x="10209213" y="2571749"/>
          <a:ext cx="76200" cy="1203325"/>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0</xdr:col>
      <xdr:colOff>161925</xdr:colOff>
      <xdr:row>20</xdr:row>
      <xdr:rowOff>47625</xdr:rowOff>
    </xdr:from>
    <xdr:to>
      <xdr:col>0</xdr:col>
      <xdr:colOff>476250</xdr:colOff>
      <xdr:row>22</xdr:row>
      <xdr:rowOff>28575</xdr:rowOff>
    </xdr:to>
    <xdr:sp macro="" textlink="">
      <xdr:nvSpPr>
        <xdr:cNvPr id="82" name="Oval 202">
          <a:extLst>
            <a:ext uri="{FF2B5EF4-FFF2-40B4-BE49-F238E27FC236}">
              <a16:creationId xmlns:a16="http://schemas.microsoft.com/office/drawing/2014/main" id="{9D1E78C7-BC10-4E15-A645-6B440F28B699}"/>
            </a:ext>
          </a:extLst>
        </xdr:cNvPr>
        <xdr:cNvSpPr>
          <a:spLocks noChangeArrowheads="1"/>
        </xdr:cNvSpPr>
      </xdr:nvSpPr>
      <xdr:spPr bwMode="auto">
        <a:xfrm>
          <a:off x="161925" y="34956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D</a:t>
          </a:r>
        </a:p>
      </xdr:txBody>
    </xdr:sp>
    <xdr:clientData/>
  </xdr:twoCellAnchor>
  <xdr:twoCellAnchor>
    <xdr:from>
      <xdr:col>0</xdr:col>
      <xdr:colOff>485775</xdr:colOff>
      <xdr:row>18</xdr:row>
      <xdr:rowOff>0</xdr:rowOff>
    </xdr:from>
    <xdr:to>
      <xdr:col>2</xdr:col>
      <xdr:colOff>276225</xdr:colOff>
      <xdr:row>21</xdr:row>
      <xdr:rowOff>28575</xdr:rowOff>
    </xdr:to>
    <xdr:sp macro="" textlink="">
      <xdr:nvSpPr>
        <xdr:cNvPr id="83" name="Line 203">
          <a:extLst>
            <a:ext uri="{FF2B5EF4-FFF2-40B4-BE49-F238E27FC236}">
              <a16:creationId xmlns:a16="http://schemas.microsoft.com/office/drawing/2014/main" id="{A02E8633-6D2D-4E6C-AF0C-F2D4140D8EC5}"/>
            </a:ext>
          </a:extLst>
        </xdr:cNvPr>
        <xdr:cNvSpPr>
          <a:spLocks noChangeShapeType="1"/>
        </xdr:cNvSpPr>
      </xdr:nvSpPr>
      <xdr:spPr bwMode="auto">
        <a:xfrm flipV="1">
          <a:off x="485775" y="3124200"/>
          <a:ext cx="1009650" cy="514350"/>
        </a:xfrm>
        <a:prstGeom prst="line">
          <a:avLst/>
        </a:prstGeom>
        <a:noFill/>
        <a:ln w="25400">
          <a:solidFill>
            <a:srgbClr val="FF0000"/>
          </a:solidFill>
          <a:round/>
          <a:headEnd/>
          <a:tailEnd type="triangle" w="med" len="lg"/>
        </a:ln>
      </xdr:spPr>
    </xdr:sp>
    <xdr:clientData/>
  </xdr:twoCellAnchor>
  <xdr:twoCellAnchor>
    <xdr:from>
      <xdr:col>0</xdr:col>
      <xdr:colOff>219075</xdr:colOff>
      <xdr:row>33</xdr:row>
      <xdr:rowOff>85725</xdr:rowOff>
    </xdr:from>
    <xdr:to>
      <xdr:col>0</xdr:col>
      <xdr:colOff>533400</xdr:colOff>
      <xdr:row>35</xdr:row>
      <xdr:rowOff>66675</xdr:rowOff>
    </xdr:to>
    <xdr:sp macro="" textlink="">
      <xdr:nvSpPr>
        <xdr:cNvPr id="84" name="Oval 206">
          <a:extLst>
            <a:ext uri="{FF2B5EF4-FFF2-40B4-BE49-F238E27FC236}">
              <a16:creationId xmlns:a16="http://schemas.microsoft.com/office/drawing/2014/main" id="{49D25AC0-A1CB-4144-9CEE-CDA266A5DC2E}"/>
            </a:ext>
          </a:extLst>
        </xdr:cNvPr>
        <xdr:cNvSpPr>
          <a:spLocks noChangeArrowheads="1"/>
        </xdr:cNvSpPr>
      </xdr:nvSpPr>
      <xdr:spPr bwMode="auto">
        <a:xfrm>
          <a:off x="219075" y="56388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F</a:t>
          </a:r>
        </a:p>
      </xdr:txBody>
    </xdr:sp>
    <xdr:clientData/>
  </xdr:twoCellAnchor>
  <xdr:twoCellAnchor>
    <xdr:from>
      <xdr:col>1</xdr:col>
      <xdr:colOff>560615</xdr:colOff>
      <xdr:row>37</xdr:row>
      <xdr:rowOff>37323</xdr:rowOff>
    </xdr:from>
    <xdr:to>
      <xdr:col>2</xdr:col>
      <xdr:colOff>262618</xdr:colOff>
      <xdr:row>39</xdr:row>
      <xdr:rowOff>18273</xdr:rowOff>
    </xdr:to>
    <xdr:sp macro="" textlink="">
      <xdr:nvSpPr>
        <xdr:cNvPr id="85" name="Oval 207">
          <a:extLst>
            <a:ext uri="{FF2B5EF4-FFF2-40B4-BE49-F238E27FC236}">
              <a16:creationId xmlns:a16="http://schemas.microsoft.com/office/drawing/2014/main" id="{CD41A0B2-A402-4361-B536-51D9474CDCF8}"/>
            </a:ext>
          </a:extLst>
        </xdr:cNvPr>
        <xdr:cNvSpPr>
          <a:spLocks noChangeArrowheads="1"/>
        </xdr:cNvSpPr>
      </xdr:nvSpPr>
      <xdr:spPr bwMode="auto">
        <a:xfrm>
          <a:off x="1170215" y="6238098"/>
          <a:ext cx="311603"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G1</a:t>
          </a:r>
        </a:p>
      </xdr:txBody>
    </xdr:sp>
    <xdr:clientData/>
  </xdr:twoCellAnchor>
  <xdr:twoCellAnchor>
    <xdr:from>
      <xdr:col>4</xdr:col>
      <xdr:colOff>141125</xdr:colOff>
      <xdr:row>37</xdr:row>
      <xdr:rowOff>85725</xdr:rowOff>
    </xdr:from>
    <xdr:to>
      <xdr:col>4</xdr:col>
      <xdr:colOff>455450</xdr:colOff>
      <xdr:row>39</xdr:row>
      <xdr:rowOff>66675</xdr:rowOff>
    </xdr:to>
    <xdr:sp macro="" textlink="">
      <xdr:nvSpPr>
        <xdr:cNvPr id="86" name="Oval 208">
          <a:extLst>
            <a:ext uri="{FF2B5EF4-FFF2-40B4-BE49-F238E27FC236}">
              <a16:creationId xmlns:a16="http://schemas.microsoft.com/office/drawing/2014/main" id="{9CDDB0A1-C910-425C-8BFE-13BD2A659166}"/>
            </a:ext>
          </a:extLst>
        </xdr:cNvPr>
        <xdr:cNvSpPr>
          <a:spLocks noChangeArrowheads="1"/>
        </xdr:cNvSpPr>
      </xdr:nvSpPr>
      <xdr:spPr bwMode="auto">
        <a:xfrm>
          <a:off x="2579525" y="62865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H</a:t>
          </a:r>
        </a:p>
      </xdr:txBody>
    </xdr:sp>
    <xdr:clientData/>
  </xdr:twoCellAnchor>
  <xdr:twoCellAnchor>
    <xdr:from>
      <xdr:col>5</xdr:col>
      <xdr:colOff>14580</xdr:colOff>
      <xdr:row>37</xdr:row>
      <xdr:rowOff>114300</xdr:rowOff>
    </xdr:from>
    <xdr:to>
      <xdr:col>5</xdr:col>
      <xdr:colOff>328905</xdr:colOff>
      <xdr:row>39</xdr:row>
      <xdr:rowOff>95250</xdr:rowOff>
    </xdr:to>
    <xdr:sp macro="" textlink="">
      <xdr:nvSpPr>
        <xdr:cNvPr id="87" name="Oval 209">
          <a:extLst>
            <a:ext uri="{FF2B5EF4-FFF2-40B4-BE49-F238E27FC236}">
              <a16:creationId xmlns:a16="http://schemas.microsoft.com/office/drawing/2014/main" id="{15D9FC12-6ED7-4DE3-96BB-D2E5E96BB581}"/>
            </a:ext>
          </a:extLst>
        </xdr:cNvPr>
        <xdr:cNvSpPr>
          <a:spLocks noChangeArrowheads="1"/>
        </xdr:cNvSpPr>
      </xdr:nvSpPr>
      <xdr:spPr bwMode="auto">
        <a:xfrm>
          <a:off x="3062580" y="6315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I</a:t>
          </a:r>
        </a:p>
      </xdr:txBody>
    </xdr:sp>
    <xdr:clientData/>
  </xdr:twoCellAnchor>
  <xdr:twoCellAnchor>
    <xdr:from>
      <xdr:col>4</xdr:col>
      <xdr:colOff>272142</xdr:colOff>
      <xdr:row>29</xdr:row>
      <xdr:rowOff>48597</xdr:rowOff>
    </xdr:from>
    <xdr:to>
      <xdr:col>4</xdr:col>
      <xdr:colOff>379055</xdr:colOff>
      <xdr:row>37</xdr:row>
      <xdr:rowOff>87474</xdr:rowOff>
    </xdr:to>
    <xdr:sp macro="" textlink="">
      <xdr:nvSpPr>
        <xdr:cNvPr id="88" name="Line 212">
          <a:extLst>
            <a:ext uri="{FF2B5EF4-FFF2-40B4-BE49-F238E27FC236}">
              <a16:creationId xmlns:a16="http://schemas.microsoft.com/office/drawing/2014/main" id="{2B8BD458-8ADD-4209-BFFE-31FA0CECCEE7}"/>
            </a:ext>
          </a:extLst>
        </xdr:cNvPr>
        <xdr:cNvSpPr>
          <a:spLocks noChangeShapeType="1"/>
        </xdr:cNvSpPr>
      </xdr:nvSpPr>
      <xdr:spPr bwMode="auto">
        <a:xfrm flipV="1">
          <a:off x="2710542" y="4953972"/>
          <a:ext cx="106913" cy="1334277"/>
        </a:xfrm>
        <a:prstGeom prst="line">
          <a:avLst/>
        </a:prstGeom>
        <a:noFill/>
        <a:ln w="25400">
          <a:solidFill>
            <a:srgbClr val="FF0000"/>
          </a:solidFill>
          <a:round/>
          <a:headEnd/>
          <a:tailEnd type="triangle" w="med" len="lg"/>
        </a:ln>
      </xdr:spPr>
    </xdr:sp>
    <xdr:clientData/>
  </xdr:twoCellAnchor>
  <xdr:twoCellAnchor>
    <xdr:from>
      <xdr:col>5</xdr:col>
      <xdr:colOff>38100</xdr:colOff>
      <xdr:row>28</xdr:row>
      <xdr:rowOff>76199</xdr:rowOff>
    </xdr:from>
    <xdr:to>
      <xdr:col>5</xdr:col>
      <xdr:colOff>126352</xdr:colOff>
      <xdr:row>37</xdr:row>
      <xdr:rowOff>116632</xdr:rowOff>
    </xdr:to>
    <xdr:sp macro="" textlink="">
      <xdr:nvSpPr>
        <xdr:cNvPr id="89" name="Line 213">
          <a:extLst>
            <a:ext uri="{FF2B5EF4-FFF2-40B4-BE49-F238E27FC236}">
              <a16:creationId xmlns:a16="http://schemas.microsoft.com/office/drawing/2014/main" id="{2B5F4349-0C43-4B4F-A95A-3F2AEE0E0671}"/>
            </a:ext>
          </a:extLst>
        </xdr:cNvPr>
        <xdr:cNvSpPr>
          <a:spLocks noChangeShapeType="1"/>
        </xdr:cNvSpPr>
      </xdr:nvSpPr>
      <xdr:spPr bwMode="auto">
        <a:xfrm flipH="1" flipV="1">
          <a:off x="3086100" y="4819649"/>
          <a:ext cx="88252" cy="1497758"/>
        </a:xfrm>
        <a:prstGeom prst="line">
          <a:avLst/>
        </a:prstGeom>
        <a:noFill/>
        <a:ln w="25400">
          <a:solidFill>
            <a:srgbClr val="FF0000"/>
          </a:solidFill>
          <a:round/>
          <a:headEnd/>
          <a:tailEnd type="triangle" w="med" len="lg"/>
        </a:ln>
      </xdr:spPr>
    </xdr:sp>
    <xdr:clientData/>
  </xdr:twoCellAnchor>
  <xdr:twoCellAnchor>
    <xdr:from>
      <xdr:col>6</xdr:col>
      <xdr:colOff>485775</xdr:colOff>
      <xdr:row>29</xdr:row>
      <xdr:rowOff>47625</xdr:rowOff>
    </xdr:from>
    <xdr:to>
      <xdr:col>7</xdr:col>
      <xdr:colOff>190500</xdr:colOff>
      <xdr:row>31</xdr:row>
      <xdr:rowOff>28575</xdr:rowOff>
    </xdr:to>
    <xdr:sp macro="" textlink="">
      <xdr:nvSpPr>
        <xdr:cNvPr id="90" name="Oval 215">
          <a:extLst>
            <a:ext uri="{FF2B5EF4-FFF2-40B4-BE49-F238E27FC236}">
              <a16:creationId xmlns:a16="http://schemas.microsoft.com/office/drawing/2014/main" id="{EF332B4B-3940-4A31-9ADD-C1E8A9858FF9}"/>
            </a:ext>
          </a:extLst>
        </xdr:cNvPr>
        <xdr:cNvSpPr>
          <a:spLocks noChangeArrowheads="1"/>
        </xdr:cNvSpPr>
      </xdr:nvSpPr>
      <xdr:spPr bwMode="auto">
        <a:xfrm>
          <a:off x="4143375" y="49530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J</a:t>
          </a:r>
        </a:p>
      </xdr:txBody>
    </xdr:sp>
    <xdr:clientData/>
  </xdr:twoCellAnchor>
  <xdr:twoCellAnchor>
    <xdr:from>
      <xdr:col>6</xdr:col>
      <xdr:colOff>447675</xdr:colOff>
      <xdr:row>20</xdr:row>
      <xdr:rowOff>76200</xdr:rowOff>
    </xdr:from>
    <xdr:to>
      <xdr:col>7</xdr:col>
      <xdr:colOff>152400</xdr:colOff>
      <xdr:row>22</xdr:row>
      <xdr:rowOff>57150</xdr:rowOff>
    </xdr:to>
    <xdr:sp macro="" textlink="">
      <xdr:nvSpPr>
        <xdr:cNvPr id="91" name="Oval 216">
          <a:extLst>
            <a:ext uri="{FF2B5EF4-FFF2-40B4-BE49-F238E27FC236}">
              <a16:creationId xmlns:a16="http://schemas.microsoft.com/office/drawing/2014/main" id="{E0FF6AA9-A1CE-438B-A65D-3286E10D5A56}"/>
            </a:ext>
          </a:extLst>
        </xdr:cNvPr>
        <xdr:cNvSpPr>
          <a:spLocks noChangeArrowheads="1"/>
        </xdr:cNvSpPr>
      </xdr:nvSpPr>
      <xdr:spPr bwMode="auto">
        <a:xfrm>
          <a:off x="4105275" y="352425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K</a:t>
          </a:r>
        </a:p>
      </xdr:txBody>
    </xdr:sp>
    <xdr:clientData/>
  </xdr:twoCellAnchor>
  <xdr:twoCellAnchor>
    <xdr:from>
      <xdr:col>5</xdr:col>
      <xdr:colOff>390525</xdr:colOff>
      <xdr:row>24</xdr:row>
      <xdr:rowOff>123825</xdr:rowOff>
    </xdr:from>
    <xdr:to>
      <xdr:col>6</xdr:col>
      <xdr:colOff>485775</xdr:colOff>
      <xdr:row>29</xdr:row>
      <xdr:rowOff>114300</xdr:rowOff>
    </xdr:to>
    <xdr:sp macro="" textlink="">
      <xdr:nvSpPr>
        <xdr:cNvPr id="92" name="Line 217">
          <a:extLst>
            <a:ext uri="{FF2B5EF4-FFF2-40B4-BE49-F238E27FC236}">
              <a16:creationId xmlns:a16="http://schemas.microsoft.com/office/drawing/2014/main" id="{5E4F5668-09E0-4435-8C6E-4B0D5640D55B}"/>
            </a:ext>
          </a:extLst>
        </xdr:cNvPr>
        <xdr:cNvSpPr>
          <a:spLocks noChangeShapeType="1"/>
        </xdr:cNvSpPr>
      </xdr:nvSpPr>
      <xdr:spPr bwMode="auto">
        <a:xfrm flipH="1" flipV="1">
          <a:off x="3438525" y="4219575"/>
          <a:ext cx="704850" cy="800100"/>
        </a:xfrm>
        <a:prstGeom prst="line">
          <a:avLst/>
        </a:prstGeom>
        <a:noFill/>
        <a:ln w="25400">
          <a:solidFill>
            <a:srgbClr val="FF0000"/>
          </a:solidFill>
          <a:round/>
          <a:headEnd/>
          <a:tailEnd type="triangle" w="med" len="lg"/>
        </a:ln>
      </xdr:spPr>
    </xdr:sp>
    <xdr:clientData/>
  </xdr:twoCellAnchor>
  <xdr:twoCellAnchor>
    <xdr:from>
      <xdr:col>6</xdr:col>
      <xdr:colOff>28575</xdr:colOff>
      <xdr:row>2</xdr:row>
      <xdr:rowOff>66675</xdr:rowOff>
    </xdr:from>
    <xdr:to>
      <xdr:col>6</xdr:col>
      <xdr:colOff>342900</xdr:colOff>
      <xdr:row>4</xdr:row>
      <xdr:rowOff>47625</xdr:rowOff>
    </xdr:to>
    <xdr:sp macro="" textlink="">
      <xdr:nvSpPr>
        <xdr:cNvPr id="93" name="Oval 218">
          <a:extLst>
            <a:ext uri="{FF2B5EF4-FFF2-40B4-BE49-F238E27FC236}">
              <a16:creationId xmlns:a16="http://schemas.microsoft.com/office/drawing/2014/main" id="{A114B1A0-F880-4F23-BF0A-70A913FE1409}"/>
            </a:ext>
          </a:extLst>
        </xdr:cNvPr>
        <xdr:cNvSpPr>
          <a:spLocks noChangeArrowheads="1"/>
        </xdr:cNvSpPr>
      </xdr:nvSpPr>
      <xdr:spPr bwMode="auto">
        <a:xfrm>
          <a:off x="3686175" y="60007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a:t>
          </a:r>
        </a:p>
      </xdr:txBody>
    </xdr:sp>
    <xdr:clientData/>
  </xdr:twoCellAnchor>
  <xdr:twoCellAnchor>
    <xdr:from>
      <xdr:col>8</xdr:col>
      <xdr:colOff>133350</xdr:colOff>
      <xdr:row>22</xdr:row>
      <xdr:rowOff>76200</xdr:rowOff>
    </xdr:from>
    <xdr:to>
      <xdr:col>8</xdr:col>
      <xdr:colOff>447675</xdr:colOff>
      <xdr:row>24</xdr:row>
      <xdr:rowOff>57150</xdr:rowOff>
    </xdr:to>
    <xdr:sp macro="" textlink="">
      <xdr:nvSpPr>
        <xdr:cNvPr id="94" name="Oval 223">
          <a:extLst>
            <a:ext uri="{FF2B5EF4-FFF2-40B4-BE49-F238E27FC236}">
              <a16:creationId xmlns:a16="http://schemas.microsoft.com/office/drawing/2014/main" id="{5AAC917E-160C-4BF3-92E8-ADE1C5F1F609}"/>
            </a:ext>
          </a:extLst>
        </xdr:cNvPr>
        <xdr:cNvSpPr>
          <a:spLocks noChangeArrowheads="1"/>
        </xdr:cNvSpPr>
      </xdr:nvSpPr>
      <xdr:spPr bwMode="auto">
        <a:xfrm>
          <a:off x="5010150" y="3848100"/>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L1</a:t>
          </a:r>
        </a:p>
      </xdr:txBody>
    </xdr:sp>
    <xdr:clientData/>
  </xdr:twoCellAnchor>
  <xdr:twoCellAnchor>
    <xdr:from>
      <xdr:col>11</xdr:col>
      <xdr:colOff>298110</xdr:colOff>
      <xdr:row>18</xdr:row>
      <xdr:rowOff>104776</xdr:rowOff>
    </xdr:from>
    <xdr:to>
      <xdr:col>12</xdr:col>
      <xdr:colOff>2836</xdr:colOff>
      <xdr:row>20</xdr:row>
      <xdr:rowOff>85725</xdr:rowOff>
    </xdr:to>
    <xdr:sp macro="" textlink="">
      <xdr:nvSpPr>
        <xdr:cNvPr id="95" name="Oval 228">
          <a:extLst>
            <a:ext uri="{FF2B5EF4-FFF2-40B4-BE49-F238E27FC236}">
              <a16:creationId xmlns:a16="http://schemas.microsoft.com/office/drawing/2014/main" id="{8FE4CF56-693B-491C-BE62-B4921800CB1F}"/>
            </a:ext>
          </a:extLst>
        </xdr:cNvPr>
        <xdr:cNvSpPr>
          <a:spLocks noChangeArrowheads="1"/>
        </xdr:cNvSpPr>
      </xdr:nvSpPr>
      <xdr:spPr bwMode="auto">
        <a:xfrm>
          <a:off x="7003710" y="3228976"/>
          <a:ext cx="314326" cy="304799"/>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N</a:t>
          </a:r>
        </a:p>
      </xdr:txBody>
    </xdr:sp>
    <xdr:clientData/>
  </xdr:twoCellAnchor>
  <xdr:twoCellAnchor>
    <xdr:from>
      <xdr:col>13</xdr:col>
      <xdr:colOff>255588</xdr:colOff>
      <xdr:row>29</xdr:row>
      <xdr:rowOff>0</xdr:rowOff>
    </xdr:from>
    <xdr:to>
      <xdr:col>13</xdr:col>
      <xdr:colOff>565548</xdr:colOff>
      <xdr:row>30</xdr:row>
      <xdr:rowOff>142875</xdr:rowOff>
    </xdr:to>
    <xdr:sp macro="" textlink="">
      <xdr:nvSpPr>
        <xdr:cNvPr id="96" name="Oval 229">
          <a:extLst>
            <a:ext uri="{FF2B5EF4-FFF2-40B4-BE49-F238E27FC236}">
              <a16:creationId xmlns:a16="http://schemas.microsoft.com/office/drawing/2014/main" id="{5F429E2A-D346-47BE-B934-0CABB1380A76}"/>
            </a:ext>
          </a:extLst>
        </xdr:cNvPr>
        <xdr:cNvSpPr>
          <a:spLocks noChangeArrowheads="1"/>
        </xdr:cNvSpPr>
      </xdr:nvSpPr>
      <xdr:spPr bwMode="auto">
        <a:xfrm>
          <a:off x="8180388" y="4905375"/>
          <a:ext cx="30996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P</a:t>
          </a:r>
        </a:p>
      </xdr:txBody>
    </xdr:sp>
    <xdr:clientData/>
  </xdr:twoCellAnchor>
  <xdr:twoCellAnchor>
    <xdr:from>
      <xdr:col>14</xdr:col>
      <xdr:colOff>446089</xdr:colOff>
      <xdr:row>26</xdr:row>
      <xdr:rowOff>133351</xdr:rowOff>
    </xdr:from>
    <xdr:to>
      <xdr:col>15</xdr:col>
      <xdr:colOff>115094</xdr:colOff>
      <xdr:row>28</xdr:row>
      <xdr:rowOff>103188</xdr:rowOff>
    </xdr:to>
    <xdr:sp macro="" textlink="">
      <xdr:nvSpPr>
        <xdr:cNvPr id="97" name="Oval 230">
          <a:extLst>
            <a:ext uri="{FF2B5EF4-FFF2-40B4-BE49-F238E27FC236}">
              <a16:creationId xmlns:a16="http://schemas.microsoft.com/office/drawing/2014/main" id="{AD95DFD6-178C-46AD-BEB3-F98FD835E4F3}"/>
            </a:ext>
          </a:extLst>
        </xdr:cNvPr>
        <xdr:cNvSpPr>
          <a:spLocks noChangeArrowheads="1"/>
        </xdr:cNvSpPr>
      </xdr:nvSpPr>
      <xdr:spPr bwMode="auto">
        <a:xfrm>
          <a:off x="8980489" y="4552951"/>
          <a:ext cx="278605" cy="293687"/>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Q</a:t>
          </a:r>
        </a:p>
      </xdr:txBody>
    </xdr:sp>
    <xdr:clientData/>
  </xdr:twoCellAnchor>
  <xdr:twoCellAnchor>
    <xdr:from>
      <xdr:col>12</xdr:col>
      <xdr:colOff>446088</xdr:colOff>
      <xdr:row>14</xdr:row>
      <xdr:rowOff>123825</xdr:rowOff>
    </xdr:from>
    <xdr:to>
      <xdr:col>13</xdr:col>
      <xdr:colOff>350838</xdr:colOff>
      <xdr:row>29</xdr:row>
      <xdr:rowOff>9525</xdr:rowOff>
    </xdr:to>
    <xdr:sp macro="" textlink="">
      <xdr:nvSpPr>
        <xdr:cNvPr id="98" name="Line 231">
          <a:extLst>
            <a:ext uri="{FF2B5EF4-FFF2-40B4-BE49-F238E27FC236}">
              <a16:creationId xmlns:a16="http://schemas.microsoft.com/office/drawing/2014/main" id="{B5FA832A-F12E-47FA-B5F6-0493FBC534FB}"/>
            </a:ext>
          </a:extLst>
        </xdr:cNvPr>
        <xdr:cNvSpPr>
          <a:spLocks noChangeShapeType="1"/>
        </xdr:cNvSpPr>
      </xdr:nvSpPr>
      <xdr:spPr bwMode="auto">
        <a:xfrm flipH="1" flipV="1">
          <a:off x="7761288" y="2600325"/>
          <a:ext cx="514350" cy="2314575"/>
        </a:xfrm>
        <a:prstGeom prst="line">
          <a:avLst/>
        </a:prstGeom>
        <a:noFill/>
        <a:ln w="25400">
          <a:solidFill>
            <a:srgbClr val="FF0000"/>
          </a:solidFill>
          <a:round/>
          <a:headEnd/>
          <a:tailEnd type="triangle" w="med" len="lg"/>
        </a:ln>
      </xdr:spPr>
    </xdr:sp>
    <xdr:clientData/>
  </xdr:twoCellAnchor>
  <xdr:twoCellAnchor>
    <xdr:from>
      <xdr:col>13</xdr:col>
      <xdr:colOff>179388</xdr:colOff>
      <xdr:row>13</xdr:row>
      <xdr:rowOff>142875</xdr:rowOff>
    </xdr:from>
    <xdr:to>
      <xdr:col>14</xdr:col>
      <xdr:colOff>522289</xdr:colOff>
      <xdr:row>26</xdr:row>
      <xdr:rowOff>142875</xdr:rowOff>
    </xdr:to>
    <xdr:sp macro="" textlink="">
      <xdr:nvSpPr>
        <xdr:cNvPr id="99" name="Line 232">
          <a:extLst>
            <a:ext uri="{FF2B5EF4-FFF2-40B4-BE49-F238E27FC236}">
              <a16:creationId xmlns:a16="http://schemas.microsoft.com/office/drawing/2014/main" id="{D2BEBCF6-A5D3-42AF-89B4-626A0448B54F}"/>
            </a:ext>
          </a:extLst>
        </xdr:cNvPr>
        <xdr:cNvSpPr>
          <a:spLocks noChangeShapeType="1"/>
        </xdr:cNvSpPr>
      </xdr:nvSpPr>
      <xdr:spPr bwMode="auto">
        <a:xfrm flipH="1" flipV="1">
          <a:off x="8104188" y="2457450"/>
          <a:ext cx="952501" cy="2105025"/>
        </a:xfrm>
        <a:prstGeom prst="line">
          <a:avLst/>
        </a:prstGeom>
        <a:noFill/>
        <a:ln w="25400">
          <a:solidFill>
            <a:srgbClr val="FF0000"/>
          </a:solidFill>
          <a:round/>
          <a:headEnd/>
          <a:tailEnd type="triangle" w="med" len="lg"/>
        </a:ln>
      </xdr:spPr>
    </xdr:sp>
    <xdr:clientData/>
  </xdr:twoCellAnchor>
  <xdr:twoCellAnchor>
    <xdr:from>
      <xdr:col>14</xdr:col>
      <xdr:colOff>417514</xdr:colOff>
      <xdr:row>20</xdr:row>
      <xdr:rowOff>142875</xdr:rowOff>
    </xdr:from>
    <xdr:to>
      <xdr:col>15</xdr:col>
      <xdr:colOff>122238</xdr:colOff>
      <xdr:row>22</xdr:row>
      <xdr:rowOff>123825</xdr:rowOff>
    </xdr:to>
    <xdr:sp macro="" textlink="">
      <xdr:nvSpPr>
        <xdr:cNvPr id="100" name="Oval 233">
          <a:extLst>
            <a:ext uri="{FF2B5EF4-FFF2-40B4-BE49-F238E27FC236}">
              <a16:creationId xmlns:a16="http://schemas.microsoft.com/office/drawing/2014/main" id="{2355E36C-77A0-4B07-8A12-29A725058ECD}"/>
            </a:ext>
          </a:extLst>
        </xdr:cNvPr>
        <xdr:cNvSpPr>
          <a:spLocks noChangeArrowheads="1"/>
        </xdr:cNvSpPr>
      </xdr:nvSpPr>
      <xdr:spPr bwMode="auto">
        <a:xfrm>
          <a:off x="8951914" y="3590925"/>
          <a:ext cx="31432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S</a:t>
          </a:r>
        </a:p>
      </xdr:txBody>
    </xdr:sp>
    <xdr:clientData/>
  </xdr:twoCellAnchor>
  <xdr:twoCellAnchor>
    <xdr:from>
      <xdr:col>13</xdr:col>
      <xdr:colOff>562768</xdr:colOff>
      <xdr:row>7</xdr:row>
      <xdr:rowOff>26194</xdr:rowOff>
    </xdr:from>
    <xdr:to>
      <xdr:col>14</xdr:col>
      <xdr:colOff>267494</xdr:colOff>
      <xdr:row>9</xdr:row>
      <xdr:rowOff>7144</xdr:rowOff>
    </xdr:to>
    <xdr:sp macro="" textlink="">
      <xdr:nvSpPr>
        <xdr:cNvPr id="101" name="Oval 234">
          <a:extLst>
            <a:ext uri="{FF2B5EF4-FFF2-40B4-BE49-F238E27FC236}">
              <a16:creationId xmlns:a16="http://schemas.microsoft.com/office/drawing/2014/main" id="{8D20421A-E4DD-452C-8457-785D90E7879D}"/>
            </a:ext>
          </a:extLst>
        </xdr:cNvPr>
        <xdr:cNvSpPr>
          <a:spLocks noChangeArrowheads="1"/>
        </xdr:cNvSpPr>
      </xdr:nvSpPr>
      <xdr:spPr bwMode="auto">
        <a:xfrm>
          <a:off x="8487568" y="1369219"/>
          <a:ext cx="314326"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R</a:t>
          </a:r>
        </a:p>
      </xdr:txBody>
    </xdr:sp>
    <xdr:clientData/>
  </xdr:twoCellAnchor>
  <xdr:twoCellAnchor>
    <xdr:from>
      <xdr:col>12</xdr:col>
      <xdr:colOff>46038</xdr:colOff>
      <xdr:row>4</xdr:row>
      <xdr:rowOff>104775</xdr:rowOff>
    </xdr:from>
    <xdr:to>
      <xdr:col>12</xdr:col>
      <xdr:colOff>360363</xdr:colOff>
      <xdr:row>6</xdr:row>
      <xdr:rowOff>85725</xdr:rowOff>
    </xdr:to>
    <xdr:sp macro="" textlink="">
      <xdr:nvSpPr>
        <xdr:cNvPr id="102" name="Oval 235">
          <a:extLst>
            <a:ext uri="{FF2B5EF4-FFF2-40B4-BE49-F238E27FC236}">
              <a16:creationId xmlns:a16="http://schemas.microsoft.com/office/drawing/2014/main" id="{7BA05FE0-CE46-440B-8459-998644BB3E7A}"/>
            </a:ext>
          </a:extLst>
        </xdr:cNvPr>
        <xdr:cNvSpPr>
          <a:spLocks noChangeArrowheads="1"/>
        </xdr:cNvSpPr>
      </xdr:nvSpPr>
      <xdr:spPr bwMode="auto">
        <a:xfrm>
          <a:off x="7361238" y="962025"/>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O</a:t>
          </a:r>
        </a:p>
      </xdr:txBody>
    </xdr:sp>
    <xdr:clientData/>
  </xdr:twoCellAnchor>
  <xdr:twoCellAnchor>
    <xdr:from>
      <xdr:col>4</xdr:col>
      <xdr:colOff>104775</xdr:colOff>
      <xdr:row>5</xdr:row>
      <xdr:rowOff>57150</xdr:rowOff>
    </xdr:from>
    <xdr:to>
      <xdr:col>4</xdr:col>
      <xdr:colOff>476250</xdr:colOff>
      <xdr:row>7</xdr:row>
      <xdr:rowOff>95250</xdr:rowOff>
    </xdr:to>
    <xdr:sp macro="" textlink="">
      <xdr:nvSpPr>
        <xdr:cNvPr id="103" name="Oval 236">
          <a:extLst>
            <a:ext uri="{FF2B5EF4-FFF2-40B4-BE49-F238E27FC236}">
              <a16:creationId xmlns:a16="http://schemas.microsoft.com/office/drawing/2014/main" id="{00EB5D49-C4C4-40EF-B2E0-F15A27E156F2}"/>
            </a:ext>
          </a:extLst>
        </xdr:cNvPr>
        <xdr:cNvSpPr>
          <a:spLocks noChangeArrowheads="1"/>
        </xdr:cNvSpPr>
      </xdr:nvSpPr>
      <xdr:spPr bwMode="auto">
        <a:xfrm>
          <a:off x="2543175" y="1076325"/>
          <a:ext cx="37147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C</a:t>
          </a:r>
        </a:p>
      </xdr:txBody>
    </xdr:sp>
    <xdr:clientData/>
  </xdr:twoCellAnchor>
  <xdr:twoCellAnchor>
    <xdr:from>
      <xdr:col>17</xdr:col>
      <xdr:colOff>727473</xdr:colOff>
      <xdr:row>3</xdr:row>
      <xdr:rowOff>38099</xdr:rowOff>
    </xdr:from>
    <xdr:to>
      <xdr:col>17</xdr:col>
      <xdr:colOff>1041798</xdr:colOff>
      <xdr:row>5</xdr:row>
      <xdr:rowOff>47624</xdr:rowOff>
    </xdr:to>
    <xdr:sp macro="" textlink="">
      <xdr:nvSpPr>
        <xdr:cNvPr id="104" name="Oval 240">
          <a:extLst>
            <a:ext uri="{FF2B5EF4-FFF2-40B4-BE49-F238E27FC236}">
              <a16:creationId xmlns:a16="http://schemas.microsoft.com/office/drawing/2014/main" id="{ED34174A-B43A-4CEA-B9E6-4082527DCC21}"/>
            </a:ext>
          </a:extLst>
        </xdr:cNvPr>
        <xdr:cNvSpPr>
          <a:spLocks noChangeArrowheads="1"/>
        </xdr:cNvSpPr>
      </xdr:nvSpPr>
      <xdr:spPr bwMode="auto">
        <a:xfrm>
          <a:off x="11090673" y="733424"/>
          <a:ext cx="314325" cy="3333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W</a:t>
          </a:r>
        </a:p>
      </xdr:txBody>
    </xdr:sp>
    <xdr:clientData/>
  </xdr:twoCellAnchor>
  <xdr:twoCellAnchor>
    <xdr:from>
      <xdr:col>17</xdr:col>
      <xdr:colOff>603648</xdr:colOff>
      <xdr:row>20</xdr:row>
      <xdr:rowOff>17453</xdr:rowOff>
    </xdr:from>
    <xdr:to>
      <xdr:col>17</xdr:col>
      <xdr:colOff>917973</xdr:colOff>
      <xdr:row>22</xdr:row>
      <xdr:rowOff>1578</xdr:rowOff>
    </xdr:to>
    <xdr:sp macro="" textlink="">
      <xdr:nvSpPr>
        <xdr:cNvPr id="105" name="Oval 241">
          <a:extLst>
            <a:ext uri="{FF2B5EF4-FFF2-40B4-BE49-F238E27FC236}">
              <a16:creationId xmlns:a16="http://schemas.microsoft.com/office/drawing/2014/main" id="{27870DCA-599E-4CBD-92D6-6C40C374A397}"/>
            </a:ext>
          </a:extLst>
        </xdr:cNvPr>
        <xdr:cNvSpPr>
          <a:spLocks noChangeArrowheads="1"/>
        </xdr:cNvSpPr>
      </xdr:nvSpPr>
      <xdr:spPr bwMode="auto">
        <a:xfrm>
          <a:off x="10966848" y="3465503"/>
          <a:ext cx="314325" cy="307975"/>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X</a:t>
          </a:r>
        </a:p>
      </xdr:txBody>
    </xdr:sp>
    <xdr:clientData/>
  </xdr:twoCellAnchor>
  <xdr:twoCellAnchor>
    <xdr:from>
      <xdr:col>16</xdr:col>
      <xdr:colOff>26988</xdr:colOff>
      <xdr:row>4</xdr:row>
      <xdr:rowOff>57150</xdr:rowOff>
    </xdr:from>
    <xdr:to>
      <xdr:col>16</xdr:col>
      <xdr:colOff>341313</xdr:colOff>
      <xdr:row>6</xdr:row>
      <xdr:rowOff>38100</xdr:rowOff>
    </xdr:to>
    <xdr:sp macro="" textlink="">
      <xdr:nvSpPr>
        <xdr:cNvPr id="106" name="Oval 243">
          <a:extLst>
            <a:ext uri="{FF2B5EF4-FFF2-40B4-BE49-F238E27FC236}">
              <a16:creationId xmlns:a16="http://schemas.microsoft.com/office/drawing/2014/main" id="{6331824E-2609-4665-8CE3-7D0992433675}"/>
            </a:ext>
          </a:extLst>
        </xdr:cNvPr>
        <xdr:cNvSpPr>
          <a:spLocks noChangeArrowheads="1"/>
        </xdr:cNvSpPr>
      </xdr:nvSpPr>
      <xdr:spPr bwMode="auto">
        <a:xfrm>
          <a:off x="9780588" y="914400"/>
          <a:ext cx="314325" cy="304800"/>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U</a:t>
          </a:r>
        </a:p>
      </xdr:txBody>
    </xdr:sp>
    <xdr:clientData/>
  </xdr:twoCellAnchor>
  <xdr:twoCellAnchor>
    <xdr:from>
      <xdr:col>17</xdr:col>
      <xdr:colOff>1022748</xdr:colOff>
      <xdr:row>6</xdr:row>
      <xdr:rowOff>114300</xdr:rowOff>
    </xdr:from>
    <xdr:to>
      <xdr:col>18</xdr:col>
      <xdr:colOff>201613</xdr:colOff>
      <xdr:row>8</xdr:row>
      <xdr:rowOff>95250</xdr:rowOff>
    </xdr:to>
    <xdr:sp macro="" textlink="">
      <xdr:nvSpPr>
        <xdr:cNvPr id="107" name="Oval 244">
          <a:extLst>
            <a:ext uri="{FF2B5EF4-FFF2-40B4-BE49-F238E27FC236}">
              <a16:creationId xmlns:a16="http://schemas.microsoft.com/office/drawing/2014/main" id="{2475C146-5BBA-4ED7-BAA8-3790E65661A1}"/>
            </a:ext>
          </a:extLst>
        </xdr:cNvPr>
        <xdr:cNvSpPr>
          <a:spLocks noChangeArrowheads="1"/>
        </xdr:cNvSpPr>
      </xdr:nvSpPr>
      <xdr:spPr bwMode="auto">
        <a:xfrm>
          <a:off x="11385948" y="1295400"/>
          <a:ext cx="312340"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Y</a:t>
          </a:r>
        </a:p>
      </xdr:txBody>
    </xdr:sp>
    <xdr:clientData/>
  </xdr:twoCellAnchor>
  <xdr:twoCellAnchor>
    <xdr:from>
      <xdr:col>17</xdr:col>
      <xdr:colOff>975123</xdr:colOff>
      <xdr:row>8</xdr:row>
      <xdr:rowOff>76200</xdr:rowOff>
    </xdr:from>
    <xdr:to>
      <xdr:col>18</xdr:col>
      <xdr:colOff>34528</xdr:colOff>
      <xdr:row>14</xdr:row>
      <xdr:rowOff>133350</xdr:rowOff>
    </xdr:to>
    <xdr:sp macro="" textlink="">
      <xdr:nvSpPr>
        <xdr:cNvPr id="108" name="Line 246">
          <a:extLst>
            <a:ext uri="{FF2B5EF4-FFF2-40B4-BE49-F238E27FC236}">
              <a16:creationId xmlns:a16="http://schemas.microsoft.com/office/drawing/2014/main" id="{1A5338A0-E05B-4358-ABA5-968EA3C29234}"/>
            </a:ext>
          </a:extLst>
        </xdr:cNvPr>
        <xdr:cNvSpPr>
          <a:spLocks noChangeShapeType="1"/>
        </xdr:cNvSpPr>
      </xdr:nvSpPr>
      <xdr:spPr bwMode="auto">
        <a:xfrm flipH="1">
          <a:off x="11338323" y="1581150"/>
          <a:ext cx="192880" cy="1028700"/>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503238</xdr:colOff>
      <xdr:row>16</xdr:row>
      <xdr:rowOff>66674</xdr:rowOff>
    </xdr:from>
    <xdr:to>
      <xdr:col>15</xdr:col>
      <xdr:colOff>503238</xdr:colOff>
      <xdr:row>29</xdr:row>
      <xdr:rowOff>123823</xdr:rowOff>
    </xdr:to>
    <xdr:sp macro="" textlink="">
      <xdr:nvSpPr>
        <xdr:cNvPr id="109" name="Line 247">
          <a:extLst>
            <a:ext uri="{FF2B5EF4-FFF2-40B4-BE49-F238E27FC236}">
              <a16:creationId xmlns:a16="http://schemas.microsoft.com/office/drawing/2014/main" id="{292459C0-EE5A-46B1-9403-AF5509C79AF3}"/>
            </a:ext>
          </a:extLst>
        </xdr:cNvPr>
        <xdr:cNvSpPr>
          <a:spLocks noChangeShapeType="1"/>
        </xdr:cNvSpPr>
      </xdr:nvSpPr>
      <xdr:spPr bwMode="auto">
        <a:xfrm flipH="1" flipV="1">
          <a:off x="9647238" y="2867024"/>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15</xdr:col>
      <xdr:colOff>346076</xdr:colOff>
      <xdr:row>29</xdr:row>
      <xdr:rowOff>104777</xdr:rowOff>
    </xdr:from>
    <xdr:to>
      <xdr:col>16</xdr:col>
      <xdr:colOff>50801</xdr:colOff>
      <xdr:row>31</xdr:row>
      <xdr:rowOff>80964</xdr:rowOff>
    </xdr:to>
    <xdr:sp macro="" textlink="">
      <xdr:nvSpPr>
        <xdr:cNvPr id="110" name="Oval 250">
          <a:extLst>
            <a:ext uri="{FF2B5EF4-FFF2-40B4-BE49-F238E27FC236}">
              <a16:creationId xmlns:a16="http://schemas.microsoft.com/office/drawing/2014/main" id="{9F445C28-7BC7-42EB-AC9B-148D968A5C36}"/>
            </a:ext>
          </a:extLst>
        </xdr:cNvPr>
        <xdr:cNvSpPr>
          <a:spLocks noChangeArrowheads="1"/>
        </xdr:cNvSpPr>
      </xdr:nvSpPr>
      <xdr:spPr bwMode="auto">
        <a:xfrm>
          <a:off x="9490076" y="5010152"/>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T</a:t>
          </a:r>
        </a:p>
      </xdr:txBody>
    </xdr:sp>
    <xdr:clientData/>
  </xdr:twoCellAnchor>
  <xdr:twoCellAnchor>
    <xdr:from>
      <xdr:col>6</xdr:col>
      <xdr:colOff>523875</xdr:colOff>
      <xdr:row>14</xdr:row>
      <xdr:rowOff>28575</xdr:rowOff>
    </xdr:from>
    <xdr:to>
      <xdr:col>8</xdr:col>
      <xdr:colOff>47625</xdr:colOff>
      <xdr:row>20</xdr:row>
      <xdr:rowOff>57150</xdr:rowOff>
    </xdr:to>
    <xdr:sp macro="" textlink="">
      <xdr:nvSpPr>
        <xdr:cNvPr id="111" name="Line 251">
          <a:extLst>
            <a:ext uri="{FF2B5EF4-FFF2-40B4-BE49-F238E27FC236}">
              <a16:creationId xmlns:a16="http://schemas.microsoft.com/office/drawing/2014/main" id="{0A5DAC7A-5ED4-409D-B718-B6D0326BA0D9}"/>
            </a:ext>
          </a:extLst>
        </xdr:cNvPr>
        <xdr:cNvSpPr>
          <a:spLocks noChangeShapeType="1"/>
        </xdr:cNvSpPr>
      </xdr:nvSpPr>
      <xdr:spPr bwMode="auto">
        <a:xfrm flipH="1" flipV="1">
          <a:off x="4181475" y="2505075"/>
          <a:ext cx="742950" cy="1000125"/>
        </a:xfrm>
        <a:prstGeom prst="line">
          <a:avLst/>
        </a:prstGeom>
        <a:noFill/>
        <a:ln w="28575">
          <a:solidFill>
            <a:srgbClr val="FF0000"/>
          </a:solidFill>
          <a:round/>
          <a:headEnd/>
          <a:tailEnd type="triangle" w="med" len="med"/>
        </a:ln>
      </xdr:spPr>
    </xdr:sp>
    <xdr:clientData/>
  </xdr:twoCellAnchor>
  <xdr:twoCellAnchor>
    <xdr:from>
      <xdr:col>8</xdr:col>
      <xdr:colOff>485775</xdr:colOff>
      <xdr:row>13</xdr:row>
      <xdr:rowOff>133350</xdr:rowOff>
    </xdr:from>
    <xdr:to>
      <xdr:col>8</xdr:col>
      <xdr:colOff>485775</xdr:colOff>
      <xdr:row>20</xdr:row>
      <xdr:rowOff>28575</xdr:rowOff>
    </xdr:to>
    <xdr:sp macro="" textlink="">
      <xdr:nvSpPr>
        <xdr:cNvPr id="112" name="Line 252">
          <a:extLst>
            <a:ext uri="{FF2B5EF4-FFF2-40B4-BE49-F238E27FC236}">
              <a16:creationId xmlns:a16="http://schemas.microsoft.com/office/drawing/2014/main" id="{50679E87-9680-42F0-BC12-7B6EA92B0F10}"/>
            </a:ext>
          </a:extLst>
        </xdr:cNvPr>
        <xdr:cNvSpPr>
          <a:spLocks noChangeShapeType="1"/>
        </xdr:cNvSpPr>
      </xdr:nvSpPr>
      <xdr:spPr bwMode="auto">
        <a:xfrm flipV="1">
          <a:off x="5362575" y="2447925"/>
          <a:ext cx="0" cy="1028700"/>
        </a:xfrm>
        <a:prstGeom prst="line">
          <a:avLst/>
        </a:prstGeom>
        <a:noFill/>
        <a:ln w="28575">
          <a:solidFill>
            <a:srgbClr val="FF0000"/>
          </a:solidFill>
          <a:round/>
          <a:headEnd/>
          <a:tailEnd type="triangle" w="med" len="med"/>
        </a:ln>
      </xdr:spPr>
    </xdr:sp>
    <xdr:clientData/>
  </xdr:twoCellAnchor>
  <xdr:twoCellAnchor>
    <xdr:from>
      <xdr:col>2</xdr:col>
      <xdr:colOff>428625</xdr:colOff>
      <xdr:row>6</xdr:row>
      <xdr:rowOff>85725</xdr:rowOff>
    </xdr:from>
    <xdr:to>
      <xdr:col>3</xdr:col>
      <xdr:colOff>209550</xdr:colOff>
      <xdr:row>8</xdr:row>
      <xdr:rowOff>123825</xdr:rowOff>
    </xdr:to>
    <xdr:sp macro="" textlink="">
      <xdr:nvSpPr>
        <xdr:cNvPr id="113" name="Oval 253">
          <a:extLst>
            <a:ext uri="{FF2B5EF4-FFF2-40B4-BE49-F238E27FC236}">
              <a16:creationId xmlns:a16="http://schemas.microsoft.com/office/drawing/2014/main" id="{159249CB-17DC-41AB-A499-3E11AAC0D54F}"/>
            </a:ext>
          </a:extLst>
        </xdr:cNvPr>
        <xdr:cNvSpPr>
          <a:spLocks noChangeArrowheads="1"/>
        </xdr:cNvSpPr>
      </xdr:nvSpPr>
      <xdr:spPr bwMode="auto">
        <a:xfrm>
          <a:off x="1647825" y="1266825"/>
          <a:ext cx="390525" cy="36195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A</a:t>
          </a:r>
        </a:p>
      </xdr:txBody>
    </xdr:sp>
    <xdr:clientData/>
  </xdr:twoCellAnchor>
  <xdr:twoCellAnchor>
    <xdr:from>
      <xdr:col>1</xdr:col>
      <xdr:colOff>352425</xdr:colOff>
      <xdr:row>8</xdr:row>
      <xdr:rowOff>104775</xdr:rowOff>
    </xdr:from>
    <xdr:to>
      <xdr:col>2</xdr:col>
      <xdr:colOff>523875</xdr:colOff>
      <xdr:row>13</xdr:row>
      <xdr:rowOff>19050</xdr:rowOff>
    </xdr:to>
    <xdr:sp macro="" textlink="">
      <xdr:nvSpPr>
        <xdr:cNvPr id="114" name="Line 254">
          <a:extLst>
            <a:ext uri="{FF2B5EF4-FFF2-40B4-BE49-F238E27FC236}">
              <a16:creationId xmlns:a16="http://schemas.microsoft.com/office/drawing/2014/main" id="{C5C5EF05-CDF4-4872-B54D-C5841A6E31CD}"/>
            </a:ext>
          </a:extLst>
        </xdr:cNvPr>
        <xdr:cNvSpPr>
          <a:spLocks noChangeShapeType="1"/>
        </xdr:cNvSpPr>
      </xdr:nvSpPr>
      <xdr:spPr bwMode="auto">
        <a:xfrm flipH="1">
          <a:off x="962025" y="1609725"/>
          <a:ext cx="781050" cy="723900"/>
        </a:xfrm>
        <a:prstGeom prst="line">
          <a:avLst/>
        </a:prstGeom>
        <a:noFill/>
        <a:ln w="28575">
          <a:solidFill>
            <a:srgbClr val="FF0000"/>
          </a:solidFill>
          <a:round/>
          <a:headEnd/>
          <a:tailEnd type="triangle" w="med" len="med"/>
        </a:ln>
      </xdr:spPr>
    </xdr:sp>
    <xdr:clientData/>
  </xdr:twoCellAnchor>
  <xdr:twoCellAnchor>
    <xdr:from>
      <xdr:col>0</xdr:col>
      <xdr:colOff>552450</xdr:colOff>
      <xdr:row>5</xdr:row>
      <xdr:rowOff>47625</xdr:rowOff>
    </xdr:from>
    <xdr:to>
      <xdr:col>2</xdr:col>
      <xdr:colOff>333375</xdr:colOff>
      <xdr:row>13</xdr:row>
      <xdr:rowOff>85725</xdr:rowOff>
    </xdr:to>
    <xdr:sp macro="" textlink="">
      <xdr:nvSpPr>
        <xdr:cNvPr id="115" name="Line 255">
          <a:extLst>
            <a:ext uri="{FF2B5EF4-FFF2-40B4-BE49-F238E27FC236}">
              <a16:creationId xmlns:a16="http://schemas.microsoft.com/office/drawing/2014/main" id="{1BFA100D-052B-49E5-B952-B490AC3FDED5}"/>
            </a:ext>
          </a:extLst>
        </xdr:cNvPr>
        <xdr:cNvSpPr>
          <a:spLocks noChangeShapeType="1"/>
        </xdr:cNvSpPr>
      </xdr:nvSpPr>
      <xdr:spPr bwMode="auto">
        <a:xfrm>
          <a:off x="552450" y="1066800"/>
          <a:ext cx="1000125" cy="1333500"/>
        </a:xfrm>
        <a:prstGeom prst="line">
          <a:avLst/>
        </a:prstGeom>
        <a:noFill/>
        <a:ln w="28575">
          <a:solidFill>
            <a:srgbClr val="FF0000"/>
          </a:solidFill>
          <a:round/>
          <a:headEnd/>
          <a:tailEnd type="triangle" w="med" len="med"/>
        </a:ln>
      </xdr:spPr>
    </xdr:sp>
    <xdr:clientData/>
  </xdr:twoCellAnchor>
  <xdr:twoCellAnchor>
    <xdr:from>
      <xdr:col>3</xdr:col>
      <xdr:colOff>76200</xdr:colOff>
      <xdr:row>7</xdr:row>
      <xdr:rowOff>104775</xdr:rowOff>
    </xdr:from>
    <xdr:to>
      <xdr:col>4</xdr:col>
      <xdr:colOff>219075</xdr:colOff>
      <xdr:row>12</xdr:row>
      <xdr:rowOff>142875</xdr:rowOff>
    </xdr:to>
    <xdr:sp macro="" textlink="">
      <xdr:nvSpPr>
        <xdr:cNvPr id="116" name="Line 257">
          <a:extLst>
            <a:ext uri="{FF2B5EF4-FFF2-40B4-BE49-F238E27FC236}">
              <a16:creationId xmlns:a16="http://schemas.microsoft.com/office/drawing/2014/main" id="{96C3445F-AFD8-4BB4-8382-5856329F3C21}"/>
            </a:ext>
          </a:extLst>
        </xdr:cNvPr>
        <xdr:cNvSpPr>
          <a:spLocks noChangeShapeType="1"/>
        </xdr:cNvSpPr>
      </xdr:nvSpPr>
      <xdr:spPr bwMode="auto">
        <a:xfrm flipH="1">
          <a:off x="1905000" y="1447800"/>
          <a:ext cx="752475" cy="847725"/>
        </a:xfrm>
        <a:prstGeom prst="line">
          <a:avLst/>
        </a:prstGeom>
        <a:noFill/>
        <a:ln w="28575">
          <a:solidFill>
            <a:srgbClr val="FF0000"/>
          </a:solidFill>
          <a:round/>
          <a:headEnd/>
          <a:tailEnd type="triangle" w="med" len="med"/>
        </a:ln>
      </xdr:spPr>
    </xdr:sp>
    <xdr:clientData/>
  </xdr:twoCellAnchor>
  <xdr:twoCellAnchor>
    <xdr:from>
      <xdr:col>17</xdr:col>
      <xdr:colOff>446089</xdr:colOff>
      <xdr:row>12</xdr:row>
      <xdr:rowOff>142875</xdr:rowOff>
    </xdr:from>
    <xdr:to>
      <xdr:col>17</xdr:col>
      <xdr:colOff>696517</xdr:colOff>
      <xdr:row>14</xdr:row>
      <xdr:rowOff>104774</xdr:rowOff>
    </xdr:to>
    <xdr:grpSp>
      <xdr:nvGrpSpPr>
        <xdr:cNvPr id="117" name="Group 157">
          <a:extLst>
            <a:ext uri="{FF2B5EF4-FFF2-40B4-BE49-F238E27FC236}">
              <a16:creationId xmlns:a16="http://schemas.microsoft.com/office/drawing/2014/main" id="{C5B89D2A-2C7D-4D10-ABCA-ED3D3FFB2A76}"/>
            </a:ext>
          </a:extLst>
        </xdr:cNvPr>
        <xdr:cNvGrpSpPr>
          <a:grpSpLocks/>
        </xdr:cNvGrpSpPr>
      </xdr:nvGrpSpPr>
      <xdr:grpSpPr bwMode="auto">
        <a:xfrm>
          <a:off x="10881256" y="2270125"/>
          <a:ext cx="250428" cy="279399"/>
          <a:chOff x="3935" y="1056"/>
          <a:chExt cx="145" cy="144"/>
        </a:xfrm>
      </xdr:grpSpPr>
      <xdr:sp macro="" textlink="">
        <xdr:nvSpPr>
          <xdr:cNvPr id="118" name="Freeform 158">
            <a:extLst>
              <a:ext uri="{FF2B5EF4-FFF2-40B4-BE49-F238E27FC236}">
                <a16:creationId xmlns:a16="http://schemas.microsoft.com/office/drawing/2014/main" id="{A84D47D1-1E94-44AB-827B-50004C1C53FF}"/>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19" name="Line 159">
            <a:extLst>
              <a:ext uri="{FF2B5EF4-FFF2-40B4-BE49-F238E27FC236}">
                <a16:creationId xmlns:a16="http://schemas.microsoft.com/office/drawing/2014/main" id="{CC02F1F1-0823-4163-BA64-7CA15E4A8FF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854486</xdr:colOff>
      <xdr:row>15</xdr:row>
      <xdr:rowOff>0</xdr:rowOff>
    </xdr:from>
    <xdr:to>
      <xdr:col>17</xdr:col>
      <xdr:colOff>1083314</xdr:colOff>
      <xdr:row>16</xdr:row>
      <xdr:rowOff>66675</xdr:rowOff>
    </xdr:to>
    <xdr:grpSp>
      <xdr:nvGrpSpPr>
        <xdr:cNvPr id="120" name="Group 157">
          <a:extLst>
            <a:ext uri="{FF2B5EF4-FFF2-40B4-BE49-F238E27FC236}">
              <a16:creationId xmlns:a16="http://schemas.microsoft.com/office/drawing/2014/main" id="{BB1B76F7-3A32-4FBF-94C7-ADDAB06E27C3}"/>
            </a:ext>
          </a:extLst>
        </xdr:cNvPr>
        <xdr:cNvGrpSpPr>
          <a:grpSpLocks/>
        </xdr:cNvGrpSpPr>
      </xdr:nvGrpSpPr>
      <xdr:grpSpPr bwMode="auto">
        <a:xfrm>
          <a:off x="11289653" y="2603500"/>
          <a:ext cx="228828" cy="225425"/>
          <a:chOff x="3786" y="1056"/>
          <a:chExt cx="145" cy="144"/>
        </a:xfrm>
      </xdr:grpSpPr>
      <xdr:sp macro="" textlink="">
        <xdr:nvSpPr>
          <xdr:cNvPr id="121" name="Freeform 158">
            <a:extLst>
              <a:ext uri="{FF2B5EF4-FFF2-40B4-BE49-F238E27FC236}">
                <a16:creationId xmlns:a16="http://schemas.microsoft.com/office/drawing/2014/main" id="{B65FDC7B-A908-496D-87E5-97E5D56D1C1A}"/>
              </a:ext>
            </a:extLst>
          </xdr:cNvPr>
          <xdr:cNvSpPr>
            <a:spLocks/>
          </xdr:cNvSpPr>
        </xdr:nvSpPr>
        <xdr:spPr bwMode="auto">
          <a:xfrm>
            <a:off x="3786"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22" name="Line 159">
            <a:extLst>
              <a:ext uri="{FF2B5EF4-FFF2-40B4-BE49-F238E27FC236}">
                <a16:creationId xmlns:a16="http://schemas.microsoft.com/office/drawing/2014/main" id="{431841B7-F5A3-4CCF-815D-0FD1DFF40212}"/>
              </a:ext>
            </a:extLst>
          </xdr:cNvPr>
          <xdr:cNvSpPr>
            <a:spLocks noChangeShapeType="1"/>
          </xdr:cNvSpPr>
        </xdr:nvSpPr>
        <xdr:spPr bwMode="auto">
          <a:xfrm>
            <a:off x="3835" y="1104"/>
            <a:ext cx="48" cy="48"/>
          </a:xfrm>
          <a:prstGeom prst="line">
            <a:avLst/>
          </a:prstGeom>
          <a:noFill/>
          <a:ln w="9525">
            <a:solidFill>
              <a:srgbClr val="000000"/>
            </a:solidFill>
            <a:round/>
            <a:headEnd/>
            <a:tailEnd/>
          </a:ln>
        </xdr:spPr>
      </xdr:sp>
    </xdr:grpSp>
    <xdr:clientData/>
  </xdr:twoCellAnchor>
  <xdr:twoCellAnchor>
    <xdr:from>
      <xdr:col>17</xdr:col>
      <xdr:colOff>575073</xdr:colOff>
      <xdr:row>15</xdr:row>
      <xdr:rowOff>133349</xdr:rowOff>
    </xdr:from>
    <xdr:to>
      <xdr:col>17</xdr:col>
      <xdr:colOff>851299</xdr:colOff>
      <xdr:row>15</xdr:row>
      <xdr:rowOff>142875</xdr:rowOff>
    </xdr:to>
    <xdr:sp macro="" textlink="">
      <xdr:nvSpPr>
        <xdr:cNvPr id="123" name="Line 32">
          <a:extLst>
            <a:ext uri="{FF2B5EF4-FFF2-40B4-BE49-F238E27FC236}">
              <a16:creationId xmlns:a16="http://schemas.microsoft.com/office/drawing/2014/main" id="{B8E7234E-28E5-4207-97ED-17E20A0DF8EA}"/>
            </a:ext>
          </a:extLst>
        </xdr:cNvPr>
        <xdr:cNvSpPr>
          <a:spLocks noChangeShapeType="1"/>
        </xdr:cNvSpPr>
      </xdr:nvSpPr>
      <xdr:spPr bwMode="auto">
        <a:xfrm flipV="1">
          <a:off x="10938273" y="2771774"/>
          <a:ext cx="276226" cy="9526"/>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17</xdr:col>
      <xdr:colOff>746521</xdr:colOff>
      <xdr:row>15</xdr:row>
      <xdr:rowOff>133348</xdr:rowOff>
    </xdr:from>
    <xdr:to>
      <xdr:col>17</xdr:col>
      <xdr:colOff>756047</xdr:colOff>
      <xdr:row>20</xdr:row>
      <xdr:rowOff>7937</xdr:rowOff>
    </xdr:to>
    <xdr:sp macro="" textlink="">
      <xdr:nvSpPr>
        <xdr:cNvPr id="124" name="Line 201">
          <a:extLst>
            <a:ext uri="{FF2B5EF4-FFF2-40B4-BE49-F238E27FC236}">
              <a16:creationId xmlns:a16="http://schemas.microsoft.com/office/drawing/2014/main" id="{E4D6B35A-9A66-4AC6-8E3E-B92792530136}"/>
            </a:ext>
          </a:extLst>
        </xdr:cNvPr>
        <xdr:cNvSpPr>
          <a:spLocks noChangeShapeType="1"/>
        </xdr:cNvSpPr>
      </xdr:nvSpPr>
      <xdr:spPr bwMode="auto">
        <a:xfrm flipH="1" flipV="1">
          <a:off x="11109721" y="2771773"/>
          <a:ext cx="9526" cy="68421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11</xdr:col>
      <xdr:colOff>481211</xdr:colOff>
      <xdr:row>13</xdr:row>
      <xdr:rowOff>35840</xdr:rowOff>
    </xdr:from>
    <xdr:to>
      <xdr:col>11</xdr:col>
      <xdr:colOff>568694</xdr:colOff>
      <xdr:row>13</xdr:row>
      <xdr:rowOff>122783</xdr:rowOff>
    </xdr:to>
    <xdr:sp macro="" textlink="">
      <xdr:nvSpPr>
        <xdr:cNvPr id="125" name="Freeform 26">
          <a:extLst>
            <a:ext uri="{FF2B5EF4-FFF2-40B4-BE49-F238E27FC236}">
              <a16:creationId xmlns:a16="http://schemas.microsoft.com/office/drawing/2014/main" id="{A9487790-5526-4697-8A8E-082B0EDE6B2A}"/>
            </a:ext>
          </a:extLst>
        </xdr:cNvPr>
        <xdr:cNvSpPr>
          <a:spLocks/>
        </xdr:cNvSpPr>
      </xdr:nvSpPr>
      <xdr:spPr bwMode="auto">
        <a:xfrm>
          <a:off x="7186811" y="2350415"/>
          <a:ext cx="87483" cy="86943"/>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17</xdr:col>
      <xdr:colOff>312739</xdr:colOff>
      <xdr:row>10</xdr:row>
      <xdr:rowOff>38100</xdr:rowOff>
    </xdr:from>
    <xdr:to>
      <xdr:col>17</xdr:col>
      <xdr:colOff>322263</xdr:colOff>
      <xdr:row>13</xdr:row>
      <xdr:rowOff>9523</xdr:rowOff>
    </xdr:to>
    <xdr:sp macro="" textlink="">
      <xdr:nvSpPr>
        <xdr:cNvPr id="126" name="Line 201">
          <a:extLst>
            <a:ext uri="{FF2B5EF4-FFF2-40B4-BE49-F238E27FC236}">
              <a16:creationId xmlns:a16="http://schemas.microsoft.com/office/drawing/2014/main" id="{EEF7BCD4-9E9E-4077-B343-F31C4B390A61}"/>
            </a:ext>
          </a:extLst>
        </xdr:cNvPr>
        <xdr:cNvSpPr>
          <a:spLocks noChangeShapeType="1"/>
        </xdr:cNvSpPr>
      </xdr:nvSpPr>
      <xdr:spPr bwMode="auto">
        <a:xfrm>
          <a:off x="10675939" y="1866900"/>
          <a:ext cx="9524" cy="457198"/>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13</xdr:col>
      <xdr:colOff>586980</xdr:colOff>
      <xdr:row>13</xdr:row>
      <xdr:rowOff>46038</xdr:rowOff>
    </xdr:from>
    <xdr:to>
      <xdr:col>14</xdr:col>
      <xdr:colOff>67471</xdr:colOff>
      <xdr:row>13</xdr:row>
      <xdr:rowOff>131763</xdr:rowOff>
    </xdr:to>
    <xdr:sp macro="" textlink="">
      <xdr:nvSpPr>
        <xdr:cNvPr id="127" name="Freeform 26">
          <a:extLst>
            <a:ext uri="{FF2B5EF4-FFF2-40B4-BE49-F238E27FC236}">
              <a16:creationId xmlns:a16="http://schemas.microsoft.com/office/drawing/2014/main" id="{CBAD5BA6-451E-4F99-A110-9A57AB144D51}"/>
            </a:ext>
          </a:extLst>
        </xdr:cNvPr>
        <xdr:cNvSpPr>
          <a:spLocks/>
        </xdr:cNvSpPr>
      </xdr:nvSpPr>
      <xdr:spPr bwMode="auto">
        <a:xfrm>
          <a:off x="8511780" y="2360613"/>
          <a:ext cx="90091"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15</xdr:col>
      <xdr:colOff>253213</xdr:colOff>
      <xdr:row>12</xdr:row>
      <xdr:rowOff>140495</xdr:rowOff>
    </xdr:from>
    <xdr:to>
      <xdr:col>15</xdr:col>
      <xdr:colOff>505626</xdr:colOff>
      <xdr:row>14</xdr:row>
      <xdr:rowOff>121081</xdr:rowOff>
    </xdr:to>
    <xdr:grpSp>
      <xdr:nvGrpSpPr>
        <xdr:cNvPr id="128" name="Group 157">
          <a:extLst>
            <a:ext uri="{FF2B5EF4-FFF2-40B4-BE49-F238E27FC236}">
              <a16:creationId xmlns:a16="http://schemas.microsoft.com/office/drawing/2014/main" id="{FED2ECDF-23CD-469C-A33D-0D180216697E}"/>
            </a:ext>
          </a:extLst>
        </xdr:cNvPr>
        <xdr:cNvGrpSpPr>
          <a:grpSpLocks/>
        </xdr:cNvGrpSpPr>
      </xdr:nvGrpSpPr>
      <xdr:grpSpPr bwMode="auto">
        <a:xfrm>
          <a:off x="9460713" y="2267745"/>
          <a:ext cx="252413" cy="298086"/>
          <a:chOff x="3935" y="1056"/>
          <a:chExt cx="145" cy="144"/>
        </a:xfrm>
      </xdr:grpSpPr>
      <xdr:sp macro="" textlink="">
        <xdr:nvSpPr>
          <xdr:cNvPr id="129" name="Freeform 158">
            <a:extLst>
              <a:ext uri="{FF2B5EF4-FFF2-40B4-BE49-F238E27FC236}">
                <a16:creationId xmlns:a16="http://schemas.microsoft.com/office/drawing/2014/main" id="{F4BEE907-FAE9-41E1-B320-AA9BB9B89C92}"/>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0" name="Line 159">
            <a:extLst>
              <a:ext uri="{FF2B5EF4-FFF2-40B4-BE49-F238E27FC236}">
                <a16:creationId xmlns:a16="http://schemas.microsoft.com/office/drawing/2014/main" id="{52265C83-E963-4ED7-8448-4F8B1C392737}"/>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16</xdr:col>
      <xdr:colOff>322262</xdr:colOff>
      <xdr:row>12</xdr:row>
      <xdr:rowOff>138113</xdr:rowOff>
    </xdr:from>
    <xdr:to>
      <xdr:col>16</xdr:col>
      <xdr:colOff>572692</xdr:colOff>
      <xdr:row>14</xdr:row>
      <xdr:rowOff>104775</xdr:rowOff>
    </xdr:to>
    <xdr:grpSp>
      <xdr:nvGrpSpPr>
        <xdr:cNvPr id="131" name="Group 157">
          <a:extLst>
            <a:ext uri="{FF2B5EF4-FFF2-40B4-BE49-F238E27FC236}">
              <a16:creationId xmlns:a16="http://schemas.microsoft.com/office/drawing/2014/main" id="{7DD37CE6-CF6B-4896-AC87-4492E4C20307}"/>
            </a:ext>
          </a:extLst>
        </xdr:cNvPr>
        <xdr:cNvGrpSpPr>
          <a:grpSpLocks/>
        </xdr:cNvGrpSpPr>
      </xdr:nvGrpSpPr>
      <xdr:grpSpPr bwMode="auto">
        <a:xfrm>
          <a:off x="10143595" y="2265363"/>
          <a:ext cx="250430" cy="284162"/>
          <a:chOff x="3935" y="1056"/>
          <a:chExt cx="145" cy="144"/>
        </a:xfrm>
      </xdr:grpSpPr>
      <xdr:sp macro="" textlink="">
        <xdr:nvSpPr>
          <xdr:cNvPr id="132" name="Freeform 158">
            <a:extLst>
              <a:ext uri="{FF2B5EF4-FFF2-40B4-BE49-F238E27FC236}">
                <a16:creationId xmlns:a16="http://schemas.microsoft.com/office/drawing/2014/main" id="{B679B0E1-0E27-4347-9D1E-012B4031A93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3" name="Line 159">
            <a:extLst>
              <a:ext uri="{FF2B5EF4-FFF2-40B4-BE49-F238E27FC236}">
                <a16:creationId xmlns:a16="http://schemas.microsoft.com/office/drawing/2014/main" id="{6F131AA4-2FFF-498F-B073-9DF3BAF3929E}"/>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11</xdr:col>
      <xdr:colOff>596505</xdr:colOff>
      <xdr:row>12</xdr:row>
      <xdr:rowOff>140495</xdr:rowOff>
    </xdr:from>
    <xdr:to>
      <xdr:col>12</xdr:col>
      <xdr:colOff>243683</xdr:colOff>
      <xdr:row>14</xdr:row>
      <xdr:rowOff>137225</xdr:rowOff>
    </xdr:to>
    <xdr:grpSp>
      <xdr:nvGrpSpPr>
        <xdr:cNvPr id="134" name="Group 157">
          <a:extLst>
            <a:ext uri="{FF2B5EF4-FFF2-40B4-BE49-F238E27FC236}">
              <a16:creationId xmlns:a16="http://schemas.microsoft.com/office/drawing/2014/main" id="{8943380B-BE7E-42E3-8530-39181784D033}"/>
            </a:ext>
          </a:extLst>
        </xdr:cNvPr>
        <xdr:cNvGrpSpPr>
          <a:grpSpLocks/>
        </xdr:cNvGrpSpPr>
      </xdr:nvGrpSpPr>
      <xdr:grpSpPr bwMode="auto">
        <a:xfrm>
          <a:off x="7348672" y="2267745"/>
          <a:ext cx="261011" cy="314230"/>
          <a:chOff x="3935" y="1056"/>
          <a:chExt cx="145" cy="144"/>
        </a:xfrm>
      </xdr:grpSpPr>
      <xdr:sp macro="" textlink="">
        <xdr:nvSpPr>
          <xdr:cNvPr id="135" name="Freeform 158">
            <a:extLst>
              <a:ext uri="{FF2B5EF4-FFF2-40B4-BE49-F238E27FC236}">
                <a16:creationId xmlns:a16="http://schemas.microsoft.com/office/drawing/2014/main" id="{D30196CE-CFB1-495D-8F34-E1DBD687590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6" name="Line 159">
            <a:extLst>
              <a:ext uri="{FF2B5EF4-FFF2-40B4-BE49-F238E27FC236}">
                <a16:creationId xmlns:a16="http://schemas.microsoft.com/office/drawing/2014/main" id="{7A0CA065-F1F8-4D8E-93C4-549F759E986D}"/>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13</xdr:col>
      <xdr:colOff>119857</xdr:colOff>
      <xdr:row>12</xdr:row>
      <xdr:rowOff>138112</xdr:rowOff>
    </xdr:from>
    <xdr:to>
      <xdr:col>13</xdr:col>
      <xdr:colOff>372270</xdr:colOff>
      <xdr:row>14</xdr:row>
      <xdr:rowOff>113008</xdr:rowOff>
    </xdr:to>
    <xdr:grpSp>
      <xdr:nvGrpSpPr>
        <xdr:cNvPr id="137" name="Group 157">
          <a:extLst>
            <a:ext uri="{FF2B5EF4-FFF2-40B4-BE49-F238E27FC236}">
              <a16:creationId xmlns:a16="http://schemas.microsoft.com/office/drawing/2014/main" id="{9FE31388-9080-4C08-A5BE-68B605A6E474}"/>
            </a:ext>
          </a:extLst>
        </xdr:cNvPr>
        <xdr:cNvGrpSpPr>
          <a:grpSpLocks/>
        </xdr:cNvGrpSpPr>
      </xdr:nvGrpSpPr>
      <xdr:grpSpPr bwMode="auto">
        <a:xfrm>
          <a:off x="8099690" y="2265362"/>
          <a:ext cx="252413" cy="292396"/>
          <a:chOff x="3935" y="1056"/>
          <a:chExt cx="145" cy="144"/>
        </a:xfrm>
      </xdr:grpSpPr>
      <xdr:sp macro="" textlink="">
        <xdr:nvSpPr>
          <xdr:cNvPr id="138" name="Freeform 158">
            <a:extLst>
              <a:ext uri="{FF2B5EF4-FFF2-40B4-BE49-F238E27FC236}">
                <a16:creationId xmlns:a16="http://schemas.microsoft.com/office/drawing/2014/main" id="{7E8761D9-BA14-4A09-8D78-FA11288D88A1}"/>
              </a:ext>
            </a:extLst>
          </xdr:cNvPr>
          <xdr:cNvSpPr>
            <a:spLocks/>
          </xdr:cNvSpPr>
        </xdr:nvSpPr>
        <xdr:spPr bwMode="auto">
          <a:xfrm>
            <a:off x="3935" y="1056"/>
            <a:ext cx="145" cy="144"/>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39" name="Line 159">
            <a:extLst>
              <a:ext uri="{FF2B5EF4-FFF2-40B4-BE49-F238E27FC236}">
                <a16:creationId xmlns:a16="http://schemas.microsoft.com/office/drawing/2014/main" id="{929333F4-F890-41C4-AE3C-1C5F4262BF9C}"/>
              </a:ext>
            </a:extLst>
          </xdr:cNvPr>
          <xdr:cNvSpPr>
            <a:spLocks noChangeShapeType="1"/>
          </xdr:cNvSpPr>
        </xdr:nvSpPr>
        <xdr:spPr bwMode="auto">
          <a:xfrm>
            <a:off x="3984" y="1104"/>
            <a:ext cx="48" cy="48"/>
          </a:xfrm>
          <a:prstGeom prst="line">
            <a:avLst/>
          </a:prstGeom>
          <a:noFill/>
          <a:ln w="9525">
            <a:solidFill>
              <a:srgbClr val="000000"/>
            </a:solidFill>
            <a:round/>
            <a:headEnd/>
            <a:tailEnd/>
          </a:ln>
        </xdr:spPr>
      </xdr:sp>
    </xdr:grpSp>
    <xdr:clientData/>
  </xdr:twoCellAnchor>
  <xdr:twoCellAnchor>
    <xdr:from>
      <xdr:col>17</xdr:col>
      <xdr:colOff>565548</xdr:colOff>
      <xdr:row>14</xdr:row>
      <xdr:rowOff>104775</xdr:rowOff>
    </xdr:from>
    <xdr:to>
      <xdr:col>17</xdr:col>
      <xdr:colOff>577455</xdr:colOff>
      <xdr:row>15</xdr:row>
      <xdr:rowOff>154781</xdr:rowOff>
    </xdr:to>
    <xdr:sp macro="" textlink="">
      <xdr:nvSpPr>
        <xdr:cNvPr id="140" name="Line 32">
          <a:extLst>
            <a:ext uri="{FF2B5EF4-FFF2-40B4-BE49-F238E27FC236}">
              <a16:creationId xmlns:a16="http://schemas.microsoft.com/office/drawing/2014/main" id="{5B46FCE5-9970-429F-9BD6-EAA1E891E948}"/>
            </a:ext>
          </a:extLst>
        </xdr:cNvPr>
        <xdr:cNvSpPr>
          <a:spLocks noChangeShapeType="1"/>
        </xdr:cNvSpPr>
      </xdr:nvSpPr>
      <xdr:spPr bwMode="auto">
        <a:xfrm>
          <a:off x="10928748" y="2581275"/>
          <a:ext cx="11907" cy="211931"/>
        </a:xfrm>
        <a:prstGeom prst="line">
          <a:avLst/>
        </a:prstGeom>
        <a:ln>
          <a:headEnd/>
          <a:tailEnd/>
        </a:ln>
      </xdr:spPr>
      <xdr:style>
        <a:lnRef idx="3">
          <a:schemeClr val="accent6"/>
        </a:lnRef>
        <a:fillRef idx="0">
          <a:schemeClr val="accent6"/>
        </a:fillRef>
        <a:effectRef idx="2">
          <a:schemeClr val="accent6"/>
        </a:effectRef>
        <a:fontRef idx="minor">
          <a:schemeClr val="tx1"/>
        </a:fontRef>
      </xdr:style>
    </xdr:sp>
    <xdr:clientData/>
  </xdr:twoCellAnchor>
  <xdr:twoCellAnchor>
    <xdr:from>
      <xdr:col>16</xdr:col>
      <xdr:colOff>25402</xdr:colOff>
      <xdr:row>13</xdr:row>
      <xdr:rowOff>41284</xdr:rowOff>
    </xdr:from>
    <xdr:to>
      <xdr:col>16</xdr:col>
      <xdr:colOff>400844</xdr:colOff>
      <xdr:row>15</xdr:row>
      <xdr:rowOff>3174</xdr:rowOff>
    </xdr:to>
    <xdr:sp macro="" textlink="">
      <xdr:nvSpPr>
        <xdr:cNvPr id="141" name="Freeform 120">
          <a:extLst>
            <a:ext uri="{FF2B5EF4-FFF2-40B4-BE49-F238E27FC236}">
              <a16:creationId xmlns:a16="http://schemas.microsoft.com/office/drawing/2014/main" id="{547675DF-6D02-4E7A-87AF-73B9F262612B}"/>
            </a:ext>
          </a:extLst>
        </xdr:cNvPr>
        <xdr:cNvSpPr>
          <a:spLocks/>
        </xdr:cNvSpPr>
      </xdr:nvSpPr>
      <xdr:spPr bwMode="auto">
        <a:xfrm>
          <a:off x="9779002" y="2355859"/>
          <a:ext cx="375442" cy="285740"/>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pPr algn="ctr"/>
          <a:r>
            <a:rPr lang="en-US" sz="1400" b="1">
              <a:solidFill>
                <a:schemeClr val="accent4"/>
              </a:solidFill>
            </a:rPr>
            <a:t>F</a:t>
          </a:r>
          <a:endParaRPr lang="en-US" b="1">
            <a:solidFill>
              <a:schemeClr val="accent4"/>
            </a:solidFill>
          </a:endParaRPr>
        </a:p>
      </xdr:txBody>
    </xdr:sp>
    <xdr:clientData/>
  </xdr:twoCellAnchor>
  <xdr:twoCellAnchor>
    <xdr:from>
      <xdr:col>14</xdr:col>
      <xdr:colOff>496139</xdr:colOff>
      <xdr:row>10</xdr:row>
      <xdr:rowOff>138155</xdr:rowOff>
    </xdr:from>
    <xdr:to>
      <xdr:col>15</xdr:col>
      <xdr:colOff>203244</xdr:colOff>
      <xdr:row>12</xdr:row>
      <xdr:rowOff>114342</xdr:rowOff>
    </xdr:to>
    <xdr:sp macro="" textlink="">
      <xdr:nvSpPr>
        <xdr:cNvPr id="142" name="Oval 241">
          <a:extLst>
            <a:ext uri="{FF2B5EF4-FFF2-40B4-BE49-F238E27FC236}">
              <a16:creationId xmlns:a16="http://schemas.microsoft.com/office/drawing/2014/main" id="{B2973ED8-0022-44ED-8D23-7164E1119677}"/>
            </a:ext>
          </a:extLst>
        </xdr:cNvPr>
        <xdr:cNvSpPr>
          <a:spLocks noChangeArrowheads="1"/>
        </xdr:cNvSpPr>
      </xdr:nvSpPr>
      <xdr:spPr bwMode="auto">
        <a:xfrm>
          <a:off x="9030539" y="1966955"/>
          <a:ext cx="31670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Z2</a:t>
          </a:r>
        </a:p>
      </xdr:txBody>
    </xdr:sp>
    <xdr:clientData/>
  </xdr:twoCellAnchor>
  <xdr:twoCellAnchor>
    <xdr:from>
      <xdr:col>14</xdr:col>
      <xdr:colOff>148487</xdr:colOff>
      <xdr:row>10</xdr:row>
      <xdr:rowOff>147683</xdr:rowOff>
    </xdr:from>
    <xdr:to>
      <xdr:col>14</xdr:col>
      <xdr:colOff>462812</xdr:colOff>
      <xdr:row>12</xdr:row>
      <xdr:rowOff>123870</xdr:rowOff>
    </xdr:to>
    <xdr:sp macro="" textlink="">
      <xdr:nvSpPr>
        <xdr:cNvPr id="143" name="Oval 241">
          <a:extLst>
            <a:ext uri="{FF2B5EF4-FFF2-40B4-BE49-F238E27FC236}">
              <a16:creationId xmlns:a16="http://schemas.microsoft.com/office/drawing/2014/main" id="{9606A828-1D71-4039-8EF9-28F91E2C0EDB}"/>
            </a:ext>
          </a:extLst>
        </xdr:cNvPr>
        <xdr:cNvSpPr>
          <a:spLocks noChangeArrowheads="1"/>
        </xdr:cNvSpPr>
      </xdr:nvSpPr>
      <xdr:spPr bwMode="auto">
        <a:xfrm>
          <a:off x="8682887" y="1976483"/>
          <a:ext cx="314325"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Z1</a:t>
          </a:r>
        </a:p>
      </xdr:txBody>
    </xdr:sp>
    <xdr:clientData/>
  </xdr:twoCellAnchor>
  <xdr:twoCellAnchor>
    <xdr:from>
      <xdr:col>13</xdr:col>
      <xdr:colOff>455620</xdr:colOff>
      <xdr:row>13</xdr:row>
      <xdr:rowOff>43660</xdr:rowOff>
    </xdr:from>
    <xdr:to>
      <xdr:col>13</xdr:col>
      <xdr:colOff>541345</xdr:colOff>
      <xdr:row>13</xdr:row>
      <xdr:rowOff>129385</xdr:rowOff>
    </xdr:to>
    <xdr:sp macro="" textlink="">
      <xdr:nvSpPr>
        <xdr:cNvPr id="144" name="Freeform 26">
          <a:extLst>
            <a:ext uri="{FF2B5EF4-FFF2-40B4-BE49-F238E27FC236}">
              <a16:creationId xmlns:a16="http://schemas.microsoft.com/office/drawing/2014/main" id="{A78C2740-D092-4D29-BABC-8D13ED2AC70A}"/>
            </a:ext>
          </a:extLst>
        </xdr:cNvPr>
        <xdr:cNvSpPr>
          <a:spLocks/>
        </xdr:cNvSpPr>
      </xdr:nvSpPr>
      <xdr:spPr bwMode="auto">
        <a:xfrm>
          <a:off x="8380420" y="2358235"/>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14</xdr:col>
      <xdr:colOff>494082</xdr:colOff>
      <xdr:row>12</xdr:row>
      <xdr:rowOff>137922</xdr:rowOff>
    </xdr:from>
    <xdr:to>
      <xdr:col>15</xdr:col>
      <xdr:colOff>238543</xdr:colOff>
      <xdr:row>14</xdr:row>
      <xdr:rowOff>121080</xdr:rowOff>
    </xdr:to>
    <xdr:grpSp>
      <xdr:nvGrpSpPr>
        <xdr:cNvPr id="145" name="Group 144">
          <a:extLst>
            <a:ext uri="{FF2B5EF4-FFF2-40B4-BE49-F238E27FC236}">
              <a16:creationId xmlns:a16="http://schemas.microsoft.com/office/drawing/2014/main" id="{A9499AF9-1B4D-47D1-853F-6F6083C8406C}"/>
            </a:ext>
          </a:extLst>
        </xdr:cNvPr>
        <xdr:cNvGrpSpPr/>
      </xdr:nvGrpSpPr>
      <xdr:grpSpPr>
        <a:xfrm>
          <a:off x="9087749" y="2265172"/>
          <a:ext cx="358294" cy="300658"/>
          <a:chOff x="4984140" y="4866720"/>
          <a:chExt cx="352597" cy="291433"/>
        </a:xfrm>
      </xdr:grpSpPr>
      <xdr:sp macro="" textlink="">
        <xdr:nvSpPr>
          <xdr:cNvPr id="146" name="Freeform 158">
            <a:extLst>
              <a:ext uri="{FF2B5EF4-FFF2-40B4-BE49-F238E27FC236}">
                <a16:creationId xmlns:a16="http://schemas.microsoft.com/office/drawing/2014/main" id="{4520BB90-D055-470B-A31F-E66F6887319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47" name="Flowchart: Connector 146">
            <a:extLst>
              <a:ext uri="{FF2B5EF4-FFF2-40B4-BE49-F238E27FC236}">
                <a16:creationId xmlns:a16="http://schemas.microsoft.com/office/drawing/2014/main" id="{7B6E7EDD-CC61-4B4A-BE9F-9E933F760861}"/>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8" name="Flowchart: Connector 147">
            <a:extLst>
              <a:ext uri="{FF2B5EF4-FFF2-40B4-BE49-F238E27FC236}">
                <a16:creationId xmlns:a16="http://schemas.microsoft.com/office/drawing/2014/main" id="{997C2729-5C0C-4475-9B91-96B0F20B561F}"/>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9" name="Flowchart: Connector 148">
            <a:extLst>
              <a:ext uri="{FF2B5EF4-FFF2-40B4-BE49-F238E27FC236}">
                <a16:creationId xmlns:a16="http://schemas.microsoft.com/office/drawing/2014/main" id="{CFFD33C2-40F9-4446-B736-41B4A1995B8E}"/>
              </a:ext>
            </a:extLst>
          </xdr:cNvPr>
          <xdr:cNvSpPr/>
        </xdr:nvSpPr>
        <xdr:spPr>
          <a:xfrm flipH="1">
            <a:off x="5241318" y="5001433"/>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0" name="Flowchart: Connector 149">
            <a:extLst>
              <a:ext uri="{FF2B5EF4-FFF2-40B4-BE49-F238E27FC236}">
                <a16:creationId xmlns:a16="http://schemas.microsoft.com/office/drawing/2014/main" id="{9714BB1F-0700-41F5-94B0-07C1277FACD4}"/>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85239</xdr:colOff>
      <xdr:row>12</xdr:row>
      <xdr:rowOff>132062</xdr:rowOff>
    </xdr:from>
    <xdr:to>
      <xdr:col>14</xdr:col>
      <xdr:colOff>437836</xdr:colOff>
      <xdr:row>14</xdr:row>
      <xdr:rowOff>113009</xdr:rowOff>
    </xdr:to>
    <xdr:grpSp>
      <xdr:nvGrpSpPr>
        <xdr:cNvPr id="151" name="Group 150">
          <a:extLst>
            <a:ext uri="{FF2B5EF4-FFF2-40B4-BE49-F238E27FC236}">
              <a16:creationId xmlns:a16="http://schemas.microsoft.com/office/drawing/2014/main" id="{A33E6AA0-7223-4D2A-BADB-DC6CD04E84E5}"/>
            </a:ext>
          </a:extLst>
        </xdr:cNvPr>
        <xdr:cNvGrpSpPr/>
      </xdr:nvGrpSpPr>
      <xdr:grpSpPr>
        <a:xfrm>
          <a:off x="8678906" y="2259312"/>
          <a:ext cx="352597" cy="298447"/>
          <a:chOff x="4984140" y="4866720"/>
          <a:chExt cx="352597" cy="291433"/>
        </a:xfrm>
      </xdr:grpSpPr>
      <xdr:sp macro="" textlink="">
        <xdr:nvSpPr>
          <xdr:cNvPr id="152" name="Freeform 158">
            <a:extLst>
              <a:ext uri="{FF2B5EF4-FFF2-40B4-BE49-F238E27FC236}">
                <a16:creationId xmlns:a16="http://schemas.microsoft.com/office/drawing/2014/main" id="{63345E51-74D0-486B-8DDF-373647EAD987}"/>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53" name="Flowchart: Connector 152">
            <a:extLst>
              <a:ext uri="{FF2B5EF4-FFF2-40B4-BE49-F238E27FC236}">
                <a16:creationId xmlns:a16="http://schemas.microsoft.com/office/drawing/2014/main" id="{9774811B-76C1-47F1-97E3-CA1C7EAA07FA}"/>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4" name="Flowchart: Connector 153">
            <a:extLst>
              <a:ext uri="{FF2B5EF4-FFF2-40B4-BE49-F238E27FC236}">
                <a16:creationId xmlns:a16="http://schemas.microsoft.com/office/drawing/2014/main" id="{7D1E5D26-E589-470A-A738-86FCCEBB43B4}"/>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5" name="Flowchart: Connector 154">
            <a:extLst>
              <a:ext uri="{FF2B5EF4-FFF2-40B4-BE49-F238E27FC236}">
                <a16:creationId xmlns:a16="http://schemas.microsoft.com/office/drawing/2014/main" id="{EA196FE8-302C-4F54-AE1C-B67236C4C1D9}"/>
              </a:ext>
            </a:extLst>
          </xdr:cNvPr>
          <xdr:cNvSpPr/>
        </xdr:nvSpPr>
        <xdr:spPr>
          <a:xfrm flipH="1">
            <a:off x="5241318" y="4998427"/>
            <a:ext cx="45719" cy="48726"/>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6" name="Flowchart: Connector 155">
            <a:extLst>
              <a:ext uri="{FF2B5EF4-FFF2-40B4-BE49-F238E27FC236}">
                <a16:creationId xmlns:a16="http://schemas.microsoft.com/office/drawing/2014/main" id="{9E627A69-32E4-4EA3-A20B-D9B196289756}"/>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20</xdr:col>
      <xdr:colOff>792957</xdr:colOff>
      <xdr:row>9</xdr:row>
      <xdr:rowOff>3404</xdr:rowOff>
    </xdr:from>
    <xdr:to>
      <xdr:col>20</xdr:col>
      <xdr:colOff>1714501</xdr:colOff>
      <xdr:row>11</xdr:row>
      <xdr:rowOff>12928</xdr:rowOff>
    </xdr:to>
    <xdr:sp macro="" textlink="">
      <xdr:nvSpPr>
        <xdr:cNvPr id="157" name="Rectangle 42">
          <a:extLst>
            <a:ext uri="{FF2B5EF4-FFF2-40B4-BE49-F238E27FC236}">
              <a16:creationId xmlns:a16="http://schemas.microsoft.com/office/drawing/2014/main" id="{67627311-814F-4830-B9FD-371213B58794}"/>
            </a:ext>
          </a:extLst>
        </xdr:cNvPr>
        <xdr:cNvSpPr>
          <a:spLocks noChangeArrowheads="1"/>
        </xdr:cNvSpPr>
      </xdr:nvSpPr>
      <xdr:spPr bwMode="auto">
        <a:xfrm>
          <a:off x="14432757" y="1670279"/>
          <a:ext cx="921544" cy="333374"/>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SC/APC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792957</xdr:colOff>
      <xdr:row>13</xdr:row>
      <xdr:rowOff>12928</xdr:rowOff>
    </xdr:from>
    <xdr:to>
      <xdr:col>20</xdr:col>
      <xdr:colOff>2519363</xdr:colOff>
      <xdr:row>14</xdr:row>
      <xdr:rowOff>97195</xdr:rowOff>
    </xdr:to>
    <xdr:sp macro="" textlink="">
      <xdr:nvSpPr>
        <xdr:cNvPr id="158" name="Rectangle 118">
          <a:extLst>
            <a:ext uri="{FF2B5EF4-FFF2-40B4-BE49-F238E27FC236}">
              <a16:creationId xmlns:a16="http://schemas.microsoft.com/office/drawing/2014/main" id="{D41F6E15-37A1-4230-A8B0-FC1E6E92F4BD}"/>
            </a:ext>
          </a:extLst>
        </xdr:cNvPr>
        <xdr:cNvSpPr>
          <a:spLocks noChangeArrowheads="1"/>
        </xdr:cNvSpPr>
      </xdr:nvSpPr>
      <xdr:spPr bwMode="auto">
        <a:xfrm>
          <a:off x="14432757" y="2327503"/>
          <a:ext cx="1726406" cy="24619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1:64</a:t>
          </a:r>
          <a:r>
            <a:rPr lang="en-US" sz="1000" b="0" i="0" strike="noStrike" baseline="0">
              <a:solidFill>
                <a:srgbClr val="000000"/>
              </a:solidFill>
              <a:latin typeface="Arial"/>
              <a:cs typeface="Arial"/>
            </a:rPr>
            <a:t> or </a:t>
          </a:r>
          <a:r>
            <a:rPr lang="en-US" sz="1000" b="0" i="0" strike="noStrike">
              <a:solidFill>
                <a:srgbClr val="000000"/>
              </a:solidFill>
              <a:latin typeface="Arial"/>
              <a:cs typeface="Arial"/>
            </a:rPr>
            <a:t>1:32 PON Coupler</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792957</xdr:colOff>
      <xdr:row>14</xdr:row>
      <xdr:rowOff>106720</xdr:rowOff>
    </xdr:from>
    <xdr:to>
      <xdr:col>20</xdr:col>
      <xdr:colOff>1552576</xdr:colOff>
      <xdr:row>16</xdr:row>
      <xdr:rowOff>140058</xdr:rowOff>
    </xdr:to>
    <xdr:sp macro="" textlink="">
      <xdr:nvSpPr>
        <xdr:cNvPr id="159" name="Rectangle 119">
          <a:extLst>
            <a:ext uri="{FF2B5EF4-FFF2-40B4-BE49-F238E27FC236}">
              <a16:creationId xmlns:a16="http://schemas.microsoft.com/office/drawing/2014/main" id="{E7E52739-269E-4AC7-94D8-8AD6A876239B}"/>
            </a:ext>
          </a:extLst>
        </xdr:cNvPr>
        <xdr:cNvSpPr>
          <a:spLocks noChangeArrowheads="1"/>
        </xdr:cNvSpPr>
      </xdr:nvSpPr>
      <xdr:spPr bwMode="auto">
        <a:xfrm>
          <a:off x="14432757" y="2583220"/>
          <a:ext cx="759619"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Fusion Splice</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347663</xdr:colOff>
      <xdr:row>15</xdr:row>
      <xdr:rowOff>51028</xdr:rowOff>
    </xdr:from>
    <xdr:to>
      <xdr:col>20</xdr:col>
      <xdr:colOff>452438</xdr:colOff>
      <xdr:row>15</xdr:row>
      <xdr:rowOff>116245</xdr:rowOff>
    </xdr:to>
    <xdr:sp macro="" textlink="">
      <xdr:nvSpPr>
        <xdr:cNvPr id="160" name="Freeform 120">
          <a:extLst>
            <a:ext uri="{FF2B5EF4-FFF2-40B4-BE49-F238E27FC236}">
              <a16:creationId xmlns:a16="http://schemas.microsoft.com/office/drawing/2014/main" id="{A725725D-39D8-45C9-B9C9-9CA1C508DE09}"/>
            </a:ext>
          </a:extLst>
        </xdr:cNvPr>
        <xdr:cNvSpPr>
          <a:spLocks/>
        </xdr:cNvSpPr>
      </xdr:nvSpPr>
      <xdr:spPr bwMode="auto">
        <a:xfrm>
          <a:off x="13987463" y="2689453"/>
          <a:ext cx="104775" cy="65217"/>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rgbClr val="003300"/>
        </a:solidFill>
        <a:ln w="9525">
          <a:noFill/>
          <a:round/>
          <a:headEnd/>
          <a:tailEnd/>
        </a:ln>
      </xdr:spPr>
    </xdr:sp>
    <xdr:clientData/>
  </xdr:twoCellAnchor>
  <xdr:twoCellAnchor>
    <xdr:from>
      <xdr:col>20</xdr:col>
      <xdr:colOff>252413</xdr:colOff>
      <xdr:row>13</xdr:row>
      <xdr:rowOff>3403</xdr:rowOff>
    </xdr:from>
    <xdr:to>
      <xdr:col>20</xdr:col>
      <xdr:colOff>490538</xdr:colOff>
      <xdr:row>14</xdr:row>
      <xdr:rowOff>60553</xdr:rowOff>
    </xdr:to>
    <xdr:sp macro="" textlink="">
      <xdr:nvSpPr>
        <xdr:cNvPr id="161" name="Rectangle 123">
          <a:extLst>
            <a:ext uri="{FF2B5EF4-FFF2-40B4-BE49-F238E27FC236}">
              <a16:creationId xmlns:a16="http://schemas.microsoft.com/office/drawing/2014/main" id="{B91A42C9-1E00-4399-A55B-2BF89310B807}"/>
            </a:ext>
          </a:extLst>
        </xdr:cNvPr>
        <xdr:cNvSpPr>
          <a:spLocks noChangeAspect="1" noChangeArrowheads="1"/>
        </xdr:cNvSpPr>
      </xdr:nvSpPr>
      <xdr:spPr bwMode="auto">
        <a:xfrm>
          <a:off x="13892213" y="2317978"/>
          <a:ext cx="238125" cy="219075"/>
        </a:xfrm>
        <a:prstGeom prst="rect">
          <a:avLst/>
        </a:prstGeom>
        <a:solidFill>
          <a:srgbClr val="000000"/>
        </a:solidFill>
        <a:ln w="12700">
          <a:solidFill>
            <a:srgbClr val="000000"/>
          </a:solidFill>
          <a:miter lim="800000"/>
          <a:headEnd/>
          <a:tailEnd/>
        </a:ln>
      </xdr:spPr>
    </xdr:sp>
    <xdr:clientData/>
  </xdr:twoCellAnchor>
  <xdr:twoCellAnchor>
    <xdr:from>
      <xdr:col>20</xdr:col>
      <xdr:colOff>252413</xdr:colOff>
      <xdr:row>13</xdr:row>
      <xdr:rowOff>3403</xdr:rowOff>
    </xdr:from>
    <xdr:to>
      <xdr:col>20</xdr:col>
      <xdr:colOff>414338</xdr:colOff>
      <xdr:row>14</xdr:row>
      <xdr:rowOff>60553</xdr:rowOff>
    </xdr:to>
    <xdr:sp macro="" textlink="">
      <xdr:nvSpPr>
        <xdr:cNvPr id="162" name="Rectangle 124">
          <a:extLst>
            <a:ext uri="{FF2B5EF4-FFF2-40B4-BE49-F238E27FC236}">
              <a16:creationId xmlns:a16="http://schemas.microsoft.com/office/drawing/2014/main" id="{6A0BF267-6A12-4C67-A249-DDDBC5D7678B}"/>
            </a:ext>
          </a:extLst>
        </xdr:cNvPr>
        <xdr:cNvSpPr>
          <a:spLocks noChangeAspect="1" noChangeArrowheads="1"/>
        </xdr:cNvSpPr>
      </xdr:nvSpPr>
      <xdr:spPr bwMode="auto">
        <a:xfrm>
          <a:off x="13892213" y="2317978"/>
          <a:ext cx="161925" cy="219075"/>
        </a:xfrm>
        <a:prstGeom prst="rect">
          <a:avLst/>
        </a:prstGeom>
        <a:noFill/>
        <a:ln w="9525">
          <a:solidFill>
            <a:srgbClr val="FFCC00"/>
          </a:solidFill>
          <a:miter lim="800000"/>
          <a:headEnd/>
          <a:tailEnd/>
        </a:ln>
      </xdr:spPr>
    </xdr:sp>
    <xdr:clientData/>
  </xdr:twoCellAnchor>
  <xdr:twoCellAnchor>
    <xdr:from>
      <xdr:col>20</xdr:col>
      <xdr:colOff>414338</xdr:colOff>
      <xdr:row>13</xdr:row>
      <xdr:rowOff>3403</xdr:rowOff>
    </xdr:from>
    <xdr:to>
      <xdr:col>20</xdr:col>
      <xdr:colOff>490538</xdr:colOff>
      <xdr:row>14</xdr:row>
      <xdr:rowOff>60553</xdr:rowOff>
    </xdr:to>
    <xdr:sp macro="" textlink="">
      <xdr:nvSpPr>
        <xdr:cNvPr id="163" name="Rectangle 125" descr="Light horizontal">
          <a:extLst>
            <a:ext uri="{FF2B5EF4-FFF2-40B4-BE49-F238E27FC236}">
              <a16:creationId xmlns:a16="http://schemas.microsoft.com/office/drawing/2014/main" id="{06CECC11-A26F-4095-A4D3-44AC68C112C4}"/>
            </a:ext>
          </a:extLst>
        </xdr:cNvPr>
        <xdr:cNvSpPr>
          <a:spLocks noChangeAspect="1" noChangeArrowheads="1"/>
        </xdr:cNvSpPr>
      </xdr:nvSpPr>
      <xdr:spPr bwMode="auto">
        <a:xfrm>
          <a:off x="14054138" y="2317978"/>
          <a:ext cx="76200" cy="219075"/>
        </a:xfrm>
        <a:prstGeom prst="rect">
          <a:avLst/>
        </a:prstGeom>
        <a:pattFill prst="ltHorz">
          <a:fgClr>
            <a:srgbClr val="FF9933"/>
          </a:fgClr>
          <a:bgClr>
            <a:srgbClr val="000000"/>
          </a:bgClr>
        </a:pattFill>
        <a:ln w="9525">
          <a:solidFill>
            <a:srgbClr val="FF9900"/>
          </a:solidFill>
          <a:miter lim="800000"/>
          <a:headEnd/>
          <a:tailEnd/>
        </a:ln>
        <a:effectLst/>
      </xdr:spPr>
      <xdr:txBody>
        <a:bodyPr vertOverflow="clip" wrap="square" lIns="0" tIns="0" rIns="0" bIns="0" anchor="t" upright="1"/>
        <a:lstStyle/>
        <a:p>
          <a:pPr algn="l" rtl="0">
            <a:defRPr sz="1000"/>
          </a:pPr>
          <a:endParaRPr lang="en-US" sz="1000" b="0" i="0" strike="noStrike">
            <a:solidFill>
              <a:srgbClr val="008080"/>
            </a:solidFill>
            <a:latin typeface="Arial Narrow"/>
          </a:endParaRPr>
        </a:p>
        <a:p>
          <a:pPr algn="l" rtl="0">
            <a:defRPr sz="1000"/>
          </a:pPr>
          <a:endParaRPr lang="en-US" sz="1000" b="0" i="0" strike="noStrike">
            <a:solidFill>
              <a:srgbClr val="008080"/>
            </a:solidFill>
            <a:latin typeface="Arial Narrow"/>
          </a:endParaRPr>
        </a:p>
      </xdr:txBody>
    </xdr:sp>
    <xdr:clientData/>
  </xdr:twoCellAnchor>
  <xdr:twoCellAnchor>
    <xdr:from>
      <xdr:col>20</xdr:col>
      <xdr:colOff>252413</xdr:colOff>
      <xdr:row>13</xdr:row>
      <xdr:rowOff>106720</xdr:rowOff>
    </xdr:from>
    <xdr:to>
      <xdr:col>20</xdr:col>
      <xdr:colOff>414338</xdr:colOff>
      <xdr:row>13</xdr:row>
      <xdr:rowOff>106720</xdr:rowOff>
    </xdr:to>
    <xdr:sp macro="" textlink="">
      <xdr:nvSpPr>
        <xdr:cNvPr id="164" name="Line 126">
          <a:extLst>
            <a:ext uri="{FF2B5EF4-FFF2-40B4-BE49-F238E27FC236}">
              <a16:creationId xmlns:a16="http://schemas.microsoft.com/office/drawing/2014/main" id="{83A39289-17EE-4DC1-87E4-731E07D3F6A3}"/>
            </a:ext>
          </a:extLst>
        </xdr:cNvPr>
        <xdr:cNvSpPr>
          <a:spLocks noChangeAspect="1" noChangeShapeType="1"/>
        </xdr:cNvSpPr>
      </xdr:nvSpPr>
      <xdr:spPr bwMode="auto">
        <a:xfrm>
          <a:off x="13892213" y="2421295"/>
          <a:ext cx="161925" cy="0"/>
        </a:xfrm>
        <a:prstGeom prst="line">
          <a:avLst/>
        </a:prstGeom>
        <a:noFill/>
        <a:ln w="9525">
          <a:solidFill>
            <a:srgbClr val="FFCC00"/>
          </a:solidFill>
          <a:round/>
          <a:headEnd/>
          <a:tailEnd/>
        </a:ln>
      </xdr:spPr>
    </xdr:sp>
    <xdr:clientData/>
  </xdr:twoCellAnchor>
  <xdr:twoCellAnchor>
    <xdr:from>
      <xdr:col>20</xdr:col>
      <xdr:colOff>338138</xdr:colOff>
      <xdr:row>13</xdr:row>
      <xdr:rowOff>3403</xdr:rowOff>
    </xdr:from>
    <xdr:to>
      <xdr:col>20</xdr:col>
      <xdr:colOff>414338</xdr:colOff>
      <xdr:row>14</xdr:row>
      <xdr:rowOff>60553</xdr:rowOff>
    </xdr:to>
    <xdr:sp macro="" textlink="">
      <xdr:nvSpPr>
        <xdr:cNvPr id="165" name="Rectangle 127">
          <a:extLst>
            <a:ext uri="{FF2B5EF4-FFF2-40B4-BE49-F238E27FC236}">
              <a16:creationId xmlns:a16="http://schemas.microsoft.com/office/drawing/2014/main" id="{B9668F99-5D09-4250-A2CC-3A0F2CB56A42}"/>
            </a:ext>
          </a:extLst>
        </xdr:cNvPr>
        <xdr:cNvSpPr>
          <a:spLocks noChangeAspect="1" noChangeArrowheads="1"/>
        </xdr:cNvSpPr>
      </xdr:nvSpPr>
      <xdr:spPr bwMode="auto">
        <a:xfrm>
          <a:off x="13977938" y="2317978"/>
          <a:ext cx="76200" cy="219075"/>
        </a:xfrm>
        <a:prstGeom prst="rect">
          <a:avLst/>
        </a:prstGeom>
        <a:solidFill>
          <a:srgbClr val="FF9900"/>
        </a:solidFill>
        <a:ln w="9525">
          <a:solidFill>
            <a:srgbClr val="FF9900"/>
          </a:solidFill>
          <a:miter lim="800000"/>
          <a:headEnd/>
          <a:tailEnd/>
        </a:ln>
      </xdr:spPr>
    </xdr:sp>
    <xdr:clientData/>
  </xdr:twoCellAnchor>
  <xdr:twoCellAnchor>
    <xdr:from>
      <xdr:col>20</xdr:col>
      <xdr:colOff>252413</xdr:colOff>
      <xdr:row>11</xdr:row>
      <xdr:rowOff>60553</xdr:rowOff>
    </xdr:from>
    <xdr:to>
      <xdr:col>20</xdr:col>
      <xdr:colOff>481013</xdr:colOff>
      <xdr:row>12</xdr:row>
      <xdr:rowOff>97195</xdr:rowOff>
    </xdr:to>
    <xdr:sp macro="" textlink="">
      <xdr:nvSpPr>
        <xdr:cNvPr id="166" name="Freeform 128">
          <a:extLst>
            <a:ext uri="{FF2B5EF4-FFF2-40B4-BE49-F238E27FC236}">
              <a16:creationId xmlns:a16="http://schemas.microsoft.com/office/drawing/2014/main" id="{D583F5BE-1DD1-4CE2-9B12-AD48734E364E}"/>
            </a:ext>
          </a:extLst>
        </xdr:cNvPr>
        <xdr:cNvSpPr>
          <a:spLocks/>
        </xdr:cNvSpPr>
      </xdr:nvSpPr>
      <xdr:spPr bwMode="auto">
        <a:xfrm>
          <a:off x="13892213" y="2051278"/>
          <a:ext cx="228600" cy="198567"/>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3333CC"/>
        </a:solidFill>
        <a:ln w="9525">
          <a:solidFill>
            <a:srgbClr val="000000"/>
          </a:solidFill>
          <a:round/>
          <a:headEnd/>
          <a:tailEnd/>
        </a:ln>
      </xdr:spPr>
    </xdr:sp>
    <xdr:clientData/>
  </xdr:twoCellAnchor>
  <xdr:twoCellAnchor>
    <xdr:from>
      <xdr:col>20</xdr:col>
      <xdr:colOff>707232</xdr:colOff>
      <xdr:row>11</xdr:row>
      <xdr:rowOff>60553</xdr:rowOff>
    </xdr:from>
    <xdr:to>
      <xdr:col>20</xdr:col>
      <xdr:colOff>2225740</xdr:colOff>
      <xdr:row>12</xdr:row>
      <xdr:rowOff>149583</xdr:rowOff>
    </xdr:to>
    <xdr:sp macro="" textlink="">
      <xdr:nvSpPr>
        <xdr:cNvPr id="167" name="Text Box 129">
          <a:extLst>
            <a:ext uri="{FF2B5EF4-FFF2-40B4-BE49-F238E27FC236}">
              <a16:creationId xmlns:a16="http://schemas.microsoft.com/office/drawing/2014/main" id="{DCF9E849-98EB-44AD-A02D-927D7AB42EFF}"/>
            </a:ext>
          </a:extLst>
        </xdr:cNvPr>
        <xdr:cNvSpPr txBox="1">
          <a:spLocks noChangeArrowheads="1"/>
        </xdr:cNvSpPr>
      </xdr:nvSpPr>
      <xdr:spPr bwMode="auto">
        <a:xfrm>
          <a:off x="14347032" y="2051278"/>
          <a:ext cx="1518508" cy="2509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000" b="0" i="0" strike="noStrike">
              <a:solidFill>
                <a:srgbClr val="000000"/>
              </a:solidFill>
              <a:latin typeface="Arial"/>
              <a:cs typeface="Arial"/>
            </a:rPr>
            <a:t>SC/UPC Connector</a:t>
          </a:r>
        </a:p>
        <a:p>
          <a:pPr algn="l" rtl="0">
            <a:defRPr sz="1000"/>
          </a:pPr>
          <a:endParaRPr lang="en-US" sz="1000" b="0" i="0" strike="noStrike">
            <a:solidFill>
              <a:srgbClr val="000000"/>
            </a:solidFill>
            <a:latin typeface="Arial"/>
            <a:cs typeface="Arial"/>
          </a:endParaRPr>
        </a:p>
      </xdr:txBody>
    </xdr:sp>
    <xdr:clientData/>
  </xdr:twoCellAnchor>
  <xdr:oneCellAnchor>
    <xdr:from>
      <xdr:col>7</xdr:col>
      <xdr:colOff>202407</xdr:colOff>
      <xdr:row>24</xdr:row>
      <xdr:rowOff>154781</xdr:rowOff>
    </xdr:from>
    <xdr:ext cx="1675202" cy="442429"/>
    <xdr:sp macro="" textlink="">
      <xdr:nvSpPr>
        <xdr:cNvPr id="168" name="Rectangle 187">
          <a:extLst>
            <a:ext uri="{FF2B5EF4-FFF2-40B4-BE49-F238E27FC236}">
              <a16:creationId xmlns:a16="http://schemas.microsoft.com/office/drawing/2014/main" id="{EAC9F18F-2D64-40B0-B134-6D5D9777E83E}"/>
            </a:ext>
          </a:extLst>
        </xdr:cNvPr>
        <xdr:cNvSpPr>
          <a:spLocks noChangeArrowheads="1"/>
        </xdr:cNvSpPr>
      </xdr:nvSpPr>
      <xdr:spPr bwMode="auto">
        <a:xfrm>
          <a:off x="4504020" y="4292523"/>
          <a:ext cx="1675202" cy="442429"/>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Backbone Feeder includes</a:t>
          </a:r>
        </a:p>
        <a:p>
          <a:pPr algn="l" rtl="0">
            <a:defRPr sz="1000"/>
          </a:pPr>
          <a:r>
            <a:rPr lang="en-US" sz="1000" b="0" i="0" strike="noStrike">
              <a:solidFill>
                <a:srgbClr val="000000"/>
              </a:solidFill>
              <a:latin typeface="Arial"/>
              <a:cs typeface="Arial"/>
            </a:rPr>
            <a:t>feeder lateral </a:t>
          </a:r>
          <a:r>
            <a:rPr lang="en-US" sz="1000" b="0" i="0" strike="noStrike">
              <a:solidFill>
                <a:srgbClr val="3333FF"/>
              </a:solidFill>
              <a:latin typeface="Arial"/>
              <a:cs typeface="Arial"/>
            </a:rPr>
            <a:t>to FAP</a:t>
          </a:r>
          <a:r>
            <a:rPr lang="en-US" sz="1000" b="0" i="0" strike="noStrike">
              <a:solidFill>
                <a:srgbClr val="000000"/>
              </a:solidFill>
              <a:latin typeface="Arial"/>
              <a:cs typeface="Arial"/>
            </a:rPr>
            <a:t>.  Length</a:t>
          </a:r>
        </a:p>
        <a:p>
          <a:pPr algn="l" rtl="0">
            <a:defRPr sz="1000"/>
          </a:pPr>
          <a:r>
            <a:rPr lang="en-US" sz="1000" b="0" i="0" strike="noStrike">
              <a:solidFill>
                <a:srgbClr val="000000"/>
              </a:solidFill>
              <a:latin typeface="Arial"/>
              <a:cs typeface="Arial"/>
            </a:rPr>
            <a:t>in feet</a:t>
          </a:r>
        </a:p>
      </xdr:txBody>
    </xdr:sp>
    <xdr:clientData/>
  </xdr:oneCellAnchor>
  <xdr:twoCellAnchor>
    <xdr:from>
      <xdr:col>20</xdr:col>
      <xdr:colOff>733085</xdr:colOff>
      <xdr:row>18</xdr:row>
      <xdr:rowOff>33140</xdr:rowOff>
    </xdr:from>
    <xdr:to>
      <xdr:col>21</xdr:col>
      <xdr:colOff>1292678</xdr:colOff>
      <xdr:row>19</xdr:row>
      <xdr:rowOff>68037</xdr:rowOff>
    </xdr:to>
    <xdr:sp macro="" textlink="">
      <xdr:nvSpPr>
        <xdr:cNvPr id="169" name="Rectangle 119">
          <a:extLst>
            <a:ext uri="{FF2B5EF4-FFF2-40B4-BE49-F238E27FC236}">
              <a16:creationId xmlns:a16="http://schemas.microsoft.com/office/drawing/2014/main" id="{A2424099-7A1C-454B-986D-22EE77D0B1FD}"/>
            </a:ext>
          </a:extLst>
        </xdr:cNvPr>
        <xdr:cNvSpPr>
          <a:spLocks noChangeArrowheads="1"/>
        </xdr:cNvSpPr>
      </xdr:nvSpPr>
      <xdr:spPr bwMode="auto">
        <a:xfrm>
          <a:off x="14372885" y="3157340"/>
          <a:ext cx="3445668" cy="19682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SFCM7 (DWDM inputs no impact to PON optical budget)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119061</xdr:colOff>
      <xdr:row>26</xdr:row>
      <xdr:rowOff>78582</xdr:rowOff>
    </xdr:from>
    <xdr:to>
      <xdr:col>20</xdr:col>
      <xdr:colOff>535779</xdr:colOff>
      <xdr:row>28</xdr:row>
      <xdr:rowOff>7144</xdr:rowOff>
    </xdr:to>
    <xdr:sp macro="" textlink="">
      <xdr:nvSpPr>
        <xdr:cNvPr id="170" name="Freeform 120">
          <a:extLst>
            <a:ext uri="{FF2B5EF4-FFF2-40B4-BE49-F238E27FC236}">
              <a16:creationId xmlns:a16="http://schemas.microsoft.com/office/drawing/2014/main" id="{CC1FDED6-0172-415F-B374-91B78EE09215}"/>
            </a:ext>
          </a:extLst>
        </xdr:cNvPr>
        <xdr:cNvSpPr>
          <a:spLocks/>
        </xdr:cNvSpPr>
      </xdr:nvSpPr>
      <xdr:spPr bwMode="auto">
        <a:xfrm>
          <a:off x="13758861" y="4498182"/>
          <a:ext cx="416718" cy="252412"/>
        </a:xfrm>
        <a:custGeom>
          <a:avLst/>
          <a:gdLst>
            <a:gd name="T0" fmla="*/ 2147483647 w 114"/>
            <a:gd name="T1" fmla="*/ 0 h 113"/>
            <a:gd name="T2" fmla="*/ 0 w 114"/>
            <a:gd name="T3" fmla="*/ 2147483647 h 113"/>
            <a:gd name="T4" fmla="*/ 2147483647 w 114"/>
            <a:gd name="T5" fmla="*/ 2147483647 h 113"/>
            <a:gd name="T6" fmla="*/ 2147483647 w 114"/>
            <a:gd name="T7" fmla="*/ 0 h 113"/>
            <a:gd name="T8" fmla="*/ 0 60000 65536"/>
            <a:gd name="T9" fmla="*/ 0 60000 65536"/>
            <a:gd name="T10" fmla="*/ 0 60000 65536"/>
            <a:gd name="T11" fmla="*/ 0 60000 65536"/>
            <a:gd name="T12" fmla="*/ 0 w 114"/>
            <a:gd name="T13" fmla="*/ 0 h 113"/>
            <a:gd name="T14" fmla="*/ 114 w 114"/>
            <a:gd name="T15" fmla="*/ 113 h 113"/>
          </a:gdLst>
          <a:ahLst/>
          <a:cxnLst>
            <a:cxn ang="T8">
              <a:pos x="T0" y="T1"/>
            </a:cxn>
            <a:cxn ang="T9">
              <a:pos x="T2" y="T3"/>
            </a:cxn>
            <a:cxn ang="T10">
              <a:pos x="T4" y="T5"/>
            </a:cxn>
            <a:cxn ang="T11">
              <a:pos x="T6" y="T7"/>
            </a:cxn>
          </a:cxnLst>
          <a:rect l="T12" t="T13" r="T14" b="T15"/>
          <a:pathLst>
            <a:path w="114" h="113">
              <a:moveTo>
                <a:pt x="57" y="0"/>
              </a:moveTo>
              <a:lnTo>
                <a:pt x="0" y="113"/>
              </a:lnTo>
              <a:lnTo>
                <a:pt x="114" y="113"/>
              </a:lnTo>
              <a:lnTo>
                <a:pt x="57" y="0"/>
              </a:lnTo>
              <a:close/>
            </a:path>
          </a:pathLst>
        </a:custGeom>
        <a:solidFill>
          <a:schemeClr val="accent2">
            <a:lumMod val="20000"/>
            <a:lumOff val="80000"/>
          </a:schemeClr>
        </a:solidFill>
        <a:ln w="9525">
          <a:noFill/>
          <a:round/>
          <a:headEnd/>
          <a:tailEnd/>
        </a:ln>
      </xdr:spPr>
      <xdr:txBody>
        <a:bodyPr/>
        <a:lstStyle/>
        <a:p>
          <a:r>
            <a:rPr lang="en-US" b="1">
              <a:solidFill>
                <a:schemeClr val="accent4"/>
              </a:solidFill>
            </a:rPr>
            <a:t>   </a:t>
          </a:r>
          <a:r>
            <a:rPr lang="en-US" sz="1400" b="1">
              <a:solidFill>
                <a:schemeClr val="accent4"/>
              </a:solidFill>
            </a:rPr>
            <a:t>F</a:t>
          </a:r>
          <a:endParaRPr lang="en-US" b="1">
            <a:solidFill>
              <a:schemeClr val="accent4"/>
            </a:solidFill>
          </a:endParaRPr>
        </a:p>
      </xdr:txBody>
    </xdr:sp>
    <xdr:clientData/>
  </xdr:twoCellAnchor>
  <xdr:twoCellAnchor>
    <xdr:from>
      <xdr:col>20</xdr:col>
      <xdr:colOff>773903</xdr:colOff>
      <xdr:row>26</xdr:row>
      <xdr:rowOff>78585</xdr:rowOff>
    </xdr:from>
    <xdr:to>
      <xdr:col>21</xdr:col>
      <xdr:colOff>1476372</xdr:colOff>
      <xdr:row>28</xdr:row>
      <xdr:rowOff>111923</xdr:rowOff>
    </xdr:to>
    <xdr:sp macro="" textlink="">
      <xdr:nvSpPr>
        <xdr:cNvPr id="171" name="Rectangle 119">
          <a:extLst>
            <a:ext uri="{FF2B5EF4-FFF2-40B4-BE49-F238E27FC236}">
              <a16:creationId xmlns:a16="http://schemas.microsoft.com/office/drawing/2014/main" id="{3047E522-055E-4927-B190-3BABB1802ACB}"/>
            </a:ext>
          </a:extLst>
        </xdr:cNvPr>
        <xdr:cNvSpPr>
          <a:spLocks noChangeArrowheads="1"/>
        </xdr:cNvSpPr>
      </xdr:nvSpPr>
      <xdr:spPr bwMode="auto">
        <a:xfrm>
          <a:off x="14413703" y="4498185"/>
          <a:ext cx="3588544" cy="357188"/>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panose="020B0604020202020204" pitchFamily="34" charset="0"/>
              <a:cs typeface="Arial" panose="020B0604020202020204" pitchFamily="34" charset="0"/>
            </a:rPr>
            <a:t>Field</a:t>
          </a:r>
          <a:r>
            <a:rPr lang="en-US" sz="1000" b="0" i="0" strike="noStrike" baseline="0">
              <a:solidFill>
                <a:srgbClr val="000000"/>
              </a:solidFill>
              <a:latin typeface="Arial" panose="020B0604020202020204" pitchFamily="34" charset="0"/>
              <a:cs typeface="Arial" panose="020B0604020202020204" pitchFamily="34" charset="0"/>
            </a:rPr>
            <a:t> installed </a:t>
          </a:r>
          <a:r>
            <a:rPr lang="en-US" sz="1000" b="0" i="0" strike="noStrike">
              <a:solidFill>
                <a:srgbClr val="000000"/>
              </a:solidFill>
              <a:latin typeface="Arial" panose="020B0604020202020204" pitchFamily="34" charset="0"/>
              <a:cs typeface="Arial" panose="020B0604020202020204" pitchFamily="34" charset="0"/>
            </a:rPr>
            <a:t>Fiber Connection</a:t>
          </a:r>
          <a:r>
            <a:rPr lang="en-US" sz="1000" b="0" i="0" strike="noStrike" baseline="0">
              <a:solidFill>
                <a:srgbClr val="000000"/>
              </a:solidFill>
              <a:latin typeface="Arial" panose="020B0604020202020204" pitchFamily="34" charset="0"/>
              <a:cs typeface="Arial" panose="020B0604020202020204" pitchFamily="34" charset="0"/>
            </a:rPr>
            <a:t> to Premises side of Drop to avoid slack storage, </a:t>
          </a:r>
          <a:r>
            <a:rPr lang="en-US" sz="1000" b="0" i="0" strike="noStrike">
              <a:solidFill>
                <a:srgbClr val="000000"/>
              </a:solidFill>
              <a:latin typeface="Arial" panose="020B0604020202020204" pitchFamily="34" charset="0"/>
              <a:cs typeface="Arial" panose="020B0604020202020204" pitchFamily="34" charset="0"/>
            </a:rPr>
            <a:t> i.e. </a:t>
          </a:r>
          <a:r>
            <a:rPr lang="en-US" sz="1000" b="0" i="0">
              <a:effectLst/>
              <a:latin typeface="Arial" panose="020B0604020202020204" pitchFamily="34" charset="0"/>
              <a:ea typeface="+mn-ea"/>
              <a:cs typeface="Arial" panose="020B0604020202020204" pitchFamily="34" charset="0"/>
            </a:rPr>
            <a:t>Crimplok</a:t>
          </a:r>
          <a:r>
            <a:rPr lang="en-US" sz="1000" b="0" i="0" strike="noStrike">
              <a:solidFill>
                <a:srgbClr val="000000"/>
              </a:solidFill>
              <a:latin typeface="Arial" panose="020B0604020202020204" pitchFamily="34" charset="0"/>
              <a:cs typeface="Arial" panose="020B0604020202020204" pitchFamily="34" charset="0"/>
            </a:rPr>
            <a:t> 3M, or Corning </a:t>
          </a:r>
        </a:p>
        <a:p>
          <a:pPr algn="l" rtl="0">
            <a:defRPr sz="1000"/>
          </a:pPr>
          <a:endParaRPr lang="en-US" sz="1000" b="0" i="0" strike="noStrike">
            <a:solidFill>
              <a:srgbClr val="000000"/>
            </a:solidFill>
            <a:latin typeface="Arial"/>
            <a:cs typeface="Arial"/>
          </a:endParaRPr>
        </a:p>
      </xdr:txBody>
    </xdr:sp>
    <xdr:clientData/>
  </xdr:twoCellAnchor>
  <xdr:twoCellAnchor>
    <xdr:from>
      <xdr:col>20</xdr:col>
      <xdr:colOff>814390</xdr:colOff>
      <xdr:row>6</xdr:row>
      <xdr:rowOff>106732</xdr:rowOff>
    </xdr:from>
    <xdr:to>
      <xdr:col>20</xdr:col>
      <xdr:colOff>2071687</xdr:colOff>
      <xdr:row>8</xdr:row>
      <xdr:rowOff>116257</xdr:rowOff>
    </xdr:to>
    <xdr:sp macro="" textlink="">
      <xdr:nvSpPr>
        <xdr:cNvPr id="172" name="Rectangle 42">
          <a:extLst>
            <a:ext uri="{FF2B5EF4-FFF2-40B4-BE49-F238E27FC236}">
              <a16:creationId xmlns:a16="http://schemas.microsoft.com/office/drawing/2014/main" id="{5E56DD8B-7F77-4704-B508-02028A22F792}"/>
            </a:ext>
          </a:extLst>
        </xdr:cNvPr>
        <xdr:cNvSpPr>
          <a:spLocks noChangeArrowheads="1"/>
        </xdr:cNvSpPr>
      </xdr:nvSpPr>
      <xdr:spPr bwMode="auto">
        <a:xfrm>
          <a:off x="14454190" y="1287832"/>
          <a:ext cx="1257297" cy="333375"/>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MTP</a:t>
          </a:r>
          <a:r>
            <a:rPr lang="en-US" sz="1000" b="0" i="0" strike="noStrike" baseline="0">
              <a:solidFill>
                <a:srgbClr val="000000"/>
              </a:solidFill>
              <a:latin typeface="Arial"/>
              <a:cs typeface="Arial"/>
            </a:rPr>
            <a:t>-12 </a:t>
          </a:r>
          <a:r>
            <a:rPr lang="en-US" sz="1000" b="0" i="0" strike="noStrike">
              <a:solidFill>
                <a:srgbClr val="000000"/>
              </a:solidFill>
              <a:latin typeface="Arial"/>
              <a:cs typeface="Arial"/>
            </a:rPr>
            <a:t>Connector i.e. Corning OptiTip </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twoCellAnchor>
    <xdr:from>
      <xdr:col>20</xdr:col>
      <xdr:colOff>142876</xdr:colOff>
      <xdr:row>6</xdr:row>
      <xdr:rowOff>99571</xdr:rowOff>
    </xdr:from>
    <xdr:to>
      <xdr:col>20</xdr:col>
      <xdr:colOff>495473</xdr:colOff>
      <xdr:row>8</xdr:row>
      <xdr:rowOff>70076</xdr:rowOff>
    </xdr:to>
    <xdr:grpSp>
      <xdr:nvGrpSpPr>
        <xdr:cNvPr id="173" name="Group 172">
          <a:extLst>
            <a:ext uri="{FF2B5EF4-FFF2-40B4-BE49-F238E27FC236}">
              <a16:creationId xmlns:a16="http://schemas.microsoft.com/office/drawing/2014/main" id="{3B3697C8-4D99-4006-A96D-88A5FFF6D9C4}"/>
            </a:ext>
          </a:extLst>
        </xdr:cNvPr>
        <xdr:cNvGrpSpPr/>
      </xdr:nvGrpSpPr>
      <xdr:grpSpPr>
        <a:xfrm>
          <a:off x="13848293" y="1274321"/>
          <a:ext cx="352597" cy="288005"/>
          <a:chOff x="4984140" y="4866720"/>
          <a:chExt cx="352597" cy="291433"/>
        </a:xfrm>
      </xdr:grpSpPr>
      <xdr:sp macro="" textlink="">
        <xdr:nvSpPr>
          <xdr:cNvPr id="174" name="Freeform 158">
            <a:extLst>
              <a:ext uri="{FF2B5EF4-FFF2-40B4-BE49-F238E27FC236}">
                <a16:creationId xmlns:a16="http://schemas.microsoft.com/office/drawing/2014/main" id="{01050033-AB20-4B25-888D-6385F785899A}"/>
              </a:ext>
            </a:extLst>
          </xdr:cNvPr>
          <xdr:cNvSpPr>
            <a:spLocks/>
          </xdr:cNvSpPr>
        </xdr:nvSpPr>
        <xdr:spPr bwMode="auto">
          <a:xfrm>
            <a:off x="4984140" y="4866720"/>
            <a:ext cx="352597" cy="291433"/>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175" name="Flowchart: Connector 174">
            <a:extLst>
              <a:ext uri="{FF2B5EF4-FFF2-40B4-BE49-F238E27FC236}">
                <a16:creationId xmlns:a16="http://schemas.microsoft.com/office/drawing/2014/main" id="{340835D8-7A89-41B3-9DAB-6F2B6DF19825}"/>
              </a:ext>
            </a:extLst>
          </xdr:cNvPr>
          <xdr:cNvSpPr/>
        </xdr:nvSpPr>
        <xdr:spPr>
          <a:xfrm flipH="1">
            <a:off x="5115110" y="4998865"/>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6" name="Flowchart: Connector 175">
            <a:extLst>
              <a:ext uri="{FF2B5EF4-FFF2-40B4-BE49-F238E27FC236}">
                <a16:creationId xmlns:a16="http://schemas.microsoft.com/office/drawing/2014/main" id="{32C1717B-5D2E-495F-A652-A76BAB7353B8}"/>
              </a:ext>
            </a:extLst>
          </xdr:cNvPr>
          <xdr:cNvSpPr/>
        </xdr:nvSpPr>
        <xdr:spPr>
          <a:xfrm flipH="1">
            <a:off x="5172260" y="4996484"/>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7" name="Flowchart: Connector 176">
            <a:extLst>
              <a:ext uri="{FF2B5EF4-FFF2-40B4-BE49-F238E27FC236}">
                <a16:creationId xmlns:a16="http://schemas.microsoft.com/office/drawing/2014/main" id="{A8A2FC21-506A-461E-A77A-62DB2AC20656}"/>
              </a:ext>
            </a:extLst>
          </xdr:cNvPr>
          <xdr:cNvSpPr/>
        </xdr:nvSpPr>
        <xdr:spPr>
          <a:xfrm flipH="1">
            <a:off x="5241318" y="4994106"/>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8" name="Flowchart: Connector 177">
            <a:extLst>
              <a:ext uri="{FF2B5EF4-FFF2-40B4-BE49-F238E27FC236}">
                <a16:creationId xmlns:a16="http://schemas.microsoft.com/office/drawing/2014/main" id="{0DF511D9-BD06-4B3D-8194-EFA4476194B0}"/>
              </a:ext>
            </a:extLst>
          </xdr:cNvPr>
          <xdr:cNvSpPr/>
        </xdr:nvSpPr>
        <xdr:spPr>
          <a:xfrm flipH="1">
            <a:off x="5048623" y="4996487"/>
            <a:ext cx="59530" cy="45719"/>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15</xdr:col>
      <xdr:colOff>448468</xdr:colOff>
      <xdr:row>24</xdr:row>
      <xdr:rowOff>11905</xdr:rowOff>
    </xdr:from>
    <xdr:ext cx="2031325" cy="147476"/>
    <xdr:sp macro="" textlink="">
      <xdr:nvSpPr>
        <xdr:cNvPr id="179" name="Rectangle 176">
          <a:extLst>
            <a:ext uri="{FF2B5EF4-FFF2-40B4-BE49-F238E27FC236}">
              <a16:creationId xmlns:a16="http://schemas.microsoft.com/office/drawing/2014/main" id="{BA826185-D135-49C8-AB8F-76071DD2DDFC}"/>
            </a:ext>
          </a:extLst>
        </xdr:cNvPr>
        <xdr:cNvSpPr>
          <a:spLocks noChangeArrowheads="1"/>
        </xdr:cNvSpPr>
      </xdr:nvSpPr>
      <xdr:spPr bwMode="auto">
        <a:xfrm>
          <a:off x="9592468" y="4107655"/>
          <a:ext cx="203132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Box Outside w/ Connector</a:t>
          </a:r>
        </a:p>
      </xdr:txBody>
    </xdr:sp>
    <xdr:clientData/>
  </xdr:oneCellAnchor>
  <xdr:oneCellAnchor>
    <xdr:from>
      <xdr:col>17</xdr:col>
      <xdr:colOff>231776</xdr:colOff>
      <xdr:row>22</xdr:row>
      <xdr:rowOff>45242</xdr:rowOff>
    </xdr:from>
    <xdr:ext cx="1382686" cy="147476"/>
    <xdr:sp macro="" textlink="">
      <xdr:nvSpPr>
        <xdr:cNvPr id="180" name="Rectangle 176">
          <a:extLst>
            <a:ext uri="{FF2B5EF4-FFF2-40B4-BE49-F238E27FC236}">
              <a16:creationId xmlns:a16="http://schemas.microsoft.com/office/drawing/2014/main" id="{6BAB9B2D-4592-4C84-88BA-7D31CDFCD19F}"/>
            </a:ext>
          </a:extLst>
        </xdr:cNvPr>
        <xdr:cNvSpPr>
          <a:spLocks noChangeArrowheads="1"/>
        </xdr:cNvSpPr>
      </xdr:nvSpPr>
      <xdr:spPr bwMode="auto">
        <a:xfrm>
          <a:off x="10594976" y="3817142"/>
          <a:ext cx="1382686"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Fiber Jumper </a:t>
          </a:r>
        </a:p>
      </xdr:txBody>
    </xdr:sp>
    <xdr:clientData/>
  </xdr:oneCellAnchor>
  <xdr:oneCellAnchor>
    <xdr:from>
      <xdr:col>14</xdr:col>
      <xdr:colOff>353220</xdr:colOff>
      <xdr:row>31</xdr:row>
      <xdr:rowOff>119062</xdr:rowOff>
    </xdr:from>
    <xdr:ext cx="1546449" cy="147476"/>
    <xdr:sp macro="" textlink="">
      <xdr:nvSpPr>
        <xdr:cNvPr id="181" name="Rectangle 176">
          <a:extLst>
            <a:ext uri="{FF2B5EF4-FFF2-40B4-BE49-F238E27FC236}">
              <a16:creationId xmlns:a16="http://schemas.microsoft.com/office/drawing/2014/main" id="{B6B29427-4FF8-4550-B4A3-9B0A398B921E}"/>
            </a:ext>
          </a:extLst>
        </xdr:cNvPr>
        <xdr:cNvSpPr>
          <a:spLocks noChangeArrowheads="1"/>
        </xdr:cNvSpPr>
      </xdr:nvSpPr>
      <xdr:spPr bwMode="auto">
        <a:xfrm>
          <a:off x="8887620" y="5348287"/>
          <a:ext cx="1546449"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Serving Terminal </a:t>
          </a:r>
        </a:p>
      </xdr:txBody>
    </xdr:sp>
    <xdr:clientData/>
  </xdr:oneCellAnchor>
  <xdr:oneCellAnchor>
    <xdr:from>
      <xdr:col>16</xdr:col>
      <xdr:colOff>305594</xdr:colOff>
      <xdr:row>8</xdr:row>
      <xdr:rowOff>119063</xdr:rowOff>
    </xdr:from>
    <xdr:ext cx="1168781" cy="147476"/>
    <xdr:sp macro="" textlink="">
      <xdr:nvSpPr>
        <xdr:cNvPr id="182" name="Rectangle 176">
          <a:extLst>
            <a:ext uri="{FF2B5EF4-FFF2-40B4-BE49-F238E27FC236}">
              <a16:creationId xmlns:a16="http://schemas.microsoft.com/office/drawing/2014/main" id="{2495C384-A057-4CC0-B617-F9F0ABB3F0F8}"/>
            </a:ext>
          </a:extLst>
        </xdr:cNvPr>
        <xdr:cNvSpPr>
          <a:spLocks noChangeArrowheads="1"/>
        </xdr:cNvSpPr>
      </xdr:nvSpPr>
      <xdr:spPr bwMode="auto">
        <a:xfrm>
          <a:off x="10059194" y="1624013"/>
          <a:ext cx="1168781"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Inside Wall Fiber</a:t>
          </a:r>
        </a:p>
      </xdr:txBody>
    </xdr:sp>
    <xdr:clientData/>
  </xdr:oneCellAnchor>
  <xdr:oneCellAnchor>
    <xdr:from>
      <xdr:col>17</xdr:col>
      <xdr:colOff>231776</xdr:colOff>
      <xdr:row>2</xdr:row>
      <xdr:rowOff>21429</xdr:rowOff>
    </xdr:from>
    <xdr:ext cx="1375505" cy="147476"/>
    <xdr:sp macro="" textlink="">
      <xdr:nvSpPr>
        <xdr:cNvPr id="183" name="Rectangle 176">
          <a:extLst>
            <a:ext uri="{FF2B5EF4-FFF2-40B4-BE49-F238E27FC236}">
              <a16:creationId xmlns:a16="http://schemas.microsoft.com/office/drawing/2014/main" id="{79FDF18F-E12B-4280-9BB7-9622663725C4}"/>
            </a:ext>
          </a:extLst>
        </xdr:cNvPr>
        <xdr:cNvSpPr>
          <a:spLocks noChangeArrowheads="1"/>
        </xdr:cNvSpPr>
      </xdr:nvSpPr>
      <xdr:spPr bwMode="auto">
        <a:xfrm>
          <a:off x="10594976" y="554829"/>
          <a:ext cx="137550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Wall Fiber Jack </a:t>
          </a:r>
        </a:p>
      </xdr:txBody>
    </xdr:sp>
    <xdr:clientData/>
  </xdr:oneCellAnchor>
  <xdr:oneCellAnchor>
    <xdr:from>
      <xdr:col>16</xdr:col>
      <xdr:colOff>457993</xdr:colOff>
      <xdr:row>17</xdr:row>
      <xdr:rowOff>128586</xdr:rowOff>
    </xdr:from>
    <xdr:ext cx="883832" cy="147476"/>
    <xdr:sp macro="" textlink="">
      <xdr:nvSpPr>
        <xdr:cNvPr id="184" name="Rectangle 176">
          <a:extLst>
            <a:ext uri="{FF2B5EF4-FFF2-40B4-BE49-F238E27FC236}">
              <a16:creationId xmlns:a16="http://schemas.microsoft.com/office/drawing/2014/main" id="{483D47B5-E0E9-4ED4-BFE2-9ADEAFF95C42}"/>
            </a:ext>
          </a:extLst>
        </xdr:cNvPr>
        <xdr:cNvSpPr>
          <a:spLocks noChangeArrowheads="1"/>
        </xdr:cNvSpPr>
      </xdr:nvSpPr>
      <xdr:spPr bwMode="auto">
        <a:xfrm>
          <a:off x="10211593" y="3090861"/>
          <a:ext cx="88383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000000"/>
              </a:solidFill>
              <a:latin typeface="Arial"/>
              <a:cs typeface="Arial"/>
            </a:rPr>
            <a:t>      Fiber Inside</a:t>
          </a:r>
        </a:p>
      </xdr:txBody>
    </xdr:sp>
    <xdr:clientData/>
  </xdr:oneCellAnchor>
  <xdr:oneCellAnchor>
    <xdr:from>
      <xdr:col>3</xdr:col>
      <xdr:colOff>304800</xdr:colOff>
      <xdr:row>25</xdr:row>
      <xdr:rowOff>47625</xdr:rowOff>
    </xdr:from>
    <xdr:ext cx="466987" cy="269304"/>
    <xdr:sp macro="" textlink="">
      <xdr:nvSpPr>
        <xdr:cNvPr id="185" name="Text Box 116">
          <a:extLst>
            <a:ext uri="{FF2B5EF4-FFF2-40B4-BE49-F238E27FC236}">
              <a16:creationId xmlns:a16="http://schemas.microsoft.com/office/drawing/2014/main" id="{A76C57A3-989A-4ECF-8FED-C4056194B1E7}"/>
            </a:ext>
          </a:extLst>
        </xdr:cNvPr>
        <xdr:cNvSpPr txBox="1">
          <a:spLocks noChangeArrowheads="1"/>
        </xdr:cNvSpPr>
      </xdr:nvSpPr>
      <xdr:spPr bwMode="auto">
        <a:xfrm>
          <a:off x="2133600" y="4305300"/>
          <a:ext cx="466987" cy="26930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FDF</a:t>
          </a:r>
        </a:p>
      </xdr:txBody>
    </xdr:sp>
    <xdr:clientData/>
  </xdr:oneCellAnchor>
  <xdr:twoCellAnchor>
    <xdr:from>
      <xdr:col>1</xdr:col>
      <xdr:colOff>342898</xdr:colOff>
      <xdr:row>26</xdr:row>
      <xdr:rowOff>142875</xdr:rowOff>
    </xdr:from>
    <xdr:to>
      <xdr:col>2</xdr:col>
      <xdr:colOff>398495</xdr:colOff>
      <xdr:row>34</xdr:row>
      <xdr:rowOff>66675</xdr:rowOff>
    </xdr:to>
    <xdr:sp macro="" textlink="">
      <xdr:nvSpPr>
        <xdr:cNvPr id="186" name="Text Box 58">
          <a:extLst>
            <a:ext uri="{FF2B5EF4-FFF2-40B4-BE49-F238E27FC236}">
              <a16:creationId xmlns:a16="http://schemas.microsoft.com/office/drawing/2014/main" id="{91CF1F77-0898-424B-9BE1-FD081F4BD523}"/>
            </a:ext>
          </a:extLst>
        </xdr:cNvPr>
        <xdr:cNvSpPr txBox="1">
          <a:spLocks noChangeArrowheads="1"/>
        </xdr:cNvSpPr>
      </xdr:nvSpPr>
      <xdr:spPr bwMode="auto">
        <a:xfrm>
          <a:off x="952498" y="4562475"/>
          <a:ext cx="665197" cy="1219200"/>
        </a:xfrm>
        <a:prstGeom prst="rect">
          <a:avLst/>
        </a:prstGeom>
        <a:solidFill>
          <a:srgbClr val="00CC99"/>
        </a:solidFill>
        <a:ln w="38100">
          <a:solidFill>
            <a:srgbClr val="000000"/>
          </a:solidFill>
          <a:miter lim="800000"/>
          <a:headEnd/>
          <a:tailEnd/>
        </a:ln>
        <a:effectLst/>
      </xdr:spPr>
      <xdr:txBody>
        <a:bodyPr vertOverflow="clip" wrap="square" lIns="91440" tIns="45720" rIns="91440" bIns="45720" anchor="t" upright="1"/>
        <a:lstStyle/>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FOT</a:t>
          </a:r>
        </a:p>
        <a:p>
          <a:pPr algn="l" rtl="0">
            <a:defRPr sz="1000"/>
          </a:pPr>
          <a:r>
            <a:rPr lang="en-US" sz="1000" b="0" i="0" strike="noStrike">
              <a:solidFill>
                <a:srgbClr val="000000"/>
              </a:solidFill>
              <a:latin typeface="Arial"/>
              <a:cs typeface="Arial"/>
            </a:rPr>
            <a:t>Termination</a:t>
          </a: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oneCellAnchor>
    <xdr:from>
      <xdr:col>2</xdr:col>
      <xdr:colOff>76200</xdr:colOff>
      <xdr:row>26</xdr:row>
      <xdr:rowOff>143651</xdr:rowOff>
    </xdr:from>
    <xdr:ext cx="284516" cy="464654"/>
    <xdr:sp macro="" textlink="">
      <xdr:nvSpPr>
        <xdr:cNvPr id="187" name="Text Box 62">
          <a:extLst>
            <a:ext uri="{FF2B5EF4-FFF2-40B4-BE49-F238E27FC236}">
              <a16:creationId xmlns:a16="http://schemas.microsoft.com/office/drawing/2014/main" id="{76E02F9B-1669-496A-AE32-68498C05431D}"/>
            </a:ext>
          </a:extLst>
        </xdr:cNvPr>
        <xdr:cNvSpPr txBox="1">
          <a:spLocks noChangeArrowheads="1"/>
        </xdr:cNvSpPr>
      </xdr:nvSpPr>
      <xdr:spPr bwMode="auto">
        <a:xfrm>
          <a:off x="1295400" y="4563251"/>
          <a:ext cx="284516" cy="464654"/>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200" b="0" i="0" strike="noStrike">
              <a:solidFill>
                <a:srgbClr val="000000"/>
              </a:solidFill>
              <a:latin typeface="Times New Roman"/>
              <a:cs typeface="Times New Roman"/>
            </a:rPr>
            <a:t>P4</a:t>
          </a:r>
        </a:p>
        <a:p>
          <a:pPr algn="l" rtl="0">
            <a:defRPr sz="1000"/>
          </a:pPr>
          <a:endParaRPr lang="en-US" sz="1200" b="0" i="0" strike="noStrike">
            <a:solidFill>
              <a:srgbClr val="000000"/>
            </a:solidFill>
            <a:latin typeface="Times New Roman"/>
            <a:cs typeface="Times New Roman"/>
          </a:endParaRPr>
        </a:p>
      </xdr:txBody>
    </xdr:sp>
    <xdr:clientData/>
  </xdr:oneCellAnchor>
  <xdr:twoCellAnchor>
    <xdr:from>
      <xdr:col>1</xdr:col>
      <xdr:colOff>381000</xdr:colOff>
      <xdr:row>27</xdr:row>
      <xdr:rowOff>96026</xdr:rowOff>
    </xdr:from>
    <xdr:to>
      <xdr:col>2</xdr:col>
      <xdr:colOff>152400</xdr:colOff>
      <xdr:row>27</xdr:row>
      <xdr:rowOff>96026</xdr:rowOff>
    </xdr:to>
    <xdr:sp macro="" textlink="">
      <xdr:nvSpPr>
        <xdr:cNvPr id="188" name="Line 114">
          <a:extLst>
            <a:ext uri="{FF2B5EF4-FFF2-40B4-BE49-F238E27FC236}">
              <a16:creationId xmlns:a16="http://schemas.microsoft.com/office/drawing/2014/main" id="{2963D9E7-27AD-4EEB-B37C-86A07FD5AD85}"/>
            </a:ext>
          </a:extLst>
        </xdr:cNvPr>
        <xdr:cNvSpPr>
          <a:spLocks noChangeShapeType="1"/>
        </xdr:cNvSpPr>
      </xdr:nvSpPr>
      <xdr:spPr bwMode="auto">
        <a:xfrm flipH="1">
          <a:off x="990600" y="4677551"/>
          <a:ext cx="381000" cy="0"/>
        </a:xfrm>
        <a:prstGeom prst="line">
          <a:avLst/>
        </a:prstGeom>
        <a:noFill/>
        <a:ln w="38100" cmpd="dbl">
          <a:solidFill>
            <a:srgbClr val="000000"/>
          </a:solidFill>
          <a:round/>
          <a:headEnd/>
          <a:tailEnd/>
        </a:ln>
      </xdr:spPr>
    </xdr:sp>
    <xdr:clientData/>
  </xdr:twoCellAnchor>
  <xdr:twoCellAnchor>
    <xdr:from>
      <xdr:col>1</xdr:col>
      <xdr:colOff>495300</xdr:colOff>
      <xdr:row>27</xdr:row>
      <xdr:rowOff>96026</xdr:rowOff>
    </xdr:from>
    <xdr:to>
      <xdr:col>2</xdr:col>
      <xdr:colOff>114300</xdr:colOff>
      <xdr:row>28</xdr:row>
      <xdr:rowOff>162701</xdr:rowOff>
    </xdr:to>
    <xdr:sp macro="" textlink="">
      <xdr:nvSpPr>
        <xdr:cNvPr id="189" name="Freeform 161">
          <a:extLst>
            <a:ext uri="{FF2B5EF4-FFF2-40B4-BE49-F238E27FC236}">
              <a16:creationId xmlns:a16="http://schemas.microsoft.com/office/drawing/2014/main" id="{FF41B6A9-9DAD-47F7-A7EE-E8848EE0BBCF}"/>
            </a:ext>
          </a:extLst>
        </xdr:cNvPr>
        <xdr:cNvSpPr>
          <a:spLocks/>
        </xdr:cNvSpPr>
      </xdr:nvSpPr>
      <xdr:spPr bwMode="auto">
        <a:xfrm>
          <a:off x="1104900" y="4677551"/>
          <a:ext cx="228600"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00FF"/>
        </a:solidFill>
        <a:ln w="9525">
          <a:solidFill>
            <a:srgbClr val="000000"/>
          </a:solidFill>
          <a:round/>
          <a:headEnd/>
          <a:tailEnd/>
        </a:ln>
      </xdr:spPr>
    </xdr:sp>
    <xdr:clientData/>
  </xdr:twoCellAnchor>
  <xdr:twoCellAnchor>
    <xdr:from>
      <xdr:col>1</xdr:col>
      <xdr:colOff>601807</xdr:colOff>
      <xdr:row>24</xdr:row>
      <xdr:rowOff>56284</xdr:rowOff>
    </xdr:from>
    <xdr:to>
      <xdr:col>2</xdr:col>
      <xdr:colOff>320387</xdr:colOff>
      <xdr:row>24</xdr:row>
      <xdr:rowOff>56284</xdr:rowOff>
    </xdr:to>
    <xdr:sp macro="" textlink="">
      <xdr:nvSpPr>
        <xdr:cNvPr id="190" name="Line 59">
          <a:extLst>
            <a:ext uri="{FF2B5EF4-FFF2-40B4-BE49-F238E27FC236}">
              <a16:creationId xmlns:a16="http://schemas.microsoft.com/office/drawing/2014/main" id="{375D865E-9072-4C1A-BBEA-1137384A4666}"/>
            </a:ext>
          </a:extLst>
        </xdr:cNvPr>
        <xdr:cNvSpPr>
          <a:spLocks noChangeShapeType="1"/>
        </xdr:cNvSpPr>
      </xdr:nvSpPr>
      <xdr:spPr bwMode="auto">
        <a:xfrm flipH="1">
          <a:off x="1211407" y="4152034"/>
          <a:ext cx="328180" cy="0"/>
        </a:xfrm>
        <a:prstGeom prst="line">
          <a:avLst/>
        </a:prstGeom>
        <a:noFill/>
        <a:ln w="9525">
          <a:solidFill>
            <a:srgbClr val="000000"/>
          </a:solidFill>
          <a:round/>
          <a:headEnd/>
          <a:tailEnd/>
        </a:ln>
      </xdr:spPr>
    </xdr:sp>
    <xdr:clientData/>
  </xdr:twoCellAnchor>
  <xdr:twoCellAnchor>
    <xdr:from>
      <xdr:col>1</xdr:col>
      <xdr:colOff>601168</xdr:colOff>
      <xdr:row>24</xdr:row>
      <xdr:rowOff>62459</xdr:rowOff>
    </xdr:from>
    <xdr:to>
      <xdr:col>1</xdr:col>
      <xdr:colOff>601168</xdr:colOff>
      <xdr:row>27</xdr:row>
      <xdr:rowOff>62459</xdr:rowOff>
    </xdr:to>
    <xdr:sp macro="" textlink="">
      <xdr:nvSpPr>
        <xdr:cNvPr id="191" name="Line 59">
          <a:extLst>
            <a:ext uri="{FF2B5EF4-FFF2-40B4-BE49-F238E27FC236}">
              <a16:creationId xmlns:a16="http://schemas.microsoft.com/office/drawing/2014/main" id="{735DEECC-F007-42B2-B627-CE632BC981C9}"/>
            </a:ext>
          </a:extLst>
        </xdr:cNvPr>
        <xdr:cNvSpPr>
          <a:spLocks noChangeShapeType="1"/>
        </xdr:cNvSpPr>
      </xdr:nvSpPr>
      <xdr:spPr bwMode="auto">
        <a:xfrm flipH="1">
          <a:off x="1210768" y="4158209"/>
          <a:ext cx="0" cy="485775"/>
        </a:xfrm>
        <a:prstGeom prst="line">
          <a:avLst/>
        </a:prstGeom>
        <a:noFill/>
        <a:ln w="9525">
          <a:solidFill>
            <a:srgbClr val="000000"/>
          </a:solidFill>
          <a:round/>
          <a:headEnd/>
          <a:tailEnd/>
        </a:ln>
      </xdr:spPr>
    </xdr:sp>
    <xdr:clientData/>
  </xdr:twoCellAnchor>
  <xdr:twoCellAnchor>
    <xdr:from>
      <xdr:col>2</xdr:col>
      <xdr:colOff>126352</xdr:colOff>
      <xdr:row>28</xdr:row>
      <xdr:rowOff>48597</xdr:rowOff>
    </xdr:from>
    <xdr:to>
      <xdr:col>2</xdr:col>
      <xdr:colOff>456811</xdr:colOff>
      <xdr:row>28</xdr:row>
      <xdr:rowOff>48597</xdr:rowOff>
    </xdr:to>
    <xdr:sp macro="" textlink="">
      <xdr:nvSpPr>
        <xdr:cNvPr id="192" name="Line 60">
          <a:extLst>
            <a:ext uri="{FF2B5EF4-FFF2-40B4-BE49-F238E27FC236}">
              <a16:creationId xmlns:a16="http://schemas.microsoft.com/office/drawing/2014/main" id="{5D9E2219-977F-49BF-940C-153D7042E8F5}"/>
            </a:ext>
          </a:extLst>
        </xdr:cNvPr>
        <xdr:cNvSpPr>
          <a:spLocks noChangeShapeType="1"/>
        </xdr:cNvSpPr>
      </xdr:nvSpPr>
      <xdr:spPr bwMode="auto">
        <a:xfrm>
          <a:off x="1345552" y="4792047"/>
          <a:ext cx="330459" cy="0"/>
        </a:xfrm>
        <a:prstGeom prst="line">
          <a:avLst/>
        </a:prstGeom>
        <a:noFill/>
        <a:ln w="9525">
          <a:solidFill>
            <a:srgbClr val="000000"/>
          </a:solidFill>
          <a:round/>
          <a:headEnd/>
          <a:tailEnd/>
        </a:ln>
      </xdr:spPr>
    </xdr:sp>
    <xdr:clientData/>
  </xdr:twoCellAnchor>
  <xdr:oneCellAnchor>
    <xdr:from>
      <xdr:col>1</xdr:col>
      <xdr:colOff>408798</xdr:colOff>
      <xdr:row>32</xdr:row>
      <xdr:rowOff>124897</xdr:rowOff>
    </xdr:from>
    <xdr:ext cx="397912" cy="234717"/>
    <xdr:sp macro="" textlink="">
      <xdr:nvSpPr>
        <xdr:cNvPr id="193" name="Text Box 84">
          <a:extLst>
            <a:ext uri="{FF2B5EF4-FFF2-40B4-BE49-F238E27FC236}">
              <a16:creationId xmlns:a16="http://schemas.microsoft.com/office/drawing/2014/main" id="{C16E9932-CD93-4258-B168-F88B72463ADE}"/>
            </a:ext>
          </a:extLst>
        </xdr:cNvPr>
        <xdr:cNvSpPr txBox="1">
          <a:spLocks noChangeArrowheads="1"/>
        </xdr:cNvSpPr>
      </xdr:nvSpPr>
      <xdr:spPr bwMode="auto">
        <a:xfrm flipV="1">
          <a:off x="1018398" y="5516047"/>
          <a:ext cx="397912" cy="234717"/>
        </a:xfrm>
        <a:prstGeom prst="rect">
          <a:avLst/>
        </a:prstGeom>
        <a:noFill/>
        <a:ln w="9525">
          <a:noFill/>
          <a:miter lim="800000"/>
          <a:headEnd/>
          <a:tailEnd/>
        </a:ln>
      </xdr:spPr>
      <xdr:txBody>
        <a:bodyPr wrap="none" lIns="91440" tIns="45720" rIns="91440" bIns="45720" anchor="t" upright="1">
          <a:noAutofit/>
        </a:bodyPr>
        <a:lstStyle/>
        <a:p>
          <a:pPr algn="l" rtl="0">
            <a:defRPr sz="1000"/>
          </a:pPr>
          <a:r>
            <a:rPr lang="en-US" sz="1000" b="0" i="0" strike="noStrike">
              <a:solidFill>
                <a:srgbClr val="000000"/>
              </a:solidFill>
              <a:latin typeface="Times New Roman"/>
              <a:cs typeface="Times New Roman"/>
            </a:rPr>
            <a:t>C11</a:t>
          </a:r>
        </a:p>
        <a:p>
          <a:pPr algn="l" rtl="0">
            <a:defRPr sz="1000"/>
          </a:pPr>
          <a:endParaRPr lang="en-US" sz="1000" b="0" i="0" strike="noStrike">
            <a:solidFill>
              <a:srgbClr val="000000"/>
            </a:solidFill>
            <a:latin typeface="Times New Roman"/>
            <a:cs typeface="Times New Roman"/>
          </a:endParaRPr>
        </a:p>
      </xdr:txBody>
    </xdr:sp>
    <xdr:clientData/>
  </xdr:oneCellAnchor>
  <xdr:oneCellAnchor>
    <xdr:from>
      <xdr:col>1</xdr:col>
      <xdr:colOff>408601</xdr:colOff>
      <xdr:row>28</xdr:row>
      <xdr:rowOff>134516</xdr:rowOff>
    </xdr:from>
    <xdr:ext cx="319383" cy="224998"/>
    <xdr:sp macro="" textlink="">
      <xdr:nvSpPr>
        <xdr:cNvPr id="194" name="Text Box 63">
          <a:extLst>
            <a:ext uri="{FF2B5EF4-FFF2-40B4-BE49-F238E27FC236}">
              <a16:creationId xmlns:a16="http://schemas.microsoft.com/office/drawing/2014/main" id="{1D41759B-E44D-43B6-A0E3-2144E19AEABB}"/>
            </a:ext>
          </a:extLst>
        </xdr:cNvPr>
        <xdr:cNvSpPr txBox="1">
          <a:spLocks noChangeArrowheads="1"/>
        </xdr:cNvSpPr>
      </xdr:nvSpPr>
      <xdr:spPr bwMode="auto">
        <a:xfrm>
          <a:off x="1018201" y="4877966"/>
          <a:ext cx="319383" cy="224998"/>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900" b="0" i="0" strike="noStrike">
              <a:solidFill>
                <a:srgbClr val="000000"/>
              </a:solidFill>
              <a:latin typeface="Times New Roman"/>
              <a:cs typeface="Times New Roman"/>
            </a:rPr>
            <a:t>C7</a:t>
          </a:r>
        </a:p>
      </xdr:txBody>
    </xdr:sp>
    <xdr:clientData/>
  </xdr:oneCellAnchor>
  <xdr:twoCellAnchor>
    <xdr:from>
      <xdr:col>0</xdr:col>
      <xdr:colOff>495299</xdr:colOff>
      <xdr:row>28</xdr:row>
      <xdr:rowOff>155509</xdr:rowOff>
    </xdr:from>
    <xdr:to>
      <xdr:col>1</xdr:col>
      <xdr:colOff>495689</xdr:colOff>
      <xdr:row>33</xdr:row>
      <xdr:rowOff>152398</xdr:rowOff>
    </xdr:to>
    <xdr:sp macro="" textlink="">
      <xdr:nvSpPr>
        <xdr:cNvPr id="195" name="Line 210">
          <a:extLst>
            <a:ext uri="{FF2B5EF4-FFF2-40B4-BE49-F238E27FC236}">
              <a16:creationId xmlns:a16="http://schemas.microsoft.com/office/drawing/2014/main" id="{AF1AA52E-A472-4FF1-B882-B1E54D83D2EC}"/>
            </a:ext>
          </a:extLst>
        </xdr:cNvPr>
        <xdr:cNvSpPr>
          <a:spLocks noChangeShapeType="1"/>
        </xdr:cNvSpPr>
      </xdr:nvSpPr>
      <xdr:spPr bwMode="auto">
        <a:xfrm flipV="1">
          <a:off x="495299" y="4898959"/>
          <a:ext cx="609990" cy="806514"/>
        </a:xfrm>
        <a:prstGeom prst="line">
          <a:avLst/>
        </a:prstGeom>
        <a:noFill/>
        <a:ln w="25400">
          <a:solidFill>
            <a:srgbClr val="FF0000"/>
          </a:solidFill>
          <a:round/>
          <a:headEnd/>
          <a:tailEnd type="triangle" w="med" len="lg"/>
        </a:ln>
      </xdr:spPr>
    </xdr:sp>
    <xdr:clientData/>
  </xdr:twoCellAnchor>
  <xdr:twoCellAnchor>
    <xdr:from>
      <xdr:col>3</xdr:col>
      <xdr:colOff>398494</xdr:colOff>
      <xdr:row>27</xdr:row>
      <xdr:rowOff>97193</xdr:rowOff>
    </xdr:from>
    <xdr:to>
      <xdr:col>4</xdr:col>
      <xdr:colOff>14772</xdr:colOff>
      <xdr:row>28</xdr:row>
      <xdr:rowOff>163868</xdr:rowOff>
    </xdr:to>
    <xdr:sp macro="" textlink="">
      <xdr:nvSpPr>
        <xdr:cNvPr id="196" name="Freeform 137">
          <a:extLst>
            <a:ext uri="{FF2B5EF4-FFF2-40B4-BE49-F238E27FC236}">
              <a16:creationId xmlns:a16="http://schemas.microsoft.com/office/drawing/2014/main" id="{D1D04F03-EA94-429D-8A5D-554D9B8564D8}"/>
            </a:ext>
          </a:extLst>
        </xdr:cNvPr>
        <xdr:cNvSpPr>
          <a:spLocks/>
        </xdr:cNvSpPr>
      </xdr:nvSpPr>
      <xdr:spPr bwMode="auto">
        <a:xfrm>
          <a:off x="2227294" y="4678718"/>
          <a:ext cx="225878"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3</xdr:col>
      <xdr:colOff>77755</xdr:colOff>
      <xdr:row>26</xdr:row>
      <xdr:rowOff>157700</xdr:rowOff>
    </xdr:from>
    <xdr:to>
      <xdr:col>3</xdr:col>
      <xdr:colOff>365232</xdr:colOff>
      <xdr:row>29</xdr:row>
      <xdr:rowOff>160711</xdr:rowOff>
    </xdr:to>
    <xdr:grpSp>
      <xdr:nvGrpSpPr>
        <xdr:cNvPr id="197" name="Group 196">
          <a:extLst>
            <a:ext uri="{FF2B5EF4-FFF2-40B4-BE49-F238E27FC236}">
              <a16:creationId xmlns:a16="http://schemas.microsoft.com/office/drawing/2014/main" id="{BD79A627-5E42-4675-9C2C-6F6D2623020F}"/>
            </a:ext>
          </a:extLst>
        </xdr:cNvPr>
        <xdr:cNvGrpSpPr>
          <a:grpSpLocks noChangeAspect="1"/>
        </xdr:cNvGrpSpPr>
      </xdr:nvGrpSpPr>
      <xdr:grpSpPr>
        <a:xfrm>
          <a:off x="1919255" y="4507450"/>
          <a:ext cx="287477" cy="479261"/>
          <a:chOff x="5355384" y="6327321"/>
          <a:chExt cx="462425" cy="802189"/>
        </a:xfrm>
      </xdr:grpSpPr>
      <xdr:sp macro="" textlink="">
        <xdr:nvSpPr>
          <xdr:cNvPr id="198" name="Trapezoid 197">
            <a:extLst>
              <a:ext uri="{FF2B5EF4-FFF2-40B4-BE49-F238E27FC236}">
                <a16:creationId xmlns:a16="http://schemas.microsoft.com/office/drawing/2014/main" id="{2221729D-7380-4C41-9E5C-3D2787C08C77}"/>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199" name="Trapezoid 198">
            <a:extLst>
              <a:ext uri="{FF2B5EF4-FFF2-40B4-BE49-F238E27FC236}">
                <a16:creationId xmlns:a16="http://schemas.microsoft.com/office/drawing/2014/main" id="{073C00FC-C98C-4C73-B723-EBAA4DBF286A}"/>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0" name="Trapezoid 199">
            <a:extLst>
              <a:ext uri="{FF2B5EF4-FFF2-40B4-BE49-F238E27FC236}">
                <a16:creationId xmlns:a16="http://schemas.microsoft.com/office/drawing/2014/main" id="{83A4BF3D-64D5-4016-BB57-87C2B9F01D2B}"/>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1" name="Trapezoid 200">
            <a:extLst>
              <a:ext uri="{FF2B5EF4-FFF2-40B4-BE49-F238E27FC236}">
                <a16:creationId xmlns:a16="http://schemas.microsoft.com/office/drawing/2014/main" id="{28A9C807-3860-4D31-9F76-D5A7E7834FCF}"/>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2" name="Trapezoid 201">
            <a:extLst>
              <a:ext uri="{FF2B5EF4-FFF2-40B4-BE49-F238E27FC236}">
                <a16:creationId xmlns:a16="http://schemas.microsoft.com/office/drawing/2014/main" id="{0D8E4480-0FFF-4D28-8BA7-CDCB48DD0E7E}"/>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3" name="Trapezoid 202">
            <a:extLst>
              <a:ext uri="{FF2B5EF4-FFF2-40B4-BE49-F238E27FC236}">
                <a16:creationId xmlns:a16="http://schemas.microsoft.com/office/drawing/2014/main" id="{E68F4C0A-CD3E-4150-B808-4F876766916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4" name="Trapezoid 203">
            <a:extLst>
              <a:ext uri="{FF2B5EF4-FFF2-40B4-BE49-F238E27FC236}">
                <a16:creationId xmlns:a16="http://schemas.microsoft.com/office/drawing/2014/main" id="{78FBAB38-812C-4C99-9A7E-6F45508C8140}"/>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05" name="Rectangle 204">
            <a:extLst>
              <a:ext uri="{FF2B5EF4-FFF2-40B4-BE49-F238E27FC236}">
                <a16:creationId xmlns:a16="http://schemas.microsoft.com/office/drawing/2014/main" id="{A5ED7DE9-268E-4DA6-AF21-34893D061A68}"/>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06" name="Trapezoid 205">
            <a:extLst>
              <a:ext uri="{FF2B5EF4-FFF2-40B4-BE49-F238E27FC236}">
                <a16:creationId xmlns:a16="http://schemas.microsoft.com/office/drawing/2014/main" id="{A7D5D915-AA1E-492C-ABA9-FEDDF2D86659}"/>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07" name="Straight Connector 206">
            <a:extLst>
              <a:ext uri="{FF2B5EF4-FFF2-40B4-BE49-F238E27FC236}">
                <a16:creationId xmlns:a16="http://schemas.microsoft.com/office/drawing/2014/main" id="{D1A36567-6814-40AB-A015-06DA0BBF427D}"/>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sp macro="" textlink="">
        <xdr:nvSpPr>
          <xdr:cNvPr id="208" name="Left Brace 207">
            <a:extLst>
              <a:ext uri="{FF2B5EF4-FFF2-40B4-BE49-F238E27FC236}">
                <a16:creationId xmlns:a16="http://schemas.microsoft.com/office/drawing/2014/main" id="{23CBEB24-5ABC-48D0-981F-72901664F547}"/>
              </a:ext>
            </a:extLst>
          </xdr:cNvPr>
          <xdr:cNvSpPr/>
        </xdr:nvSpPr>
        <xdr:spPr>
          <a:xfrm>
            <a:off x="5355384" y="6661355"/>
            <a:ext cx="64947" cy="333544"/>
          </a:xfrm>
          <a:prstGeom prst="leftBrace">
            <a:avLst/>
          </a:prstGeom>
          <a:ln>
            <a:solidFill>
              <a:srgbClr val="FF0000"/>
            </a:solidFill>
          </a:ln>
        </xdr:spPr>
        <xdr:style>
          <a:lnRef idx="1">
            <a:schemeClr val="accent4"/>
          </a:lnRef>
          <a:fillRef idx="0">
            <a:schemeClr val="accent4"/>
          </a:fillRef>
          <a:effectRef idx="0">
            <a:schemeClr val="accent4"/>
          </a:effectRef>
          <a:fontRef idx="minor">
            <a:schemeClr val="tx1"/>
          </a:fontRef>
        </xdr:style>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endParaRPr lang="en-US"/>
          </a:p>
        </xdr:txBody>
      </xdr:sp>
    </xdr:grpSp>
    <xdr:clientData/>
  </xdr:twoCellAnchor>
  <xdr:twoCellAnchor>
    <xdr:from>
      <xdr:col>20</xdr:col>
      <xdr:colOff>204108</xdr:colOff>
      <xdr:row>9</xdr:row>
      <xdr:rowOff>9720</xdr:rowOff>
    </xdr:from>
    <xdr:to>
      <xdr:col>20</xdr:col>
      <xdr:colOff>499383</xdr:colOff>
      <xdr:row>10</xdr:row>
      <xdr:rowOff>98745</xdr:rowOff>
    </xdr:to>
    <xdr:grpSp>
      <xdr:nvGrpSpPr>
        <xdr:cNvPr id="209" name="Group 208">
          <a:extLst>
            <a:ext uri="{FF2B5EF4-FFF2-40B4-BE49-F238E27FC236}">
              <a16:creationId xmlns:a16="http://schemas.microsoft.com/office/drawing/2014/main" id="{FEE82840-4602-490C-A6CF-7F2D698C2BAB}"/>
            </a:ext>
          </a:extLst>
        </xdr:cNvPr>
        <xdr:cNvGrpSpPr/>
      </xdr:nvGrpSpPr>
      <xdr:grpSpPr>
        <a:xfrm>
          <a:off x="13909525" y="1660720"/>
          <a:ext cx="295275" cy="247775"/>
          <a:chOff x="12729424" y="2388768"/>
          <a:chExt cx="295275" cy="248415"/>
        </a:xfrm>
      </xdr:grpSpPr>
      <xdr:sp macro="" textlink="">
        <xdr:nvSpPr>
          <xdr:cNvPr id="210" name="Freeform 155">
            <a:extLst>
              <a:ext uri="{FF2B5EF4-FFF2-40B4-BE49-F238E27FC236}">
                <a16:creationId xmlns:a16="http://schemas.microsoft.com/office/drawing/2014/main" id="{3977E21C-5325-4852-B10B-24B445D05A3B}"/>
              </a:ext>
            </a:extLst>
          </xdr:cNvPr>
          <xdr:cNvSpPr>
            <a:spLocks/>
          </xdr:cNvSpPr>
        </xdr:nvSpPr>
        <xdr:spPr bwMode="auto">
          <a:xfrm>
            <a:off x="12729424" y="2388768"/>
            <a:ext cx="295275" cy="248415"/>
          </a:xfrm>
          <a:custGeom>
            <a:avLst/>
            <a:gdLst>
              <a:gd name="T0" fmla="*/ 2147483647 w 226"/>
              <a:gd name="T1" fmla="*/ 0 h 226"/>
              <a:gd name="T2" fmla="*/ 2147483647 w 226"/>
              <a:gd name="T3" fmla="*/ 2147483647 h 226"/>
              <a:gd name="T4" fmla="*/ 0 w 226"/>
              <a:gd name="T5" fmla="*/ 2147483647 h 226"/>
              <a:gd name="T6" fmla="*/ 0 w 226"/>
              <a:gd name="T7" fmla="*/ 2147483647 h 226"/>
              <a:gd name="T8" fmla="*/ 2147483647 w 226"/>
              <a:gd name="T9" fmla="*/ 2147483647 h 226"/>
              <a:gd name="T10" fmla="*/ 2147483647 w 226"/>
              <a:gd name="T11" fmla="*/ 2147483647 h 226"/>
              <a:gd name="T12" fmla="*/ 2147483647 w 226"/>
              <a:gd name="T13" fmla="*/ 2147483647 h 226"/>
              <a:gd name="T14" fmla="*/ 2147483647 w 226"/>
              <a:gd name="T15" fmla="*/ 2147483647 h 226"/>
              <a:gd name="T16" fmla="*/ 2147483647 w 226"/>
              <a:gd name="T17" fmla="*/ 2147483647 h 226"/>
              <a:gd name="T18" fmla="*/ 2147483647 w 226"/>
              <a:gd name="T19" fmla="*/ 2147483647 h 226"/>
              <a:gd name="T20" fmla="*/ 2147483647 w 226"/>
              <a:gd name="T21" fmla="*/ 2147483647 h 226"/>
              <a:gd name="T22" fmla="*/ 2147483647 w 226"/>
              <a:gd name="T23" fmla="*/ 0 h 226"/>
              <a:gd name="T24" fmla="*/ 2147483647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FF00"/>
          </a:solidFill>
          <a:ln w="9525">
            <a:solidFill>
              <a:srgbClr val="000000"/>
            </a:solidFill>
            <a:round/>
            <a:headEnd/>
            <a:tailEnd/>
          </a:ln>
        </xdr:spPr>
      </xdr:sp>
      <xdr:sp macro="" textlink="">
        <xdr:nvSpPr>
          <xdr:cNvPr id="211" name="Line 156">
            <a:extLst>
              <a:ext uri="{FF2B5EF4-FFF2-40B4-BE49-F238E27FC236}">
                <a16:creationId xmlns:a16="http://schemas.microsoft.com/office/drawing/2014/main" id="{E67453F6-286A-4C07-A996-DA86ABFB99B9}"/>
              </a:ext>
            </a:extLst>
          </xdr:cNvPr>
          <xdr:cNvSpPr>
            <a:spLocks noChangeShapeType="1"/>
          </xdr:cNvSpPr>
        </xdr:nvSpPr>
        <xdr:spPr bwMode="auto">
          <a:xfrm>
            <a:off x="12828733" y="2467361"/>
            <a:ext cx="93688" cy="86805"/>
          </a:xfrm>
          <a:prstGeom prst="line">
            <a:avLst/>
          </a:prstGeom>
          <a:noFill/>
          <a:ln w="9525">
            <a:solidFill>
              <a:srgbClr val="000000"/>
            </a:solidFill>
            <a:round/>
            <a:headEnd/>
            <a:tailEnd/>
          </a:ln>
        </xdr:spPr>
        <xdr:txBody>
          <a:bodyPr/>
          <a:lstStyle/>
          <a:p>
            <a:endParaRPr lang="en-US"/>
          </a:p>
        </xdr:txBody>
      </xdr:sp>
    </xdr:grpSp>
    <xdr:clientData/>
  </xdr:twoCellAnchor>
  <xdr:twoCellAnchor>
    <xdr:from>
      <xdr:col>2</xdr:col>
      <xdr:colOff>145790</xdr:colOff>
      <xdr:row>28</xdr:row>
      <xdr:rowOff>106912</xdr:rowOff>
    </xdr:from>
    <xdr:to>
      <xdr:col>2</xdr:col>
      <xdr:colOff>262423</xdr:colOff>
      <xdr:row>37</xdr:row>
      <xdr:rowOff>58315</xdr:rowOff>
    </xdr:to>
    <xdr:sp macro="" textlink="">
      <xdr:nvSpPr>
        <xdr:cNvPr id="212" name="Line 211">
          <a:extLst>
            <a:ext uri="{FF2B5EF4-FFF2-40B4-BE49-F238E27FC236}">
              <a16:creationId xmlns:a16="http://schemas.microsoft.com/office/drawing/2014/main" id="{C06698C6-A8F9-4303-99A2-DFB51EBDD2E5}"/>
            </a:ext>
          </a:extLst>
        </xdr:cNvPr>
        <xdr:cNvSpPr>
          <a:spLocks noChangeShapeType="1"/>
        </xdr:cNvSpPr>
      </xdr:nvSpPr>
      <xdr:spPr bwMode="auto">
        <a:xfrm flipV="1">
          <a:off x="1364990" y="4850362"/>
          <a:ext cx="116633" cy="1408728"/>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xdr:col>
      <xdr:colOff>392274</xdr:colOff>
      <xdr:row>37</xdr:row>
      <xdr:rowOff>34213</xdr:rowOff>
    </xdr:from>
    <xdr:to>
      <xdr:col>3</xdr:col>
      <xdr:colOff>94278</xdr:colOff>
      <xdr:row>39</xdr:row>
      <xdr:rowOff>15163</xdr:rowOff>
    </xdr:to>
    <xdr:sp macro="" textlink="">
      <xdr:nvSpPr>
        <xdr:cNvPr id="213" name="Oval 207">
          <a:extLst>
            <a:ext uri="{FF2B5EF4-FFF2-40B4-BE49-F238E27FC236}">
              <a16:creationId xmlns:a16="http://schemas.microsoft.com/office/drawing/2014/main" id="{94D9084D-72DF-4D1F-B80F-94BFDFB7D2CD}"/>
            </a:ext>
          </a:extLst>
        </xdr:cNvPr>
        <xdr:cNvSpPr>
          <a:spLocks noChangeArrowheads="1"/>
        </xdr:cNvSpPr>
      </xdr:nvSpPr>
      <xdr:spPr bwMode="auto">
        <a:xfrm>
          <a:off x="1611474" y="6234988"/>
          <a:ext cx="311604"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G2</a:t>
          </a:r>
        </a:p>
      </xdr:txBody>
    </xdr:sp>
    <xdr:clientData/>
  </xdr:twoCellAnchor>
  <xdr:twoCellAnchor>
    <xdr:from>
      <xdr:col>2</xdr:col>
      <xdr:colOff>589772</xdr:colOff>
      <xdr:row>30</xdr:row>
      <xdr:rowOff>48596</xdr:rowOff>
    </xdr:from>
    <xdr:to>
      <xdr:col>3</xdr:col>
      <xdr:colOff>223547</xdr:colOff>
      <xdr:row>37</xdr:row>
      <xdr:rowOff>55204</xdr:rowOff>
    </xdr:to>
    <xdr:sp macro="" textlink="">
      <xdr:nvSpPr>
        <xdr:cNvPr id="214" name="Line 211">
          <a:extLst>
            <a:ext uri="{FF2B5EF4-FFF2-40B4-BE49-F238E27FC236}">
              <a16:creationId xmlns:a16="http://schemas.microsoft.com/office/drawing/2014/main" id="{C219D5D7-26C8-48B3-B4AA-BCB734309774}"/>
            </a:ext>
          </a:extLst>
        </xdr:cNvPr>
        <xdr:cNvSpPr>
          <a:spLocks noChangeShapeType="1"/>
        </xdr:cNvSpPr>
      </xdr:nvSpPr>
      <xdr:spPr bwMode="auto">
        <a:xfrm flipV="1">
          <a:off x="1808972" y="5115896"/>
          <a:ext cx="243375" cy="1140083"/>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3</xdr:col>
      <xdr:colOff>223547</xdr:colOff>
      <xdr:row>37</xdr:row>
      <xdr:rowOff>34213</xdr:rowOff>
    </xdr:from>
    <xdr:to>
      <xdr:col>3</xdr:col>
      <xdr:colOff>537872</xdr:colOff>
      <xdr:row>39</xdr:row>
      <xdr:rowOff>15163</xdr:rowOff>
    </xdr:to>
    <xdr:sp macro="" textlink="">
      <xdr:nvSpPr>
        <xdr:cNvPr id="215" name="Oval 207">
          <a:extLst>
            <a:ext uri="{FF2B5EF4-FFF2-40B4-BE49-F238E27FC236}">
              <a16:creationId xmlns:a16="http://schemas.microsoft.com/office/drawing/2014/main" id="{0EE4248A-469E-4F36-B9D4-774C7C867C9C}"/>
            </a:ext>
          </a:extLst>
        </xdr:cNvPr>
        <xdr:cNvSpPr>
          <a:spLocks noChangeArrowheads="1"/>
        </xdr:cNvSpPr>
      </xdr:nvSpPr>
      <xdr:spPr bwMode="auto">
        <a:xfrm>
          <a:off x="2052347" y="6234988"/>
          <a:ext cx="314325" cy="30480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G3</a:t>
          </a:r>
        </a:p>
      </xdr:txBody>
    </xdr:sp>
    <xdr:clientData/>
  </xdr:twoCellAnchor>
  <xdr:twoCellAnchor>
    <xdr:from>
      <xdr:col>3</xdr:col>
      <xdr:colOff>421045</xdr:colOff>
      <xdr:row>28</xdr:row>
      <xdr:rowOff>97193</xdr:rowOff>
    </xdr:from>
    <xdr:to>
      <xdr:col>4</xdr:col>
      <xdr:colOff>126352</xdr:colOff>
      <xdr:row>37</xdr:row>
      <xdr:rowOff>55202</xdr:rowOff>
    </xdr:to>
    <xdr:sp macro="" textlink="">
      <xdr:nvSpPr>
        <xdr:cNvPr id="216" name="Line 211">
          <a:extLst>
            <a:ext uri="{FF2B5EF4-FFF2-40B4-BE49-F238E27FC236}">
              <a16:creationId xmlns:a16="http://schemas.microsoft.com/office/drawing/2014/main" id="{0E2D83FF-1C3B-4C69-AEFD-C5741BB32EF4}"/>
            </a:ext>
          </a:extLst>
        </xdr:cNvPr>
        <xdr:cNvSpPr>
          <a:spLocks noChangeShapeType="1"/>
        </xdr:cNvSpPr>
      </xdr:nvSpPr>
      <xdr:spPr bwMode="auto">
        <a:xfrm flipV="1">
          <a:off x="2249845" y="4840643"/>
          <a:ext cx="314907" cy="1415334"/>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20</xdr:col>
      <xdr:colOff>237658</xdr:colOff>
      <xdr:row>17</xdr:row>
      <xdr:rowOff>1</xdr:rowOff>
    </xdr:from>
    <xdr:to>
      <xdr:col>20</xdr:col>
      <xdr:colOff>520737</xdr:colOff>
      <xdr:row>20</xdr:row>
      <xdr:rowOff>3011</xdr:rowOff>
    </xdr:to>
    <xdr:grpSp>
      <xdr:nvGrpSpPr>
        <xdr:cNvPr id="217" name="Group 216">
          <a:extLst>
            <a:ext uri="{FF2B5EF4-FFF2-40B4-BE49-F238E27FC236}">
              <a16:creationId xmlns:a16="http://schemas.microsoft.com/office/drawing/2014/main" id="{F6229E46-7B83-4BF3-8E17-9D7AD98324E2}"/>
            </a:ext>
          </a:extLst>
        </xdr:cNvPr>
        <xdr:cNvGrpSpPr>
          <a:grpSpLocks noChangeAspect="1"/>
        </xdr:cNvGrpSpPr>
      </xdr:nvGrpSpPr>
      <xdr:grpSpPr>
        <a:xfrm>
          <a:off x="13943075" y="2921001"/>
          <a:ext cx="283079" cy="479260"/>
          <a:chOff x="5362458" y="6327321"/>
          <a:chExt cx="455351" cy="802189"/>
        </a:xfrm>
      </xdr:grpSpPr>
      <xdr:sp macro="" textlink="">
        <xdr:nvSpPr>
          <xdr:cNvPr id="218" name="Trapezoid 217">
            <a:extLst>
              <a:ext uri="{FF2B5EF4-FFF2-40B4-BE49-F238E27FC236}">
                <a16:creationId xmlns:a16="http://schemas.microsoft.com/office/drawing/2014/main" id="{6DDB1041-43BC-46C6-9C86-EA695DF547E8}"/>
              </a:ext>
            </a:extLst>
          </xdr:cNvPr>
          <xdr:cNvSpPr/>
        </xdr:nvSpPr>
        <xdr:spPr>
          <a:xfrm rot="16200000">
            <a:off x="5241401" y="6653923"/>
            <a:ext cx="672832" cy="161499"/>
          </a:xfrm>
          <a:prstGeom prst="trapezoid">
            <a:avLst>
              <a:gd name="adj" fmla="val 34195"/>
            </a:avLst>
          </a:prstGeom>
          <a:solidFill>
            <a:sysClr val="window" lastClr="FFFFFF">
              <a:lumMod val="85000"/>
            </a:sysClr>
          </a:soli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19" name="Trapezoid 218">
            <a:extLst>
              <a:ext uri="{FF2B5EF4-FFF2-40B4-BE49-F238E27FC236}">
                <a16:creationId xmlns:a16="http://schemas.microsoft.com/office/drawing/2014/main" id="{B13967E6-85C3-4D24-98CF-C2F856CB768F}"/>
              </a:ext>
            </a:extLst>
          </xdr:cNvPr>
          <xdr:cNvSpPr/>
        </xdr:nvSpPr>
        <xdr:spPr>
          <a:xfrm rot="16200000">
            <a:off x="5417003" y="665926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0" name="Trapezoid 219">
            <a:extLst>
              <a:ext uri="{FF2B5EF4-FFF2-40B4-BE49-F238E27FC236}">
                <a16:creationId xmlns:a16="http://schemas.microsoft.com/office/drawing/2014/main" id="{DA765B83-7C45-4441-A76C-446BF411AA48}"/>
              </a:ext>
            </a:extLst>
          </xdr:cNvPr>
          <xdr:cNvSpPr/>
        </xdr:nvSpPr>
        <xdr:spPr>
          <a:xfrm rot="16200000">
            <a:off x="5419384" y="6746250"/>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1" name="Trapezoid 220">
            <a:extLst>
              <a:ext uri="{FF2B5EF4-FFF2-40B4-BE49-F238E27FC236}">
                <a16:creationId xmlns:a16="http://schemas.microsoft.com/office/drawing/2014/main" id="{F2D5E82D-53E2-4F32-8205-929847206833}"/>
              </a:ext>
            </a:extLst>
          </xdr:cNvPr>
          <xdr:cNvSpPr/>
        </xdr:nvSpPr>
        <xdr:spPr>
          <a:xfrm rot="16200000">
            <a:off x="5417063" y="6839082"/>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2" name="Trapezoid 221">
            <a:extLst>
              <a:ext uri="{FF2B5EF4-FFF2-40B4-BE49-F238E27FC236}">
                <a16:creationId xmlns:a16="http://schemas.microsoft.com/office/drawing/2014/main" id="{7749D489-1B08-4359-A5B0-511E829E492C}"/>
              </a:ext>
            </a:extLst>
          </xdr:cNvPr>
          <xdr:cNvSpPr/>
        </xdr:nvSpPr>
        <xdr:spPr>
          <a:xfrm rot="16200000">
            <a:off x="5419384" y="69276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3" name="Trapezoid 222">
            <a:extLst>
              <a:ext uri="{FF2B5EF4-FFF2-40B4-BE49-F238E27FC236}">
                <a16:creationId xmlns:a16="http://schemas.microsoft.com/office/drawing/2014/main" id="{27630D7A-A472-4EC3-98C1-2944E070C9F9}"/>
              </a:ext>
            </a:extLst>
          </xdr:cNvPr>
          <xdr:cNvSpPr/>
        </xdr:nvSpPr>
        <xdr:spPr>
          <a:xfrm rot="16200000">
            <a:off x="5403439" y="6462294"/>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4" name="Trapezoid 223">
            <a:extLst>
              <a:ext uri="{FF2B5EF4-FFF2-40B4-BE49-F238E27FC236}">
                <a16:creationId xmlns:a16="http://schemas.microsoft.com/office/drawing/2014/main" id="{1A9EF1BA-B29C-4E92-946C-B1A96E4DDE91}"/>
              </a:ext>
            </a:extLst>
          </xdr:cNvPr>
          <xdr:cNvSpPr/>
        </xdr:nvSpPr>
        <xdr:spPr>
          <a:xfrm rot="16200000">
            <a:off x="5403276" y="6549941"/>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sp macro="" textlink="">
        <xdr:nvSpPr>
          <xdr:cNvPr id="225" name="Rectangle 224">
            <a:extLst>
              <a:ext uri="{FF2B5EF4-FFF2-40B4-BE49-F238E27FC236}">
                <a16:creationId xmlns:a16="http://schemas.microsoft.com/office/drawing/2014/main" id="{581FBEBC-4DF7-4359-8D3D-6A8941B359BB}"/>
              </a:ext>
            </a:extLst>
          </xdr:cNvPr>
          <xdr:cNvSpPr/>
        </xdr:nvSpPr>
        <xdr:spPr>
          <a:xfrm>
            <a:off x="5362458" y="6341358"/>
            <a:ext cx="426282" cy="788152"/>
          </a:xfrm>
          <a:prstGeom prst="rect">
            <a:avLst/>
          </a:prstGeom>
          <a:noFill/>
          <a:ln>
            <a:solidFill>
              <a:schemeClr val="tx2"/>
            </a:solidFill>
          </a:ln>
          <a:effectLst>
            <a:glow rad="76200">
              <a:srgbClr val="FFC000">
                <a:alpha val="40000"/>
              </a:srgbClr>
            </a:glow>
            <a:outerShdw blurRad="50800" dist="50800" dir="5400000" algn="ctr" rotWithShape="0">
              <a:schemeClr val="bg1"/>
            </a:outerShdw>
            <a:softEdge rad="0"/>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sz="800">
              <a:solidFill>
                <a:srgbClr val="009FDB"/>
              </a:solidFill>
            </a:endParaRPr>
          </a:p>
        </xdr:txBody>
      </xdr:sp>
      <xdr:sp macro="" textlink="">
        <xdr:nvSpPr>
          <xdr:cNvPr id="226" name="Trapezoid 225">
            <a:extLst>
              <a:ext uri="{FF2B5EF4-FFF2-40B4-BE49-F238E27FC236}">
                <a16:creationId xmlns:a16="http://schemas.microsoft.com/office/drawing/2014/main" id="{8F7104E0-C122-4730-A957-17B8585AE454}"/>
              </a:ext>
            </a:extLst>
          </xdr:cNvPr>
          <xdr:cNvSpPr/>
        </xdr:nvSpPr>
        <xdr:spPr>
          <a:xfrm rot="5400000">
            <a:off x="5667434" y="6680057"/>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chemeClr val="tx1">
                <a:lumMod val="75000"/>
                <a:lumOff val="25000"/>
              </a:schemeClr>
            </a:solidFill>
            <a:prstDash val="solid"/>
          </a:ln>
          <a:effectLst/>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defTabSz="914126">
              <a:defRPr/>
            </a:pPr>
            <a:endParaRPr lang="en-US" sz="1199" b="1" kern="0">
              <a:solidFill>
                <a:srgbClr val="000000"/>
              </a:solidFill>
              <a:latin typeface="Calibri"/>
            </a:endParaRPr>
          </a:p>
        </xdr:txBody>
      </xdr:sp>
      <xdr:cxnSp macro="">
        <xdr:nvCxnSpPr>
          <xdr:cNvPr id="227" name="Straight Connector 226">
            <a:extLst>
              <a:ext uri="{FF2B5EF4-FFF2-40B4-BE49-F238E27FC236}">
                <a16:creationId xmlns:a16="http://schemas.microsoft.com/office/drawing/2014/main" id="{47103C46-27A4-4BE9-BEEC-EFD07A58C32F}"/>
              </a:ext>
            </a:extLst>
          </xdr:cNvPr>
          <xdr:cNvCxnSpPr/>
        </xdr:nvCxnSpPr>
        <xdr:spPr>
          <a:xfrm>
            <a:off x="5816389" y="6327321"/>
            <a:ext cx="1420" cy="785977"/>
          </a:xfrm>
          <a:prstGeom prst="line">
            <a:avLst/>
          </a:prstGeom>
          <a:ln w="6350" cmpd="sng">
            <a:solidFill>
              <a:schemeClr val="tx1">
                <a:lumMod val="75000"/>
                <a:lumOff val="25000"/>
              </a:schemeClr>
            </a:solidFill>
            <a:prstDash val="dash"/>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20</xdr:col>
      <xdr:colOff>739694</xdr:colOff>
      <xdr:row>22</xdr:row>
      <xdr:rowOff>78626</xdr:rowOff>
    </xdr:from>
    <xdr:to>
      <xdr:col>21</xdr:col>
      <xdr:colOff>1496785</xdr:colOff>
      <xdr:row>24</xdr:row>
      <xdr:rowOff>38878</xdr:rowOff>
    </xdr:to>
    <xdr:sp macro="" textlink="">
      <xdr:nvSpPr>
        <xdr:cNvPr id="228" name="Rectangle 119">
          <a:extLst>
            <a:ext uri="{FF2B5EF4-FFF2-40B4-BE49-F238E27FC236}">
              <a16:creationId xmlns:a16="http://schemas.microsoft.com/office/drawing/2014/main" id="{3BBD958C-96F6-41B0-BCC2-2F0B0D58D8EC}"/>
            </a:ext>
          </a:extLst>
        </xdr:cNvPr>
        <xdr:cNvSpPr>
          <a:spLocks noChangeArrowheads="1"/>
        </xdr:cNvSpPr>
      </xdr:nvSpPr>
      <xdr:spPr bwMode="auto">
        <a:xfrm>
          <a:off x="14379494" y="3850526"/>
          <a:ext cx="3643166" cy="284102"/>
        </a:xfrm>
        <a:prstGeom prst="rect">
          <a:avLst/>
        </a:prstGeom>
        <a:noFill/>
        <a:ln w="9525">
          <a:noFill/>
          <a:miter lim="800000"/>
          <a:headEnd/>
          <a:tailEnd/>
        </a:ln>
        <a:effectLst/>
      </xdr:spPr>
      <xdr:txBody>
        <a:bodyPr vertOverflow="clip" wrap="square" lIns="0" tIns="0" rIns="0" bIns="0" anchor="t" upright="1"/>
        <a:lstStyle/>
        <a:p>
          <a:pPr algn="l" rtl="0">
            <a:defRPr sz="1000"/>
          </a:pPr>
          <a:r>
            <a:rPr lang="en-US" sz="1000" b="0" i="0" strike="noStrike">
              <a:solidFill>
                <a:srgbClr val="000000"/>
              </a:solidFill>
              <a:latin typeface="Arial"/>
              <a:cs typeface="Arial"/>
            </a:rPr>
            <a:t>SFCM6 (</a:t>
          </a:r>
          <a:r>
            <a:rPr lang="en-US" sz="1000" b="0" i="0">
              <a:effectLst/>
              <a:latin typeface="Arial" panose="020B0604020202020204" pitchFamily="34" charset="0"/>
              <a:ea typeface="+mn-ea"/>
              <a:cs typeface="Arial" panose="020B0604020202020204" pitchFamily="34" charset="0"/>
            </a:rPr>
            <a:t>DWDM outputs no impact to PON optical budget</a:t>
          </a:r>
          <a:r>
            <a:rPr lang="en-US" sz="1000" b="0" i="0" strike="noStrike">
              <a:solidFill>
                <a:srgbClr val="000000"/>
              </a:solidFill>
              <a:latin typeface="Arial"/>
              <a:cs typeface="Arial"/>
            </a:rPr>
            <a:t>)</a:t>
          </a: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baseline="0">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xdr:txBody>
    </xdr:sp>
    <xdr:clientData/>
  </xdr:twoCellAnchor>
  <xdr:twoCellAnchor>
    <xdr:from>
      <xdr:col>10</xdr:col>
      <xdr:colOff>104772</xdr:colOff>
      <xdr:row>11</xdr:row>
      <xdr:rowOff>71438</xdr:rowOff>
    </xdr:from>
    <xdr:to>
      <xdr:col>10</xdr:col>
      <xdr:colOff>470301</xdr:colOff>
      <xdr:row>16</xdr:row>
      <xdr:rowOff>57151</xdr:rowOff>
    </xdr:to>
    <xdr:sp macro="" textlink="">
      <xdr:nvSpPr>
        <xdr:cNvPr id="229" name="Rectangle 183">
          <a:extLst>
            <a:ext uri="{FF2B5EF4-FFF2-40B4-BE49-F238E27FC236}">
              <a16:creationId xmlns:a16="http://schemas.microsoft.com/office/drawing/2014/main" id="{566FE8A3-2DEB-45B1-9CED-483128E7FE70}"/>
            </a:ext>
          </a:extLst>
        </xdr:cNvPr>
        <xdr:cNvSpPr>
          <a:spLocks noChangeArrowheads="1"/>
        </xdr:cNvSpPr>
      </xdr:nvSpPr>
      <xdr:spPr bwMode="auto">
        <a:xfrm>
          <a:off x="6200772" y="2062163"/>
          <a:ext cx="365529" cy="795338"/>
        </a:xfrm>
        <a:prstGeom prst="rect">
          <a:avLst/>
        </a:prstGeom>
        <a:solidFill>
          <a:srgbClr val="00B0F0"/>
        </a:solidFill>
        <a:ln w="9525">
          <a:solidFill>
            <a:srgbClr val="000000"/>
          </a:solidFill>
          <a:miter lim="800000"/>
          <a:headEnd/>
          <a:tailEnd/>
        </a:ln>
      </xdr:spPr>
    </xdr:sp>
    <xdr:clientData/>
  </xdr:twoCellAnchor>
  <xdr:twoCellAnchor>
    <xdr:from>
      <xdr:col>1</xdr:col>
      <xdr:colOff>95250</xdr:colOff>
      <xdr:row>8</xdr:row>
      <xdr:rowOff>47625</xdr:rowOff>
    </xdr:from>
    <xdr:to>
      <xdr:col>17</xdr:col>
      <xdr:colOff>287735</xdr:colOff>
      <xdr:row>35</xdr:row>
      <xdr:rowOff>38100</xdr:rowOff>
    </xdr:to>
    <xdr:sp macro="" textlink="">
      <xdr:nvSpPr>
        <xdr:cNvPr id="230" name="Freeform 238">
          <a:extLst>
            <a:ext uri="{FF2B5EF4-FFF2-40B4-BE49-F238E27FC236}">
              <a16:creationId xmlns:a16="http://schemas.microsoft.com/office/drawing/2014/main" id="{4DC72BA4-7A5C-4C04-8518-FE0D060B48BC}"/>
            </a:ext>
          </a:extLst>
        </xdr:cNvPr>
        <xdr:cNvSpPr>
          <a:spLocks/>
        </xdr:cNvSpPr>
      </xdr:nvSpPr>
      <xdr:spPr bwMode="auto">
        <a:xfrm>
          <a:off x="704850" y="1552575"/>
          <a:ext cx="9946085" cy="4362450"/>
        </a:xfrm>
        <a:custGeom>
          <a:avLst/>
          <a:gdLst>
            <a:gd name="T0" fmla="*/ 2147483647 w 892"/>
            <a:gd name="T1" fmla="*/ 2147483647 h 458"/>
            <a:gd name="T2" fmla="*/ 2147483647 w 892"/>
            <a:gd name="T3" fmla="*/ 2147483647 h 458"/>
            <a:gd name="T4" fmla="*/ 2147483647 w 892"/>
            <a:gd name="T5" fmla="*/ 2147483647 h 458"/>
            <a:gd name="T6" fmla="*/ 2147483647 w 892"/>
            <a:gd name="T7" fmla="*/ 2147483647 h 458"/>
            <a:gd name="T8" fmla="*/ 2147483647 w 892"/>
            <a:gd name="T9" fmla="*/ 2147483647 h 458"/>
            <a:gd name="T10" fmla="*/ 2147483647 w 892"/>
            <a:gd name="T11" fmla="*/ 2147483647 h 458"/>
            <a:gd name="T12" fmla="*/ 2147483647 w 892"/>
            <a:gd name="T13" fmla="*/ 2147483647 h 458"/>
            <a:gd name="T14" fmla="*/ 2147483647 w 892"/>
            <a:gd name="T15" fmla="*/ 2147483647 h 458"/>
            <a:gd name="T16" fmla="*/ 2147483647 w 892"/>
            <a:gd name="T17" fmla="*/ 2147483647 h 458"/>
            <a:gd name="T18" fmla="*/ 2147483647 w 892"/>
            <a:gd name="T19" fmla="*/ 2147483647 h 458"/>
            <a:gd name="T20" fmla="*/ 2147483647 w 892"/>
            <a:gd name="T21" fmla="*/ 2147483647 h 458"/>
            <a:gd name="T22" fmla="*/ 2147483647 w 892"/>
            <a:gd name="T23" fmla="*/ 2147483647 h 458"/>
            <a:gd name="T24" fmla="*/ 2147483647 w 892"/>
            <a:gd name="T25" fmla="*/ 2147483647 h 458"/>
            <a:gd name="T26" fmla="*/ 2147483647 w 892"/>
            <a:gd name="T27" fmla="*/ 2147483647 h 458"/>
            <a:gd name="T28" fmla="*/ 2147483647 w 892"/>
            <a:gd name="T29" fmla="*/ 2147483647 h 458"/>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60000 65536"/>
            <a:gd name="T43" fmla="*/ 0 60000 65536"/>
            <a:gd name="T44" fmla="*/ 0 60000 65536"/>
            <a:gd name="T45" fmla="*/ 0 w 892"/>
            <a:gd name="T46" fmla="*/ 0 h 458"/>
            <a:gd name="T47" fmla="*/ 892 w 892"/>
            <a:gd name="T48" fmla="*/ 458 h 458"/>
          </a:gdLst>
          <a:ahLst/>
          <a:cxnLst>
            <a:cxn ang="T30">
              <a:pos x="T0" y="T1"/>
            </a:cxn>
            <a:cxn ang="T31">
              <a:pos x="T2" y="T3"/>
            </a:cxn>
            <a:cxn ang="T32">
              <a:pos x="T4" y="T5"/>
            </a:cxn>
            <a:cxn ang="T33">
              <a:pos x="T6" y="T7"/>
            </a:cxn>
            <a:cxn ang="T34">
              <a:pos x="T8" y="T9"/>
            </a:cxn>
            <a:cxn ang="T35">
              <a:pos x="T10" y="T11"/>
            </a:cxn>
            <a:cxn ang="T36">
              <a:pos x="T12" y="T13"/>
            </a:cxn>
            <a:cxn ang="T37">
              <a:pos x="T14" y="T15"/>
            </a:cxn>
            <a:cxn ang="T38">
              <a:pos x="T16" y="T17"/>
            </a:cxn>
            <a:cxn ang="T39">
              <a:pos x="T18" y="T19"/>
            </a:cxn>
            <a:cxn ang="T40">
              <a:pos x="T20" y="T21"/>
            </a:cxn>
            <a:cxn ang="T41">
              <a:pos x="T22" y="T23"/>
            </a:cxn>
            <a:cxn ang="T42">
              <a:pos x="T24" y="T25"/>
            </a:cxn>
            <a:cxn ang="T43">
              <a:pos x="T26" y="T27"/>
            </a:cxn>
            <a:cxn ang="T44">
              <a:pos x="T28" y="T29"/>
            </a:cxn>
          </a:cxnLst>
          <a:rect l="T45" t="T46" r="T47" b="T48"/>
          <a:pathLst>
            <a:path w="892" h="458">
              <a:moveTo>
                <a:pt x="20" y="420"/>
              </a:moveTo>
              <a:cubicBezTo>
                <a:pt x="44" y="439"/>
                <a:pt x="69" y="458"/>
                <a:pt x="106" y="457"/>
              </a:cubicBezTo>
              <a:cubicBezTo>
                <a:pt x="143" y="456"/>
                <a:pt x="207" y="454"/>
                <a:pt x="242" y="412"/>
              </a:cubicBezTo>
              <a:cubicBezTo>
                <a:pt x="277" y="370"/>
                <a:pt x="278" y="253"/>
                <a:pt x="319" y="206"/>
              </a:cubicBezTo>
              <a:cubicBezTo>
                <a:pt x="360" y="159"/>
                <a:pt x="427" y="134"/>
                <a:pt x="487" y="127"/>
              </a:cubicBezTo>
              <a:cubicBezTo>
                <a:pt x="547" y="120"/>
                <a:pt x="619" y="159"/>
                <a:pt x="679" y="163"/>
              </a:cubicBezTo>
              <a:cubicBezTo>
                <a:pt x="739" y="167"/>
                <a:pt x="813" y="164"/>
                <a:pt x="847" y="149"/>
              </a:cubicBezTo>
              <a:cubicBezTo>
                <a:pt x="881" y="134"/>
                <a:pt x="892" y="92"/>
                <a:pt x="883" y="70"/>
              </a:cubicBezTo>
              <a:cubicBezTo>
                <a:pt x="874" y="48"/>
                <a:pt x="882" y="26"/>
                <a:pt x="790" y="17"/>
              </a:cubicBezTo>
              <a:cubicBezTo>
                <a:pt x="698" y="8"/>
                <a:pt x="427" y="0"/>
                <a:pt x="328" y="17"/>
              </a:cubicBezTo>
              <a:cubicBezTo>
                <a:pt x="229" y="34"/>
                <a:pt x="215" y="79"/>
                <a:pt x="194" y="117"/>
              </a:cubicBezTo>
              <a:cubicBezTo>
                <a:pt x="173" y="155"/>
                <a:pt x="211" y="216"/>
                <a:pt x="204" y="245"/>
              </a:cubicBezTo>
              <a:cubicBezTo>
                <a:pt x="197" y="274"/>
                <a:pt x="182" y="283"/>
                <a:pt x="152" y="292"/>
              </a:cubicBezTo>
              <a:cubicBezTo>
                <a:pt x="122" y="301"/>
                <a:pt x="44" y="276"/>
                <a:pt x="22" y="297"/>
              </a:cubicBezTo>
              <a:cubicBezTo>
                <a:pt x="0" y="318"/>
                <a:pt x="18" y="399"/>
                <a:pt x="18" y="420"/>
              </a:cubicBezTo>
            </a:path>
          </a:pathLst>
        </a:custGeom>
        <a:noFill/>
        <a:ln w="25400">
          <a:solidFill>
            <a:srgbClr val="3366FF"/>
          </a:solidFill>
          <a:round/>
          <a:headEnd/>
          <a:tailEnd/>
        </a:ln>
      </xdr:spPr>
    </xdr:sp>
    <xdr:clientData/>
  </xdr:twoCellAnchor>
  <xdr:twoCellAnchor>
    <xdr:from>
      <xdr:col>10</xdr:col>
      <xdr:colOff>41930</xdr:colOff>
      <xdr:row>13</xdr:row>
      <xdr:rowOff>59744</xdr:rowOff>
    </xdr:from>
    <xdr:to>
      <xdr:col>10</xdr:col>
      <xdr:colOff>127655</xdr:colOff>
      <xdr:row>13</xdr:row>
      <xdr:rowOff>145469</xdr:rowOff>
    </xdr:to>
    <xdr:sp macro="" textlink="">
      <xdr:nvSpPr>
        <xdr:cNvPr id="231" name="Freeform 26">
          <a:extLst>
            <a:ext uri="{FF2B5EF4-FFF2-40B4-BE49-F238E27FC236}">
              <a16:creationId xmlns:a16="http://schemas.microsoft.com/office/drawing/2014/main" id="{2F7C99DF-4A49-422D-87E7-10B798979BF7}"/>
            </a:ext>
          </a:extLst>
        </xdr:cNvPr>
        <xdr:cNvSpPr>
          <a:spLocks/>
        </xdr:cNvSpPr>
      </xdr:nvSpPr>
      <xdr:spPr bwMode="auto">
        <a:xfrm>
          <a:off x="6137930" y="2374319"/>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455014</xdr:colOff>
      <xdr:row>13</xdr:row>
      <xdr:rowOff>56736</xdr:rowOff>
    </xdr:from>
    <xdr:to>
      <xdr:col>10</xdr:col>
      <xdr:colOff>540739</xdr:colOff>
      <xdr:row>13</xdr:row>
      <xdr:rowOff>142461</xdr:rowOff>
    </xdr:to>
    <xdr:sp macro="" textlink="">
      <xdr:nvSpPr>
        <xdr:cNvPr id="232" name="Freeform 26">
          <a:extLst>
            <a:ext uri="{FF2B5EF4-FFF2-40B4-BE49-F238E27FC236}">
              <a16:creationId xmlns:a16="http://schemas.microsoft.com/office/drawing/2014/main" id="{08326B6B-1540-4C72-B97F-8A26F90F62F5}"/>
            </a:ext>
          </a:extLst>
        </xdr:cNvPr>
        <xdr:cNvSpPr>
          <a:spLocks/>
        </xdr:cNvSpPr>
      </xdr:nvSpPr>
      <xdr:spPr bwMode="auto">
        <a:xfrm>
          <a:off x="6551014" y="2371311"/>
          <a:ext cx="85725" cy="85725"/>
        </a:xfrm>
        <a:custGeom>
          <a:avLst/>
          <a:gdLst>
            <a:gd name="T0" fmla="*/ 2147483647 w 114"/>
            <a:gd name="T1" fmla="*/ 0 h 114"/>
            <a:gd name="T2" fmla="*/ 0 w 114"/>
            <a:gd name="T3" fmla="*/ 2147483647 h 114"/>
            <a:gd name="T4" fmla="*/ 2147483647 w 114"/>
            <a:gd name="T5" fmla="*/ 2147483647 h 114"/>
            <a:gd name="T6" fmla="*/ 2147483647 w 114"/>
            <a:gd name="T7" fmla="*/ 0 h 114"/>
            <a:gd name="T8" fmla="*/ 0 60000 65536"/>
            <a:gd name="T9" fmla="*/ 0 60000 65536"/>
            <a:gd name="T10" fmla="*/ 0 60000 65536"/>
            <a:gd name="T11" fmla="*/ 0 60000 65536"/>
            <a:gd name="T12" fmla="*/ 0 w 114"/>
            <a:gd name="T13" fmla="*/ 0 h 114"/>
            <a:gd name="T14" fmla="*/ 114 w 114"/>
            <a:gd name="T15" fmla="*/ 114 h 114"/>
          </a:gdLst>
          <a:ahLst/>
          <a:cxnLst>
            <a:cxn ang="T8">
              <a:pos x="T0" y="T1"/>
            </a:cxn>
            <a:cxn ang="T9">
              <a:pos x="T2" y="T3"/>
            </a:cxn>
            <a:cxn ang="T10">
              <a:pos x="T4" y="T5"/>
            </a:cxn>
            <a:cxn ang="T11">
              <a:pos x="T6" y="T7"/>
            </a:cxn>
          </a:cxnLst>
          <a:rect l="T12" t="T13" r="T14" b="T15"/>
          <a:pathLst>
            <a:path w="114" h="114">
              <a:moveTo>
                <a:pt x="57" y="0"/>
              </a:moveTo>
              <a:lnTo>
                <a:pt x="0" y="114"/>
              </a:lnTo>
              <a:lnTo>
                <a:pt x="114" y="114"/>
              </a:lnTo>
              <a:lnTo>
                <a:pt x="57" y="0"/>
              </a:lnTo>
              <a:close/>
            </a:path>
          </a:pathLst>
        </a:custGeom>
        <a:solidFill>
          <a:srgbClr val="003300"/>
        </a:solidFill>
        <a:ln w="12700">
          <a:solidFill>
            <a:srgbClr val="000000"/>
          </a:solidFill>
          <a:round/>
          <a:headEnd/>
          <a:tailEnd/>
        </a:ln>
      </xdr:spPr>
    </xdr:sp>
    <xdr:clientData/>
  </xdr:twoCellAnchor>
  <xdr:twoCellAnchor>
    <xdr:from>
      <xdr:col>10</xdr:col>
      <xdr:colOff>152763</xdr:colOff>
      <xdr:row>12</xdr:row>
      <xdr:rowOff>50132</xdr:rowOff>
    </xdr:from>
    <xdr:to>
      <xdr:col>10</xdr:col>
      <xdr:colOff>427228</xdr:colOff>
      <xdr:row>15</xdr:row>
      <xdr:rowOff>17514</xdr:rowOff>
    </xdr:to>
    <xdr:grpSp>
      <xdr:nvGrpSpPr>
        <xdr:cNvPr id="233" name="Group 232">
          <a:extLst>
            <a:ext uri="{FF2B5EF4-FFF2-40B4-BE49-F238E27FC236}">
              <a16:creationId xmlns:a16="http://schemas.microsoft.com/office/drawing/2014/main" id="{855B3BB1-E0AA-4CB4-AD66-E6FF68B4A78E}"/>
            </a:ext>
          </a:extLst>
        </xdr:cNvPr>
        <xdr:cNvGrpSpPr>
          <a:grpSpLocks noChangeAspect="1"/>
        </xdr:cNvGrpSpPr>
      </xdr:nvGrpSpPr>
      <xdr:grpSpPr>
        <a:xfrm>
          <a:off x="6291096" y="2177382"/>
          <a:ext cx="274465" cy="443632"/>
          <a:chOff x="12683801" y="1525944"/>
          <a:chExt cx="462158" cy="776078"/>
        </a:xfrm>
      </xdr:grpSpPr>
      <xdr:sp macro="" textlink="">
        <xdr:nvSpPr>
          <xdr:cNvPr id="234" name="Rectangle 233">
            <a:extLst>
              <a:ext uri="{FF2B5EF4-FFF2-40B4-BE49-F238E27FC236}">
                <a16:creationId xmlns:a16="http://schemas.microsoft.com/office/drawing/2014/main" id="{0DF28362-5084-4F97-AFEF-06D90C6373C7}"/>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35" name="Trapezoid 234">
            <a:extLst>
              <a:ext uri="{FF2B5EF4-FFF2-40B4-BE49-F238E27FC236}">
                <a16:creationId xmlns:a16="http://schemas.microsoft.com/office/drawing/2014/main" id="{526A136F-861B-445E-9134-848BC8AD4EF7}"/>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6" name="Trapezoid 235">
            <a:extLst>
              <a:ext uri="{FF2B5EF4-FFF2-40B4-BE49-F238E27FC236}">
                <a16:creationId xmlns:a16="http://schemas.microsoft.com/office/drawing/2014/main" id="{3F7FA8F9-EE50-4A00-BEC8-9C5318048CBC}"/>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7" name="Trapezoid 236">
            <a:extLst>
              <a:ext uri="{FF2B5EF4-FFF2-40B4-BE49-F238E27FC236}">
                <a16:creationId xmlns:a16="http://schemas.microsoft.com/office/drawing/2014/main" id="{DD56A988-82E3-4AF8-B54C-2500E54D78A3}"/>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8" name="Trapezoid 237">
            <a:extLst>
              <a:ext uri="{FF2B5EF4-FFF2-40B4-BE49-F238E27FC236}">
                <a16:creationId xmlns:a16="http://schemas.microsoft.com/office/drawing/2014/main" id="{54829478-5BE2-4B4D-BB53-D01CAC8E6CE1}"/>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39" name="Trapezoid 238">
            <a:extLst>
              <a:ext uri="{FF2B5EF4-FFF2-40B4-BE49-F238E27FC236}">
                <a16:creationId xmlns:a16="http://schemas.microsoft.com/office/drawing/2014/main" id="{01645A89-014A-468C-A593-4997C03FAB5E}"/>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0" name="Trapezoid 239">
            <a:extLst>
              <a:ext uri="{FF2B5EF4-FFF2-40B4-BE49-F238E27FC236}">
                <a16:creationId xmlns:a16="http://schemas.microsoft.com/office/drawing/2014/main" id="{234303FD-3ACB-4134-AF5F-B17F5990157E}"/>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1" name="Trapezoid 240">
            <a:extLst>
              <a:ext uri="{FF2B5EF4-FFF2-40B4-BE49-F238E27FC236}">
                <a16:creationId xmlns:a16="http://schemas.microsoft.com/office/drawing/2014/main" id="{5DBD672C-2074-4A75-93C8-D033533EB530}"/>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20</xdr:col>
      <xdr:colOff>225592</xdr:colOff>
      <xdr:row>21</xdr:row>
      <xdr:rowOff>105276</xdr:rowOff>
    </xdr:from>
    <xdr:to>
      <xdr:col>20</xdr:col>
      <xdr:colOff>500057</xdr:colOff>
      <xdr:row>24</xdr:row>
      <xdr:rowOff>72659</xdr:rowOff>
    </xdr:to>
    <xdr:grpSp>
      <xdr:nvGrpSpPr>
        <xdr:cNvPr id="242" name="Group 241">
          <a:extLst>
            <a:ext uri="{FF2B5EF4-FFF2-40B4-BE49-F238E27FC236}">
              <a16:creationId xmlns:a16="http://schemas.microsoft.com/office/drawing/2014/main" id="{D0761401-BF26-4296-B6BC-C3E0B64D84C4}"/>
            </a:ext>
          </a:extLst>
        </xdr:cNvPr>
        <xdr:cNvGrpSpPr>
          <a:grpSpLocks noChangeAspect="1"/>
        </xdr:cNvGrpSpPr>
      </xdr:nvGrpSpPr>
      <xdr:grpSpPr>
        <a:xfrm>
          <a:off x="13931009" y="3661276"/>
          <a:ext cx="274465" cy="443633"/>
          <a:chOff x="12683801" y="1525944"/>
          <a:chExt cx="462158" cy="776078"/>
        </a:xfrm>
      </xdr:grpSpPr>
      <xdr:sp macro="" textlink="">
        <xdr:nvSpPr>
          <xdr:cNvPr id="243" name="Rectangle 242">
            <a:extLst>
              <a:ext uri="{FF2B5EF4-FFF2-40B4-BE49-F238E27FC236}">
                <a16:creationId xmlns:a16="http://schemas.microsoft.com/office/drawing/2014/main" id="{C44C6C6B-CCA4-44B7-AE62-15B170DD4ED4}"/>
              </a:ext>
            </a:extLst>
          </xdr:cNvPr>
          <xdr:cNvSpPr/>
        </xdr:nvSpPr>
        <xdr:spPr>
          <a:xfrm>
            <a:off x="12683801" y="1525944"/>
            <a:ext cx="462158" cy="776078"/>
          </a:xfrm>
          <a:prstGeom prst="rect">
            <a:avLst/>
          </a:prstGeom>
          <a:noFill/>
          <a:ln w="6350" cap="sq" cmpd="sng" algn="ctr">
            <a:solidFill>
              <a:srgbClr val="009FDB"/>
            </a:solidFill>
            <a:prstDash val="dash"/>
          </a:ln>
          <a:effectLst>
            <a:glow rad="76200">
              <a:srgbClr val="FFC000"/>
            </a:glow>
          </a:effectLst>
        </xdr:spPr>
        <xdr:style>
          <a:lnRef idx="1">
            <a:schemeClr val="accent1"/>
          </a:lnRef>
          <a:fillRef idx="3">
            <a:schemeClr val="accent1"/>
          </a:fillRef>
          <a:effectRef idx="2">
            <a:schemeClr val="accent1"/>
          </a:effectRef>
          <a:fontRef idx="minor">
            <a:schemeClr val="lt1"/>
          </a:fontRef>
        </xdr:style>
        <xdr:txBody>
          <a:bodyPr wrap="square" lIns="0" tIns="0" rIns="0" bIns="0" rtlCol="0" anchor="ctr"/>
          <a:lstStyle>
            <a:defPPr>
              <a:defRPr lang="en-US"/>
            </a:defPPr>
            <a:lvl1pPr marL="0" algn="l" defTabSz="457200" rtl="0" eaLnBrk="1" latinLnBrk="0" hangingPunct="1">
              <a:defRPr sz="1800" kern="1200">
                <a:solidFill>
                  <a:srgbClr val="FFFFFF"/>
                </a:solidFill>
                <a:latin typeface="ATT Aleck Sans" panose="020B0503020203020204" pitchFamily="34" charset="0"/>
              </a:defRPr>
            </a:lvl1pPr>
            <a:lvl2pPr marL="457200" algn="l" defTabSz="457200" rtl="0" eaLnBrk="1" latinLnBrk="0" hangingPunct="1">
              <a:defRPr sz="1800" kern="1200">
                <a:solidFill>
                  <a:srgbClr val="FFFFFF"/>
                </a:solidFill>
                <a:latin typeface="ATT Aleck Sans" panose="020B0503020203020204" pitchFamily="34" charset="0"/>
              </a:defRPr>
            </a:lvl2pPr>
            <a:lvl3pPr marL="914400" algn="l" defTabSz="457200" rtl="0" eaLnBrk="1" latinLnBrk="0" hangingPunct="1">
              <a:defRPr sz="1800" kern="1200">
                <a:solidFill>
                  <a:srgbClr val="FFFFFF"/>
                </a:solidFill>
                <a:latin typeface="ATT Aleck Sans" panose="020B0503020203020204" pitchFamily="34" charset="0"/>
              </a:defRPr>
            </a:lvl3pPr>
            <a:lvl4pPr marL="1371600" algn="l" defTabSz="457200" rtl="0" eaLnBrk="1" latinLnBrk="0" hangingPunct="1">
              <a:defRPr sz="1800" kern="1200">
                <a:solidFill>
                  <a:srgbClr val="FFFFFF"/>
                </a:solidFill>
                <a:latin typeface="ATT Aleck Sans" panose="020B0503020203020204" pitchFamily="34" charset="0"/>
              </a:defRPr>
            </a:lvl4pPr>
            <a:lvl5pPr marL="1828800" algn="l" defTabSz="457200" rtl="0" eaLnBrk="1" latinLnBrk="0" hangingPunct="1">
              <a:defRPr sz="1800" kern="1200">
                <a:solidFill>
                  <a:srgbClr val="FFFFFF"/>
                </a:solidFill>
                <a:latin typeface="ATT Aleck Sans" panose="020B0503020203020204" pitchFamily="34" charset="0"/>
              </a:defRPr>
            </a:lvl5pPr>
            <a:lvl6pPr marL="2286000" algn="l" defTabSz="457200" rtl="0" eaLnBrk="1" latinLnBrk="0" hangingPunct="1">
              <a:defRPr sz="1800" kern="1200">
                <a:solidFill>
                  <a:srgbClr val="FFFFFF"/>
                </a:solidFill>
                <a:latin typeface="ATT Aleck Sans" panose="020B0503020203020204" pitchFamily="34" charset="0"/>
              </a:defRPr>
            </a:lvl6pPr>
            <a:lvl7pPr marL="2743200" algn="l" defTabSz="457200" rtl="0" eaLnBrk="1" latinLnBrk="0" hangingPunct="1">
              <a:defRPr sz="1800" kern="1200">
                <a:solidFill>
                  <a:srgbClr val="FFFFFF"/>
                </a:solidFill>
                <a:latin typeface="ATT Aleck Sans" panose="020B0503020203020204" pitchFamily="34" charset="0"/>
              </a:defRPr>
            </a:lvl7pPr>
            <a:lvl8pPr marL="3200400" algn="l" defTabSz="457200" rtl="0" eaLnBrk="1" latinLnBrk="0" hangingPunct="1">
              <a:defRPr sz="1800" kern="1200">
                <a:solidFill>
                  <a:srgbClr val="FFFFFF"/>
                </a:solidFill>
                <a:latin typeface="ATT Aleck Sans" panose="020B0503020203020204" pitchFamily="34" charset="0"/>
              </a:defRPr>
            </a:lvl8pPr>
            <a:lvl9pPr marL="3657600" algn="l" defTabSz="457200" rtl="0" eaLnBrk="1" latinLnBrk="0" hangingPunct="1">
              <a:defRPr sz="1800" kern="1200">
                <a:solidFill>
                  <a:srgbClr val="FFFFFF"/>
                </a:solidFill>
                <a:latin typeface="ATT Aleck Sans" panose="020B0503020203020204" pitchFamily="34" charset="0"/>
              </a:defRPr>
            </a:lvl9pPr>
          </a:lstStyle>
          <a:p>
            <a:pPr algn="ctr"/>
            <a:endParaRPr lang="en-US">
              <a:solidFill>
                <a:prstClr val="white"/>
              </a:solidFill>
            </a:endParaRPr>
          </a:p>
        </xdr:txBody>
      </xdr:sp>
      <xdr:sp macro="" textlink="">
        <xdr:nvSpPr>
          <xdr:cNvPr id="244" name="Trapezoid 243">
            <a:extLst>
              <a:ext uri="{FF2B5EF4-FFF2-40B4-BE49-F238E27FC236}">
                <a16:creationId xmlns:a16="http://schemas.microsoft.com/office/drawing/2014/main" id="{88A905CA-8E8A-4BEE-BD0B-06BB8ED34C73}"/>
              </a:ext>
            </a:extLst>
          </xdr:cNvPr>
          <xdr:cNvSpPr/>
        </xdr:nvSpPr>
        <xdr:spPr>
          <a:xfrm rot="5400000">
            <a:off x="12631799" y="1817341"/>
            <a:ext cx="545922" cy="161499"/>
          </a:xfrm>
          <a:prstGeom prst="trapezoid">
            <a:avLst>
              <a:gd name="adj" fmla="val 34195"/>
            </a:avLst>
          </a:prstGeom>
          <a:solidFill>
            <a:sysClr val="window" lastClr="FFFFFF">
              <a:lumMod val="85000"/>
            </a:sysClr>
          </a:soli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5" name="Trapezoid 244">
            <a:extLst>
              <a:ext uri="{FF2B5EF4-FFF2-40B4-BE49-F238E27FC236}">
                <a16:creationId xmlns:a16="http://schemas.microsoft.com/office/drawing/2014/main" id="{EAC5510A-3474-403F-A009-20269B875E77}"/>
              </a:ext>
            </a:extLst>
          </xdr:cNvPr>
          <xdr:cNvSpPr/>
        </xdr:nvSpPr>
        <xdr:spPr>
          <a:xfrm rot="5400000">
            <a:off x="13014327" y="1687016"/>
            <a:ext cx="58397" cy="82306"/>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6" name="Trapezoid 245">
            <a:extLst>
              <a:ext uri="{FF2B5EF4-FFF2-40B4-BE49-F238E27FC236}">
                <a16:creationId xmlns:a16="http://schemas.microsoft.com/office/drawing/2014/main" id="{D4EF8E2A-0DC1-4255-99E6-A3A4F5B3FF82}"/>
              </a:ext>
            </a:extLst>
          </xdr:cNvPr>
          <xdr:cNvSpPr/>
        </xdr:nvSpPr>
        <xdr:spPr>
          <a:xfrm rot="5400000">
            <a:off x="13007363" y="1870923"/>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7" name="Trapezoid 246">
            <a:extLst>
              <a:ext uri="{FF2B5EF4-FFF2-40B4-BE49-F238E27FC236}">
                <a16:creationId xmlns:a16="http://schemas.microsoft.com/office/drawing/2014/main" id="{5CEF3A75-8971-44DE-A98C-71590B1469B5}"/>
              </a:ext>
            </a:extLst>
          </xdr:cNvPr>
          <xdr:cNvSpPr/>
        </xdr:nvSpPr>
        <xdr:spPr>
          <a:xfrm rot="5400000">
            <a:off x="13007363" y="1948426"/>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8" name="Trapezoid 247">
            <a:extLst>
              <a:ext uri="{FF2B5EF4-FFF2-40B4-BE49-F238E27FC236}">
                <a16:creationId xmlns:a16="http://schemas.microsoft.com/office/drawing/2014/main" id="{4E54EF07-85E0-4567-9834-6FA2FEFA078C}"/>
              </a:ext>
            </a:extLst>
          </xdr:cNvPr>
          <xdr:cNvSpPr/>
        </xdr:nvSpPr>
        <xdr:spPr>
          <a:xfrm rot="5400000">
            <a:off x="13009524" y="202397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49" name="Trapezoid 248">
            <a:extLst>
              <a:ext uri="{FF2B5EF4-FFF2-40B4-BE49-F238E27FC236}">
                <a16:creationId xmlns:a16="http://schemas.microsoft.com/office/drawing/2014/main" id="{9A0401ED-D19C-4942-B315-62FE5AD7F09B}"/>
              </a:ext>
            </a:extLst>
          </xdr:cNvPr>
          <xdr:cNvSpPr/>
        </xdr:nvSpPr>
        <xdr:spPr>
          <a:xfrm rot="5400000">
            <a:off x="13009524" y="1796354"/>
            <a:ext cx="45719" cy="62769"/>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sp macro="" textlink="">
        <xdr:nvSpPr>
          <xdr:cNvPr id="250" name="Trapezoid 249">
            <a:extLst>
              <a:ext uri="{FF2B5EF4-FFF2-40B4-BE49-F238E27FC236}">
                <a16:creationId xmlns:a16="http://schemas.microsoft.com/office/drawing/2014/main" id="{44C5652B-C9BD-4BA2-9545-3943AA08EFD9}"/>
              </a:ext>
            </a:extLst>
          </xdr:cNvPr>
          <xdr:cNvSpPr/>
        </xdr:nvSpPr>
        <xdr:spPr>
          <a:xfrm rot="16200000">
            <a:off x="12711094" y="1892629"/>
            <a:ext cx="106692" cy="83693"/>
          </a:xfrm>
          <a:prstGeom prst="trapezoid">
            <a:avLst>
              <a:gd name="adj" fmla="val 34195"/>
            </a:avLst>
          </a:prstGeom>
          <a:gradFill flip="none" rotWithShape="1">
            <a:gsLst>
              <a:gs pos="63000">
                <a:sysClr val="window" lastClr="FFFFFF">
                  <a:lumMod val="65000"/>
                </a:sysClr>
              </a:gs>
              <a:gs pos="38000">
                <a:srgbClr val="5A5A5A">
                  <a:lumMod val="75000"/>
                </a:srgbClr>
              </a:gs>
            </a:gsLst>
            <a:path path="circle">
              <a:fillToRect l="100000" t="100000"/>
            </a:path>
            <a:tileRect r="-100000" b="-100000"/>
          </a:gradFill>
          <a:ln w="12700" cap="flat" cmpd="sng" algn="ctr">
            <a:solidFill>
              <a:srgbClr val="000000">
                <a:lumMod val="75000"/>
                <a:lumOff val="25000"/>
              </a:srgbClr>
            </a:solidFill>
            <a:prstDash val="solid"/>
          </a:ln>
          <a:effectLst/>
        </xdr:spPr>
        <xdr:txBody>
          <a:bodyPr wrap="square" rtlCol="0" anchor="ctr"/>
          <a:lstStyle>
            <a:defPPr>
              <a:defRPr lang="en-US"/>
            </a:defPPr>
            <a:lvl1pPr marL="0" algn="l" defTabSz="457200" rtl="0" eaLnBrk="1" latinLnBrk="0" hangingPunct="1">
              <a:defRPr sz="1800" kern="1200">
                <a:solidFill>
                  <a:srgbClr val="000000"/>
                </a:solidFill>
                <a:latin typeface="ATT Aleck Sans" panose="020B0503020203020204" pitchFamily="34" charset="0"/>
              </a:defRPr>
            </a:lvl1pPr>
            <a:lvl2pPr marL="457200" algn="l" defTabSz="457200" rtl="0" eaLnBrk="1" latinLnBrk="0" hangingPunct="1">
              <a:defRPr sz="1800" kern="1200">
                <a:solidFill>
                  <a:srgbClr val="000000"/>
                </a:solidFill>
                <a:latin typeface="ATT Aleck Sans" panose="020B0503020203020204" pitchFamily="34" charset="0"/>
              </a:defRPr>
            </a:lvl2pPr>
            <a:lvl3pPr marL="914400" algn="l" defTabSz="457200" rtl="0" eaLnBrk="1" latinLnBrk="0" hangingPunct="1">
              <a:defRPr sz="1800" kern="1200">
                <a:solidFill>
                  <a:srgbClr val="000000"/>
                </a:solidFill>
                <a:latin typeface="ATT Aleck Sans" panose="020B0503020203020204" pitchFamily="34" charset="0"/>
              </a:defRPr>
            </a:lvl3pPr>
            <a:lvl4pPr marL="1371600" algn="l" defTabSz="457200" rtl="0" eaLnBrk="1" latinLnBrk="0" hangingPunct="1">
              <a:defRPr sz="1800" kern="1200">
                <a:solidFill>
                  <a:srgbClr val="000000"/>
                </a:solidFill>
                <a:latin typeface="ATT Aleck Sans" panose="020B0503020203020204" pitchFamily="34" charset="0"/>
              </a:defRPr>
            </a:lvl4pPr>
            <a:lvl5pPr marL="1828800" algn="l" defTabSz="457200" rtl="0" eaLnBrk="1" latinLnBrk="0" hangingPunct="1">
              <a:defRPr sz="1800" kern="1200">
                <a:solidFill>
                  <a:srgbClr val="000000"/>
                </a:solidFill>
                <a:latin typeface="ATT Aleck Sans" panose="020B0503020203020204" pitchFamily="34" charset="0"/>
              </a:defRPr>
            </a:lvl5pPr>
            <a:lvl6pPr marL="2286000" algn="l" defTabSz="457200" rtl="0" eaLnBrk="1" latinLnBrk="0" hangingPunct="1">
              <a:defRPr sz="1800" kern="1200">
                <a:solidFill>
                  <a:srgbClr val="000000"/>
                </a:solidFill>
                <a:latin typeface="ATT Aleck Sans" panose="020B0503020203020204" pitchFamily="34" charset="0"/>
              </a:defRPr>
            </a:lvl6pPr>
            <a:lvl7pPr marL="2743200" algn="l" defTabSz="457200" rtl="0" eaLnBrk="1" latinLnBrk="0" hangingPunct="1">
              <a:defRPr sz="1800" kern="1200">
                <a:solidFill>
                  <a:srgbClr val="000000"/>
                </a:solidFill>
                <a:latin typeface="ATT Aleck Sans" panose="020B0503020203020204" pitchFamily="34" charset="0"/>
              </a:defRPr>
            </a:lvl7pPr>
            <a:lvl8pPr marL="3200400" algn="l" defTabSz="457200" rtl="0" eaLnBrk="1" latinLnBrk="0" hangingPunct="1">
              <a:defRPr sz="1800" kern="1200">
                <a:solidFill>
                  <a:srgbClr val="000000"/>
                </a:solidFill>
                <a:latin typeface="ATT Aleck Sans" panose="020B0503020203020204" pitchFamily="34" charset="0"/>
              </a:defRPr>
            </a:lvl8pPr>
            <a:lvl9pPr marL="3657600" algn="l" defTabSz="457200" rtl="0" eaLnBrk="1" latinLnBrk="0" hangingPunct="1">
              <a:defRPr sz="1800" kern="1200">
                <a:solidFill>
                  <a:srgbClr val="000000"/>
                </a:solidFill>
                <a:latin typeface="ATT Aleck Sans" panose="020B0503020203020204" pitchFamily="34" charset="0"/>
              </a:defRPr>
            </a:lvl9pPr>
          </a:lstStyle>
          <a:p>
            <a:pPr algn="ctr" defTabSz="914126">
              <a:defRPr/>
            </a:pPr>
            <a:endParaRPr lang="en-US" sz="1199" b="1" kern="0">
              <a:solidFill>
                <a:srgbClr val="000000"/>
              </a:solidFill>
              <a:latin typeface="Calibri"/>
            </a:endParaRPr>
          </a:p>
        </xdr:txBody>
      </xdr:sp>
    </xdr:grpSp>
    <xdr:clientData/>
  </xdr:twoCellAnchor>
  <xdr:twoCellAnchor>
    <xdr:from>
      <xdr:col>10</xdr:col>
      <xdr:colOff>294593</xdr:colOff>
      <xdr:row>16</xdr:row>
      <xdr:rowOff>68036</xdr:rowOff>
    </xdr:from>
    <xdr:to>
      <xdr:col>10</xdr:col>
      <xdr:colOff>294593</xdr:colOff>
      <xdr:row>29</xdr:row>
      <xdr:rowOff>125185</xdr:rowOff>
    </xdr:to>
    <xdr:sp macro="" textlink="">
      <xdr:nvSpPr>
        <xdr:cNvPr id="251" name="Line 247">
          <a:extLst>
            <a:ext uri="{FF2B5EF4-FFF2-40B4-BE49-F238E27FC236}">
              <a16:creationId xmlns:a16="http://schemas.microsoft.com/office/drawing/2014/main" id="{429CC34F-1A51-4E12-928C-5005828E6C97}"/>
            </a:ext>
          </a:extLst>
        </xdr:cNvPr>
        <xdr:cNvSpPr>
          <a:spLocks noChangeShapeType="1"/>
        </xdr:cNvSpPr>
      </xdr:nvSpPr>
      <xdr:spPr bwMode="auto">
        <a:xfrm flipH="1" flipV="1">
          <a:off x="6390593" y="2868386"/>
          <a:ext cx="0" cy="2162174"/>
        </a:xfrm>
        <a:prstGeom prst="line">
          <a:avLst/>
        </a:prstGeom>
        <a:ln>
          <a:headEnd/>
          <a:tailEnd type="triangle" w="med" len="lg"/>
        </a:ln>
      </xdr:spPr>
      <xdr:style>
        <a:lnRef idx="2">
          <a:schemeClr val="dk1"/>
        </a:lnRef>
        <a:fillRef idx="0">
          <a:schemeClr val="dk1"/>
        </a:fillRef>
        <a:effectRef idx="1">
          <a:schemeClr val="dk1"/>
        </a:effectRef>
        <a:fontRef idx="minor">
          <a:schemeClr val="tx1"/>
        </a:fontRef>
      </xdr:style>
    </xdr:sp>
    <xdr:clientData/>
  </xdr:twoCellAnchor>
  <xdr:twoCellAnchor>
    <xdr:from>
      <xdr:col>10</xdr:col>
      <xdr:colOff>137431</xdr:colOff>
      <xdr:row>29</xdr:row>
      <xdr:rowOff>106139</xdr:rowOff>
    </xdr:from>
    <xdr:to>
      <xdr:col>10</xdr:col>
      <xdr:colOff>454478</xdr:colOff>
      <xdr:row>31</xdr:row>
      <xdr:rowOff>82326</xdr:rowOff>
    </xdr:to>
    <xdr:sp macro="" textlink="">
      <xdr:nvSpPr>
        <xdr:cNvPr id="252" name="Oval 250">
          <a:extLst>
            <a:ext uri="{FF2B5EF4-FFF2-40B4-BE49-F238E27FC236}">
              <a16:creationId xmlns:a16="http://schemas.microsoft.com/office/drawing/2014/main" id="{55A597BB-7045-4115-BCB6-F24C17C56E5E}"/>
            </a:ext>
          </a:extLst>
        </xdr:cNvPr>
        <xdr:cNvSpPr>
          <a:spLocks noChangeArrowheads="1"/>
        </xdr:cNvSpPr>
      </xdr:nvSpPr>
      <xdr:spPr bwMode="auto">
        <a:xfrm>
          <a:off x="6233431" y="5011514"/>
          <a:ext cx="317047" cy="300037"/>
        </a:xfrm>
        <a:prstGeom prst="ellipse">
          <a:avLst/>
        </a:prstGeom>
        <a:solidFill>
          <a:srgbClr val="00B05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M1</a:t>
          </a:r>
        </a:p>
      </xdr:txBody>
    </xdr:sp>
    <xdr:clientData/>
  </xdr:twoCellAnchor>
  <xdr:oneCellAnchor>
    <xdr:from>
      <xdr:col>8</xdr:col>
      <xdr:colOff>535781</xdr:colOff>
      <xdr:row>31</xdr:row>
      <xdr:rowOff>120424</xdr:rowOff>
    </xdr:from>
    <xdr:ext cx="876522" cy="147476"/>
    <xdr:sp macro="" textlink="">
      <xdr:nvSpPr>
        <xdr:cNvPr id="253" name="Rectangle 176">
          <a:extLst>
            <a:ext uri="{FF2B5EF4-FFF2-40B4-BE49-F238E27FC236}">
              <a16:creationId xmlns:a16="http://schemas.microsoft.com/office/drawing/2014/main" id="{F32A1307-2B3A-462A-8271-9C7614721BEF}"/>
            </a:ext>
          </a:extLst>
        </xdr:cNvPr>
        <xdr:cNvSpPr>
          <a:spLocks noChangeArrowheads="1"/>
        </xdr:cNvSpPr>
      </xdr:nvSpPr>
      <xdr:spPr bwMode="auto">
        <a:xfrm>
          <a:off x="5451910" y="5405263"/>
          <a:ext cx="876522"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      FAP (New) </a:t>
          </a:r>
        </a:p>
      </xdr:txBody>
    </xdr:sp>
    <xdr:clientData/>
  </xdr:oneCellAnchor>
  <xdr:twoCellAnchor>
    <xdr:from>
      <xdr:col>10</xdr:col>
      <xdr:colOff>467745</xdr:colOff>
      <xdr:row>23</xdr:row>
      <xdr:rowOff>113184</xdr:rowOff>
    </xdr:from>
    <xdr:to>
      <xdr:col>11</xdr:col>
      <xdr:colOff>169748</xdr:colOff>
      <xdr:row>25</xdr:row>
      <xdr:rowOff>94135</xdr:rowOff>
    </xdr:to>
    <xdr:sp macro="" textlink="">
      <xdr:nvSpPr>
        <xdr:cNvPr id="254" name="Oval 207">
          <a:extLst>
            <a:ext uri="{FF2B5EF4-FFF2-40B4-BE49-F238E27FC236}">
              <a16:creationId xmlns:a16="http://schemas.microsoft.com/office/drawing/2014/main" id="{813023CF-B5F4-409F-A5FE-6419F473AE85}"/>
            </a:ext>
          </a:extLst>
        </xdr:cNvPr>
        <xdr:cNvSpPr>
          <a:spLocks noChangeArrowheads="1"/>
        </xdr:cNvSpPr>
      </xdr:nvSpPr>
      <xdr:spPr bwMode="auto">
        <a:xfrm>
          <a:off x="6563745" y="4047009"/>
          <a:ext cx="311603" cy="304801"/>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M2</a:t>
          </a:r>
        </a:p>
      </xdr:txBody>
    </xdr:sp>
    <xdr:clientData/>
  </xdr:twoCellAnchor>
  <xdr:twoCellAnchor>
    <xdr:from>
      <xdr:col>10</xdr:col>
      <xdr:colOff>382701</xdr:colOff>
      <xdr:row>16</xdr:row>
      <xdr:rowOff>102053</xdr:rowOff>
    </xdr:from>
    <xdr:to>
      <xdr:col>10</xdr:col>
      <xdr:colOff>605712</xdr:colOff>
      <xdr:row>23</xdr:row>
      <xdr:rowOff>100157</xdr:rowOff>
    </xdr:to>
    <xdr:sp macro="" textlink="">
      <xdr:nvSpPr>
        <xdr:cNvPr id="255" name="Line 211">
          <a:extLst>
            <a:ext uri="{FF2B5EF4-FFF2-40B4-BE49-F238E27FC236}">
              <a16:creationId xmlns:a16="http://schemas.microsoft.com/office/drawing/2014/main" id="{5600B7CB-3E02-4675-B800-5F24EF0A7F86}"/>
            </a:ext>
          </a:extLst>
        </xdr:cNvPr>
        <xdr:cNvSpPr>
          <a:spLocks noChangeShapeType="1"/>
        </xdr:cNvSpPr>
      </xdr:nvSpPr>
      <xdr:spPr bwMode="auto">
        <a:xfrm flipH="1" flipV="1">
          <a:off x="6478701" y="2902403"/>
          <a:ext cx="223011" cy="1131579"/>
        </a:xfrm>
        <a:prstGeom prst="line">
          <a:avLst/>
        </a:prstGeom>
        <a:noFill/>
        <a:ln w="25400">
          <a:solidFill>
            <a:srgbClr val="FF0000"/>
          </a:solidFill>
          <a:round/>
          <a:headEnd/>
          <a:tailEnd type="triangle" w="med" len="lg"/>
        </a:ln>
      </xdr:spPr>
      <xdr:txBody>
        <a:bodyPr/>
        <a:lstStyle/>
        <a:p>
          <a:endParaRPr lang="en-US"/>
        </a:p>
      </xdr:txBody>
    </xdr:sp>
    <xdr:clientData/>
  </xdr:twoCellAnchor>
  <xdr:twoCellAnchor>
    <xdr:from>
      <xdr:col>11</xdr:col>
      <xdr:colOff>204106</xdr:colOff>
      <xdr:row>6</xdr:row>
      <xdr:rowOff>0</xdr:rowOff>
    </xdr:from>
    <xdr:to>
      <xdr:col>11</xdr:col>
      <xdr:colOff>263637</xdr:colOff>
      <xdr:row>12</xdr:row>
      <xdr:rowOff>8507</xdr:rowOff>
    </xdr:to>
    <xdr:sp macro="" textlink="">
      <xdr:nvSpPr>
        <xdr:cNvPr id="256" name="Line 180">
          <a:extLst>
            <a:ext uri="{FF2B5EF4-FFF2-40B4-BE49-F238E27FC236}">
              <a16:creationId xmlns:a16="http://schemas.microsoft.com/office/drawing/2014/main" id="{79FF6185-B28D-4647-8BC3-BFB2398F08F1}"/>
            </a:ext>
          </a:extLst>
        </xdr:cNvPr>
        <xdr:cNvSpPr>
          <a:spLocks noChangeShapeType="1"/>
        </xdr:cNvSpPr>
      </xdr:nvSpPr>
      <xdr:spPr bwMode="auto">
        <a:xfrm flipH="1">
          <a:off x="6909706" y="1181100"/>
          <a:ext cx="59531" cy="980057"/>
        </a:xfrm>
        <a:prstGeom prst="line">
          <a:avLst/>
        </a:prstGeom>
        <a:noFill/>
        <a:ln w="25400">
          <a:solidFill>
            <a:srgbClr val="FF0000"/>
          </a:solidFill>
          <a:round/>
          <a:headEnd/>
          <a:tailEnd type="triangle" w="med" len="lg"/>
        </a:ln>
      </xdr:spPr>
    </xdr:sp>
    <xdr:clientData/>
  </xdr:twoCellAnchor>
  <xdr:twoCellAnchor>
    <xdr:from>
      <xdr:col>11</xdr:col>
      <xdr:colOff>110559</xdr:colOff>
      <xdr:row>4</xdr:row>
      <xdr:rowOff>8505</xdr:rowOff>
    </xdr:from>
    <xdr:to>
      <xdr:col>11</xdr:col>
      <xdr:colOff>424884</xdr:colOff>
      <xdr:row>5</xdr:row>
      <xdr:rowOff>151040</xdr:rowOff>
    </xdr:to>
    <xdr:sp macro="" textlink="">
      <xdr:nvSpPr>
        <xdr:cNvPr id="257" name="Oval 235">
          <a:extLst>
            <a:ext uri="{FF2B5EF4-FFF2-40B4-BE49-F238E27FC236}">
              <a16:creationId xmlns:a16="http://schemas.microsoft.com/office/drawing/2014/main" id="{8B835E7B-F666-4FA6-9518-0FF307EA6944}"/>
            </a:ext>
          </a:extLst>
        </xdr:cNvPr>
        <xdr:cNvSpPr>
          <a:spLocks noChangeArrowheads="1"/>
        </xdr:cNvSpPr>
      </xdr:nvSpPr>
      <xdr:spPr bwMode="auto">
        <a:xfrm>
          <a:off x="6816159" y="865755"/>
          <a:ext cx="314325" cy="304460"/>
        </a:xfrm>
        <a:prstGeom prst="ellipse">
          <a:avLst/>
        </a:prstGeom>
        <a:solidFill>
          <a:srgbClr val="FF0000"/>
        </a:solidFill>
        <a:ln w="9525">
          <a:solidFill>
            <a:srgbClr val="000000"/>
          </a:solidFill>
          <a:round/>
          <a:headEnd/>
          <a:tailEnd/>
        </a:ln>
      </xdr:spPr>
      <xdr:txBody>
        <a:bodyPr vertOverflow="clip" wrap="square" lIns="0" tIns="0" rIns="0" bIns="0" anchor="ctr" upright="1"/>
        <a:lstStyle/>
        <a:p>
          <a:pPr algn="ctr" rtl="0">
            <a:defRPr sz="1000"/>
          </a:pPr>
          <a:r>
            <a:rPr lang="en-US" sz="1200" b="1" i="0" strike="noStrike">
              <a:solidFill>
                <a:srgbClr val="000000"/>
              </a:solidFill>
              <a:latin typeface="Arial"/>
              <a:cs typeface="Arial"/>
            </a:rPr>
            <a:t>M3</a:t>
          </a:r>
        </a:p>
      </xdr:txBody>
    </xdr:sp>
    <xdr:clientData/>
  </xdr:twoCellAnchor>
  <xdr:twoCellAnchor>
    <xdr:from>
      <xdr:col>10</xdr:col>
      <xdr:colOff>510271</xdr:colOff>
      <xdr:row>12</xdr:row>
      <xdr:rowOff>93552</xdr:rowOff>
    </xdr:from>
    <xdr:to>
      <xdr:col>11</xdr:col>
      <xdr:colOff>493260</xdr:colOff>
      <xdr:row>13</xdr:row>
      <xdr:rowOff>68037</xdr:rowOff>
    </xdr:to>
    <xdr:sp macro="" textlink="">
      <xdr:nvSpPr>
        <xdr:cNvPr id="258" name="AutoShape 186">
          <a:extLst>
            <a:ext uri="{FF2B5EF4-FFF2-40B4-BE49-F238E27FC236}">
              <a16:creationId xmlns:a16="http://schemas.microsoft.com/office/drawing/2014/main" id="{9E3A1180-430C-4A04-92CF-9C1AD636B2DB}"/>
            </a:ext>
          </a:extLst>
        </xdr:cNvPr>
        <xdr:cNvSpPr>
          <a:spLocks/>
        </xdr:cNvSpPr>
      </xdr:nvSpPr>
      <xdr:spPr bwMode="auto">
        <a:xfrm rot="5400000" flipV="1">
          <a:off x="6834361" y="2018112"/>
          <a:ext cx="136410" cy="592589"/>
        </a:xfrm>
        <a:prstGeom prst="leftBrace">
          <a:avLst>
            <a:gd name="adj1" fmla="val 63725"/>
            <a:gd name="adj2" fmla="val 50000"/>
          </a:avLst>
        </a:prstGeom>
        <a:noFill/>
        <a:ln w="25400">
          <a:solidFill>
            <a:srgbClr val="FF0000"/>
          </a:solidFill>
          <a:round/>
          <a:headEnd/>
          <a:tailEnd type="none" w="med" len="lg"/>
        </a:ln>
      </xdr:spPr>
    </xdr:sp>
    <xdr:clientData/>
  </xdr:twoCellAnchor>
  <xdr:oneCellAnchor>
    <xdr:from>
      <xdr:col>9</xdr:col>
      <xdr:colOff>289150</xdr:colOff>
      <xdr:row>5</xdr:row>
      <xdr:rowOff>110558</xdr:rowOff>
    </xdr:from>
    <xdr:ext cx="1318193" cy="442429"/>
    <xdr:sp macro="" textlink="">
      <xdr:nvSpPr>
        <xdr:cNvPr id="259" name="Rectangle 187">
          <a:extLst>
            <a:ext uri="{FF2B5EF4-FFF2-40B4-BE49-F238E27FC236}">
              <a16:creationId xmlns:a16="http://schemas.microsoft.com/office/drawing/2014/main" id="{D9935D0C-CEC2-40DE-99CF-D582B6244FA2}"/>
            </a:ext>
          </a:extLst>
        </xdr:cNvPr>
        <xdr:cNvSpPr>
          <a:spLocks noChangeArrowheads="1"/>
        </xdr:cNvSpPr>
      </xdr:nvSpPr>
      <xdr:spPr bwMode="auto">
        <a:xfrm>
          <a:off x="5775550" y="1129733"/>
          <a:ext cx="1318193" cy="442429"/>
        </a:xfrm>
        <a:prstGeom prst="rect">
          <a:avLst/>
        </a:prstGeom>
        <a:noFill/>
        <a:ln w="9525">
          <a:noFill/>
          <a:miter lim="800000"/>
          <a:headEnd/>
          <a:tailEnd/>
        </a:ln>
      </xdr:spPr>
      <xdr:txBody>
        <a:bodyPr wrap="square" lIns="0" tIns="0" rIns="0" bIns="0" anchor="t" upright="1">
          <a:spAutoFit/>
        </a:bodyPr>
        <a:lstStyle/>
        <a:p>
          <a:pPr algn="l" rtl="0">
            <a:defRPr sz="1000"/>
          </a:pPr>
          <a:r>
            <a:rPr lang="en-US" sz="1000" b="0" i="0" strike="noStrike">
              <a:solidFill>
                <a:srgbClr val="3333FF"/>
              </a:solidFill>
              <a:latin typeface="Arial"/>
              <a:cs typeface="Arial"/>
            </a:rPr>
            <a:t>Backbone Feeder lateral (FAP-PFP).  Length in feet</a:t>
          </a:r>
        </a:p>
      </xdr:txBody>
    </xdr:sp>
    <xdr:clientData/>
  </xdr:oneCellAnchor>
  <xdr:oneCellAnchor>
    <xdr:from>
      <xdr:col>10</xdr:col>
      <xdr:colOff>459241</xdr:colOff>
      <xdr:row>25</xdr:row>
      <xdr:rowOff>144576</xdr:rowOff>
    </xdr:from>
    <xdr:ext cx="812145" cy="147476"/>
    <xdr:sp macro="" textlink="">
      <xdr:nvSpPr>
        <xdr:cNvPr id="260" name="Rectangle 176">
          <a:extLst>
            <a:ext uri="{FF2B5EF4-FFF2-40B4-BE49-F238E27FC236}">
              <a16:creationId xmlns:a16="http://schemas.microsoft.com/office/drawing/2014/main" id="{0CA774BA-E9B5-4464-94B1-AD14A82F4EB1}"/>
            </a:ext>
          </a:extLst>
        </xdr:cNvPr>
        <xdr:cNvSpPr>
          <a:spLocks noChangeArrowheads="1"/>
        </xdr:cNvSpPr>
      </xdr:nvSpPr>
      <xdr:spPr bwMode="auto">
        <a:xfrm>
          <a:off x="6555241" y="4402251"/>
          <a:ext cx="812145" cy="147476"/>
        </a:xfrm>
        <a:prstGeom prst="rect">
          <a:avLst/>
        </a:prstGeom>
        <a:noFill/>
        <a:ln w="9525">
          <a:noFill/>
          <a:miter lim="800000"/>
          <a:headEnd/>
          <a:tailEnd/>
        </a:ln>
      </xdr:spPr>
      <xdr:txBody>
        <a:bodyPr wrap="none" lIns="0" tIns="0" rIns="0" bIns="0" anchor="t" upright="1">
          <a:spAutoFit/>
        </a:bodyPr>
        <a:lstStyle/>
        <a:p>
          <a:pPr algn="l" rtl="0">
            <a:defRPr sz="1000"/>
          </a:pPr>
          <a:r>
            <a:rPr lang="en-US" sz="1000" b="0" i="0" strike="noStrike">
              <a:solidFill>
                <a:srgbClr val="3333FF"/>
              </a:solidFill>
              <a:latin typeface="Arial"/>
              <a:cs typeface="Arial"/>
            </a:rPr>
            <a:t>SFCM6 (New)</a:t>
          </a:r>
        </a:p>
      </xdr:txBody>
    </xdr:sp>
    <xdr:clientData/>
  </xdr:oneCellAnchor>
  <xdr:twoCellAnchor>
    <xdr:from>
      <xdr:col>20</xdr:col>
      <xdr:colOff>194597</xdr:colOff>
      <xdr:row>4</xdr:row>
      <xdr:rowOff>61451</xdr:rowOff>
    </xdr:from>
    <xdr:to>
      <xdr:col>20</xdr:col>
      <xdr:colOff>425392</xdr:colOff>
      <xdr:row>5</xdr:row>
      <xdr:rowOff>128126</xdr:rowOff>
    </xdr:to>
    <xdr:sp macro="" textlink="">
      <xdr:nvSpPr>
        <xdr:cNvPr id="261" name="Freeform 137">
          <a:extLst>
            <a:ext uri="{FF2B5EF4-FFF2-40B4-BE49-F238E27FC236}">
              <a16:creationId xmlns:a16="http://schemas.microsoft.com/office/drawing/2014/main" id="{24FA46B4-CC7F-4939-9EF0-2ED4A3644A63}"/>
            </a:ext>
          </a:extLst>
        </xdr:cNvPr>
        <xdr:cNvSpPr>
          <a:spLocks/>
        </xdr:cNvSpPr>
      </xdr:nvSpPr>
      <xdr:spPr bwMode="auto">
        <a:xfrm>
          <a:off x="13834397" y="918701"/>
          <a:ext cx="230795" cy="228600"/>
        </a:xfrm>
        <a:custGeom>
          <a:avLst/>
          <a:gdLst>
            <a:gd name="T0" fmla="*/ 14 w 226"/>
            <a:gd name="T1" fmla="*/ 0 h 226"/>
            <a:gd name="T2" fmla="*/ 14 w 226"/>
            <a:gd name="T3" fmla="*/ 15 h 226"/>
            <a:gd name="T4" fmla="*/ 0 w 226"/>
            <a:gd name="T5" fmla="*/ 15 h 226"/>
            <a:gd name="T6" fmla="*/ 0 w 226"/>
            <a:gd name="T7" fmla="*/ 44 h 226"/>
            <a:gd name="T8" fmla="*/ 14 w 226"/>
            <a:gd name="T9" fmla="*/ 44 h 226"/>
            <a:gd name="T10" fmla="*/ 14 w 226"/>
            <a:gd name="T11" fmla="*/ 59 h 226"/>
            <a:gd name="T12" fmla="*/ 44 w 226"/>
            <a:gd name="T13" fmla="*/ 59 h 226"/>
            <a:gd name="T14" fmla="*/ 44 w 226"/>
            <a:gd name="T15" fmla="*/ 44 h 226"/>
            <a:gd name="T16" fmla="*/ 60 w 226"/>
            <a:gd name="T17" fmla="*/ 44 h 226"/>
            <a:gd name="T18" fmla="*/ 60 w 226"/>
            <a:gd name="T19" fmla="*/ 15 h 226"/>
            <a:gd name="T20" fmla="*/ 44 w 226"/>
            <a:gd name="T21" fmla="*/ 15 h 226"/>
            <a:gd name="T22" fmla="*/ 44 w 226"/>
            <a:gd name="T23" fmla="*/ 0 h 226"/>
            <a:gd name="T24" fmla="*/ 14 w 226"/>
            <a:gd name="T25" fmla="*/ 0 h 226"/>
            <a:gd name="T26" fmla="*/ 0 60000 65536"/>
            <a:gd name="T27" fmla="*/ 0 60000 65536"/>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w 226"/>
            <a:gd name="T40" fmla="*/ 0 h 226"/>
            <a:gd name="T41" fmla="*/ 226 w 226"/>
            <a:gd name="T42" fmla="*/ 226 h 226"/>
          </a:gdLst>
          <a:ahLst/>
          <a:cxnLst>
            <a:cxn ang="T26">
              <a:pos x="T0" y="T1"/>
            </a:cxn>
            <a:cxn ang="T27">
              <a:pos x="T2" y="T3"/>
            </a:cxn>
            <a:cxn ang="T28">
              <a:pos x="T4" y="T5"/>
            </a:cxn>
            <a:cxn ang="T29">
              <a:pos x="T6" y="T7"/>
            </a:cxn>
            <a:cxn ang="T30">
              <a:pos x="T8" y="T9"/>
            </a:cxn>
            <a:cxn ang="T31">
              <a:pos x="T10" y="T11"/>
            </a:cxn>
            <a:cxn ang="T32">
              <a:pos x="T12" y="T13"/>
            </a:cxn>
            <a:cxn ang="T33">
              <a:pos x="T14" y="T15"/>
            </a:cxn>
            <a:cxn ang="T34">
              <a:pos x="T16" y="T17"/>
            </a:cxn>
            <a:cxn ang="T35">
              <a:pos x="T18" y="T19"/>
            </a:cxn>
            <a:cxn ang="T36">
              <a:pos x="T20" y="T21"/>
            </a:cxn>
            <a:cxn ang="T37">
              <a:pos x="T22" y="T23"/>
            </a:cxn>
            <a:cxn ang="T38">
              <a:pos x="T24" y="T25"/>
            </a:cxn>
          </a:cxnLst>
          <a:rect l="T39" t="T40" r="T41" b="T42"/>
          <a:pathLst>
            <a:path w="226" h="226">
              <a:moveTo>
                <a:pt x="55" y="0"/>
              </a:moveTo>
              <a:lnTo>
                <a:pt x="55" y="57"/>
              </a:lnTo>
              <a:lnTo>
                <a:pt x="0" y="57"/>
              </a:lnTo>
              <a:lnTo>
                <a:pt x="0" y="169"/>
              </a:lnTo>
              <a:lnTo>
                <a:pt x="55" y="169"/>
              </a:lnTo>
              <a:lnTo>
                <a:pt x="55" y="226"/>
              </a:lnTo>
              <a:lnTo>
                <a:pt x="169" y="226"/>
              </a:lnTo>
              <a:lnTo>
                <a:pt x="169" y="169"/>
              </a:lnTo>
              <a:lnTo>
                <a:pt x="226" y="169"/>
              </a:lnTo>
              <a:lnTo>
                <a:pt x="226" y="57"/>
              </a:lnTo>
              <a:lnTo>
                <a:pt x="169" y="57"/>
              </a:lnTo>
              <a:lnTo>
                <a:pt x="169" y="0"/>
              </a:lnTo>
              <a:lnTo>
                <a:pt x="55" y="0"/>
              </a:lnTo>
              <a:close/>
            </a:path>
          </a:pathLst>
        </a:custGeom>
        <a:solidFill>
          <a:srgbClr val="00B0F0"/>
        </a:solidFill>
        <a:ln w="9525">
          <a:solidFill>
            <a:srgbClr val="000000"/>
          </a:solidFill>
          <a:round/>
          <a:headEnd/>
          <a:tailEnd/>
        </a:ln>
      </xdr:spPr>
    </xdr:sp>
    <xdr:clientData/>
  </xdr:twoCellAnchor>
  <xdr:twoCellAnchor>
    <xdr:from>
      <xdr:col>20</xdr:col>
      <xdr:colOff>809112</xdr:colOff>
      <xdr:row>4</xdr:row>
      <xdr:rowOff>112661</xdr:rowOff>
    </xdr:from>
    <xdr:to>
      <xdr:col>20</xdr:col>
      <xdr:colOff>2038145</xdr:colOff>
      <xdr:row>5</xdr:row>
      <xdr:rowOff>153628</xdr:rowOff>
    </xdr:to>
    <xdr:sp macro="" textlink="">
      <xdr:nvSpPr>
        <xdr:cNvPr id="262" name="Rectangle 42">
          <a:extLst>
            <a:ext uri="{FF2B5EF4-FFF2-40B4-BE49-F238E27FC236}">
              <a16:creationId xmlns:a16="http://schemas.microsoft.com/office/drawing/2014/main" id="{FC4A5477-CE2D-4EF2-87CA-04DEE0BB6CDD}"/>
            </a:ext>
          </a:extLst>
        </xdr:cNvPr>
        <xdr:cNvSpPr>
          <a:spLocks noChangeArrowheads="1"/>
        </xdr:cNvSpPr>
      </xdr:nvSpPr>
      <xdr:spPr bwMode="auto">
        <a:xfrm>
          <a:off x="14448912" y="969911"/>
          <a:ext cx="1229033" cy="202892"/>
        </a:xfrm>
        <a:prstGeom prst="rect">
          <a:avLst/>
        </a:prstGeom>
        <a:noFill/>
        <a:ln w="9525">
          <a:noFill/>
          <a:miter lim="800000"/>
          <a:headEnd/>
          <a:tailEnd/>
        </a:ln>
      </xdr:spPr>
      <xdr:txBody>
        <a:bodyPr vertOverflow="clip" wrap="square" lIns="0" tIns="0" rIns="0" bIns="0" anchor="t" upright="1"/>
        <a:lstStyle/>
        <a:p>
          <a:pPr algn="l" rtl="0">
            <a:defRPr sz="1000"/>
          </a:pPr>
          <a:r>
            <a:rPr lang="en-US" sz="1000" b="0" i="0" strike="noStrike">
              <a:solidFill>
                <a:srgbClr val="000000"/>
              </a:solidFill>
              <a:latin typeface="Arial"/>
              <a:cs typeface="Arial"/>
            </a:rPr>
            <a:t>LC/UPC Connector</a:t>
          </a:r>
          <a:endParaRPr lang="en-US" sz="1000" b="0" i="0" strike="noStrike">
            <a:solidFill>
              <a:srgbClr val="993300"/>
            </a:solidFill>
            <a:latin typeface="Arial"/>
            <a:cs typeface="Arial"/>
          </a:endParaRPr>
        </a:p>
        <a:p>
          <a:pPr algn="l" rtl="0">
            <a:defRPr sz="1000"/>
          </a:pPr>
          <a:endParaRPr lang="en-US" sz="1000" b="0" i="0" strike="noStrike">
            <a:solidFill>
              <a:srgbClr val="993300"/>
            </a:solidFill>
            <a:latin typeface="Arial"/>
            <a:cs typeface="Aria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sqref="A1:B12"/>
    </sheetView>
  </sheetViews>
  <sheetFormatPr defaultRowHeight="12.75" x14ac:dyDescent="0.2"/>
  <cols>
    <col min="2" max="2" width="170.7109375" customWidth="1"/>
  </cols>
  <sheetData>
    <row r="1" spans="1:2" x14ac:dyDescent="0.2">
      <c r="A1" s="101" t="s">
        <v>0</v>
      </c>
    </row>
    <row r="3" spans="1:2" x14ac:dyDescent="0.2">
      <c r="A3" s="94">
        <v>1</v>
      </c>
      <c r="B3" s="110" t="s">
        <v>206</v>
      </c>
    </row>
    <row r="4" spans="1:2" x14ac:dyDescent="0.2">
      <c r="A4" s="94"/>
      <c r="B4" s="110" t="s">
        <v>207</v>
      </c>
    </row>
    <row r="5" spans="1:2" x14ac:dyDescent="0.2">
      <c r="A5" s="94"/>
      <c r="B5" s="110" t="s">
        <v>208</v>
      </c>
    </row>
    <row r="6" spans="1:2" ht="25.5" x14ac:dyDescent="0.2">
      <c r="A6" s="94"/>
      <c r="B6" s="110" t="s">
        <v>209</v>
      </c>
    </row>
    <row r="7" spans="1:2" x14ac:dyDescent="0.2">
      <c r="A7" s="94">
        <v>2</v>
      </c>
      <c r="B7" s="110" t="s">
        <v>1</v>
      </c>
    </row>
    <row r="8" spans="1:2" x14ac:dyDescent="0.2">
      <c r="A8" s="94">
        <v>3</v>
      </c>
      <c r="B8" s="110" t="s">
        <v>2</v>
      </c>
    </row>
    <row r="9" spans="1:2" x14ac:dyDescent="0.2">
      <c r="A9" s="94">
        <v>4</v>
      </c>
      <c r="B9" s="110" t="s">
        <v>210</v>
      </c>
    </row>
    <row r="10" spans="1:2" ht="25.5" x14ac:dyDescent="0.2">
      <c r="A10" s="91">
        <v>5</v>
      </c>
      <c r="B10" s="193" t="s">
        <v>222</v>
      </c>
    </row>
    <row r="11" spans="1:2" x14ac:dyDescent="0.2">
      <c r="A11" s="91">
        <v>6</v>
      </c>
      <c r="B11" s="193" t="s">
        <v>223</v>
      </c>
    </row>
    <row r="12" spans="1:2" x14ac:dyDescent="0.2">
      <c r="A12" s="94">
        <v>7</v>
      </c>
      <c r="B12" s="110" t="s">
        <v>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tabSelected="1" zoomScale="70" zoomScaleNormal="70" workbookViewId="0">
      <selection activeCell="B8" sqref="B8"/>
    </sheetView>
  </sheetViews>
  <sheetFormatPr defaultRowHeight="12.75" x14ac:dyDescent="0.2"/>
  <cols>
    <col min="1" max="1" width="86.28515625" customWidth="1"/>
    <col min="2" max="2" width="20.42578125" customWidth="1"/>
    <col min="3" max="6" width="9.140625" customWidth="1"/>
    <col min="8" max="8" width="9" customWidth="1"/>
    <col min="9" max="9" width="5" hidden="1" customWidth="1"/>
  </cols>
  <sheetData>
    <row r="1" spans="1:12" s="126" customFormat="1" ht="44.25" thickBot="1" x14ac:dyDescent="0.35">
      <c r="A1" s="149" t="s">
        <v>4</v>
      </c>
      <c r="B1" s="195" t="s">
        <v>225</v>
      </c>
    </row>
    <row r="2" spans="1:12" ht="39.950000000000003" customHeight="1" x14ac:dyDescent="0.25">
      <c r="A2" s="130" t="s">
        <v>5</v>
      </c>
      <c r="B2" s="133">
        <v>1.9</v>
      </c>
      <c r="D2" s="170" t="s">
        <v>6</v>
      </c>
      <c r="I2" s="131" t="s">
        <v>7</v>
      </c>
    </row>
    <row r="3" spans="1:12" ht="39.950000000000003" customHeight="1" x14ac:dyDescent="0.2">
      <c r="A3" s="122" t="s">
        <v>8</v>
      </c>
      <c r="B3" s="134">
        <v>1.4</v>
      </c>
      <c r="I3" s="132">
        <v>0</v>
      </c>
    </row>
    <row r="4" spans="1:12" ht="39.950000000000003" customHeight="1" x14ac:dyDescent="0.2">
      <c r="A4" s="123" t="s">
        <v>9</v>
      </c>
      <c r="B4" s="135">
        <v>0</v>
      </c>
      <c r="I4" s="132">
        <v>1</v>
      </c>
    </row>
    <row r="5" spans="1:12" ht="39.950000000000003" customHeight="1" x14ac:dyDescent="0.25">
      <c r="A5" s="123" t="s">
        <v>201</v>
      </c>
      <c r="B5" s="135" t="s">
        <v>10</v>
      </c>
      <c r="D5" s="170" t="s">
        <v>221</v>
      </c>
      <c r="I5" s="132">
        <v>2</v>
      </c>
    </row>
    <row r="6" spans="1:12" ht="39.950000000000003" customHeight="1" x14ac:dyDescent="0.25">
      <c r="A6" s="123" t="s">
        <v>11</v>
      </c>
      <c r="B6" s="135" t="s">
        <v>10</v>
      </c>
      <c r="D6" s="170" t="s">
        <v>12</v>
      </c>
    </row>
    <row r="7" spans="1:12" ht="39.950000000000003" customHeight="1" x14ac:dyDescent="0.2">
      <c r="A7" s="122" t="s">
        <v>13</v>
      </c>
      <c r="B7" s="134">
        <v>2.9</v>
      </c>
    </row>
    <row r="8" spans="1:12" ht="39.950000000000003" customHeight="1" x14ac:dyDescent="0.2">
      <c r="A8" s="122" t="s">
        <v>14</v>
      </c>
      <c r="B8" s="124">
        <f>B2+B7</f>
        <v>4.8</v>
      </c>
      <c r="E8" s="127"/>
    </row>
    <row r="9" spans="1:12" ht="39.950000000000003" customHeight="1" x14ac:dyDescent="0.25">
      <c r="A9" s="122" t="s">
        <v>15</v>
      </c>
      <c r="B9" s="128" t="str">
        <f>IF(B8&lt;='XGSPON Budget Calculator'!D39,"1x64",IF(B8&lt;='XGSPON Budget Calculator'!F39,"1x32",IF(B8&lt;='XGSPON Budget Calculator'!H39,"1x16",NA())))</f>
        <v>1x64</v>
      </c>
      <c r="C9" s="153"/>
      <c r="D9" s="194" t="s">
        <v>224</v>
      </c>
      <c r="E9" s="153"/>
      <c r="F9" s="153"/>
      <c r="G9" s="153"/>
    </row>
    <row r="10" spans="1:12" ht="72.75" customHeight="1" thickBot="1" x14ac:dyDescent="0.25">
      <c r="A10" s="129" t="s">
        <v>204</v>
      </c>
      <c r="B10" s="125">
        <f>-(IF($B$8&lt;='XGSPON Budget Calculator'!$D$39,SUM('XGSPON Budget Calculator'!D$10:D$18),IF($B$8&lt;='XGSPON Budget Calculator'!$F$39,SUM('XGSPON Budget Calculator'!F$10:F$18),IF($B$8&lt;='XGSPON Budget Calculator'!$H$39,SUM('XGSPON Budget Calculator'!H$10:H$18),NA())))+'XGSPON Budget Calculator'!$C$7+$B$2*('XGSPON Budget Calculator'!$D$43+'XGSPON Budget Calculator'!$C$33/$B$3))</f>
        <v>21.908493031358883</v>
      </c>
      <c r="C10" s="196" t="s">
        <v>16</v>
      </c>
      <c r="D10" s="197"/>
      <c r="E10" s="197"/>
      <c r="F10" s="197"/>
      <c r="G10" s="197"/>
    </row>
    <row r="11" spans="1:12" ht="72.75" thickBot="1" x14ac:dyDescent="0.25">
      <c r="A11" s="129" t="s">
        <v>205</v>
      </c>
      <c r="B11" s="125">
        <f>-(IF($B$8&lt;='XGSPON Budget Calculator'!$D$39,SUM('XGSPON Budget Calculator'!E$10:E$18),IF($B$8&lt;='XGSPON Budget Calculator'!$F$39,SUM('XGSPON Budget Calculator'!G$10:G$18),IF($B$8&lt;='XGSPON Budget Calculator'!$H$39,SUM('XGSPON Budget Calculator'!I$10:I$18),NA())))+'XGSPON Budget Calculator'!$C$7+$B$2*('XGSPON Budget Calculator'!$E$43+'XGSPON Budget Calculator'!$C$33/$B$3))</f>
        <v>21.85056620209059</v>
      </c>
      <c r="C11" s="196"/>
      <c r="D11" s="197"/>
      <c r="E11" s="197"/>
      <c r="F11" s="197"/>
      <c r="G11" s="197"/>
      <c r="H11" s="198" t="s">
        <v>17</v>
      </c>
      <c r="I11" s="198"/>
      <c r="J11" s="198"/>
      <c r="K11" s="198"/>
      <c r="L11" s="198"/>
    </row>
    <row r="12" spans="1:12" ht="12.75" customHeight="1" x14ac:dyDescent="0.2">
      <c r="C12" s="196"/>
      <c r="D12" s="197"/>
      <c r="E12" s="197"/>
      <c r="F12" s="197"/>
      <c r="G12" s="197"/>
    </row>
    <row r="13" spans="1:12" ht="23.25" x14ac:dyDescent="0.35">
      <c r="A13" s="138" t="s">
        <v>18</v>
      </c>
      <c r="B13" s="139">
        <f>((B7*'XGSPON Budget Calculator'!D42)*-1)+SUM('XGSPON Budget Calculator'!D20:D29)*-1</f>
        <v>2.3250000000000002</v>
      </c>
      <c r="C13" s="196"/>
      <c r="D13" s="197"/>
      <c r="E13" s="197"/>
      <c r="F13" s="197"/>
      <c r="G13" s="197"/>
      <c r="H13" s="170" t="s">
        <v>19</v>
      </c>
    </row>
    <row r="14" spans="1:12" ht="23.25" x14ac:dyDescent="0.35">
      <c r="A14" s="138" t="s">
        <v>20</v>
      </c>
      <c r="B14" s="139">
        <f>((B7*'XGSPON Budget Calculator'!E42)*-1)+SUM('XGSPON Budget Calculator'!E20:E29)*-1</f>
        <v>1.8554878048780488</v>
      </c>
      <c r="C14" s="196"/>
      <c r="D14" s="197"/>
      <c r="E14" s="197"/>
      <c r="F14" s="197"/>
      <c r="G14" s="197"/>
      <c r="L14" s="101"/>
    </row>
    <row r="15" spans="1:12" ht="23.25" x14ac:dyDescent="0.35">
      <c r="A15" s="137"/>
      <c r="B15" s="136"/>
      <c r="C15" s="196"/>
      <c r="D15" s="197"/>
      <c r="E15" s="197"/>
      <c r="F15" s="197"/>
      <c r="G15" s="197"/>
    </row>
    <row r="16" spans="1:12" ht="23.25" x14ac:dyDescent="0.35">
      <c r="A16" s="140" t="s">
        <v>21</v>
      </c>
      <c r="B16" s="139">
        <f>B10+B13</f>
        <v>24.233493031358883</v>
      </c>
      <c r="C16" s="196"/>
      <c r="D16" s="197"/>
      <c r="E16" s="197"/>
      <c r="F16" s="197"/>
      <c r="G16" s="197"/>
    </row>
    <row r="17" spans="1:7" ht="23.25" x14ac:dyDescent="0.35">
      <c r="A17" s="140" t="s">
        <v>22</v>
      </c>
      <c r="B17" s="139">
        <f>B11+B14</f>
        <v>23.706054006968639</v>
      </c>
      <c r="C17" s="196"/>
      <c r="D17" s="197"/>
      <c r="E17" s="197"/>
      <c r="F17" s="197"/>
      <c r="G17" s="197"/>
    </row>
    <row r="19" spans="1:7" ht="18" x14ac:dyDescent="0.25">
      <c r="A19" s="137" t="s">
        <v>23</v>
      </c>
    </row>
    <row r="21" spans="1:7" s="186" customFormat="1" ht="26.25" x14ac:dyDescent="0.4">
      <c r="A21" s="191" t="s">
        <v>220</v>
      </c>
    </row>
    <row r="22" spans="1:7" ht="24" thickBot="1" x14ac:dyDescent="0.3">
      <c r="A22" s="188" t="s">
        <v>202</v>
      </c>
      <c r="B22" s="125">
        <f>IF(B1="Class N2",5.5,IF(B1="Class N1",3.5,"Error"))</f>
        <v>5.5</v>
      </c>
      <c r="C22" s="170"/>
      <c r="D22" s="170" t="s">
        <v>216</v>
      </c>
    </row>
    <row r="23" spans="1:7" ht="54.75" thickBot="1" x14ac:dyDescent="0.25">
      <c r="A23" s="189" t="s">
        <v>203</v>
      </c>
      <c r="B23" s="125">
        <f>ABS(IF(B5="Planned",SUM('XGSPON Budget Calculator'!E6:E7),SUM('XGSPON Budget Calculator'!E6:E9)))</f>
        <v>1.9</v>
      </c>
    </row>
    <row r="24" spans="1:7" ht="24" thickBot="1" x14ac:dyDescent="0.25">
      <c r="A24" s="184"/>
      <c r="B24" s="185"/>
    </row>
    <row r="25" spans="1:7" ht="36.75" thickBot="1" x14ac:dyDescent="0.3">
      <c r="A25" s="190" t="s">
        <v>218</v>
      </c>
      <c r="B25" s="187">
        <f>B22-B23-B11</f>
        <v>-18.250566202090589</v>
      </c>
      <c r="C25" s="170"/>
      <c r="D25" s="170" t="s">
        <v>217</v>
      </c>
    </row>
    <row r="26" spans="1:7" ht="36.75" thickBot="1" x14ac:dyDescent="0.25">
      <c r="A26" s="190" t="s">
        <v>219</v>
      </c>
      <c r="B26" s="187">
        <f>B25-'XGSPON Budget Calculator'!E16-IF('XGSPON Planning Tool'!B9="1x64",'XGSPON Budget Calculator'!E17,IF('XGSPON Planning Tool'!B9="1x32",'XGSPON Budget Calculator'!G17,IF('XGSPON Planning Tool'!B9="1x16",'XGSPON Budget Calculator'!I17,"Error")))</f>
        <v>2.4994337979094112</v>
      </c>
    </row>
  </sheetData>
  <sheetProtection algorithmName="SHA-512" hashValue="YxybwOIRsuRZQxq1B6sSRaMLQQoX7JjnqKsgRWtOoXkQkHB+c0RSgCt9ctb8L8xHfjdprkWEaQHC5LOIR/NwcA==" saltValue="N8n5mWfz4C+Q7G9S296ZtA==" spinCount="100000" sheet="1" objects="1" scenarios="1"/>
  <mergeCells count="2">
    <mergeCell ref="C10:G17"/>
    <mergeCell ref="H11:L11"/>
  </mergeCells>
  <dataValidations count="4">
    <dataValidation type="list" allowBlank="1" showInputMessage="1" showErrorMessage="1" prompt="Select Yes or No" sqref="B6" xr:uid="{3319F6B0-0F29-4A4C-AB12-80AC9367F10A}">
      <formula1>"Yes, No"</formula1>
    </dataValidation>
    <dataValidation type="list" allowBlank="1" showInputMessage="1" showErrorMessage="1" sqref="B1" xr:uid="{511EF384-CFB8-4B98-886E-5F9622B8F3AF}">
      <formula1>"Class N1,Class N2"</formula1>
    </dataValidation>
    <dataValidation type="list" allowBlank="1" showInputMessage="1" showErrorMessage="1" sqref="B4" xr:uid="{00000000-0002-0000-0100-000000000000}">
      <formula1>$I$3:$I$5</formula1>
    </dataValidation>
    <dataValidation type="list" allowBlank="1" showInputMessage="1" showErrorMessage="1" prompt="Select Planned, Placed, or No" sqref="B5" xr:uid="{9DBED924-3F9A-48BD-9FD0-469AB04A975C}">
      <formula1>"Planned, Placed, No"</formula1>
    </dataValidation>
  </dataValidations>
  <pageMargins left="0.75" right="0.75" top="1" bottom="1" header="0.5" footer="0.5"/>
  <pageSetup orientation="landscape"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6"/>
  <sheetViews>
    <sheetView zoomScaleNormal="100" workbookViewId="0">
      <pane xSplit="1" ySplit="4" topLeftCell="B24" activePane="bottomRight" state="frozen"/>
      <selection pane="topRight" activeCell="B1" sqref="B1"/>
      <selection pane="bottomLeft" activeCell="A5" sqref="A5"/>
      <selection pane="bottomRight" activeCell="A20" sqref="A20:XFD28"/>
    </sheetView>
  </sheetViews>
  <sheetFormatPr defaultRowHeight="12.75" x14ac:dyDescent="0.2"/>
  <cols>
    <col min="1" max="1" width="47" customWidth="1"/>
  </cols>
  <sheetData>
    <row r="1" spans="1:14" ht="30" customHeight="1" thickBot="1" x14ac:dyDescent="0.3">
      <c r="A1" s="100" t="s">
        <v>24</v>
      </c>
      <c r="B1" s="212" t="s">
        <v>25</v>
      </c>
      <c r="C1" s="213"/>
      <c r="D1" s="213"/>
      <c r="E1" s="213"/>
      <c r="F1" s="213"/>
      <c r="G1" s="213"/>
      <c r="H1" s="192"/>
      <c r="I1" s="192"/>
    </row>
    <row r="2" spans="1:14" ht="26.25" customHeight="1" x14ac:dyDescent="0.2">
      <c r="A2" s="1" t="s">
        <v>26</v>
      </c>
      <c r="B2" s="84" t="s">
        <v>27</v>
      </c>
      <c r="C2" s="86" t="s">
        <v>28</v>
      </c>
      <c r="D2" s="199" t="s">
        <v>29</v>
      </c>
      <c r="E2" s="200"/>
      <c r="F2" s="199" t="s">
        <v>30</v>
      </c>
      <c r="G2" s="200"/>
      <c r="H2" s="199" t="s">
        <v>214</v>
      </c>
      <c r="I2" s="200"/>
    </row>
    <row r="3" spans="1:14" x14ac:dyDescent="0.2">
      <c r="A3" s="2" t="s">
        <v>31</v>
      </c>
      <c r="B3" s="3"/>
      <c r="C3" s="4"/>
      <c r="D3" s="141" t="s">
        <v>32</v>
      </c>
      <c r="E3" s="142" t="s">
        <v>33</v>
      </c>
      <c r="F3" s="141" t="s">
        <v>32</v>
      </c>
      <c r="G3" s="142" t="s">
        <v>33</v>
      </c>
      <c r="H3" s="141" t="s">
        <v>32</v>
      </c>
      <c r="I3" s="142" t="s">
        <v>33</v>
      </c>
    </row>
    <row r="4" spans="1:14" ht="15" customHeight="1" thickBot="1" x14ac:dyDescent="0.25">
      <c r="A4" s="5" t="s">
        <v>34</v>
      </c>
      <c r="B4" s="6"/>
      <c r="C4" s="89">
        <f>IF('XGSPON Planning Tool'!B1="Class N1", 29,IF('XGSPON Planning Tool'!B1="Class N2", 31,"Invalid"))</f>
        <v>31</v>
      </c>
      <c r="D4" s="105">
        <f>C4</f>
        <v>31</v>
      </c>
      <c r="E4" s="90">
        <f>C4</f>
        <v>31</v>
      </c>
      <c r="F4" s="89">
        <f>C4</f>
        <v>31</v>
      </c>
      <c r="G4" s="90">
        <f>C4</f>
        <v>31</v>
      </c>
      <c r="H4" s="89">
        <f>E4</f>
        <v>31</v>
      </c>
      <c r="I4" s="90">
        <f>E4</f>
        <v>31</v>
      </c>
    </row>
    <row r="5" spans="1:14" x14ac:dyDescent="0.2">
      <c r="A5" s="7" t="s">
        <v>35</v>
      </c>
      <c r="B5" s="8"/>
      <c r="C5" s="9"/>
      <c r="D5" s="10"/>
      <c r="E5" s="11"/>
      <c r="F5" s="12"/>
      <c r="G5" s="13"/>
      <c r="H5" s="12"/>
      <c r="I5" s="13"/>
    </row>
    <row r="6" spans="1:14" x14ac:dyDescent="0.2">
      <c r="A6" s="121" t="s">
        <v>36</v>
      </c>
      <c r="B6" s="14"/>
      <c r="C6" s="83">
        <v>-1</v>
      </c>
      <c r="D6" s="104">
        <f>C6</f>
        <v>-1</v>
      </c>
      <c r="E6" s="103">
        <f>C6</f>
        <v>-1</v>
      </c>
      <c r="F6" s="15">
        <f>C6</f>
        <v>-1</v>
      </c>
      <c r="G6" s="16">
        <f>$C6</f>
        <v>-1</v>
      </c>
      <c r="H6" s="15">
        <f>E6</f>
        <v>-1</v>
      </c>
      <c r="I6" s="16">
        <f>$C6</f>
        <v>-1</v>
      </c>
    </row>
    <row r="7" spans="1:14" x14ac:dyDescent="0.2">
      <c r="A7" s="172" t="s">
        <v>37</v>
      </c>
      <c r="B7" s="173">
        <v>3</v>
      </c>
      <c r="C7" s="17">
        <v>-0.3</v>
      </c>
      <c r="D7" s="18">
        <f t="shared" ref="D7:I10" si="0">$C7*$B7</f>
        <v>-0.89999999999999991</v>
      </c>
      <c r="E7" s="19">
        <f t="shared" si="0"/>
        <v>-0.89999999999999991</v>
      </c>
      <c r="F7" s="18">
        <f t="shared" si="0"/>
        <v>-0.89999999999999991</v>
      </c>
      <c r="G7" s="19">
        <f t="shared" si="0"/>
        <v>-0.89999999999999991</v>
      </c>
      <c r="H7" s="18">
        <f t="shared" si="0"/>
        <v>-0.89999999999999991</v>
      </c>
      <c r="I7" s="19">
        <f t="shared" si="0"/>
        <v>-0.89999999999999991</v>
      </c>
    </row>
    <row r="8" spans="1:14" x14ac:dyDescent="0.2">
      <c r="A8" s="116" t="s">
        <v>38</v>
      </c>
      <c r="B8" s="148">
        <f>IF('XGSPON Planning Tool'!B5="No",0,1)</f>
        <v>0</v>
      </c>
      <c r="C8" s="20">
        <v>-1.1000000000000001</v>
      </c>
      <c r="D8" s="18">
        <f>$C8*$B8</f>
        <v>0</v>
      </c>
      <c r="E8" s="19">
        <f t="shared" si="0"/>
        <v>0</v>
      </c>
      <c r="F8" s="18">
        <f t="shared" si="0"/>
        <v>0</v>
      </c>
      <c r="G8" s="19">
        <f t="shared" si="0"/>
        <v>0</v>
      </c>
      <c r="H8" s="18">
        <f t="shared" si="0"/>
        <v>0</v>
      </c>
      <c r="I8" s="19">
        <f t="shared" si="0"/>
        <v>0</v>
      </c>
    </row>
    <row r="9" spans="1:14" x14ac:dyDescent="0.2">
      <c r="A9" s="116" t="s">
        <v>39</v>
      </c>
      <c r="B9" s="148">
        <f>IF('XGSPON Planning Tool'!B5="No",0,1)</f>
        <v>0</v>
      </c>
      <c r="C9" s="20">
        <v>-0.3</v>
      </c>
      <c r="D9" s="18">
        <f>$C9*$B9</f>
        <v>0</v>
      </c>
      <c r="E9" s="19">
        <f t="shared" si="0"/>
        <v>0</v>
      </c>
      <c r="F9" s="18">
        <f t="shared" si="0"/>
        <v>0</v>
      </c>
      <c r="G9" s="19">
        <f t="shared" si="0"/>
        <v>0</v>
      </c>
      <c r="H9" s="18">
        <f t="shared" si="0"/>
        <v>0</v>
      </c>
      <c r="I9" s="19">
        <f t="shared" si="0"/>
        <v>0</v>
      </c>
      <c r="J9" s="101"/>
    </row>
    <row r="10" spans="1:14" ht="13.5" thickBot="1" x14ac:dyDescent="0.25">
      <c r="A10" s="116" t="s">
        <v>40</v>
      </c>
      <c r="B10" s="174">
        <v>1</v>
      </c>
      <c r="C10" s="20">
        <v>-7.4999999999999997E-2</v>
      </c>
      <c r="D10" s="21">
        <f t="shared" si="0"/>
        <v>-7.4999999999999997E-2</v>
      </c>
      <c r="E10" s="22">
        <f t="shared" si="0"/>
        <v>-7.4999999999999997E-2</v>
      </c>
      <c r="F10" s="21">
        <f t="shared" si="0"/>
        <v>-7.4999999999999997E-2</v>
      </c>
      <c r="G10" s="22">
        <f t="shared" si="0"/>
        <v>-7.4999999999999997E-2</v>
      </c>
      <c r="H10" s="21">
        <f t="shared" si="0"/>
        <v>-7.4999999999999997E-2</v>
      </c>
      <c r="I10" s="22">
        <f t="shared" si="0"/>
        <v>-7.4999999999999997E-2</v>
      </c>
    </row>
    <row r="11" spans="1:14" x14ac:dyDescent="0.2">
      <c r="A11" s="23" t="s">
        <v>41</v>
      </c>
      <c r="B11" s="175"/>
      <c r="C11" s="24"/>
      <c r="D11" s="25"/>
      <c r="E11" s="26"/>
      <c r="F11" s="25"/>
      <c r="G11" s="26"/>
      <c r="H11" s="25"/>
      <c r="I11" s="26"/>
    </row>
    <row r="12" spans="1:14" x14ac:dyDescent="0.2">
      <c r="A12" s="147" t="s">
        <v>42</v>
      </c>
      <c r="B12" s="145">
        <f>IF('XGSPON Planning Tool'!B6="Yes",1,0)</f>
        <v>0</v>
      </c>
      <c r="C12" s="146">
        <v>-0.1</v>
      </c>
      <c r="D12" s="28">
        <f t="shared" ref="D12:I14" si="1">$C12*$B12</f>
        <v>0</v>
      </c>
      <c r="E12" s="29">
        <f t="shared" si="1"/>
        <v>0</v>
      </c>
      <c r="F12" s="28">
        <f t="shared" si="1"/>
        <v>0</v>
      </c>
      <c r="G12" s="29">
        <f t="shared" si="1"/>
        <v>0</v>
      </c>
      <c r="H12" s="28">
        <f t="shared" si="1"/>
        <v>0</v>
      </c>
      <c r="I12" s="29">
        <f t="shared" si="1"/>
        <v>0</v>
      </c>
    </row>
    <row r="13" spans="1:14" x14ac:dyDescent="0.2">
      <c r="A13" s="147" t="s">
        <v>43</v>
      </c>
      <c r="B13" s="145">
        <f>IF('XGSPON Planning Tool'!B6="Yes",1,0)</f>
        <v>0</v>
      </c>
      <c r="C13" s="146">
        <v>-0.9</v>
      </c>
      <c r="D13" s="28">
        <f t="shared" si="1"/>
        <v>0</v>
      </c>
      <c r="E13" s="29">
        <f t="shared" si="1"/>
        <v>0</v>
      </c>
      <c r="F13" s="28">
        <f t="shared" si="1"/>
        <v>0</v>
      </c>
      <c r="G13" s="29">
        <f t="shared" si="1"/>
        <v>0</v>
      </c>
      <c r="H13" s="28">
        <f t="shared" si="1"/>
        <v>0</v>
      </c>
      <c r="I13" s="29">
        <f t="shared" si="1"/>
        <v>0</v>
      </c>
    </row>
    <row r="14" spans="1:14" x14ac:dyDescent="0.2">
      <c r="A14" s="147" t="s">
        <v>44</v>
      </c>
      <c r="B14" s="145">
        <f>IF('XGSPON Planning Tool'!B6="Yes",1,0)</f>
        <v>0</v>
      </c>
      <c r="C14" s="146">
        <v>-0.1</v>
      </c>
      <c r="D14" s="28">
        <f t="shared" si="1"/>
        <v>0</v>
      </c>
      <c r="E14" s="29">
        <f t="shared" si="1"/>
        <v>0</v>
      </c>
      <c r="F14" s="28">
        <f t="shared" si="1"/>
        <v>0</v>
      </c>
      <c r="G14" s="29">
        <f t="shared" si="1"/>
        <v>0</v>
      </c>
      <c r="H14" s="28">
        <f t="shared" si="1"/>
        <v>0</v>
      </c>
      <c r="I14" s="29">
        <f t="shared" si="1"/>
        <v>0</v>
      </c>
    </row>
    <row r="15" spans="1:14" x14ac:dyDescent="0.2">
      <c r="A15" s="106" t="s">
        <v>45</v>
      </c>
      <c r="B15" s="145">
        <v>1</v>
      </c>
      <c r="C15" s="27">
        <f>C24</f>
        <v>-0.1</v>
      </c>
      <c r="D15" s="28">
        <f t="shared" ref="D15:I16" si="2">$C15*$B15</f>
        <v>-0.1</v>
      </c>
      <c r="E15" s="29">
        <f t="shared" si="2"/>
        <v>-0.1</v>
      </c>
      <c r="F15" s="28">
        <f t="shared" si="2"/>
        <v>-0.1</v>
      </c>
      <c r="G15" s="29">
        <f t="shared" si="2"/>
        <v>-0.1</v>
      </c>
      <c r="H15" s="28">
        <f t="shared" si="2"/>
        <v>-0.1</v>
      </c>
      <c r="I15" s="29">
        <f t="shared" si="2"/>
        <v>-0.1</v>
      </c>
    </row>
    <row r="16" spans="1:14" x14ac:dyDescent="0.2">
      <c r="A16" s="106" t="s">
        <v>46</v>
      </c>
      <c r="B16" s="145">
        <v>1</v>
      </c>
      <c r="C16" s="27">
        <f>$C$18</f>
        <v>-0.35</v>
      </c>
      <c r="D16" s="28">
        <f t="shared" si="2"/>
        <v>-0.35</v>
      </c>
      <c r="E16" s="29">
        <f t="shared" si="2"/>
        <v>-0.35</v>
      </c>
      <c r="F16" s="28">
        <f t="shared" si="2"/>
        <v>-0.35</v>
      </c>
      <c r="G16" s="29">
        <f t="shared" si="2"/>
        <v>-0.35</v>
      </c>
      <c r="H16" s="28">
        <f t="shared" si="2"/>
        <v>-0.35</v>
      </c>
      <c r="I16" s="29">
        <f t="shared" si="2"/>
        <v>-0.35</v>
      </c>
      <c r="L16" s="91"/>
      <c r="M16" s="91"/>
      <c r="N16" s="91"/>
    </row>
    <row r="17" spans="1:9" x14ac:dyDescent="0.2">
      <c r="A17" s="30" t="s">
        <v>47</v>
      </c>
      <c r="B17" s="145">
        <v>1</v>
      </c>
      <c r="C17" s="31" t="s">
        <v>48</v>
      </c>
      <c r="D17" s="81">
        <v>-20.399999999999999</v>
      </c>
      <c r="E17" s="32">
        <f>D17*$B17</f>
        <v>-20.399999999999999</v>
      </c>
      <c r="F17" s="81">
        <v>-17.100000000000001</v>
      </c>
      <c r="G17" s="32">
        <f>F17*$B17</f>
        <v>-17.100000000000001</v>
      </c>
      <c r="H17" s="81">
        <v>-13.7</v>
      </c>
      <c r="I17" s="32">
        <f>H17*$B17</f>
        <v>-13.7</v>
      </c>
    </row>
    <row r="18" spans="1:9" ht="13.5" thickBot="1" x14ac:dyDescent="0.25">
      <c r="A18" s="30" t="s">
        <v>49</v>
      </c>
      <c r="B18" s="176">
        <v>1</v>
      </c>
      <c r="C18" s="31">
        <v>-0.35</v>
      </c>
      <c r="D18" s="82">
        <f t="shared" ref="D18:I18" si="3">$C18*$B18</f>
        <v>-0.35</v>
      </c>
      <c r="E18" s="32">
        <f t="shared" si="3"/>
        <v>-0.35</v>
      </c>
      <c r="F18" s="82">
        <f t="shared" si="3"/>
        <v>-0.35</v>
      </c>
      <c r="G18" s="32">
        <f t="shared" si="3"/>
        <v>-0.35</v>
      </c>
      <c r="H18" s="82">
        <f t="shared" si="3"/>
        <v>-0.35</v>
      </c>
      <c r="I18" s="32">
        <f t="shared" si="3"/>
        <v>-0.35</v>
      </c>
    </row>
    <row r="19" spans="1:9" x14ac:dyDescent="0.2">
      <c r="A19" s="33" t="s">
        <v>50</v>
      </c>
      <c r="B19" s="177"/>
      <c r="C19" s="34"/>
      <c r="D19" s="35"/>
      <c r="E19" s="36"/>
      <c r="F19" s="37"/>
      <c r="G19" s="38"/>
      <c r="H19" s="37"/>
      <c r="I19" s="38"/>
    </row>
    <row r="20" spans="1:9" ht="13.5" customHeight="1" x14ac:dyDescent="0.2">
      <c r="A20" s="39" t="s">
        <v>51</v>
      </c>
      <c r="B20" s="178">
        <v>4</v>
      </c>
      <c r="C20" s="40">
        <f>C10</f>
        <v>-7.4999999999999997E-2</v>
      </c>
      <c r="D20" s="41">
        <f t="shared" ref="D20:I20" si="4">$C20*$B20</f>
        <v>-0.3</v>
      </c>
      <c r="E20" s="42">
        <f t="shared" si="4"/>
        <v>-0.3</v>
      </c>
      <c r="F20" s="41">
        <f t="shared" si="4"/>
        <v>-0.3</v>
      </c>
      <c r="G20" s="42">
        <f t="shared" si="4"/>
        <v>-0.3</v>
      </c>
      <c r="H20" s="41">
        <f t="shared" si="4"/>
        <v>-0.3</v>
      </c>
      <c r="I20" s="42">
        <f t="shared" si="4"/>
        <v>-0.3</v>
      </c>
    </row>
    <row r="21" spans="1:9" x14ac:dyDescent="0.2">
      <c r="A21" s="102" t="s">
        <v>52</v>
      </c>
      <c r="B21" s="179">
        <v>2</v>
      </c>
      <c r="C21" s="43" t="s">
        <v>53</v>
      </c>
      <c r="D21" s="44">
        <f>$B$44*$B21</f>
        <v>-0.4</v>
      </c>
      <c r="E21" s="45">
        <f>$C$44*$B21</f>
        <v>-0.6</v>
      </c>
      <c r="F21" s="44">
        <f>$B$44*$B21</f>
        <v>-0.4</v>
      </c>
      <c r="G21" s="45">
        <f>$C$44*$B21</f>
        <v>-0.6</v>
      </c>
      <c r="H21" s="44">
        <f>$B$44*$B21</f>
        <v>-0.4</v>
      </c>
      <c r="I21" s="45">
        <f>$C$44*$B21</f>
        <v>-0.6</v>
      </c>
    </row>
    <row r="22" spans="1:9" x14ac:dyDescent="0.2">
      <c r="A22" s="102" t="s">
        <v>54</v>
      </c>
      <c r="B22" s="180">
        <f>'XGSPON Planning Tool'!$B$4</f>
        <v>0</v>
      </c>
      <c r="C22" s="43">
        <v>-0.35</v>
      </c>
      <c r="D22" s="44">
        <f t="shared" ref="D22:I23" si="5">$C22*$B22</f>
        <v>0</v>
      </c>
      <c r="E22" s="45">
        <f t="shared" si="5"/>
        <v>0</v>
      </c>
      <c r="F22" s="44">
        <f t="shared" si="5"/>
        <v>0</v>
      </c>
      <c r="G22" s="45">
        <f t="shared" si="5"/>
        <v>0</v>
      </c>
      <c r="H22" s="44">
        <f t="shared" si="5"/>
        <v>0</v>
      </c>
      <c r="I22" s="45">
        <f t="shared" si="5"/>
        <v>0</v>
      </c>
    </row>
    <row r="23" spans="1:9" ht="14.25" customHeight="1" x14ac:dyDescent="0.2">
      <c r="A23" s="118" t="s">
        <v>55</v>
      </c>
      <c r="B23" s="179">
        <v>1</v>
      </c>
      <c r="C23" s="93">
        <v>-0.35</v>
      </c>
      <c r="D23" s="92">
        <f>B23*C23</f>
        <v>-0.35</v>
      </c>
      <c r="E23" s="45">
        <f>$B23*$C23</f>
        <v>-0.35</v>
      </c>
      <c r="F23" s="44">
        <f>$B23*$C23</f>
        <v>-0.35</v>
      </c>
      <c r="G23" s="45">
        <f t="shared" si="5"/>
        <v>-0.35</v>
      </c>
      <c r="H23" s="44">
        <f>$B23*$C23</f>
        <v>-0.35</v>
      </c>
      <c r="I23" s="45">
        <f t="shared" si="5"/>
        <v>-0.35</v>
      </c>
    </row>
    <row r="24" spans="1:9" ht="12.75" customHeight="1" x14ac:dyDescent="0.2">
      <c r="A24" s="102" t="s">
        <v>56</v>
      </c>
      <c r="B24" s="179">
        <f>2-B22</f>
        <v>2</v>
      </c>
      <c r="C24" s="43">
        <v>-0.1</v>
      </c>
      <c r="D24" s="44">
        <f t="shared" ref="D24:I24" si="6">$C24*$B24</f>
        <v>-0.2</v>
      </c>
      <c r="E24" s="45">
        <f t="shared" si="6"/>
        <v>-0.2</v>
      </c>
      <c r="F24" s="44">
        <f t="shared" si="6"/>
        <v>-0.2</v>
      </c>
      <c r="G24" s="45">
        <f t="shared" si="6"/>
        <v>-0.2</v>
      </c>
      <c r="H24" s="44">
        <f t="shared" si="6"/>
        <v>-0.2</v>
      </c>
      <c r="I24" s="45">
        <f t="shared" si="6"/>
        <v>-0.2</v>
      </c>
    </row>
    <row r="25" spans="1:9" ht="13.5" customHeight="1" x14ac:dyDescent="0.2">
      <c r="A25" s="117" t="s">
        <v>57</v>
      </c>
      <c r="B25" s="179">
        <v>0.5</v>
      </c>
      <c r="C25" s="46" t="s">
        <v>58</v>
      </c>
      <c r="D25" s="44">
        <f>$B25*$B$43</f>
        <v>-6.5548780487804881E-2</v>
      </c>
      <c r="E25" s="45">
        <f>$B25*$C$43</f>
        <v>-4.573170731707317E-2</v>
      </c>
      <c r="F25" s="44">
        <f>$B25*$B$43</f>
        <v>-6.5548780487804881E-2</v>
      </c>
      <c r="G25" s="45">
        <f>$B25*$C$43</f>
        <v>-4.573170731707317E-2</v>
      </c>
      <c r="H25" s="44">
        <f>$B25*$B$43</f>
        <v>-6.5548780487804881E-2</v>
      </c>
      <c r="I25" s="45">
        <f>$B25*$C$43</f>
        <v>-4.573170731707317E-2</v>
      </c>
    </row>
    <row r="26" spans="1:9" x14ac:dyDescent="0.2">
      <c r="A26" s="120" t="s">
        <v>59</v>
      </c>
      <c r="B26" s="181">
        <v>1</v>
      </c>
      <c r="C26" s="93">
        <v>-0.35</v>
      </c>
      <c r="D26" s="92">
        <f>B26*C26</f>
        <v>-0.35</v>
      </c>
      <c r="E26" s="45">
        <f t="shared" ref="E26:E27" si="7">$B26*$C$43</f>
        <v>-9.1463414634146339E-2</v>
      </c>
      <c r="F26" s="44">
        <f>$B26*$C26</f>
        <v>-0.35</v>
      </c>
      <c r="G26" s="45">
        <f>$B26*$C26</f>
        <v>-0.35</v>
      </c>
      <c r="H26" s="44">
        <f>$B26*$C26</f>
        <v>-0.35</v>
      </c>
      <c r="I26" s="45">
        <f>$B26*$C26</f>
        <v>-0.35</v>
      </c>
    </row>
    <row r="27" spans="1:9" x14ac:dyDescent="0.2">
      <c r="A27" s="118" t="s">
        <v>60</v>
      </c>
      <c r="B27" s="181">
        <v>1</v>
      </c>
      <c r="C27" s="93">
        <v>-0.35</v>
      </c>
      <c r="D27" s="92">
        <f>B27*C27</f>
        <v>-0.35</v>
      </c>
      <c r="E27" s="45">
        <f t="shared" si="7"/>
        <v>-9.1463414634146339E-2</v>
      </c>
      <c r="F27" s="44">
        <f t="shared" ref="F27:I28" si="8">$B27*$C27</f>
        <v>-0.35</v>
      </c>
      <c r="G27" s="45">
        <f t="shared" si="8"/>
        <v>-0.35</v>
      </c>
      <c r="H27" s="44">
        <f t="shared" si="8"/>
        <v>-0.35</v>
      </c>
      <c r="I27" s="45">
        <f t="shared" si="8"/>
        <v>-0.35</v>
      </c>
    </row>
    <row r="28" spans="1:9" x14ac:dyDescent="0.2">
      <c r="A28" s="102" t="s">
        <v>61</v>
      </c>
      <c r="B28" s="179">
        <v>0</v>
      </c>
      <c r="C28" s="93">
        <v>0</v>
      </c>
      <c r="D28" s="92">
        <f>C28</f>
        <v>0</v>
      </c>
      <c r="E28" s="92">
        <f t="shared" ref="E28" si="9">D28</f>
        <v>0</v>
      </c>
      <c r="F28" s="44">
        <f t="shared" si="8"/>
        <v>0</v>
      </c>
      <c r="G28" s="45">
        <f t="shared" si="8"/>
        <v>0</v>
      </c>
      <c r="H28" s="44">
        <f t="shared" si="8"/>
        <v>0</v>
      </c>
      <c r="I28" s="45">
        <f t="shared" si="8"/>
        <v>0</v>
      </c>
    </row>
    <row r="29" spans="1:9" ht="13.5" thickBot="1" x14ac:dyDescent="0.25">
      <c r="A29" s="102" t="s">
        <v>62</v>
      </c>
      <c r="B29" s="179">
        <v>0</v>
      </c>
      <c r="C29" s="43">
        <v>0</v>
      </c>
      <c r="D29" s="44">
        <v>0</v>
      </c>
      <c r="E29" s="45">
        <v>0</v>
      </c>
      <c r="F29" s="44">
        <v>0</v>
      </c>
      <c r="G29" s="45">
        <v>0</v>
      </c>
      <c r="H29" s="44">
        <v>0</v>
      </c>
      <c r="I29" s="45">
        <v>0</v>
      </c>
    </row>
    <row r="30" spans="1:9" ht="13.5" thickBot="1" x14ac:dyDescent="0.25">
      <c r="A30" s="47" t="s">
        <v>63</v>
      </c>
      <c r="B30" s="48"/>
      <c r="C30" s="49"/>
      <c r="D30" s="50">
        <f t="shared" ref="D30:I30" si="10">SUM(D5:D29)</f>
        <v>-25.190548780487809</v>
      </c>
      <c r="E30" s="51">
        <f t="shared" si="10"/>
        <v>-24.853658536585368</v>
      </c>
      <c r="F30" s="52">
        <f t="shared" si="10"/>
        <v>-21.890548780487812</v>
      </c>
      <c r="G30" s="53">
        <f t="shared" si="10"/>
        <v>-22.070731707317083</v>
      </c>
      <c r="H30" s="52">
        <f t="shared" si="10"/>
        <v>-18.49054878048781</v>
      </c>
      <c r="I30" s="53">
        <f t="shared" si="10"/>
        <v>-18.670731707317081</v>
      </c>
    </row>
    <row r="31" spans="1:9" x14ac:dyDescent="0.2">
      <c r="A31" s="182" t="s">
        <v>64</v>
      </c>
      <c r="B31" s="55" t="s">
        <v>65</v>
      </c>
      <c r="C31" s="119">
        <f>MIN(4,'XGSPON Planning Tool'!B3)</f>
        <v>1.4</v>
      </c>
      <c r="D31" s="201">
        <f>ROUND(MIN(-(D$4+D$30+9*HLOOKUP(D$3,$B$41:$C$43,3))/(HLOOKUP(D$3,$B$41:$C$43,3)+$C$33/$C$31),-(E$4+E$30+9*HLOOKUP(E$3,$B$41:$C$43,3))/(HLOOKUP(E$3,$B$41:$C$43,3)+$C$33/$C$31)),0)</f>
        <v>25</v>
      </c>
      <c r="E31" s="202"/>
      <c r="F31" s="201">
        <f>ROUND(MIN(-(F$4+F$30+9*HLOOKUP(F$3,$B$41:$C$43,3))/(HLOOKUP(F$3,$B$41:$C$43,3)+$C$33/$C$31),-(G$4+G$30+9*HLOOKUP(G$3,$B$41:$C$43,3))/(HLOOKUP(G$3,$B$41:$C$43,3)+$C$33/$C$31)),0)</f>
        <v>43</v>
      </c>
      <c r="G31" s="202"/>
      <c r="H31" s="201">
        <f>ROUND(MIN(-(H$4+H$30+9*HLOOKUP(H$3,$B$41:$C$43,3))/(HLOOKUP(H$3,$B$41:$C$43,3)+$C$33/$C$31),-(I$4+I$30+9*HLOOKUP(I$3,$B$41:$C$43,3))/(HLOOKUP(I$3,$B$41:$C$43,3)+$C$33/$C$31)),0)</f>
        <v>61</v>
      </c>
      <c r="I31" s="202"/>
    </row>
    <row r="32" spans="1:9" x14ac:dyDescent="0.2">
      <c r="A32" s="56" t="s">
        <v>66</v>
      </c>
      <c r="B32" s="57"/>
      <c r="C32" s="85" t="s">
        <v>58</v>
      </c>
      <c r="D32" s="58">
        <f>D31*$B$43</f>
        <v>-3.2774390243902438</v>
      </c>
      <c r="E32" s="59">
        <f>D31*$C$43</f>
        <v>-2.2865853658536586</v>
      </c>
      <c r="F32" s="58">
        <f>F31*$B$43</f>
        <v>-5.63719512195122</v>
      </c>
      <c r="G32" s="59">
        <f>F31*$C$43</f>
        <v>-3.9329268292682924</v>
      </c>
      <c r="H32" s="58">
        <f>H31*$B$43</f>
        <v>-7.9969512195121952</v>
      </c>
      <c r="I32" s="59">
        <f>H31*$C$43</f>
        <v>-5.5792682926829267</v>
      </c>
    </row>
    <row r="33" spans="1:9" ht="13.5" thickBot="1" x14ac:dyDescent="0.25">
      <c r="A33" s="60" t="s">
        <v>51</v>
      </c>
      <c r="B33" s="61" t="s">
        <v>67</v>
      </c>
      <c r="C33" s="62">
        <f>C10</f>
        <v>-7.4999999999999997E-2</v>
      </c>
      <c r="D33" s="63">
        <f>D31*$C33/$C$31</f>
        <v>-1.3392857142857144</v>
      </c>
      <c r="E33" s="64">
        <f>D31*$C33/$C$31</f>
        <v>-1.3392857142857144</v>
      </c>
      <c r="F33" s="63">
        <f>F31*$C33/$C$31</f>
        <v>-2.3035714285714288</v>
      </c>
      <c r="G33" s="64">
        <f>F31*$C33/$C$31</f>
        <v>-2.3035714285714288</v>
      </c>
      <c r="H33" s="63">
        <f>H31*$C33/$C$31</f>
        <v>-3.2678571428571432</v>
      </c>
      <c r="I33" s="64">
        <f>H31*$C33/$C$31</f>
        <v>-3.2678571428571432</v>
      </c>
    </row>
    <row r="34" spans="1:9" ht="13.5" thickBot="1" x14ac:dyDescent="0.25">
      <c r="A34" s="65" t="s">
        <v>68</v>
      </c>
      <c r="B34" s="66"/>
      <c r="C34" s="67"/>
      <c r="D34" s="68">
        <f t="shared" ref="D34:I34" si="11">D32+D33</f>
        <v>-4.6167247386759582</v>
      </c>
      <c r="E34" s="69">
        <f t="shared" si="11"/>
        <v>-3.625871080139373</v>
      </c>
      <c r="F34" s="68">
        <f t="shared" si="11"/>
        <v>-7.9407665505226488</v>
      </c>
      <c r="G34" s="69">
        <f t="shared" si="11"/>
        <v>-6.2364982578397212</v>
      </c>
      <c r="H34" s="68">
        <f t="shared" si="11"/>
        <v>-11.264808362369338</v>
      </c>
      <c r="I34" s="69">
        <f t="shared" si="11"/>
        <v>-8.8471254355400699</v>
      </c>
    </row>
    <row r="35" spans="1:9" x14ac:dyDescent="0.2">
      <c r="A35" s="54" t="s">
        <v>69</v>
      </c>
      <c r="B35" s="70"/>
      <c r="C35" s="71"/>
      <c r="D35" s="72">
        <f>D$4+D30+D34</f>
        <v>1.1927264808362326</v>
      </c>
      <c r="E35" s="72">
        <f t="shared" ref="E35:G35" si="12">E$4+E30+E34</f>
        <v>2.5204703832752595</v>
      </c>
      <c r="F35" s="72">
        <f t="shared" si="12"/>
        <v>1.1686846689895392</v>
      </c>
      <c r="G35" s="72">
        <f t="shared" si="12"/>
        <v>2.6927700348431953</v>
      </c>
      <c r="H35" s="72">
        <f t="shared" ref="H35:I35" si="13">H$4+H30+H34</f>
        <v>1.2446428571428516</v>
      </c>
      <c r="I35" s="72">
        <f t="shared" si="13"/>
        <v>3.4821428571428488</v>
      </c>
    </row>
    <row r="36" spans="1:9" ht="13.5" thickBot="1" x14ac:dyDescent="0.25">
      <c r="A36" s="60" t="s">
        <v>70</v>
      </c>
      <c r="B36" s="183"/>
      <c r="C36" s="114"/>
      <c r="D36" s="108">
        <f>-D35/$B$43</f>
        <v>9.0980066445182395</v>
      </c>
      <c r="E36" s="113">
        <f>-E35/$C$43</f>
        <v>27.557142857142839</v>
      </c>
      <c r="F36" s="98">
        <f>-F35/$B$43</f>
        <v>8.9146179401992747</v>
      </c>
      <c r="G36" s="113">
        <f>-G35/$C$43</f>
        <v>29.440952380952268</v>
      </c>
      <c r="H36" s="98">
        <f>-H35/$B$43</f>
        <v>9.4940199335547746</v>
      </c>
      <c r="I36" s="113">
        <f>-I35/$C$43</f>
        <v>38.071428571428484</v>
      </c>
    </row>
    <row r="37" spans="1:9" ht="13.5" thickBot="1" x14ac:dyDescent="0.25">
      <c r="A37" s="73" t="s">
        <v>71</v>
      </c>
      <c r="B37" s="74"/>
      <c r="C37" s="75"/>
      <c r="D37" s="210">
        <f>ROUNDDOWN(D31+MIN(D36:E36),1)</f>
        <v>34</v>
      </c>
      <c r="E37" s="211"/>
      <c r="F37" s="203">
        <f>ROUNDDOWN(F31+MIN(F36:G36),1)</f>
        <v>51.9</v>
      </c>
      <c r="G37" s="204"/>
      <c r="H37" s="203">
        <f>ROUNDDOWN(H31+MIN(H36:I36),1)</f>
        <v>70.400000000000006</v>
      </c>
      <c r="I37" s="204"/>
    </row>
    <row r="38" spans="1:9" ht="13.5" thickBot="1" x14ac:dyDescent="0.25">
      <c r="A38" s="76" t="s">
        <v>72</v>
      </c>
      <c r="B38" s="77"/>
      <c r="C38" s="99">
        <v>96</v>
      </c>
      <c r="D38" s="205">
        <f>MIN(D37,$C38)</f>
        <v>34</v>
      </c>
      <c r="E38" s="206"/>
      <c r="F38" s="205">
        <f>MIN(F37,$C38)</f>
        <v>51.9</v>
      </c>
      <c r="G38" s="206"/>
      <c r="H38" s="205">
        <f>MIN(H37,$C38)</f>
        <v>70.400000000000006</v>
      </c>
      <c r="I38" s="206"/>
    </row>
    <row r="39" spans="1:9" ht="13.5" thickBot="1" x14ac:dyDescent="0.25">
      <c r="A39" s="76" t="s">
        <v>73</v>
      </c>
      <c r="B39" s="77"/>
      <c r="C39" s="88">
        <v>64</v>
      </c>
      <c r="D39" s="207">
        <f>MIN(D38,$C39)</f>
        <v>34</v>
      </c>
      <c r="E39" s="208"/>
      <c r="F39" s="207">
        <f>MIN(F38,$C39)</f>
        <v>51.9</v>
      </c>
      <c r="G39" s="208"/>
      <c r="H39" s="207">
        <f>MIN(H38,$C39)</f>
        <v>64</v>
      </c>
      <c r="I39" s="208"/>
    </row>
    <row r="40" spans="1:9" ht="13.5" thickBot="1" x14ac:dyDescent="0.25"/>
    <row r="41" spans="1:9" ht="13.5" thickBot="1" x14ac:dyDescent="0.25">
      <c r="B41" s="162" t="s">
        <v>32</v>
      </c>
      <c r="C41" s="163" t="s">
        <v>33</v>
      </c>
      <c r="D41" s="154" t="s">
        <v>74</v>
      </c>
      <c r="E41" s="155" t="s">
        <v>75</v>
      </c>
      <c r="F41" s="143"/>
      <c r="H41" s="143"/>
    </row>
    <row r="42" spans="1:9" x14ac:dyDescent="0.2">
      <c r="A42" s="78" t="s">
        <v>76</v>
      </c>
      <c r="B42" s="164">
        <f>0.42/-3.28</f>
        <v>-0.12804878048780488</v>
      </c>
      <c r="C42" s="165">
        <f>0.2/-3.28</f>
        <v>-6.0975609756097567E-2</v>
      </c>
      <c r="D42" s="156">
        <f>0.35/-3.28</f>
        <v>-0.10670731707317073</v>
      </c>
      <c r="E42" s="157">
        <f>0.2/-3.28</f>
        <v>-6.0975609756097567E-2</v>
      </c>
      <c r="F42" s="144"/>
      <c r="H42" s="144"/>
    </row>
    <row r="43" spans="1:9" x14ac:dyDescent="0.2">
      <c r="A43" s="79" t="s">
        <v>77</v>
      </c>
      <c r="B43" s="166">
        <f>0.43/-3.28</f>
        <v>-0.13109756097560976</v>
      </c>
      <c r="C43" s="167">
        <f>0.3/-3.28</f>
        <v>-9.1463414634146339E-2</v>
      </c>
      <c r="D43" s="158">
        <f>0.4/-3.28</f>
        <v>-0.12195121951219513</v>
      </c>
      <c r="E43" s="159">
        <f>0.3/-3.28</f>
        <v>-9.1463414634146339E-2</v>
      </c>
      <c r="F43" s="87"/>
      <c r="H43" s="87"/>
    </row>
    <row r="44" spans="1:9" ht="13.5" thickBot="1" x14ac:dyDescent="0.25">
      <c r="A44" s="80" t="s">
        <v>78</v>
      </c>
      <c r="B44" s="168">
        <v>-0.2</v>
      </c>
      <c r="C44" s="169">
        <v>-0.3</v>
      </c>
      <c r="D44" s="160">
        <v>-0.2</v>
      </c>
      <c r="E44" s="161">
        <v>-0.3</v>
      </c>
    </row>
    <row r="45" spans="1:9" x14ac:dyDescent="0.2">
      <c r="B45" s="209" t="s">
        <v>79</v>
      </c>
      <c r="C45" s="209"/>
      <c r="D45" s="209" t="s">
        <v>80</v>
      </c>
      <c r="E45" s="209"/>
    </row>
    <row r="46" spans="1:9" ht="38.25" x14ac:dyDescent="0.2">
      <c r="A46" s="109" t="s">
        <v>81</v>
      </c>
    </row>
  </sheetData>
  <mergeCells count="18">
    <mergeCell ref="D37:E37"/>
    <mergeCell ref="F37:G37"/>
    <mergeCell ref="B1:G1"/>
    <mergeCell ref="D2:E2"/>
    <mergeCell ref="F2:G2"/>
    <mergeCell ref="D31:E31"/>
    <mergeCell ref="F31:G31"/>
    <mergeCell ref="D45:E45"/>
    <mergeCell ref="B45:C45"/>
    <mergeCell ref="D38:E38"/>
    <mergeCell ref="F38:G38"/>
    <mergeCell ref="D39:E39"/>
    <mergeCell ref="F39:G39"/>
    <mergeCell ref="H2:I2"/>
    <mergeCell ref="H31:I31"/>
    <mergeCell ref="H37:I37"/>
    <mergeCell ref="H38:I38"/>
    <mergeCell ref="H39:I39"/>
  </mergeCells>
  <pageMargins left="0.75" right="0.75" top="1" bottom="1" header="0.5" footer="0.5"/>
  <pageSetup orientation="landscape"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7"/>
  <sheetViews>
    <sheetView topLeftCell="A3" zoomScale="80" zoomScaleNormal="80" workbookViewId="0">
      <selection activeCell="T43" sqref="T43"/>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21" ht="18" x14ac:dyDescent="0.25">
      <c r="A1" s="107"/>
    </row>
    <row r="2" spans="1:21" x14ac:dyDescent="0.2">
      <c r="Q2" s="214" t="s">
        <v>82</v>
      </c>
      <c r="R2" s="214"/>
    </row>
    <row r="7" spans="1:21" x14ac:dyDescent="0.2">
      <c r="S7" s="101" t="s">
        <v>83</v>
      </c>
      <c r="T7" s="110" t="s">
        <v>84</v>
      </c>
      <c r="U7" s="101" t="s">
        <v>85</v>
      </c>
    </row>
    <row r="8" spans="1:21" x14ac:dyDescent="0.2">
      <c r="S8" s="101" t="s">
        <v>86</v>
      </c>
      <c r="T8" s="110" t="s">
        <v>87</v>
      </c>
      <c r="U8" s="101" t="s">
        <v>88</v>
      </c>
    </row>
    <row r="9" spans="1:21" x14ac:dyDescent="0.2">
      <c r="P9" s="101" t="s">
        <v>89</v>
      </c>
      <c r="S9" s="101" t="s">
        <v>90</v>
      </c>
      <c r="T9" s="110" t="s">
        <v>91</v>
      </c>
      <c r="U9" s="101" t="s">
        <v>92</v>
      </c>
    </row>
    <row r="10" spans="1:21" x14ac:dyDescent="0.2">
      <c r="S10" s="101" t="s">
        <v>93</v>
      </c>
      <c r="T10" s="110" t="s">
        <v>94</v>
      </c>
      <c r="U10" s="101" t="s">
        <v>95</v>
      </c>
    </row>
    <row r="11" spans="1:21" x14ac:dyDescent="0.2">
      <c r="S11" s="101" t="s">
        <v>96</v>
      </c>
      <c r="T11" s="110" t="s">
        <v>97</v>
      </c>
      <c r="U11" s="101" t="s">
        <v>98</v>
      </c>
    </row>
    <row r="12" spans="1:21" x14ac:dyDescent="0.2">
      <c r="S12" s="101" t="s">
        <v>99</v>
      </c>
      <c r="T12" s="110" t="s">
        <v>100</v>
      </c>
      <c r="U12" s="101" t="s">
        <v>101</v>
      </c>
    </row>
    <row r="13" spans="1:21" ht="25.5" x14ac:dyDescent="0.2">
      <c r="S13" s="101" t="s">
        <v>102</v>
      </c>
      <c r="T13" s="110" t="s">
        <v>103</v>
      </c>
    </row>
    <row r="14" spans="1:21" x14ac:dyDescent="0.2">
      <c r="S14" s="101" t="s">
        <v>104</v>
      </c>
      <c r="T14" s="110" t="s">
        <v>105</v>
      </c>
      <c r="U14" s="101" t="s">
        <v>106</v>
      </c>
    </row>
    <row r="15" spans="1:21" x14ac:dyDescent="0.2">
      <c r="S15" s="101" t="s">
        <v>107</v>
      </c>
      <c r="T15" s="110" t="s">
        <v>108</v>
      </c>
      <c r="U15" s="101" t="s">
        <v>88</v>
      </c>
    </row>
    <row r="16" spans="1:21" x14ac:dyDescent="0.2">
      <c r="S16" s="101" t="s">
        <v>109</v>
      </c>
      <c r="T16" s="110" t="s">
        <v>110</v>
      </c>
      <c r="U16" s="101" t="s">
        <v>106</v>
      </c>
    </row>
    <row r="17" spans="15:21" x14ac:dyDescent="0.2">
      <c r="S17" s="101" t="s">
        <v>111</v>
      </c>
      <c r="T17" s="110" t="s">
        <v>112</v>
      </c>
      <c r="U17" s="94" t="s">
        <v>113</v>
      </c>
    </row>
    <row r="18" spans="15:21" x14ac:dyDescent="0.2">
      <c r="P18" s="215" t="s">
        <v>114</v>
      </c>
      <c r="Q18" s="215"/>
      <c r="S18" s="101" t="s">
        <v>115</v>
      </c>
      <c r="T18" s="110" t="s">
        <v>116</v>
      </c>
      <c r="U18" s="101" t="s">
        <v>88</v>
      </c>
    </row>
    <row r="19" spans="15:21" x14ac:dyDescent="0.2">
      <c r="S19" s="101" t="s">
        <v>117</v>
      </c>
      <c r="T19" s="110" t="s">
        <v>118</v>
      </c>
      <c r="U19" s="101" t="s">
        <v>51</v>
      </c>
    </row>
    <row r="20" spans="15:21" x14ac:dyDescent="0.2">
      <c r="S20" s="101" t="s">
        <v>119</v>
      </c>
      <c r="T20" s="110" t="s">
        <v>120</v>
      </c>
      <c r="U20" s="101" t="s">
        <v>121</v>
      </c>
    </row>
    <row r="21" spans="15:21" x14ac:dyDescent="0.2">
      <c r="S21" s="101" t="s">
        <v>122</v>
      </c>
      <c r="T21" s="110" t="s">
        <v>123</v>
      </c>
      <c r="U21" s="101" t="s">
        <v>124</v>
      </c>
    </row>
    <row r="22" spans="15:21" ht="25.5" x14ac:dyDescent="0.2">
      <c r="Q22" s="94" t="s">
        <v>125</v>
      </c>
      <c r="S22" s="101" t="s">
        <v>126</v>
      </c>
      <c r="T22" s="109" t="s">
        <v>127</v>
      </c>
      <c r="U22" s="101" t="s">
        <v>128</v>
      </c>
    </row>
    <row r="23" spans="15:21" x14ac:dyDescent="0.2">
      <c r="S23" s="101" t="s">
        <v>129</v>
      </c>
      <c r="T23" s="110" t="s">
        <v>130</v>
      </c>
      <c r="U23" s="101" t="s">
        <v>131</v>
      </c>
    </row>
    <row r="24" spans="15:21" x14ac:dyDescent="0.2">
      <c r="O24" s="115" t="s">
        <v>132</v>
      </c>
      <c r="P24" s="115"/>
      <c r="S24" s="101" t="s">
        <v>133</v>
      </c>
      <c r="T24" s="110" t="s">
        <v>134</v>
      </c>
      <c r="U24" s="101" t="s">
        <v>135</v>
      </c>
    </row>
    <row r="25" spans="15:21" ht="12.75" customHeight="1" x14ac:dyDescent="0.2">
      <c r="R25" s="95"/>
      <c r="S25" s="101" t="s">
        <v>136</v>
      </c>
      <c r="T25" s="110" t="s">
        <v>137</v>
      </c>
      <c r="U25" s="101" t="s">
        <v>138</v>
      </c>
    </row>
    <row r="26" spans="15:21" ht="25.5" x14ac:dyDescent="0.2">
      <c r="S26" s="101" t="s">
        <v>139</v>
      </c>
      <c r="T26" s="110" t="s">
        <v>140</v>
      </c>
      <c r="U26" s="101" t="s">
        <v>141</v>
      </c>
    </row>
    <row r="27" spans="15:21" x14ac:dyDescent="0.2">
      <c r="S27" s="101" t="s">
        <v>142</v>
      </c>
      <c r="T27" s="110" t="s">
        <v>143</v>
      </c>
      <c r="U27" s="101" t="s">
        <v>144</v>
      </c>
    </row>
    <row r="28" spans="15:21" x14ac:dyDescent="0.2">
      <c r="S28" s="96" t="s">
        <v>145</v>
      </c>
      <c r="T28" s="110" t="s">
        <v>146</v>
      </c>
    </row>
    <row r="29" spans="15:21" x14ac:dyDescent="0.2">
      <c r="S29" s="96" t="s">
        <v>147</v>
      </c>
      <c r="T29" s="111" t="s">
        <v>148</v>
      </c>
      <c r="U29" s="96" t="s">
        <v>149</v>
      </c>
    </row>
    <row r="30" spans="15:21" ht="25.5" x14ac:dyDescent="0.2">
      <c r="S30" s="96" t="s">
        <v>150</v>
      </c>
      <c r="T30" s="111" t="s">
        <v>151</v>
      </c>
      <c r="U30" s="96" t="s">
        <v>152</v>
      </c>
    </row>
    <row r="31" spans="15:21" x14ac:dyDescent="0.2">
      <c r="S31" s="96" t="s">
        <v>153</v>
      </c>
      <c r="T31" s="111" t="s">
        <v>154</v>
      </c>
      <c r="U31" s="96" t="s">
        <v>155</v>
      </c>
    </row>
    <row r="32" spans="15:21" x14ac:dyDescent="0.2">
      <c r="O32" s="94" t="s">
        <v>156</v>
      </c>
      <c r="S32" s="96" t="s">
        <v>157</v>
      </c>
      <c r="T32" s="111" t="s">
        <v>158</v>
      </c>
      <c r="U32" s="96" t="s">
        <v>159</v>
      </c>
    </row>
    <row r="33" spans="1:21" x14ac:dyDescent="0.2">
      <c r="S33" s="101" t="s">
        <v>160</v>
      </c>
      <c r="T33" s="109" t="s">
        <v>161</v>
      </c>
      <c r="U33" t="s">
        <v>162</v>
      </c>
    </row>
    <row r="34" spans="1:21" ht="25.5" x14ac:dyDescent="0.2">
      <c r="S34" s="101" t="s">
        <v>163</v>
      </c>
      <c r="T34" s="110" t="s">
        <v>164</v>
      </c>
      <c r="U34" t="s">
        <v>215</v>
      </c>
    </row>
    <row r="35" spans="1:21" x14ac:dyDescent="0.2">
      <c r="S35" s="96" t="s">
        <v>166</v>
      </c>
      <c r="T35" s="109" t="s">
        <v>167</v>
      </c>
    </row>
    <row r="36" spans="1:21" x14ac:dyDescent="0.2">
      <c r="S36" s="96" t="s">
        <v>168</v>
      </c>
      <c r="T36" s="109" t="s">
        <v>167</v>
      </c>
    </row>
    <row r="37" spans="1:21" x14ac:dyDescent="0.2">
      <c r="O37" s="96"/>
      <c r="Q37" s="97"/>
      <c r="R37" s="97"/>
      <c r="S37" s="97"/>
      <c r="T37" s="112"/>
    </row>
    <row r="47" spans="1:21" x14ac:dyDescent="0.2">
      <c r="A47" s="101" t="s">
        <v>169</v>
      </c>
    </row>
  </sheetData>
  <mergeCells count="2">
    <mergeCell ref="Q2:R2"/>
    <mergeCell ref="P18:Q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69FD2-D6FC-43A7-8E49-2CB078294547}">
  <dimension ref="A1:U65"/>
  <sheetViews>
    <sheetView zoomScale="80" zoomScaleNormal="80" workbookViewId="0">
      <selection activeCell="D55" sqref="D55"/>
    </sheetView>
  </sheetViews>
  <sheetFormatPr defaultRowHeight="12.75" x14ac:dyDescent="0.2"/>
  <cols>
    <col min="18" max="18" width="17" customWidth="1"/>
    <col min="19" max="19" width="15.140625" customWidth="1"/>
    <col min="20" max="20" width="43.28515625" style="109" customWidth="1"/>
    <col min="21" max="21" width="49.140625" customWidth="1"/>
  </cols>
  <sheetData>
    <row r="1" spans="1:18" ht="24" customHeight="1" x14ac:dyDescent="0.25">
      <c r="F1" s="150" t="s">
        <v>170</v>
      </c>
    </row>
    <row r="2" spans="1:18" ht="18" x14ac:dyDescent="0.25">
      <c r="A2" s="107"/>
    </row>
    <row r="3" spans="1:18" x14ac:dyDescent="0.2">
      <c r="Q3" s="214"/>
      <c r="R3" s="214"/>
    </row>
    <row r="10" spans="1:18"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1" x14ac:dyDescent="0.2">
      <c r="O33" s="94"/>
    </row>
    <row r="34" spans="15:21" x14ac:dyDescent="0.2">
      <c r="S34" s="101" t="s">
        <v>83</v>
      </c>
      <c r="T34" s="110" t="s">
        <v>84</v>
      </c>
      <c r="U34" s="101" t="s">
        <v>85</v>
      </c>
    </row>
    <row r="35" spans="15:21" x14ac:dyDescent="0.2">
      <c r="S35" s="101" t="s">
        <v>86</v>
      </c>
      <c r="T35" s="110" t="s">
        <v>87</v>
      </c>
      <c r="U35" s="101" t="s">
        <v>88</v>
      </c>
    </row>
    <row r="36" spans="15:21" x14ac:dyDescent="0.2">
      <c r="S36" s="101" t="s">
        <v>90</v>
      </c>
      <c r="T36" s="110" t="s">
        <v>91</v>
      </c>
      <c r="U36" s="101" t="s">
        <v>92</v>
      </c>
    </row>
    <row r="37" spans="15:21" x14ac:dyDescent="0.2">
      <c r="S37" s="101" t="s">
        <v>93</v>
      </c>
      <c r="T37" s="110" t="s">
        <v>94</v>
      </c>
      <c r="U37" s="101" t="s">
        <v>95</v>
      </c>
    </row>
    <row r="38" spans="15:21" x14ac:dyDescent="0.2">
      <c r="O38" s="96"/>
      <c r="Q38" s="97"/>
      <c r="R38" s="97"/>
      <c r="S38" s="101" t="s">
        <v>96</v>
      </c>
      <c r="T38" s="110" t="s">
        <v>97</v>
      </c>
      <c r="U38" s="101" t="s">
        <v>98</v>
      </c>
    </row>
    <row r="39" spans="15:21" x14ac:dyDescent="0.2">
      <c r="S39" s="101" t="s">
        <v>99</v>
      </c>
      <c r="T39" s="110" t="s">
        <v>100</v>
      </c>
      <c r="U39" s="101" t="s">
        <v>98</v>
      </c>
    </row>
    <row r="40" spans="15:21" x14ac:dyDescent="0.2">
      <c r="S40" s="101" t="s">
        <v>102</v>
      </c>
      <c r="T40" s="151" t="s">
        <v>171</v>
      </c>
    </row>
    <row r="41" spans="15:21" x14ac:dyDescent="0.2">
      <c r="S41" s="101" t="s">
        <v>104</v>
      </c>
      <c r="T41" s="110" t="s">
        <v>105</v>
      </c>
      <c r="U41" s="101" t="s">
        <v>106</v>
      </c>
    </row>
    <row r="42" spans="15:21" x14ac:dyDescent="0.2">
      <c r="S42" s="152" t="s">
        <v>172</v>
      </c>
      <c r="T42" s="151" t="s">
        <v>108</v>
      </c>
      <c r="U42" s="101"/>
    </row>
    <row r="43" spans="15:21" x14ac:dyDescent="0.2">
      <c r="S43" s="152" t="s">
        <v>173</v>
      </c>
      <c r="T43" s="151" t="s">
        <v>174</v>
      </c>
      <c r="U43" s="101"/>
    </row>
    <row r="44" spans="15:21" x14ac:dyDescent="0.2">
      <c r="S44" s="152" t="s">
        <v>175</v>
      </c>
      <c r="T44" s="151" t="s">
        <v>108</v>
      </c>
      <c r="U44" s="101" t="s">
        <v>88</v>
      </c>
    </row>
    <row r="45" spans="15:21" x14ac:dyDescent="0.2">
      <c r="S45" s="101" t="s">
        <v>109</v>
      </c>
      <c r="T45" s="110" t="s">
        <v>110</v>
      </c>
      <c r="U45" s="101" t="s">
        <v>106</v>
      </c>
    </row>
    <row r="46" spans="15:21" x14ac:dyDescent="0.2">
      <c r="S46" s="101" t="s">
        <v>111</v>
      </c>
      <c r="T46" s="110" t="s">
        <v>112</v>
      </c>
      <c r="U46" s="94" t="s">
        <v>113</v>
      </c>
    </row>
    <row r="47" spans="15:21" x14ac:dyDescent="0.2">
      <c r="S47" s="101" t="s">
        <v>115</v>
      </c>
      <c r="T47" s="110" t="s">
        <v>116</v>
      </c>
      <c r="U47" s="101" t="s">
        <v>88</v>
      </c>
    </row>
    <row r="48" spans="15:21" x14ac:dyDescent="0.2">
      <c r="S48" s="101" t="s">
        <v>117</v>
      </c>
      <c r="T48" s="110" t="s">
        <v>118</v>
      </c>
      <c r="U48" s="101" t="s">
        <v>51</v>
      </c>
    </row>
    <row r="49" spans="1:21" x14ac:dyDescent="0.2">
      <c r="S49" s="101" t="s">
        <v>119</v>
      </c>
      <c r="T49" s="110" t="s">
        <v>120</v>
      </c>
      <c r="U49" s="101" t="s">
        <v>121</v>
      </c>
    </row>
    <row r="50" spans="1:21" x14ac:dyDescent="0.2">
      <c r="A50" t="s">
        <v>176</v>
      </c>
      <c r="S50" s="101" t="s">
        <v>122</v>
      </c>
      <c r="T50" s="110" t="s">
        <v>123</v>
      </c>
      <c r="U50" s="101" t="s">
        <v>124</v>
      </c>
    </row>
    <row r="51" spans="1:21" ht="25.5" x14ac:dyDescent="0.2">
      <c r="A51" s="101" t="s">
        <v>177</v>
      </c>
      <c r="S51" s="101" t="s">
        <v>126</v>
      </c>
      <c r="T51" s="109" t="s">
        <v>127</v>
      </c>
      <c r="U51" s="101" t="s">
        <v>128</v>
      </c>
    </row>
    <row r="52" spans="1:21" x14ac:dyDescent="0.2">
      <c r="S52" s="101" t="s">
        <v>129</v>
      </c>
      <c r="T52" s="110" t="s">
        <v>130</v>
      </c>
      <c r="U52" s="101" t="s">
        <v>131</v>
      </c>
    </row>
    <row r="53" spans="1:21" x14ac:dyDescent="0.2">
      <c r="S53" s="101" t="s">
        <v>133</v>
      </c>
      <c r="T53" s="110" t="s">
        <v>134</v>
      </c>
      <c r="U53" s="101" t="s">
        <v>135</v>
      </c>
    </row>
    <row r="54" spans="1:21" x14ac:dyDescent="0.2">
      <c r="S54" s="101" t="s">
        <v>136</v>
      </c>
      <c r="T54" s="110" t="s">
        <v>137</v>
      </c>
      <c r="U54" s="101" t="s">
        <v>138</v>
      </c>
    </row>
    <row r="55" spans="1:21" ht="25.5" x14ac:dyDescent="0.2">
      <c r="S55" s="101" t="s">
        <v>139</v>
      </c>
      <c r="T55" s="110" t="s">
        <v>140</v>
      </c>
      <c r="U55" s="101" t="s">
        <v>141</v>
      </c>
    </row>
    <row r="56" spans="1:21" x14ac:dyDescent="0.2">
      <c r="S56" s="101" t="s">
        <v>142</v>
      </c>
      <c r="T56" s="110" t="s">
        <v>143</v>
      </c>
      <c r="U56" s="101" t="s">
        <v>144</v>
      </c>
    </row>
    <row r="57" spans="1:21" x14ac:dyDescent="0.2">
      <c r="S57" s="101" t="s">
        <v>145</v>
      </c>
      <c r="T57" s="110" t="s">
        <v>146</v>
      </c>
    </row>
    <row r="58" spans="1:21" x14ac:dyDescent="0.2">
      <c r="S58" s="101" t="s">
        <v>147</v>
      </c>
      <c r="T58" s="110" t="s">
        <v>148</v>
      </c>
      <c r="U58" s="96" t="s">
        <v>149</v>
      </c>
    </row>
    <row r="59" spans="1:21" ht="25.5" x14ac:dyDescent="0.2">
      <c r="S59" s="101" t="s">
        <v>150</v>
      </c>
      <c r="T59" s="110" t="s">
        <v>151</v>
      </c>
      <c r="U59" s="96" t="s">
        <v>152</v>
      </c>
    </row>
    <row r="60" spans="1:21" x14ac:dyDescent="0.2">
      <c r="S60" s="101" t="s">
        <v>153</v>
      </c>
      <c r="T60" s="110" t="s">
        <v>154</v>
      </c>
      <c r="U60" s="96" t="s">
        <v>155</v>
      </c>
    </row>
    <row r="61" spans="1:21" x14ac:dyDescent="0.2">
      <c r="S61" s="101" t="s">
        <v>157</v>
      </c>
      <c r="T61" s="110" t="s">
        <v>158</v>
      </c>
      <c r="U61" s="96" t="s">
        <v>159</v>
      </c>
    </row>
    <row r="62" spans="1:21" x14ac:dyDescent="0.2">
      <c r="S62" s="101" t="s">
        <v>160</v>
      </c>
      <c r="T62" s="109" t="s">
        <v>161</v>
      </c>
      <c r="U62" t="s">
        <v>162</v>
      </c>
    </row>
    <row r="63" spans="1:21" ht="25.5" x14ac:dyDescent="0.2">
      <c r="S63" s="101" t="s">
        <v>163</v>
      </c>
      <c r="T63" s="110" t="s">
        <v>164</v>
      </c>
      <c r="U63" t="s">
        <v>165</v>
      </c>
    </row>
    <row r="64" spans="1:21" x14ac:dyDescent="0.2">
      <c r="S64" s="101" t="s">
        <v>166</v>
      </c>
      <c r="T64" s="109" t="s">
        <v>167</v>
      </c>
    </row>
    <row r="65" spans="19:20" x14ac:dyDescent="0.2">
      <c r="S65" s="101" t="s">
        <v>168</v>
      </c>
      <c r="T65" s="109" t="s">
        <v>167</v>
      </c>
    </row>
  </sheetData>
  <mergeCells count="2">
    <mergeCell ref="Q3:R3"/>
    <mergeCell ref="P19:Q1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F1CE-1520-4AED-ABAB-F94E3661D19B}">
  <dimension ref="A1:V68"/>
  <sheetViews>
    <sheetView zoomScale="90" zoomScaleNormal="90" workbookViewId="0">
      <selection activeCell="D2" sqref="D2"/>
    </sheetView>
  </sheetViews>
  <sheetFormatPr defaultRowHeight="12.75" x14ac:dyDescent="0.2"/>
  <cols>
    <col min="18" max="19" width="17" customWidth="1"/>
    <col min="20" max="20" width="15.140625" customWidth="1"/>
    <col min="21" max="21" width="43.28515625" style="109" customWidth="1"/>
    <col min="22" max="22" width="63.85546875" customWidth="1"/>
  </cols>
  <sheetData>
    <row r="1" spans="1:19" ht="24" customHeight="1" x14ac:dyDescent="0.25">
      <c r="F1" s="150" t="s">
        <v>178</v>
      </c>
    </row>
    <row r="2" spans="1:19" ht="18" x14ac:dyDescent="0.25">
      <c r="A2" s="107"/>
    </row>
    <row r="3" spans="1:19" x14ac:dyDescent="0.2">
      <c r="Q3" s="214"/>
      <c r="R3" s="214"/>
      <c r="S3" s="115"/>
    </row>
    <row r="10" spans="1:19" x14ac:dyDescent="0.2">
      <c r="P10" s="101"/>
    </row>
    <row r="19" spans="15:17" x14ac:dyDescent="0.2">
      <c r="P19" s="215"/>
      <c r="Q19" s="215"/>
    </row>
    <row r="23" spans="15:17" x14ac:dyDescent="0.2">
      <c r="Q23" s="94"/>
    </row>
    <row r="25" spans="15:17" x14ac:dyDescent="0.2">
      <c r="O25" s="115"/>
      <c r="P25" s="115"/>
    </row>
    <row r="26" spans="15:17" ht="12.75" customHeight="1" x14ac:dyDescent="0.2"/>
    <row r="33" spans="15:22" x14ac:dyDescent="0.2">
      <c r="O33" s="94"/>
    </row>
    <row r="34" spans="15:22" x14ac:dyDescent="0.2">
      <c r="T34" s="101" t="s">
        <v>83</v>
      </c>
      <c r="U34" s="110" t="s">
        <v>84</v>
      </c>
      <c r="V34" s="101" t="s">
        <v>85</v>
      </c>
    </row>
    <row r="35" spans="15:22" x14ac:dyDescent="0.2">
      <c r="T35" s="101" t="s">
        <v>86</v>
      </c>
      <c r="U35" s="110" t="s">
        <v>87</v>
      </c>
      <c r="V35" s="101" t="s">
        <v>88</v>
      </c>
    </row>
    <row r="36" spans="15:22" x14ac:dyDescent="0.2">
      <c r="T36" s="101" t="s">
        <v>90</v>
      </c>
      <c r="U36" s="110" t="s">
        <v>91</v>
      </c>
      <c r="V36" s="101" t="s">
        <v>92</v>
      </c>
    </row>
    <row r="37" spans="15:22" x14ac:dyDescent="0.2">
      <c r="T37" s="101" t="s">
        <v>93</v>
      </c>
      <c r="U37" s="110" t="s">
        <v>94</v>
      </c>
      <c r="V37" s="101" t="s">
        <v>95</v>
      </c>
    </row>
    <row r="38" spans="15:22" x14ac:dyDescent="0.2">
      <c r="O38" s="96"/>
      <c r="Q38" s="97"/>
      <c r="R38" s="97"/>
      <c r="S38" s="97"/>
      <c r="T38" s="101" t="s">
        <v>96</v>
      </c>
      <c r="U38" s="110" t="s">
        <v>97</v>
      </c>
      <c r="V38" s="101" t="s">
        <v>98</v>
      </c>
    </row>
    <row r="39" spans="15:22" x14ac:dyDescent="0.2">
      <c r="T39" s="101" t="s">
        <v>99</v>
      </c>
      <c r="U39" s="110" t="s">
        <v>100</v>
      </c>
      <c r="V39" s="101" t="s">
        <v>98</v>
      </c>
    </row>
    <row r="40" spans="15:22" x14ac:dyDescent="0.2">
      <c r="T40" s="101" t="s">
        <v>102</v>
      </c>
      <c r="U40" s="151" t="s">
        <v>171</v>
      </c>
    </row>
    <row r="41" spans="15:22" x14ac:dyDescent="0.2">
      <c r="T41" s="101" t="s">
        <v>104</v>
      </c>
      <c r="U41" s="110" t="s">
        <v>105</v>
      </c>
      <c r="V41" s="101" t="s">
        <v>106</v>
      </c>
    </row>
    <row r="42" spans="15:22" x14ac:dyDescent="0.2">
      <c r="T42" s="152" t="s">
        <v>172</v>
      </c>
      <c r="U42" s="151" t="s">
        <v>108</v>
      </c>
      <c r="V42" s="101"/>
    </row>
    <row r="43" spans="15:22" x14ac:dyDescent="0.2">
      <c r="T43" s="152" t="s">
        <v>173</v>
      </c>
      <c r="U43" s="151" t="s">
        <v>174</v>
      </c>
      <c r="V43" s="101"/>
    </row>
    <row r="44" spans="15:22" x14ac:dyDescent="0.2">
      <c r="T44" s="152" t="s">
        <v>175</v>
      </c>
      <c r="U44" s="151" t="s">
        <v>108</v>
      </c>
      <c r="V44" s="101" t="s">
        <v>88</v>
      </c>
    </row>
    <row r="45" spans="15:22" x14ac:dyDescent="0.2">
      <c r="T45" s="101" t="s">
        <v>109</v>
      </c>
      <c r="U45" s="110" t="s">
        <v>110</v>
      </c>
      <c r="V45" s="101" t="s">
        <v>106</v>
      </c>
    </row>
    <row r="46" spans="15:22" x14ac:dyDescent="0.2">
      <c r="T46" s="101" t="s">
        <v>111</v>
      </c>
      <c r="U46" s="110" t="s">
        <v>112</v>
      </c>
      <c r="V46" s="94" t="s">
        <v>113</v>
      </c>
    </row>
    <row r="47" spans="15:22" x14ac:dyDescent="0.2">
      <c r="T47" s="101" t="s">
        <v>115</v>
      </c>
      <c r="U47" s="110" t="s">
        <v>116</v>
      </c>
      <c r="V47" s="101" t="s">
        <v>88</v>
      </c>
    </row>
    <row r="48" spans="15:22" x14ac:dyDescent="0.2">
      <c r="T48" s="101" t="s">
        <v>117</v>
      </c>
      <c r="U48" s="110" t="s">
        <v>118</v>
      </c>
      <c r="V48" s="101" t="s">
        <v>51</v>
      </c>
    </row>
    <row r="49" spans="1:22" x14ac:dyDescent="0.2">
      <c r="T49" s="152" t="s">
        <v>179</v>
      </c>
      <c r="U49" s="110" t="s">
        <v>180</v>
      </c>
      <c r="V49" s="101" t="s">
        <v>121</v>
      </c>
    </row>
    <row r="50" spans="1:22" x14ac:dyDescent="0.2">
      <c r="A50" t="s">
        <v>176</v>
      </c>
      <c r="T50" s="101" t="s">
        <v>122</v>
      </c>
      <c r="U50" s="110" t="s">
        <v>123</v>
      </c>
      <c r="V50" s="101" t="s">
        <v>124</v>
      </c>
    </row>
    <row r="51" spans="1:22" x14ac:dyDescent="0.2">
      <c r="T51" s="152" t="s">
        <v>181</v>
      </c>
      <c r="U51" s="151" t="s">
        <v>182</v>
      </c>
      <c r="V51" s="101"/>
    </row>
    <row r="52" spans="1:22" x14ac:dyDescent="0.2">
      <c r="T52" s="152" t="s">
        <v>183</v>
      </c>
      <c r="U52" s="151" t="s">
        <v>184</v>
      </c>
      <c r="V52" s="101"/>
    </row>
    <row r="53" spans="1:22" x14ac:dyDescent="0.2">
      <c r="T53" s="152" t="s">
        <v>185</v>
      </c>
      <c r="U53" s="151" t="s">
        <v>186</v>
      </c>
      <c r="V53" s="101"/>
    </row>
    <row r="54" spans="1:22" ht="25.5" x14ac:dyDescent="0.2">
      <c r="A54" s="101" t="s">
        <v>177</v>
      </c>
      <c r="T54" s="101" t="s">
        <v>126</v>
      </c>
      <c r="U54" s="109" t="s">
        <v>127</v>
      </c>
      <c r="V54" s="101" t="s">
        <v>128</v>
      </c>
    </row>
    <row r="55" spans="1:22" x14ac:dyDescent="0.2">
      <c r="T55" s="101" t="s">
        <v>129</v>
      </c>
      <c r="U55" s="110" t="s">
        <v>130</v>
      </c>
      <c r="V55" s="101" t="s">
        <v>131</v>
      </c>
    </row>
    <row r="56" spans="1:22" x14ac:dyDescent="0.2">
      <c r="T56" s="101" t="s">
        <v>133</v>
      </c>
      <c r="U56" s="110" t="s">
        <v>134</v>
      </c>
      <c r="V56" s="101" t="s">
        <v>135</v>
      </c>
    </row>
    <row r="57" spans="1:22" x14ac:dyDescent="0.2">
      <c r="T57" s="101" t="s">
        <v>136</v>
      </c>
      <c r="U57" s="110" t="s">
        <v>137</v>
      </c>
      <c r="V57" s="101" t="s">
        <v>138</v>
      </c>
    </row>
    <row r="58" spans="1:22" ht="25.5" x14ac:dyDescent="0.2">
      <c r="T58" s="101" t="s">
        <v>139</v>
      </c>
      <c r="U58" s="110" t="s">
        <v>140</v>
      </c>
      <c r="V58" s="101" t="s">
        <v>141</v>
      </c>
    </row>
    <row r="59" spans="1:22" x14ac:dyDescent="0.2">
      <c r="T59" s="101" t="s">
        <v>142</v>
      </c>
      <c r="U59" s="110" t="s">
        <v>143</v>
      </c>
      <c r="V59" s="101" t="s">
        <v>144</v>
      </c>
    </row>
    <row r="60" spans="1:22" x14ac:dyDescent="0.2">
      <c r="T60" s="101" t="s">
        <v>145</v>
      </c>
      <c r="U60" s="110" t="s">
        <v>146</v>
      </c>
    </row>
    <row r="61" spans="1:22" x14ac:dyDescent="0.2">
      <c r="T61" s="101" t="s">
        <v>147</v>
      </c>
      <c r="U61" s="110" t="s">
        <v>148</v>
      </c>
      <c r="V61" s="96" t="s">
        <v>149</v>
      </c>
    </row>
    <row r="62" spans="1:22" ht="25.5" x14ac:dyDescent="0.2">
      <c r="T62" s="101" t="s">
        <v>150</v>
      </c>
      <c r="U62" s="110" t="s">
        <v>151</v>
      </c>
      <c r="V62" s="96" t="s">
        <v>152</v>
      </c>
    </row>
    <row r="63" spans="1:22" x14ac:dyDescent="0.2">
      <c r="T63" s="101" t="s">
        <v>153</v>
      </c>
      <c r="U63" s="110" t="s">
        <v>154</v>
      </c>
      <c r="V63" s="96" t="s">
        <v>155</v>
      </c>
    </row>
    <row r="64" spans="1:22" x14ac:dyDescent="0.2">
      <c r="T64" s="101" t="s">
        <v>157</v>
      </c>
      <c r="U64" s="110" t="s">
        <v>158</v>
      </c>
      <c r="V64" s="96" t="s">
        <v>159</v>
      </c>
    </row>
    <row r="65" spans="20:22" x14ac:dyDescent="0.2">
      <c r="T65" s="101" t="s">
        <v>160</v>
      </c>
      <c r="U65" s="109" t="s">
        <v>161</v>
      </c>
      <c r="V65" t="s">
        <v>162</v>
      </c>
    </row>
    <row r="66" spans="20:22" ht="38.25" x14ac:dyDescent="0.2">
      <c r="T66" s="101" t="s">
        <v>163</v>
      </c>
      <c r="U66" s="110" t="s">
        <v>164</v>
      </c>
      <c r="V66" s="109" t="s">
        <v>165</v>
      </c>
    </row>
    <row r="67" spans="20:22" x14ac:dyDescent="0.2">
      <c r="T67" s="101" t="s">
        <v>166</v>
      </c>
      <c r="U67" s="109" t="s">
        <v>167</v>
      </c>
    </row>
    <row r="68" spans="20:22" x14ac:dyDescent="0.2">
      <c r="T68" s="101" t="s">
        <v>168</v>
      </c>
      <c r="U68" s="109" t="s">
        <v>167</v>
      </c>
    </row>
  </sheetData>
  <mergeCells count="2">
    <mergeCell ref="Q3:R3"/>
    <mergeCell ref="P19:Q19"/>
  </mergeCells>
  <pageMargins left="0.7" right="0.7" top="0.75" bottom="0.75" header="0.3" footer="0.3"/>
  <pageSetup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85FD-F6AD-4B26-90B2-FC29DB02FCFB}">
  <dimension ref="B1:C16"/>
  <sheetViews>
    <sheetView workbookViewId="0">
      <selection activeCell="A16" sqref="A16:XFD16"/>
    </sheetView>
  </sheetViews>
  <sheetFormatPr defaultRowHeight="12.75" x14ac:dyDescent="0.2"/>
  <cols>
    <col min="2" max="2" width="33.140625" customWidth="1"/>
  </cols>
  <sheetData>
    <row r="1" spans="2:3" ht="14.25" x14ac:dyDescent="0.2">
      <c r="B1" t="s">
        <v>187</v>
      </c>
      <c r="C1" s="101" t="s">
        <v>188</v>
      </c>
    </row>
    <row r="2" spans="2:3" x14ac:dyDescent="0.2">
      <c r="C2" s="171" t="s">
        <v>213</v>
      </c>
    </row>
    <row r="3" spans="2:3" x14ac:dyDescent="0.2">
      <c r="C3" s="101"/>
    </row>
    <row r="4" spans="2:3" x14ac:dyDescent="0.2">
      <c r="B4" t="s">
        <v>189</v>
      </c>
      <c r="C4" t="s">
        <v>190</v>
      </c>
    </row>
    <row r="5" spans="2:3" x14ac:dyDescent="0.2">
      <c r="C5" s="171" t="s">
        <v>211</v>
      </c>
    </row>
    <row r="7" spans="2:3" x14ac:dyDescent="0.2">
      <c r="B7" t="s">
        <v>191</v>
      </c>
      <c r="C7" t="s">
        <v>192</v>
      </c>
    </row>
    <row r="8" spans="2:3" x14ac:dyDescent="0.2">
      <c r="C8" t="s">
        <v>193</v>
      </c>
    </row>
    <row r="9" spans="2:3" x14ac:dyDescent="0.2">
      <c r="C9" s="101" t="s">
        <v>194</v>
      </c>
    </row>
    <row r="10" spans="2:3" x14ac:dyDescent="0.2">
      <c r="C10" s="171" t="s">
        <v>200</v>
      </c>
    </row>
    <row r="12" spans="2:3" x14ac:dyDescent="0.2">
      <c r="B12" t="s">
        <v>195</v>
      </c>
      <c r="C12" t="s">
        <v>196</v>
      </c>
    </row>
    <row r="13" spans="2:3" x14ac:dyDescent="0.2">
      <c r="C13" s="101" t="s">
        <v>197</v>
      </c>
    </row>
    <row r="14" spans="2:3" x14ac:dyDescent="0.2">
      <c r="C14" s="101" t="s">
        <v>198</v>
      </c>
    </row>
    <row r="15" spans="2:3" x14ac:dyDescent="0.2">
      <c r="C15" s="101" t="s">
        <v>199</v>
      </c>
    </row>
    <row r="16" spans="2:3" x14ac:dyDescent="0.2">
      <c r="C16" s="171" t="s">
        <v>212</v>
      </c>
    </row>
  </sheetData>
  <pageMargins left="0.7" right="0.7" top="0.75" bottom="0.75" header="0.3" footer="0.3"/>
  <pageSetup orientation="portrait" r:id="rId1"/>
</worksheet>
</file>

<file path=docMetadata/LabelInfo.xml><?xml version="1.0" encoding="utf-8"?>
<clbl:labelList xmlns:clbl="http://schemas.microsoft.com/office/2020/mipLabelMetadata">
  <clbl:label id="{e741d71c-c6b6-47b0-803c-0f3b32b07556}" enabled="0" method="" siteId="{e741d71c-c6b6-47b0-803c-0f3b32b0755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XGSPON Planning Tool</vt:lpstr>
      <vt:lpstr>XGSPON Budget Calculator</vt:lpstr>
      <vt:lpstr>XGSPON Optical Budget Diagram</vt:lpstr>
      <vt:lpstr>FMO1 PON Optical Budget Diag</vt:lpstr>
      <vt:lpstr>FMO2 PON Optical Budget Diag</vt:lpstr>
      <vt:lpstr>Notes</vt:lpstr>
    </vt:vector>
  </TitlesOfParts>
  <Manager/>
  <Company>SBC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JY5134</dc:creator>
  <cp:keywords/>
  <dc:description/>
  <cp:lastModifiedBy>VALENTINE, MICHAEL J</cp:lastModifiedBy>
  <cp:revision/>
  <dcterms:created xsi:type="dcterms:W3CDTF">2003-07-09T18:11:32Z</dcterms:created>
  <dcterms:modified xsi:type="dcterms:W3CDTF">2025-02-12T17:12:58Z</dcterms:modified>
  <cp:category/>
  <cp:contentStatus/>
</cp:coreProperties>
</file>