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iar\Desktop\MMSD\ESAME\Gruppo3\ELECTRE\"/>
    </mc:Choice>
  </mc:AlternateContent>
  <xr:revisionPtr revIDLastSave="0" documentId="13_ncr:1_{9A6388F2-0D8A-4BAE-8361-7B560273E4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assunto" sheetId="6" r:id="rId1"/>
    <sheet name="Coppia1" sheetId="2" r:id="rId2"/>
    <sheet name="Coppia2" sheetId="8" r:id="rId3"/>
    <sheet name="Coppia3" sheetId="10" r:id="rId4"/>
    <sheet name="Coppia4" sheetId="9" r:id="rId5"/>
  </sheets>
  <definedNames>
    <definedName name="solver_adj" localSheetId="1" hidden="1">Coppia1!$A$31:$A$40</definedName>
    <definedName name="solver_adj" localSheetId="2" hidden="1">Coppia2!$A$31:$A$40</definedName>
    <definedName name="solver_adj" localSheetId="3" hidden="1">Coppia3!$A$31:$A$40</definedName>
    <definedName name="solver_adj" localSheetId="4" hidden="1">Coppia4!$A$31:$A$40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Coppia1!$A$31:$A$40</definedName>
    <definedName name="solver_lhs1" localSheetId="2" hidden="1">Coppia2!$A$31:$A$40</definedName>
    <definedName name="solver_lhs1" localSheetId="3" hidden="1">Coppia3!$A$31:$A$40</definedName>
    <definedName name="solver_lhs1" localSheetId="4" hidden="1">Coppia4!$A$31:$A$40</definedName>
    <definedName name="solver_lhs2" localSheetId="1" hidden="1">Coppia1!$B$40:$J$40</definedName>
    <definedName name="solver_lhs2" localSheetId="2" hidden="1">Coppia2!$B$40:$J$40</definedName>
    <definedName name="solver_lhs2" localSheetId="3" hidden="1">Coppia3!$B$40:$J$40</definedName>
    <definedName name="solver_lhs2" localSheetId="4" hidden="1">Coppia4!$B$40:$J$40</definedName>
    <definedName name="solver_lhs3" localSheetId="1" hidden="1">Coppia1!$K$31:$K$39</definedName>
    <definedName name="solver_lhs3" localSheetId="2" hidden="1">Coppia2!$K$31:$K$39</definedName>
    <definedName name="solver_lhs3" localSheetId="3" hidden="1">Coppia3!$K$31:$K$39</definedName>
    <definedName name="solver_lhs3" localSheetId="4" hidden="1">Coppia4!$K$31:$K$39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Coppia1!$M$34</definedName>
    <definedName name="solver_opt" localSheetId="2" hidden="1">Coppia2!$M$34</definedName>
    <definedName name="solver_opt" localSheetId="3" hidden="1">Coppia3!$M$34</definedName>
    <definedName name="solver_opt" localSheetId="4" hidden="1">Coppia4!$M$34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1" localSheetId="4" hidden="1">5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hs1" localSheetId="1" hidden="1">"binario"</definedName>
    <definedName name="solver_rhs1" localSheetId="2" hidden="1">"binario"</definedName>
    <definedName name="solver_rhs1" localSheetId="3" hidden="1">"binario"</definedName>
    <definedName name="solver_rhs1" localSheetId="4" hidden="1">"binario"</definedName>
    <definedName name="solver_rhs2" localSheetId="1" hidden="1">Coppia1!$B$41:$J$41</definedName>
    <definedName name="solver_rhs2" localSheetId="2" hidden="1">Coppia2!$B$41:$J$41</definedName>
    <definedName name="solver_rhs2" localSheetId="3" hidden="1">Coppia3!$B$41:$J$41</definedName>
    <definedName name="solver_rhs2" localSheetId="4" hidden="1">Coppia4!$B$41:$J$41</definedName>
    <definedName name="solver_rhs3" localSheetId="1" hidden="1">Coppia1!$L$31:$L$39</definedName>
    <definedName name="solver_rhs3" localSheetId="2" hidden="1">Coppia2!$L$31:$L$39</definedName>
    <definedName name="solver_rhs3" localSheetId="3" hidden="1">Coppia3!$L$31:$L$39</definedName>
    <definedName name="solver_rhs3" localSheetId="4" hidden="1">Coppia4!$L$31:$L$39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0" l="1"/>
  <c r="J30" i="10"/>
  <c r="J41" i="10" s="1"/>
  <c r="I30" i="10"/>
  <c r="I41" i="10" s="1"/>
  <c r="H30" i="10"/>
  <c r="H41" i="10" s="1"/>
  <c r="G30" i="10"/>
  <c r="G41" i="10" s="1"/>
  <c r="F30" i="10"/>
  <c r="F41" i="10" s="1"/>
  <c r="E30" i="10"/>
  <c r="E41" i="10" s="1"/>
  <c r="D30" i="10"/>
  <c r="D41" i="10" s="1"/>
  <c r="C30" i="10"/>
  <c r="B30" i="10"/>
  <c r="B41" i="10" s="1"/>
  <c r="J25" i="10"/>
  <c r="J39" i="10" s="1"/>
  <c r="I25" i="10"/>
  <c r="I39" i="10" s="1"/>
  <c r="H25" i="10"/>
  <c r="H39" i="10" s="1"/>
  <c r="G25" i="10"/>
  <c r="G39" i="10" s="1"/>
  <c r="F25" i="10"/>
  <c r="F39" i="10" s="1"/>
  <c r="E25" i="10"/>
  <c r="E39" i="10" s="1"/>
  <c r="D25" i="10"/>
  <c r="D39" i="10" s="1"/>
  <c r="C25" i="10"/>
  <c r="C39" i="10" s="1"/>
  <c r="B25" i="10"/>
  <c r="B39" i="10" s="1"/>
  <c r="J24" i="10"/>
  <c r="J38" i="10" s="1"/>
  <c r="I24" i="10"/>
  <c r="I38" i="10" s="1"/>
  <c r="H24" i="10"/>
  <c r="H38" i="10" s="1"/>
  <c r="G24" i="10"/>
  <c r="G38" i="10" s="1"/>
  <c r="F24" i="10"/>
  <c r="F38" i="10" s="1"/>
  <c r="E24" i="10"/>
  <c r="E38" i="10" s="1"/>
  <c r="D24" i="10"/>
  <c r="D38" i="10" s="1"/>
  <c r="C24" i="10"/>
  <c r="C38" i="10" s="1"/>
  <c r="B24" i="10"/>
  <c r="J23" i="10"/>
  <c r="J37" i="10" s="1"/>
  <c r="I23" i="10"/>
  <c r="I37" i="10" s="1"/>
  <c r="H23" i="10"/>
  <c r="H37" i="10" s="1"/>
  <c r="G23" i="10"/>
  <c r="G37" i="10" s="1"/>
  <c r="F23" i="10"/>
  <c r="F37" i="10" s="1"/>
  <c r="E23" i="10"/>
  <c r="E37" i="10" s="1"/>
  <c r="D23" i="10"/>
  <c r="D37" i="10" s="1"/>
  <c r="C23" i="10"/>
  <c r="C37" i="10" s="1"/>
  <c r="B23" i="10"/>
  <c r="B37" i="10" s="1"/>
  <c r="J22" i="10"/>
  <c r="J36" i="10" s="1"/>
  <c r="I22" i="10"/>
  <c r="I36" i="10" s="1"/>
  <c r="H22" i="10"/>
  <c r="H36" i="10" s="1"/>
  <c r="G22" i="10"/>
  <c r="G36" i="10" s="1"/>
  <c r="F22" i="10"/>
  <c r="F36" i="10" s="1"/>
  <c r="E22" i="10"/>
  <c r="E36" i="10" s="1"/>
  <c r="D22" i="10"/>
  <c r="D36" i="10" s="1"/>
  <c r="C22" i="10"/>
  <c r="C36" i="10" s="1"/>
  <c r="B22" i="10"/>
  <c r="J21" i="10"/>
  <c r="J35" i="10" s="1"/>
  <c r="I21" i="10"/>
  <c r="I35" i="10" s="1"/>
  <c r="H21" i="10"/>
  <c r="H35" i="10" s="1"/>
  <c r="G21" i="10"/>
  <c r="G35" i="10" s="1"/>
  <c r="F21" i="10"/>
  <c r="F35" i="10" s="1"/>
  <c r="E21" i="10"/>
  <c r="E35" i="10" s="1"/>
  <c r="D21" i="10"/>
  <c r="D35" i="10" s="1"/>
  <c r="C21" i="10"/>
  <c r="C35" i="10" s="1"/>
  <c r="B21" i="10"/>
  <c r="B35" i="10" s="1"/>
  <c r="J20" i="10"/>
  <c r="J34" i="10" s="1"/>
  <c r="I20" i="10"/>
  <c r="I34" i="10" s="1"/>
  <c r="H20" i="10"/>
  <c r="H34" i="10" s="1"/>
  <c r="G20" i="10"/>
  <c r="G34" i="10" s="1"/>
  <c r="F20" i="10"/>
  <c r="F34" i="10" s="1"/>
  <c r="E20" i="10"/>
  <c r="E34" i="10" s="1"/>
  <c r="D20" i="10"/>
  <c r="D34" i="10" s="1"/>
  <c r="C20" i="10"/>
  <c r="C34" i="10" s="1"/>
  <c r="B20" i="10"/>
  <c r="B34" i="10" s="1"/>
  <c r="J19" i="10"/>
  <c r="J33" i="10" s="1"/>
  <c r="I19" i="10"/>
  <c r="I33" i="10" s="1"/>
  <c r="H19" i="10"/>
  <c r="H33" i="10" s="1"/>
  <c r="G19" i="10"/>
  <c r="G33" i="10" s="1"/>
  <c r="F19" i="10"/>
  <c r="F33" i="10" s="1"/>
  <c r="E19" i="10"/>
  <c r="E33" i="10" s="1"/>
  <c r="D19" i="10"/>
  <c r="D33" i="10" s="1"/>
  <c r="C19" i="10"/>
  <c r="C33" i="10" s="1"/>
  <c r="B19" i="10"/>
  <c r="B33" i="10" s="1"/>
  <c r="J18" i="10"/>
  <c r="J32" i="10" s="1"/>
  <c r="I18" i="10"/>
  <c r="I32" i="10" s="1"/>
  <c r="H18" i="10"/>
  <c r="H32" i="10" s="1"/>
  <c r="G18" i="10"/>
  <c r="G32" i="10" s="1"/>
  <c r="F18" i="10"/>
  <c r="F32" i="10" s="1"/>
  <c r="E18" i="10"/>
  <c r="E32" i="10" s="1"/>
  <c r="D18" i="10"/>
  <c r="D32" i="10" s="1"/>
  <c r="C18" i="10"/>
  <c r="C32" i="10" s="1"/>
  <c r="B18" i="10"/>
  <c r="B32" i="10" s="1"/>
  <c r="J17" i="10"/>
  <c r="J31" i="10" s="1"/>
  <c r="I17" i="10"/>
  <c r="I31" i="10" s="1"/>
  <c r="H17" i="10"/>
  <c r="H31" i="10" s="1"/>
  <c r="G17" i="10"/>
  <c r="G31" i="10" s="1"/>
  <c r="F17" i="10"/>
  <c r="F31" i="10" s="1"/>
  <c r="E17" i="10"/>
  <c r="E31" i="10" s="1"/>
  <c r="D17" i="10"/>
  <c r="D31" i="10" s="1"/>
  <c r="C17" i="10"/>
  <c r="C31" i="10" s="1"/>
  <c r="B17" i="10"/>
  <c r="B31" i="10" s="1"/>
  <c r="M32" i="9"/>
  <c r="J30" i="9"/>
  <c r="J41" i="9" s="1"/>
  <c r="I30" i="9"/>
  <c r="I41" i="9" s="1"/>
  <c r="H30" i="9"/>
  <c r="H41" i="9" s="1"/>
  <c r="G30" i="9"/>
  <c r="G41" i="9" s="1"/>
  <c r="F30" i="9"/>
  <c r="F41" i="9" s="1"/>
  <c r="E30" i="9"/>
  <c r="E41" i="9" s="1"/>
  <c r="D30" i="9"/>
  <c r="D41" i="9" s="1"/>
  <c r="C30" i="9"/>
  <c r="C41" i="9" s="1"/>
  <c r="B30" i="9"/>
  <c r="B41" i="9" s="1"/>
  <c r="J25" i="9"/>
  <c r="J39" i="9" s="1"/>
  <c r="I25" i="9"/>
  <c r="I39" i="9" s="1"/>
  <c r="H25" i="9"/>
  <c r="H39" i="9" s="1"/>
  <c r="G25" i="9"/>
  <c r="G39" i="9" s="1"/>
  <c r="F25" i="9"/>
  <c r="F39" i="9" s="1"/>
  <c r="E25" i="9"/>
  <c r="E39" i="9" s="1"/>
  <c r="D25" i="9"/>
  <c r="D39" i="9" s="1"/>
  <c r="C25" i="9"/>
  <c r="C39" i="9" s="1"/>
  <c r="B25" i="9"/>
  <c r="B39" i="9" s="1"/>
  <c r="J24" i="9"/>
  <c r="J38" i="9" s="1"/>
  <c r="I24" i="9"/>
  <c r="I38" i="9" s="1"/>
  <c r="H24" i="9"/>
  <c r="H38" i="9" s="1"/>
  <c r="G24" i="9"/>
  <c r="G38" i="9" s="1"/>
  <c r="F24" i="9"/>
  <c r="F38" i="9" s="1"/>
  <c r="E24" i="9"/>
  <c r="E38" i="9" s="1"/>
  <c r="D24" i="9"/>
  <c r="D38" i="9" s="1"/>
  <c r="C24" i="9"/>
  <c r="C38" i="9" s="1"/>
  <c r="B24" i="9"/>
  <c r="J23" i="9"/>
  <c r="J37" i="9" s="1"/>
  <c r="I23" i="9"/>
  <c r="I37" i="9" s="1"/>
  <c r="H23" i="9"/>
  <c r="H37" i="9" s="1"/>
  <c r="G23" i="9"/>
  <c r="G37" i="9" s="1"/>
  <c r="F23" i="9"/>
  <c r="F37" i="9" s="1"/>
  <c r="E23" i="9"/>
  <c r="E37" i="9" s="1"/>
  <c r="D23" i="9"/>
  <c r="D37" i="9" s="1"/>
  <c r="C23" i="9"/>
  <c r="C37" i="9" s="1"/>
  <c r="B23" i="9"/>
  <c r="B37" i="9" s="1"/>
  <c r="J22" i="9"/>
  <c r="J36" i="9" s="1"/>
  <c r="I22" i="9"/>
  <c r="I36" i="9" s="1"/>
  <c r="H22" i="9"/>
  <c r="H36" i="9" s="1"/>
  <c r="G22" i="9"/>
  <c r="G36" i="9" s="1"/>
  <c r="F22" i="9"/>
  <c r="F36" i="9" s="1"/>
  <c r="E22" i="9"/>
  <c r="E36" i="9" s="1"/>
  <c r="D22" i="9"/>
  <c r="D36" i="9" s="1"/>
  <c r="C22" i="9"/>
  <c r="C36" i="9" s="1"/>
  <c r="B22" i="9"/>
  <c r="J21" i="9"/>
  <c r="J35" i="9" s="1"/>
  <c r="I21" i="9"/>
  <c r="I35" i="9" s="1"/>
  <c r="H21" i="9"/>
  <c r="H35" i="9" s="1"/>
  <c r="G21" i="9"/>
  <c r="G35" i="9" s="1"/>
  <c r="F21" i="9"/>
  <c r="F35" i="9" s="1"/>
  <c r="E21" i="9"/>
  <c r="E35" i="9" s="1"/>
  <c r="D21" i="9"/>
  <c r="D35" i="9" s="1"/>
  <c r="C21" i="9"/>
  <c r="C35" i="9" s="1"/>
  <c r="B21" i="9"/>
  <c r="B35" i="9" s="1"/>
  <c r="J20" i="9"/>
  <c r="J34" i="9" s="1"/>
  <c r="I20" i="9"/>
  <c r="I34" i="9" s="1"/>
  <c r="H20" i="9"/>
  <c r="H34" i="9" s="1"/>
  <c r="G20" i="9"/>
  <c r="G34" i="9" s="1"/>
  <c r="F20" i="9"/>
  <c r="F34" i="9" s="1"/>
  <c r="E20" i="9"/>
  <c r="E34" i="9" s="1"/>
  <c r="D20" i="9"/>
  <c r="D34" i="9" s="1"/>
  <c r="C20" i="9"/>
  <c r="C34" i="9" s="1"/>
  <c r="B20" i="9"/>
  <c r="B34" i="9" s="1"/>
  <c r="J19" i="9"/>
  <c r="J33" i="9" s="1"/>
  <c r="I19" i="9"/>
  <c r="I33" i="9" s="1"/>
  <c r="H19" i="9"/>
  <c r="H33" i="9" s="1"/>
  <c r="G19" i="9"/>
  <c r="G33" i="9" s="1"/>
  <c r="F19" i="9"/>
  <c r="F33" i="9" s="1"/>
  <c r="E19" i="9"/>
  <c r="E33" i="9" s="1"/>
  <c r="D19" i="9"/>
  <c r="D33" i="9" s="1"/>
  <c r="C19" i="9"/>
  <c r="C33" i="9" s="1"/>
  <c r="B19" i="9"/>
  <c r="J18" i="9"/>
  <c r="J32" i="9" s="1"/>
  <c r="I18" i="9"/>
  <c r="I32" i="9" s="1"/>
  <c r="H18" i="9"/>
  <c r="H32" i="9" s="1"/>
  <c r="G18" i="9"/>
  <c r="G32" i="9" s="1"/>
  <c r="F18" i="9"/>
  <c r="F32" i="9" s="1"/>
  <c r="E18" i="9"/>
  <c r="E32" i="9" s="1"/>
  <c r="D18" i="9"/>
  <c r="D32" i="9" s="1"/>
  <c r="C18" i="9"/>
  <c r="C32" i="9" s="1"/>
  <c r="B18" i="9"/>
  <c r="B32" i="9" s="1"/>
  <c r="J17" i="9"/>
  <c r="J31" i="9" s="1"/>
  <c r="I17" i="9"/>
  <c r="I31" i="9" s="1"/>
  <c r="H17" i="9"/>
  <c r="H31" i="9" s="1"/>
  <c r="G17" i="9"/>
  <c r="G31" i="9" s="1"/>
  <c r="F17" i="9"/>
  <c r="F31" i="9" s="1"/>
  <c r="E17" i="9"/>
  <c r="E31" i="9" s="1"/>
  <c r="D17" i="9"/>
  <c r="D31" i="9" s="1"/>
  <c r="C17" i="9"/>
  <c r="C31" i="9" s="1"/>
  <c r="B17" i="9"/>
  <c r="B31" i="9" s="1"/>
  <c r="M32" i="8"/>
  <c r="J30" i="8"/>
  <c r="J41" i="8" s="1"/>
  <c r="I30" i="8"/>
  <c r="I41" i="8" s="1"/>
  <c r="H30" i="8"/>
  <c r="H41" i="8" s="1"/>
  <c r="G30" i="8"/>
  <c r="G41" i="8" s="1"/>
  <c r="F30" i="8"/>
  <c r="F41" i="8" s="1"/>
  <c r="E30" i="8"/>
  <c r="E41" i="8" s="1"/>
  <c r="D30" i="8"/>
  <c r="D41" i="8" s="1"/>
  <c r="C30" i="8"/>
  <c r="C41" i="8" s="1"/>
  <c r="B30" i="8"/>
  <c r="J25" i="8"/>
  <c r="J39" i="8" s="1"/>
  <c r="I25" i="8"/>
  <c r="I39" i="8" s="1"/>
  <c r="H25" i="8"/>
  <c r="H39" i="8" s="1"/>
  <c r="G25" i="8"/>
  <c r="G39" i="8" s="1"/>
  <c r="F25" i="8"/>
  <c r="F39" i="8" s="1"/>
  <c r="E25" i="8"/>
  <c r="E39" i="8" s="1"/>
  <c r="D25" i="8"/>
  <c r="D39" i="8" s="1"/>
  <c r="C25" i="8"/>
  <c r="C39" i="8" s="1"/>
  <c r="B25" i="8"/>
  <c r="J24" i="8"/>
  <c r="J38" i="8" s="1"/>
  <c r="I24" i="8"/>
  <c r="I38" i="8" s="1"/>
  <c r="H24" i="8"/>
  <c r="H38" i="8" s="1"/>
  <c r="G24" i="8"/>
  <c r="G38" i="8" s="1"/>
  <c r="F24" i="8"/>
  <c r="F38" i="8" s="1"/>
  <c r="E24" i="8"/>
  <c r="E38" i="8" s="1"/>
  <c r="D24" i="8"/>
  <c r="D38" i="8" s="1"/>
  <c r="C24" i="8"/>
  <c r="C38" i="8" s="1"/>
  <c r="B24" i="8"/>
  <c r="B38" i="8" s="1"/>
  <c r="J23" i="8"/>
  <c r="J37" i="8" s="1"/>
  <c r="I23" i="8"/>
  <c r="I37" i="8" s="1"/>
  <c r="H23" i="8"/>
  <c r="H37" i="8" s="1"/>
  <c r="G23" i="8"/>
  <c r="G37" i="8" s="1"/>
  <c r="F23" i="8"/>
  <c r="F37" i="8" s="1"/>
  <c r="E23" i="8"/>
  <c r="E37" i="8" s="1"/>
  <c r="D23" i="8"/>
  <c r="D37" i="8" s="1"/>
  <c r="C23" i="8"/>
  <c r="C37" i="8" s="1"/>
  <c r="B23" i="8"/>
  <c r="B37" i="8" s="1"/>
  <c r="J22" i="8"/>
  <c r="J36" i="8" s="1"/>
  <c r="I22" i="8"/>
  <c r="I36" i="8" s="1"/>
  <c r="H22" i="8"/>
  <c r="H36" i="8" s="1"/>
  <c r="G22" i="8"/>
  <c r="G36" i="8" s="1"/>
  <c r="F22" i="8"/>
  <c r="F36" i="8" s="1"/>
  <c r="E22" i="8"/>
  <c r="E36" i="8" s="1"/>
  <c r="D22" i="8"/>
  <c r="D36" i="8" s="1"/>
  <c r="C22" i="8"/>
  <c r="B22" i="8"/>
  <c r="B36" i="8" s="1"/>
  <c r="J21" i="8"/>
  <c r="J35" i="8" s="1"/>
  <c r="I21" i="8"/>
  <c r="I35" i="8" s="1"/>
  <c r="H21" i="8"/>
  <c r="H35" i="8" s="1"/>
  <c r="G21" i="8"/>
  <c r="G35" i="8" s="1"/>
  <c r="F21" i="8"/>
  <c r="F35" i="8" s="1"/>
  <c r="E21" i="8"/>
  <c r="E35" i="8" s="1"/>
  <c r="D21" i="8"/>
  <c r="D35" i="8" s="1"/>
  <c r="C21" i="8"/>
  <c r="C35" i="8" s="1"/>
  <c r="B21" i="8"/>
  <c r="J20" i="8"/>
  <c r="J34" i="8" s="1"/>
  <c r="I20" i="8"/>
  <c r="I34" i="8" s="1"/>
  <c r="H20" i="8"/>
  <c r="H34" i="8" s="1"/>
  <c r="G20" i="8"/>
  <c r="G34" i="8" s="1"/>
  <c r="F20" i="8"/>
  <c r="F34" i="8" s="1"/>
  <c r="E20" i="8"/>
  <c r="E34" i="8" s="1"/>
  <c r="D20" i="8"/>
  <c r="D34" i="8" s="1"/>
  <c r="C20" i="8"/>
  <c r="B20" i="8"/>
  <c r="B34" i="8" s="1"/>
  <c r="J19" i="8"/>
  <c r="J33" i="8" s="1"/>
  <c r="I19" i="8"/>
  <c r="I33" i="8" s="1"/>
  <c r="H19" i="8"/>
  <c r="H33" i="8" s="1"/>
  <c r="G19" i="8"/>
  <c r="G33" i="8" s="1"/>
  <c r="F19" i="8"/>
  <c r="F33" i="8" s="1"/>
  <c r="E19" i="8"/>
  <c r="E33" i="8" s="1"/>
  <c r="D19" i="8"/>
  <c r="D33" i="8" s="1"/>
  <c r="C19" i="8"/>
  <c r="C33" i="8" s="1"/>
  <c r="B19" i="8"/>
  <c r="J18" i="8"/>
  <c r="J32" i="8" s="1"/>
  <c r="I18" i="8"/>
  <c r="I32" i="8" s="1"/>
  <c r="H18" i="8"/>
  <c r="H32" i="8" s="1"/>
  <c r="G18" i="8"/>
  <c r="G32" i="8" s="1"/>
  <c r="F18" i="8"/>
  <c r="F32" i="8" s="1"/>
  <c r="E18" i="8"/>
  <c r="E32" i="8" s="1"/>
  <c r="D18" i="8"/>
  <c r="D32" i="8" s="1"/>
  <c r="C18" i="8"/>
  <c r="C32" i="8" s="1"/>
  <c r="B18" i="8"/>
  <c r="B32" i="8" s="1"/>
  <c r="J17" i="8"/>
  <c r="J31" i="8" s="1"/>
  <c r="I17" i="8"/>
  <c r="I31" i="8" s="1"/>
  <c r="H17" i="8"/>
  <c r="H31" i="8" s="1"/>
  <c r="G17" i="8"/>
  <c r="G31" i="8" s="1"/>
  <c r="F17" i="8"/>
  <c r="F31" i="8" s="1"/>
  <c r="E17" i="8"/>
  <c r="E31" i="8" s="1"/>
  <c r="D17" i="8"/>
  <c r="D31" i="8" s="1"/>
  <c r="C17" i="8"/>
  <c r="C31" i="8" s="1"/>
  <c r="B17" i="8"/>
  <c r="B31" i="8" s="1"/>
  <c r="K25" i="8" l="1"/>
  <c r="L39" i="8" s="1"/>
  <c r="M30" i="10"/>
  <c r="M34" i="10" s="1"/>
  <c r="K24" i="10"/>
  <c r="L38" i="10" s="1"/>
  <c r="C40" i="10"/>
  <c r="K18" i="10"/>
  <c r="L32" i="10" s="1"/>
  <c r="K22" i="10"/>
  <c r="L36" i="10" s="1"/>
  <c r="D40" i="10"/>
  <c r="H40" i="10"/>
  <c r="B38" i="10"/>
  <c r="K38" i="10" s="1"/>
  <c r="I40" i="10"/>
  <c r="F40" i="10"/>
  <c r="J40" i="10"/>
  <c r="K39" i="10"/>
  <c r="G40" i="10"/>
  <c r="E40" i="10"/>
  <c r="K35" i="10"/>
  <c r="K17" i="10"/>
  <c r="K19" i="10"/>
  <c r="L33" i="10" s="1"/>
  <c r="K21" i="10"/>
  <c r="L35" i="10" s="1"/>
  <c r="K23" i="10"/>
  <c r="L37" i="10" s="1"/>
  <c r="K25" i="10"/>
  <c r="L39" i="10" s="1"/>
  <c r="K32" i="10"/>
  <c r="K33" i="10"/>
  <c r="K34" i="10"/>
  <c r="C41" i="10"/>
  <c r="K31" i="10"/>
  <c r="B36" i="10"/>
  <c r="K37" i="10"/>
  <c r="K20" i="10"/>
  <c r="L34" i="10" s="1"/>
  <c r="K24" i="9"/>
  <c r="L38" i="9" s="1"/>
  <c r="K18" i="9"/>
  <c r="L32" i="9" s="1"/>
  <c r="K22" i="9"/>
  <c r="L36" i="9" s="1"/>
  <c r="K19" i="9"/>
  <c r="L33" i="9" s="1"/>
  <c r="B38" i="9"/>
  <c r="K38" i="9" s="1"/>
  <c r="I40" i="9"/>
  <c r="F40" i="9"/>
  <c r="J40" i="9"/>
  <c r="K39" i="9"/>
  <c r="C40" i="9"/>
  <c r="G40" i="9"/>
  <c r="D40" i="9"/>
  <c r="H40" i="9"/>
  <c r="E40" i="9"/>
  <c r="M30" i="9"/>
  <c r="M34" i="9" s="1"/>
  <c r="B33" i="9"/>
  <c r="K17" i="9"/>
  <c r="K21" i="9"/>
  <c r="L35" i="9" s="1"/>
  <c r="K23" i="9"/>
  <c r="L37" i="9" s="1"/>
  <c r="K25" i="9"/>
  <c r="L39" i="9" s="1"/>
  <c r="K32" i="9"/>
  <c r="K35" i="9"/>
  <c r="K31" i="9"/>
  <c r="B36" i="9"/>
  <c r="K37" i="9"/>
  <c r="K34" i="9"/>
  <c r="K20" i="9"/>
  <c r="L34" i="9" s="1"/>
  <c r="K36" i="9"/>
  <c r="J40" i="8"/>
  <c r="K20" i="8"/>
  <c r="L34" i="8" s="1"/>
  <c r="B39" i="8"/>
  <c r="K39" i="8" s="1"/>
  <c r="F40" i="8"/>
  <c r="K21" i="8"/>
  <c r="L35" i="8" s="1"/>
  <c r="K19" i="8"/>
  <c r="L33" i="8" s="1"/>
  <c r="K22" i="8"/>
  <c r="L36" i="8" s="1"/>
  <c r="B35" i="8"/>
  <c r="K35" i="8" s="1"/>
  <c r="G40" i="8"/>
  <c r="K37" i="8"/>
  <c r="D40" i="8"/>
  <c r="E40" i="8"/>
  <c r="I40" i="8"/>
  <c r="H40" i="8"/>
  <c r="K18" i="8"/>
  <c r="L32" i="8" s="1"/>
  <c r="K24" i="8"/>
  <c r="L38" i="8" s="1"/>
  <c r="M30" i="8"/>
  <c r="M34" i="8" s="1"/>
  <c r="B33" i="8"/>
  <c r="K33" i="8" s="1"/>
  <c r="C34" i="8"/>
  <c r="C36" i="8"/>
  <c r="K36" i="8" s="1"/>
  <c r="K17" i="8"/>
  <c r="K23" i="8"/>
  <c r="L37" i="8" s="1"/>
  <c r="K32" i="8"/>
  <c r="K38" i="8"/>
  <c r="B41" i="8"/>
  <c r="K31" i="8"/>
  <c r="C40" i="8" l="1"/>
  <c r="B40" i="10"/>
  <c r="K36" i="10"/>
  <c r="L31" i="10"/>
  <c r="K26" i="10"/>
  <c r="B40" i="9"/>
  <c r="K33" i="9"/>
  <c r="L31" i="9"/>
  <c r="K26" i="9"/>
  <c r="B40" i="8"/>
  <c r="K34" i="8"/>
  <c r="K26" i="8"/>
  <c r="L31" i="8"/>
  <c r="M32" i="2"/>
  <c r="J30" i="2"/>
  <c r="J41" i="2" s="1"/>
  <c r="I30" i="2"/>
  <c r="I41" i="2" s="1"/>
  <c r="H30" i="2"/>
  <c r="H41" i="2" s="1"/>
  <c r="G30" i="2"/>
  <c r="G41" i="2" s="1"/>
  <c r="F30" i="2"/>
  <c r="F41" i="2" s="1"/>
  <c r="E30" i="2"/>
  <c r="E41" i="2" s="1"/>
  <c r="D30" i="2"/>
  <c r="C30" i="2"/>
  <c r="C41" i="2" s="1"/>
  <c r="B30" i="2"/>
  <c r="B31" i="2"/>
  <c r="G31" i="2"/>
  <c r="C34" i="2"/>
  <c r="G34" i="2"/>
  <c r="H34" i="2"/>
  <c r="C35" i="2"/>
  <c r="B36" i="2"/>
  <c r="D38" i="2"/>
  <c r="G39" i="2"/>
  <c r="C17" i="2"/>
  <c r="C31" i="2" s="1"/>
  <c r="D17" i="2"/>
  <c r="D31" i="2" s="1"/>
  <c r="E17" i="2"/>
  <c r="E31" i="2" s="1"/>
  <c r="F17" i="2"/>
  <c r="F31" i="2" s="1"/>
  <c r="G17" i="2"/>
  <c r="H17" i="2"/>
  <c r="H31" i="2" s="1"/>
  <c r="I17" i="2"/>
  <c r="I31" i="2" s="1"/>
  <c r="J17" i="2"/>
  <c r="J31" i="2" s="1"/>
  <c r="C18" i="2"/>
  <c r="C32" i="2" s="1"/>
  <c r="D18" i="2"/>
  <c r="D32" i="2" s="1"/>
  <c r="E18" i="2"/>
  <c r="E32" i="2" s="1"/>
  <c r="F18" i="2"/>
  <c r="F32" i="2" s="1"/>
  <c r="G18" i="2"/>
  <c r="G32" i="2" s="1"/>
  <c r="H18" i="2"/>
  <c r="H32" i="2" s="1"/>
  <c r="I18" i="2"/>
  <c r="I32" i="2" s="1"/>
  <c r="J18" i="2"/>
  <c r="J32" i="2" s="1"/>
  <c r="C19" i="2"/>
  <c r="C33" i="2" s="1"/>
  <c r="D19" i="2"/>
  <c r="D33" i="2" s="1"/>
  <c r="E19" i="2"/>
  <c r="E33" i="2" s="1"/>
  <c r="F19" i="2"/>
  <c r="F33" i="2" s="1"/>
  <c r="G19" i="2"/>
  <c r="G33" i="2" s="1"/>
  <c r="H19" i="2"/>
  <c r="H33" i="2" s="1"/>
  <c r="I19" i="2"/>
  <c r="I33" i="2" s="1"/>
  <c r="J19" i="2"/>
  <c r="J33" i="2" s="1"/>
  <c r="C20" i="2"/>
  <c r="D20" i="2"/>
  <c r="D34" i="2" s="1"/>
  <c r="E20" i="2"/>
  <c r="E34" i="2" s="1"/>
  <c r="F20" i="2"/>
  <c r="F34" i="2" s="1"/>
  <c r="G20" i="2"/>
  <c r="H20" i="2"/>
  <c r="I20" i="2"/>
  <c r="I34" i="2" s="1"/>
  <c r="J20" i="2"/>
  <c r="J34" i="2" s="1"/>
  <c r="C21" i="2"/>
  <c r="D21" i="2"/>
  <c r="D35" i="2" s="1"/>
  <c r="E21" i="2"/>
  <c r="E35" i="2" s="1"/>
  <c r="F21" i="2"/>
  <c r="F35" i="2" s="1"/>
  <c r="G21" i="2"/>
  <c r="G35" i="2" s="1"/>
  <c r="H21" i="2"/>
  <c r="H35" i="2" s="1"/>
  <c r="I21" i="2"/>
  <c r="I35" i="2" s="1"/>
  <c r="J21" i="2"/>
  <c r="J35" i="2" s="1"/>
  <c r="C22" i="2"/>
  <c r="C36" i="2" s="1"/>
  <c r="D22" i="2"/>
  <c r="D36" i="2" s="1"/>
  <c r="E22" i="2"/>
  <c r="E36" i="2" s="1"/>
  <c r="F22" i="2"/>
  <c r="F36" i="2" s="1"/>
  <c r="G22" i="2"/>
  <c r="G36" i="2" s="1"/>
  <c r="H22" i="2"/>
  <c r="H36" i="2" s="1"/>
  <c r="I22" i="2"/>
  <c r="I36" i="2" s="1"/>
  <c r="J22" i="2"/>
  <c r="J36" i="2" s="1"/>
  <c r="C23" i="2"/>
  <c r="C37" i="2" s="1"/>
  <c r="D23" i="2"/>
  <c r="D37" i="2" s="1"/>
  <c r="E23" i="2"/>
  <c r="E37" i="2" s="1"/>
  <c r="F23" i="2"/>
  <c r="F37" i="2" s="1"/>
  <c r="G23" i="2"/>
  <c r="G37" i="2" s="1"/>
  <c r="H23" i="2"/>
  <c r="H37" i="2" s="1"/>
  <c r="I23" i="2"/>
  <c r="I37" i="2" s="1"/>
  <c r="J23" i="2"/>
  <c r="J37" i="2" s="1"/>
  <c r="C24" i="2"/>
  <c r="C38" i="2" s="1"/>
  <c r="D24" i="2"/>
  <c r="E24" i="2"/>
  <c r="E38" i="2" s="1"/>
  <c r="F24" i="2"/>
  <c r="F38" i="2" s="1"/>
  <c r="G24" i="2"/>
  <c r="G38" i="2" s="1"/>
  <c r="H24" i="2"/>
  <c r="H38" i="2" s="1"/>
  <c r="I24" i="2"/>
  <c r="I38" i="2" s="1"/>
  <c r="J24" i="2"/>
  <c r="J38" i="2" s="1"/>
  <c r="C25" i="2"/>
  <c r="C39" i="2" s="1"/>
  <c r="D25" i="2"/>
  <c r="D39" i="2" s="1"/>
  <c r="E25" i="2"/>
  <c r="E39" i="2" s="1"/>
  <c r="F25" i="2"/>
  <c r="F39" i="2" s="1"/>
  <c r="G25" i="2"/>
  <c r="H25" i="2"/>
  <c r="H39" i="2" s="1"/>
  <c r="I25" i="2"/>
  <c r="I39" i="2" s="1"/>
  <c r="J25" i="2"/>
  <c r="J39" i="2" s="1"/>
  <c r="B18" i="2"/>
  <c r="B19" i="2"/>
  <c r="B33" i="2" s="1"/>
  <c r="B20" i="2"/>
  <c r="B34" i="2" s="1"/>
  <c r="B21" i="2"/>
  <c r="B35" i="2" s="1"/>
  <c r="B22" i="2"/>
  <c r="B23" i="2"/>
  <c r="B37" i="2" s="1"/>
  <c r="B24" i="2"/>
  <c r="B38" i="2" s="1"/>
  <c r="B25" i="2"/>
  <c r="B39" i="2" s="1"/>
  <c r="B17" i="2"/>
  <c r="F40" i="2" l="1"/>
  <c r="K17" i="2"/>
  <c r="K22" i="2"/>
  <c r="L36" i="2" s="1"/>
  <c r="K18" i="2"/>
  <c r="L32" i="2" s="1"/>
  <c r="B32" i="2"/>
  <c r="H40" i="2"/>
  <c r="D40" i="2"/>
  <c r="L31" i="2"/>
  <c r="C40" i="2"/>
  <c r="B40" i="2"/>
  <c r="I40" i="2"/>
  <c r="E40" i="2"/>
  <c r="J40" i="2"/>
  <c r="G40" i="2"/>
  <c r="K25" i="2"/>
  <c r="L39" i="2" s="1"/>
  <c r="K21" i="2"/>
  <c r="L35" i="2" s="1"/>
  <c r="K24" i="2"/>
  <c r="L38" i="2" s="1"/>
  <c r="K20" i="2"/>
  <c r="L34" i="2" s="1"/>
  <c r="K23" i="2"/>
  <c r="L37" i="2" s="1"/>
  <c r="K19" i="2"/>
  <c r="L33" i="2" s="1"/>
  <c r="K33" i="2"/>
  <c r="K32" i="2"/>
  <c r="K36" i="2"/>
  <c r="D41" i="2"/>
  <c r="K39" i="2"/>
  <c r="K35" i="2"/>
  <c r="B41" i="2"/>
  <c r="K31" i="2"/>
  <c r="K38" i="2"/>
  <c r="K34" i="2"/>
  <c r="M30" i="2"/>
  <c r="M34" i="2" s="1"/>
  <c r="K37" i="2"/>
  <c r="K26" i="2" l="1"/>
</calcChain>
</file>

<file path=xl/sharedStrings.xml><?xml version="1.0" encoding="utf-8"?>
<sst xmlns="http://schemas.openxmlformats.org/spreadsheetml/2006/main" count="142" uniqueCount="37">
  <si>
    <t>Matrice degli indici di accordo</t>
  </si>
  <si>
    <t>Matrice degli indici di disaccordo</t>
  </si>
  <si>
    <r>
      <t xml:space="preserve">Nucleo (variabili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</si>
  <si>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t>p</t>
  </si>
  <si>
    <t>q</t>
  </si>
  <si>
    <r>
      <t>|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pq</t>
    </r>
    <r>
      <rPr>
        <sz val="11"/>
        <color theme="1"/>
        <rFont val="Calibri"/>
        <family val="2"/>
        <scheme val="minor"/>
      </rPr>
      <t>|</t>
    </r>
  </si>
  <si>
    <r>
      <t xml:space="preserve">| 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|</t>
    </r>
  </si>
  <si>
    <t>Coppia1</t>
  </si>
  <si>
    <t>Coppia2</t>
  </si>
  <si>
    <t>Coppia3</t>
  </si>
  <si>
    <t>Coppia4</t>
  </si>
  <si>
    <t>Problema MCDA: applicazione del metodo ELECTRE</t>
  </si>
  <si>
    <r>
      <t>Problema DISMI: calcolo di un nucleo nel grafo G</t>
    </r>
    <r>
      <rPr>
        <b/>
        <i/>
        <vertAlign val="subscript"/>
        <sz val="14"/>
        <color theme="1"/>
        <rFont val="Calibri"/>
        <family val="2"/>
        <scheme val="minor"/>
      </rPr>
      <t>pq</t>
    </r>
  </si>
  <si>
    <t>p=q=500</t>
  </si>
  <si>
    <r>
      <t>Matrice del grafo G</t>
    </r>
    <r>
      <rPr>
        <b/>
        <i/>
        <sz val="9"/>
        <color theme="1"/>
        <rFont val="Calibri"/>
        <family val="2"/>
        <scheme val="minor"/>
      </rPr>
      <t>pq</t>
    </r>
  </si>
  <si>
    <t>p=800, q=200</t>
  </si>
  <si>
    <t>numero archi uscenti</t>
  </si>
  <si>
    <t>tot archi =</t>
  </si>
  <si>
    <t>Modello per la ricerca di un kernel</t>
  </si>
  <si>
    <t>x</t>
  </si>
  <si>
    <t>z</t>
  </si>
  <si>
    <t>cardinalità del nucleo</t>
  </si>
  <si>
    <t>penalità per nucleo assente</t>
  </si>
  <si>
    <t>F.O.</t>
  </si>
  <si>
    <t>p=700, q=300</t>
  </si>
  <si>
    <t>p=600, q=400</t>
  </si>
  <si>
    <t>Gothenburg</t>
  </si>
  <si>
    <t>Aalborg</t>
  </si>
  <si>
    <t>Murcia</t>
  </si>
  <si>
    <t>Florence</t>
  </si>
  <si>
    <t>Christchurch</t>
  </si>
  <si>
    <t>Berlin</t>
  </si>
  <si>
    <t>Johannesburg</t>
  </si>
  <si>
    <t>Bangalore</t>
  </si>
  <si>
    <t>Tallinn</t>
  </si>
  <si>
    <t>alternative PRESCELTE</t>
  </si>
  <si>
    <t>alternative AGGIUNTIVE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</si>
</sst>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vertAlign val="subscript"/>
      <sz val="14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5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49" fontId="13" fillId="0" borderId="0" xfId="5" applyNumberFormat="1" applyFont="1" applyBorder="1" applyAlignment="1">
      <alignment horizontal="center"/>
    </xf>
    <xf numFmtId="49" fontId="13" fillId="0" borderId="0" xfId="5" applyNumberFormat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49" fontId="13" fillId="0" borderId="1" xfId="5" applyNumberFormat="1" applyFont="1" applyBorder="1" applyAlignment="1">
      <alignment horizontal="center"/>
    </xf>
    <xf numFmtId="49" fontId="13" fillId="0" borderId="1" xfId="5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14" fillId="0" borderId="0" xfId="5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6">
    <cellStyle name="Collegamento ipertestuale" xfId="5" builtinId="8"/>
    <cellStyle name="Normale" xfId="0" builtinId="0"/>
    <cellStyle name="Normale 2" xfId="2" xr:uid="{C409ABDF-5355-499D-AE66-69582C1D96C8}"/>
    <cellStyle name="Normale 2 2" xfId="3" xr:uid="{F3EEBBA2-CF3D-40D6-B27E-C33A1C3934C6}"/>
    <cellStyle name="Normale 3" xfId="1" xr:uid="{76984C71-E629-461E-B7D7-57C525D2B520}"/>
    <cellStyle name="Normale 3 2" xfId="4" xr:uid="{63498342-57AA-4B6B-89AD-72B1290E87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13DA-5F96-4F49-BB89-6C4BE93767EE}">
  <dimension ref="A1:O21"/>
  <sheetViews>
    <sheetView tabSelected="1" workbookViewId="0">
      <selection activeCell="M14" sqref="M14"/>
    </sheetView>
  </sheetViews>
  <sheetFormatPr defaultRowHeight="14.5" x14ac:dyDescent="0.35"/>
  <cols>
    <col min="7" max="7" width="13" customWidth="1"/>
    <col min="11" max="11" width="13.90625" customWidth="1"/>
    <col min="13" max="13" width="15" customWidth="1"/>
    <col min="14" max="14" width="11.1796875" customWidth="1"/>
  </cols>
  <sheetData>
    <row r="1" spans="1:15" ht="18.5" x14ac:dyDescent="0.45">
      <c r="A1" s="36" t="s">
        <v>11</v>
      </c>
      <c r="B1" s="36"/>
      <c r="C1" s="36"/>
      <c r="D1" s="36"/>
      <c r="E1" s="36"/>
      <c r="F1" s="36"/>
      <c r="G1" s="36"/>
    </row>
    <row r="4" spans="1:15" x14ac:dyDescent="0.35">
      <c r="G4" s="37" t="s">
        <v>2</v>
      </c>
      <c r="H4" s="38"/>
      <c r="I4" s="38"/>
      <c r="J4" s="38"/>
      <c r="K4" s="38"/>
      <c r="L4" s="38"/>
      <c r="M4" s="38"/>
      <c r="N4" s="38"/>
      <c r="O4" s="39"/>
    </row>
    <row r="5" spans="1:15" ht="16.5" x14ac:dyDescent="0.45">
      <c r="C5" s="3" t="s">
        <v>3</v>
      </c>
      <c r="D5" s="4" t="s">
        <v>4</v>
      </c>
      <c r="E5" s="2" t="s">
        <v>5</v>
      </c>
      <c r="F5" s="5" t="s">
        <v>6</v>
      </c>
      <c r="G5" s="34" t="s">
        <v>26</v>
      </c>
      <c r="H5" s="34" t="s">
        <v>27</v>
      </c>
      <c r="I5" s="34" t="s">
        <v>28</v>
      </c>
      <c r="J5" s="34" t="s">
        <v>29</v>
      </c>
      <c r="K5" s="34" t="s">
        <v>30</v>
      </c>
      <c r="L5" s="35" t="s">
        <v>31</v>
      </c>
      <c r="M5" s="35" t="s">
        <v>32</v>
      </c>
      <c r="N5" s="35" t="s">
        <v>33</v>
      </c>
      <c r="O5" s="35" t="s">
        <v>34</v>
      </c>
    </row>
    <row r="6" spans="1:15" x14ac:dyDescent="0.35">
      <c r="B6" s="7" t="s">
        <v>7</v>
      </c>
      <c r="C6" s="5">
        <v>800</v>
      </c>
      <c r="D6" s="6">
        <v>200</v>
      </c>
      <c r="E6" s="2">
        <v>3</v>
      </c>
      <c r="F6" s="2">
        <v>7</v>
      </c>
      <c r="G6" s="32">
        <v>1</v>
      </c>
      <c r="H6" s="1">
        <v>1</v>
      </c>
      <c r="I6" s="33">
        <v>1</v>
      </c>
      <c r="J6" s="1">
        <v>1</v>
      </c>
      <c r="K6" s="1">
        <v>1</v>
      </c>
      <c r="L6" s="1">
        <v>0</v>
      </c>
      <c r="M6" s="25">
        <v>1</v>
      </c>
      <c r="N6" s="25">
        <v>1</v>
      </c>
      <c r="O6" s="26">
        <v>0</v>
      </c>
    </row>
    <row r="7" spans="1:15" x14ac:dyDescent="0.35">
      <c r="B7" s="7" t="s">
        <v>8</v>
      </c>
      <c r="C7" s="5">
        <v>700</v>
      </c>
      <c r="D7" s="6">
        <v>300</v>
      </c>
      <c r="E7" s="2">
        <v>6</v>
      </c>
      <c r="F7" s="2">
        <v>5</v>
      </c>
      <c r="G7" s="28">
        <v>1</v>
      </c>
      <c r="H7" s="6">
        <v>1</v>
      </c>
      <c r="I7" s="29">
        <v>1</v>
      </c>
      <c r="J7" s="6">
        <v>1</v>
      </c>
      <c r="K7" s="6">
        <v>1</v>
      </c>
      <c r="L7" s="6">
        <v>0</v>
      </c>
      <c r="M7" s="25">
        <v>0</v>
      </c>
      <c r="N7" s="25">
        <v>0</v>
      </c>
      <c r="O7" s="26">
        <v>0</v>
      </c>
    </row>
    <row r="8" spans="1:15" x14ac:dyDescent="0.35">
      <c r="B8" s="7" t="s">
        <v>9</v>
      </c>
      <c r="C8" s="5">
        <v>600</v>
      </c>
      <c r="D8" s="6">
        <v>400</v>
      </c>
      <c r="E8" s="2">
        <v>12</v>
      </c>
      <c r="F8" s="2">
        <v>5</v>
      </c>
      <c r="G8" s="28">
        <v>1</v>
      </c>
      <c r="H8" s="6">
        <v>1</v>
      </c>
      <c r="I8" s="29">
        <v>1</v>
      </c>
      <c r="J8" s="6">
        <v>1</v>
      </c>
      <c r="K8" s="6">
        <v>1</v>
      </c>
      <c r="L8" s="6">
        <v>0</v>
      </c>
      <c r="M8" s="25">
        <v>0</v>
      </c>
      <c r="N8" s="25">
        <v>0</v>
      </c>
      <c r="O8" s="26">
        <v>0</v>
      </c>
    </row>
    <row r="9" spans="1:15" x14ac:dyDescent="0.35">
      <c r="B9" s="7" t="s">
        <v>10</v>
      </c>
      <c r="C9" s="5">
        <v>500</v>
      </c>
      <c r="D9" s="6">
        <v>500</v>
      </c>
      <c r="E9" s="2">
        <v>22</v>
      </c>
      <c r="F9" s="2">
        <v>2</v>
      </c>
      <c r="G9" s="28">
        <v>1</v>
      </c>
      <c r="H9" s="6">
        <v>0</v>
      </c>
      <c r="I9" s="29">
        <v>1</v>
      </c>
      <c r="J9" s="6">
        <v>0</v>
      </c>
      <c r="K9" s="6">
        <v>0</v>
      </c>
      <c r="L9" s="6">
        <v>0</v>
      </c>
      <c r="M9" s="25">
        <v>0</v>
      </c>
      <c r="N9" s="25">
        <v>0</v>
      </c>
      <c r="O9" s="26">
        <v>0</v>
      </c>
    </row>
    <row r="12" spans="1:15" x14ac:dyDescent="0.35">
      <c r="B12" s="41" t="s">
        <v>35</v>
      </c>
      <c r="C12" s="41"/>
      <c r="D12" s="41"/>
      <c r="E12" s="41"/>
      <c r="G12" s="41" t="s">
        <v>36</v>
      </c>
      <c r="H12" s="41"/>
    </row>
    <row r="13" spans="1:15" x14ac:dyDescent="0.35">
      <c r="C13" s="40" t="s">
        <v>26</v>
      </c>
      <c r="D13" s="40"/>
      <c r="G13" s="40" t="s">
        <v>27</v>
      </c>
      <c r="H13" s="40"/>
    </row>
    <row r="14" spans="1:15" ht="15.5" x14ac:dyDescent="0.35">
      <c r="C14" s="40" t="s">
        <v>28</v>
      </c>
      <c r="D14" s="40"/>
      <c r="G14" s="40" t="s">
        <v>29</v>
      </c>
      <c r="H14" s="40"/>
      <c r="N14" s="30"/>
    </row>
    <row r="15" spans="1:15" ht="15.5" x14ac:dyDescent="0.35">
      <c r="G15" s="42" t="s">
        <v>30</v>
      </c>
      <c r="H15" s="42"/>
      <c r="N15" s="30"/>
    </row>
    <row r="16" spans="1:15" ht="15.5" x14ac:dyDescent="0.35">
      <c r="N16" s="30"/>
    </row>
    <row r="17" spans="14:14" ht="15.5" x14ac:dyDescent="0.35">
      <c r="N17" s="30"/>
    </row>
    <row r="18" spans="14:14" ht="15.5" x14ac:dyDescent="0.35">
      <c r="N18" s="31"/>
    </row>
    <row r="19" spans="14:14" ht="15.5" x14ac:dyDescent="0.35">
      <c r="N19" s="31"/>
    </row>
    <row r="20" spans="14:14" ht="15.5" x14ac:dyDescent="0.35">
      <c r="N20" s="31"/>
    </row>
    <row r="21" spans="14:14" ht="15.5" x14ac:dyDescent="0.35">
      <c r="N21" s="31"/>
    </row>
  </sheetData>
  <mergeCells count="9">
    <mergeCell ref="G15:H15"/>
    <mergeCell ref="A1:G1"/>
    <mergeCell ref="G4:O4"/>
    <mergeCell ref="C13:D13"/>
    <mergeCell ref="C14:D14"/>
    <mergeCell ref="B12:E12"/>
    <mergeCell ref="G12:H12"/>
    <mergeCell ref="G13:H13"/>
    <mergeCell ref="G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4161-5665-4BB7-BCF2-FF6C314F4F9C}">
  <dimension ref="A1:U46"/>
  <sheetViews>
    <sheetView workbookViewId="0">
      <selection activeCell="H2" sqref="H2"/>
    </sheetView>
  </sheetViews>
  <sheetFormatPr defaultRowHeight="14.5" x14ac:dyDescent="0.35"/>
  <cols>
    <col min="5" max="5" width="13.6328125" customWidth="1"/>
    <col min="9" max="9" width="13" customWidth="1"/>
    <col min="11" max="11" width="15.453125" customWidth="1"/>
    <col min="12" max="12" width="9.6328125" customWidth="1"/>
  </cols>
  <sheetData>
    <row r="1" spans="1:21" ht="20.5" x14ac:dyDescent="0.55000000000000004">
      <c r="A1" s="36" t="s">
        <v>12</v>
      </c>
      <c r="B1" s="36"/>
      <c r="C1" s="36"/>
      <c r="D1" s="36"/>
      <c r="E1" s="36"/>
      <c r="F1" s="36"/>
      <c r="G1" s="36"/>
      <c r="I1" s="8" t="s">
        <v>15</v>
      </c>
    </row>
    <row r="3" spans="1:21" ht="15.5" x14ac:dyDescent="0.35">
      <c r="A3" s="17" t="s">
        <v>0</v>
      </c>
      <c r="C3" s="18"/>
      <c r="D3" s="18"/>
      <c r="L3" s="17" t="s">
        <v>1</v>
      </c>
    </row>
    <row r="4" spans="1:21" x14ac:dyDescent="0.35">
      <c r="B4" s="9">
        <v>0</v>
      </c>
      <c r="C4" s="10">
        <v>640</v>
      </c>
      <c r="D4" s="10">
        <v>580</v>
      </c>
      <c r="E4" s="10">
        <v>580</v>
      </c>
      <c r="F4" s="10">
        <v>380</v>
      </c>
      <c r="G4" s="10">
        <v>805</v>
      </c>
      <c r="H4" s="10">
        <v>580</v>
      </c>
      <c r="I4" s="10">
        <v>775</v>
      </c>
      <c r="J4" s="11">
        <v>1000</v>
      </c>
      <c r="M4" s="9">
        <v>1000</v>
      </c>
      <c r="N4" s="10">
        <v>463</v>
      </c>
      <c r="O4" s="10">
        <v>525</v>
      </c>
      <c r="P4" s="10">
        <v>926</v>
      </c>
      <c r="Q4" s="10">
        <v>293</v>
      </c>
      <c r="R4" s="10">
        <v>463</v>
      </c>
      <c r="S4" s="10">
        <v>624</v>
      </c>
      <c r="T4" s="10">
        <v>549</v>
      </c>
      <c r="U4" s="11">
        <v>0</v>
      </c>
    </row>
    <row r="5" spans="1:21" x14ac:dyDescent="0.35">
      <c r="B5" s="12">
        <v>360</v>
      </c>
      <c r="C5">
        <v>0</v>
      </c>
      <c r="D5">
        <v>775</v>
      </c>
      <c r="E5">
        <v>580</v>
      </c>
      <c r="F5">
        <v>575</v>
      </c>
      <c r="G5">
        <v>1000</v>
      </c>
      <c r="H5">
        <v>775</v>
      </c>
      <c r="I5">
        <v>775</v>
      </c>
      <c r="J5" s="13">
        <v>1000</v>
      </c>
      <c r="M5" s="12">
        <v>519</v>
      </c>
      <c r="N5">
        <v>1000</v>
      </c>
      <c r="O5">
        <v>549</v>
      </c>
      <c r="P5">
        <v>463</v>
      </c>
      <c r="Q5">
        <v>306</v>
      </c>
      <c r="R5">
        <v>0</v>
      </c>
      <c r="S5">
        <v>648</v>
      </c>
      <c r="T5">
        <v>573</v>
      </c>
      <c r="U5" s="13">
        <v>0</v>
      </c>
    </row>
    <row r="6" spans="1:21" x14ac:dyDescent="0.35">
      <c r="B6" s="12">
        <v>420</v>
      </c>
      <c r="C6">
        <v>420</v>
      </c>
      <c r="D6">
        <v>0</v>
      </c>
      <c r="E6">
        <v>805</v>
      </c>
      <c r="F6">
        <v>635</v>
      </c>
      <c r="G6">
        <v>620</v>
      </c>
      <c r="H6">
        <v>775</v>
      </c>
      <c r="I6">
        <v>775</v>
      </c>
      <c r="J6" s="13">
        <v>835</v>
      </c>
      <c r="M6" s="12">
        <v>646</v>
      </c>
      <c r="N6">
        <v>562</v>
      </c>
      <c r="O6">
        <v>1000</v>
      </c>
      <c r="P6">
        <v>463</v>
      </c>
      <c r="Q6">
        <v>480</v>
      </c>
      <c r="R6">
        <v>40</v>
      </c>
      <c r="S6">
        <v>99</v>
      </c>
      <c r="T6">
        <v>24</v>
      </c>
      <c r="U6" s="13">
        <v>341</v>
      </c>
    </row>
    <row r="7" spans="1:21" x14ac:dyDescent="0.35">
      <c r="B7" s="12">
        <v>420</v>
      </c>
      <c r="C7">
        <v>420</v>
      </c>
      <c r="D7">
        <v>195</v>
      </c>
      <c r="E7">
        <v>0</v>
      </c>
      <c r="F7">
        <v>635</v>
      </c>
      <c r="G7">
        <v>620</v>
      </c>
      <c r="H7">
        <v>775</v>
      </c>
      <c r="I7">
        <v>775</v>
      </c>
      <c r="J7" s="13">
        <v>835</v>
      </c>
      <c r="M7" s="12">
        <v>766</v>
      </c>
      <c r="N7">
        <v>622</v>
      </c>
      <c r="O7">
        <v>250</v>
      </c>
      <c r="P7">
        <v>1000</v>
      </c>
      <c r="Q7">
        <v>511</v>
      </c>
      <c r="R7">
        <v>146</v>
      </c>
      <c r="S7">
        <v>349</v>
      </c>
      <c r="T7">
        <v>274</v>
      </c>
      <c r="U7" s="13">
        <v>401</v>
      </c>
    </row>
    <row r="8" spans="1:21" x14ac:dyDescent="0.35">
      <c r="B8" s="12">
        <v>620</v>
      </c>
      <c r="C8">
        <v>425</v>
      </c>
      <c r="D8">
        <v>365</v>
      </c>
      <c r="E8">
        <v>365</v>
      </c>
      <c r="F8">
        <v>0</v>
      </c>
      <c r="G8">
        <v>590</v>
      </c>
      <c r="H8">
        <v>580</v>
      </c>
      <c r="I8">
        <v>560</v>
      </c>
      <c r="J8" s="13">
        <v>620</v>
      </c>
      <c r="M8" s="12">
        <v>946</v>
      </c>
      <c r="N8">
        <v>427</v>
      </c>
      <c r="O8">
        <v>468</v>
      </c>
      <c r="P8">
        <v>833</v>
      </c>
      <c r="Q8">
        <v>1000</v>
      </c>
      <c r="R8">
        <v>370</v>
      </c>
      <c r="S8">
        <v>566</v>
      </c>
      <c r="T8">
        <v>492</v>
      </c>
      <c r="U8" s="13">
        <v>140</v>
      </c>
    </row>
    <row r="9" spans="1:21" x14ac:dyDescent="0.35">
      <c r="B9" s="12">
        <v>195</v>
      </c>
      <c r="C9">
        <v>195</v>
      </c>
      <c r="D9">
        <v>575</v>
      </c>
      <c r="E9">
        <v>380</v>
      </c>
      <c r="F9">
        <v>410</v>
      </c>
      <c r="G9">
        <v>0</v>
      </c>
      <c r="H9">
        <v>775</v>
      </c>
      <c r="I9">
        <v>775</v>
      </c>
      <c r="J9" s="13">
        <v>835</v>
      </c>
      <c r="M9" s="12">
        <v>620</v>
      </c>
      <c r="N9">
        <v>522</v>
      </c>
      <c r="O9">
        <v>573</v>
      </c>
      <c r="P9">
        <v>463</v>
      </c>
      <c r="Q9">
        <v>590</v>
      </c>
      <c r="R9">
        <v>1000</v>
      </c>
      <c r="S9">
        <v>672</v>
      </c>
      <c r="T9">
        <v>597</v>
      </c>
      <c r="U9" s="13">
        <v>301</v>
      </c>
    </row>
    <row r="10" spans="1:21" x14ac:dyDescent="0.35">
      <c r="B10" s="12">
        <v>420</v>
      </c>
      <c r="C10">
        <v>225</v>
      </c>
      <c r="D10">
        <v>225</v>
      </c>
      <c r="E10">
        <v>225</v>
      </c>
      <c r="F10">
        <v>420</v>
      </c>
      <c r="G10">
        <v>225</v>
      </c>
      <c r="H10">
        <v>0</v>
      </c>
      <c r="I10">
        <v>420</v>
      </c>
      <c r="J10" s="13">
        <v>420</v>
      </c>
      <c r="M10" s="12">
        <v>959</v>
      </c>
      <c r="N10">
        <v>642</v>
      </c>
      <c r="O10">
        <v>393</v>
      </c>
      <c r="P10">
        <v>648</v>
      </c>
      <c r="Q10">
        <v>873</v>
      </c>
      <c r="R10">
        <v>339</v>
      </c>
      <c r="S10">
        <v>1000</v>
      </c>
      <c r="T10">
        <v>118</v>
      </c>
      <c r="U10" s="13">
        <v>421</v>
      </c>
    </row>
    <row r="11" spans="1:21" x14ac:dyDescent="0.35">
      <c r="B11" s="12">
        <v>225</v>
      </c>
      <c r="C11">
        <v>225</v>
      </c>
      <c r="D11">
        <v>225</v>
      </c>
      <c r="E11">
        <v>390</v>
      </c>
      <c r="F11">
        <v>440</v>
      </c>
      <c r="G11">
        <v>225</v>
      </c>
      <c r="H11">
        <v>580</v>
      </c>
      <c r="I11">
        <v>0</v>
      </c>
      <c r="J11" s="13">
        <v>425</v>
      </c>
      <c r="M11" s="12">
        <v>930</v>
      </c>
      <c r="N11">
        <v>622</v>
      </c>
      <c r="O11">
        <v>537</v>
      </c>
      <c r="P11">
        <v>1000</v>
      </c>
      <c r="Q11">
        <v>755</v>
      </c>
      <c r="R11">
        <v>537</v>
      </c>
      <c r="S11">
        <v>352</v>
      </c>
      <c r="T11">
        <v>1000</v>
      </c>
      <c r="U11" s="13">
        <v>401</v>
      </c>
    </row>
    <row r="12" spans="1:21" x14ac:dyDescent="0.35">
      <c r="B12" s="14">
        <v>195</v>
      </c>
      <c r="C12" s="15">
        <v>0</v>
      </c>
      <c r="D12" s="15">
        <v>165</v>
      </c>
      <c r="E12" s="15">
        <v>165</v>
      </c>
      <c r="F12" s="15">
        <v>380</v>
      </c>
      <c r="G12" s="15">
        <v>165</v>
      </c>
      <c r="H12" s="15">
        <v>580</v>
      </c>
      <c r="I12" s="15">
        <v>575</v>
      </c>
      <c r="J12" s="16">
        <v>0</v>
      </c>
      <c r="M12" s="14">
        <v>905</v>
      </c>
      <c r="N12" s="15">
        <v>492</v>
      </c>
      <c r="O12" s="15">
        <v>611</v>
      </c>
      <c r="P12" s="15">
        <v>926</v>
      </c>
      <c r="Q12" s="15">
        <v>799</v>
      </c>
      <c r="R12" s="15">
        <v>463</v>
      </c>
      <c r="S12" s="15">
        <v>710</v>
      </c>
      <c r="T12" s="15">
        <v>636</v>
      </c>
      <c r="U12" s="16">
        <v>1000</v>
      </c>
    </row>
    <row r="13" spans="1:21" x14ac:dyDescent="0.35">
      <c r="B13" s="19">
        <v>800</v>
      </c>
      <c r="C13" t="s">
        <v>3</v>
      </c>
      <c r="M13" s="19">
        <v>200</v>
      </c>
      <c r="N13" t="s">
        <v>4</v>
      </c>
    </row>
    <row r="16" spans="1:21" ht="15.5" x14ac:dyDescent="0.35">
      <c r="A16" s="17" t="s">
        <v>14</v>
      </c>
      <c r="K16" t="s">
        <v>16</v>
      </c>
    </row>
    <row r="17" spans="1:14" x14ac:dyDescent="0.35">
      <c r="B17" s="9">
        <f t="shared" ref="B17:B25" si="0">IF(AND(B4&gt;=$B$13, M4&lt;=$M$13), 1, 0)</f>
        <v>0</v>
      </c>
      <c r="C17" s="10">
        <f t="shared" ref="C17:C25" si="1">IF(AND(C4&gt;=$B$13, N4&lt;=$M$13), 1, 0)</f>
        <v>0</v>
      </c>
      <c r="D17" s="10">
        <f t="shared" ref="D17:D25" si="2">IF(AND(D4&gt;=$B$13, O4&lt;=$M$13), 1, 0)</f>
        <v>0</v>
      </c>
      <c r="E17" s="10">
        <f t="shared" ref="E17:E25" si="3">IF(AND(E4&gt;=$B$13, P4&lt;=$M$13), 1, 0)</f>
        <v>0</v>
      </c>
      <c r="F17" s="10">
        <f t="shared" ref="F17:F25" si="4">IF(AND(F4&gt;=$B$13, Q4&lt;=$M$13), 1, 0)</f>
        <v>0</v>
      </c>
      <c r="G17" s="10">
        <f t="shared" ref="G17:G25" si="5">IF(AND(G4&gt;=$B$13, R4&lt;=$M$13), 1, 0)</f>
        <v>0</v>
      </c>
      <c r="H17" s="10">
        <f t="shared" ref="H17:H25" si="6">IF(AND(H4&gt;=$B$13, S4&lt;=$M$13), 1, 0)</f>
        <v>0</v>
      </c>
      <c r="I17" s="10">
        <f t="shared" ref="I17:I25" si="7">IF(AND(I4&gt;=$B$13, T4&lt;=$M$13), 1, 0)</f>
        <v>0</v>
      </c>
      <c r="J17" s="11">
        <f t="shared" ref="J17:J25" si="8">IF(AND(J4&gt;=$B$13, U4&lt;=$M$13), 1, 0)</f>
        <v>1</v>
      </c>
      <c r="K17">
        <f>SUM(B17:J17)</f>
        <v>1</v>
      </c>
    </row>
    <row r="18" spans="1:14" x14ac:dyDescent="0.35">
      <c r="B18" s="12">
        <f t="shared" si="0"/>
        <v>0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4"/>
        <v>0</v>
      </c>
      <c r="G18">
        <f t="shared" si="5"/>
        <v>1</v>
      </c>
      <c r="H18">
        <f t="shared" si="6"/>
        <v>0</v>
      </c>
      <c r="I18">
        <f t="shared" si="7"/>
        <v>0</v>
      </c>
      <c r="J18" s="13">
        <f t="shared" si="8"/>
        <v>1</v>
      </c>
      <c r="K18">
        <f t="shared" ref="K18:K25" si="9">SUM(B18:J18)</f>
        <v>2</v>
      </c>
    </row>
    <row r="19" spans="1:14" x14ac:dyDescent="0.35">
      <c r="B19" s="12">
        <f t="shared" si="0"/>
        <v>0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4"/>
        <v>0</v>
      </c>
      <c r="G19">
        <f t="shared" si="5"/>
        <v>0</v>
      </c>
      <c r="H19">
        <f t="shared" si="6"/>
        <v>0</v>
      </c>
      <c r="I19">
        <f t="shared" si="7"/>
        <v>0</v>
      </c>
      <c r="J19" s="13">
        <f t="shared" si="8"/>
        <v>0</v>
      </c>
      <c r="K19">
        <f t="shared" si="9"/>
        <v>0</v>
      </c>
    </row>
    <row r="20" spans="1:14" x14ac:dyDescent="0.35">
      <c r="B20" s="12">
        <f t="shared" si="0"/>
        <v>0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0</v>
      </c>
      <c r="G20">
        <f t="shared" si="5"/>
        <v>0</v>
      </c>
      <c r="H20">
        <f t="shared" si="6"/>
        <v>0</v>
      </c>
      <c r="I20">
        <f t="shared" si="7"/>
        <v>0</v>
      </c>
      <c r="J20" s="13">
        <f t="shared" si="8"/>
        <v>0</v>
      </c>
      <c r="K20">
        <f t="shared" si="9"/>
        <v>0</v>
      </c>
    </row>
    <row r="21" spans="1:14" x14ac:dyDescent="0.35">
      <c r="B21" s="12">
        <f t="shared" si="0"/>
        <v>0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6"/>
        <v>0</v>
      </c>
      <c r="I21">
        <f t="shared" si="7"/>
        <v>0</v>
      </c>
      <c r="J21" s="13">
        <f t="shared" si="8"/>
        <v>0</v>
      </c>
      <c r="K21">
        <f t="shared" si="9"/>
        <v>0</v>
      </c>
    </row>
    <row r="22" spans="1:14" x14ac:dyDescent="0.35">
      <c r="B22" s="12">
        <f t="shared" si="0"/>
        <v>0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6"/>
        <v>0</v>
      </c>
      <c r="I22">
        <f t="shared" si="7"/>
        <v>0</v>
      </c>
      <c r="J22" s="13">
        <f t="shared" si="8"/>
        <v>0</v>
      </c>
      <c r="K22">
        <f t="shared" si="9"/>
        <v>0</v>
      </c>
    </row>
    <row r="23" spans="1:14" x14ac:dyDescent="0.35">
      <c r="B23" s="12">
        <f t="shared" si="0"/>
        <v>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7"/>
        <v>0</v>
      </c>
      <c r="J23" s="13">
        <f t="shared" si="8"/>
        <v>0</v>
      </c>
      <c r="K23">
        <f t="shared" si="9"/>
        <v>0</v>
      </c>
    </row>
    <row r="24" spans="1:14" x14ac:dyDescent="0.35">
      <c r="B24" s="12">
        <f t="shared" si="0"/>
        <v>0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4"/>
        <v>0</v>
      </c>
      <c r="G24">
        <f t="shared" si="5"/>
        <v>0</v>
      </c>
      <c r="H24">
        <f t="shared" si="6"/>
        <v>0</v>
      </c>
      <c r="I24">
        <f t="shared" si="7"/>
        <v>0</v>
      </c>
      <c r="J24" s="13">
        <f t="shared" si="8"/>
        <v>0</v>
      </c>
      <c r="K24">
        <f t="shared" si="9"/>
        <v>0</v>
      </c>
    </row>
    <row r="25" spans="1:14" x14ac:dyDescent="0.35">
      <c r="B25" s="14">
        <f t="shared" si="0"/>
        <v>0</v>
      </c>
      <c r="C25" s="15">
        <f t="shared" si="1"/>
        <v>0</v>
      </c>
      <c r="D25" s="15">
        <f t="shared" si="2"/>
        <v>0</v>
      </c>
      <c r="E25" s="15">
        <f t="shared" si="3"/>
        <v>0</v>
      </c>
      <c r="F25" s="15">
        <f t="shared" si="4"/>
        <v>0</v>
      </c>
      <c r="G25" s="15">
        <f t="shared" si="5"/>
        <v>0</v>
      </c>
      <c r="H25" s="15">
        <f t="shared" si="6"/>
        <v>0</v>
      </c>
      <c r="I25" s="15">
        <f t="shared" si="7"/>
        <v>0</v>
      </c>
      <c r="J25" s="16">
        <f t="shared" si="8"/>
        <v>0</v>
      </c>
      <c r="K25">
        <f t="shared" si="9"/>
        <v>0</v>
      </c>
    </row>
    <row r="26" spans="1:14" x14ac:dyDescent="0.35">
      <c r="J26" t="s">
        <v>17</v>
      </c>
      <c r="K26">
        <f>SUM(K17:K25)</f>
        <v>3</v>
      </c>
    </row>
    <row r="28" spans="1:14" ht="15.5" x14ac:dyDescent="0.35">
      <c r="A28" s="17" t="s">
        <v>18</v>
      </c>
    </row>
    <row r="30" spans="1:14" x14ac:dyDescent="0.35">
      <c r="A30" s="1" t="s">
        <v>19</v>
      </c>
      <c r="B30" s="20">
        <f>$A31</f>
        <v>1</v>
      </c>
      <c r="C30" s="20">
        <f>$A32</f>
        <v>1</v>
      </c>
      <c r="D30" s="20">
        <f>$A33</f>
        <v>1</v>
      </c>
      <c r="E30" s="20">
        <f>$A34</f>
        <v>1</v>
      </c>
      <c r="F30" s="20">
        <f>$A35</f>
        <v>1</v>
      </c>
      <c r="G30" s="20">
        <f>$A36</f>
        <v>0</v>
      </c>
      <c r="H30" s="20">
        <f>$A37</f>
        <v>1</v>
      </c>
      <c r="I30" s="20">
        <f>$A38</f>
        <v>1</v>
      </c>
      <c r="J30" s="20">
        <f>$A39</f>
        <v>0</v>
      </c>
      <c r="M30">
        <f>SUM(B30:J30)</f>
        <v>7</v>
      </c>
      <c r="N30" t="s">
        <v>21</v>
      </c>
    </row>
    <row r="31" spans="1:14" x14ac:dyDescent="0.35">
      <c r="A31" s="21">
        <v>1</v>
      </c>
      <c r="B31" s="9">
        <f t="shared" ref="B31:J31" si="10">B17</f>
        <v>0</v>
      </c>
      <c r="C31" s="10">
        <f t="shared" si="10"/>
        <v>0</v>
      </c>
      <c r="D31" s="10">
        <f t="shared" si="10"/>
        <v>0</v>
      </c>
      <c r="E31" s="10">
        <f t="shared" si="10"/>
        <v>0</v>
      </c>
      <c r="F31" s="10">
        <f t="shared" si="10"/>
        <v>0</v>
      </c>
      <c r="G31" s="10">
        <f t="shared" si="10"/>
        <v>0</v>
      </c>
      <c r="H31" s="10">
        <f t="shared" si="10"/>
        <v>0</v>
      </c>
      <c r="I31" s="10">
        <f t="shared" si="10"/>
        <v>0</v>
      </c>
      <c r="J31" s="11">
        <f t="shared" si="10"/>
        <v>1</v>
      </c>
      <c r="K31" s="23">
        <f>SUMPRODUCT($B$30:$J$30, B31:J31)</f>
        <v>0</v>
      </c>
      <c r="L31" s="23">
        <f>K17*(1-A31)</f>
        <v>0</v>
      </c>
    </row>
    <row r="32" spans="1:14" x14ac:dyDescent="0.35">
      <c r="A32" s="21">
        <v>1</v>
      </c>
      <c r="B32" s="12">
        <f t="shared" ref="B32:J32" si="11">B18</f>
        <v>0</v>
      </c>
      <c r="C32">
        <f t="shared" si="11"/>
        <v>0</v>
      </c>
      <c r="D32">
        <f t="shared" si="11"/>
        <v>0</v>
      </c>
      <c r="E32">
        <f t="shared" si="11"/>
        <v>0</v>
      </c>
      <c r="F32">
        <f t="shared" si="11"/>
        <v>0</v>
      </c>
      <c r="G32">
        <f t="shared" si="11"/>
        <v>1</v>
      </c>
      <c r="H32">
        <f t="shared" si="11"/>
        <v>0</v>
      </c>
      <c r="I32">
        <f t="shared" si="11"/>
        <v>0</v>
      </c>
      <c r="J32" s="13">
        <f t="shared" si="11"/>
        <v>1</v>
      </c>
      <c r="K32" s="23">
        <f t="shared" ref="K32:K39" si="12">SUMPRODUCT($B$30:$J$30, B32:J32)</f>
        <v>0</v>
      </c>
      <c r="L32" s="23">
        <f t="shared" ref="L32:L39" si="13">K18*(1-A32)</f>
        <v>0</v>
      </c>
      <c r="M32">
        <f>10*A40</f>
        <v>0</v>
      </c>
      <c r="N32" t="s">
        <v>22</v>
      </c>
    </row>
    <row r="33" spans="1:14" x14ac:dyDescent="0.35">
      <c r="A33" s="21">
        <v>1</v>
      </c>
      <c r="B33" s="12">
        <f t="shared" ref="B33:J33" si="14">B19</f>
        <v>0</v>
      </c>
      <c r="C33">
        <f t="shared" si="14"/>
        <v>0</v>
      </c>
      <c r="D33">
        <f t="shared" si="14"/>
        <v>0</v>
      </c>
      <c r="E33">
        <f t="shared" si="14"/>
        <v>0</v>
      </c>
      <c r="F33">
        <f t="shared" si="14"/>
        <v>0</v>
      </c>
      <c r="G33">
        <f t="shared" si="14"/>
        <v>0</v>
      </c>
      <c r="H33">
        <f t="shared" si="14"/>
        <v>0</v>
      </c>
      <c r="I33">
        <f t="shared" si="14"/>
        <v>0</v>
      </c>
      <c r="J33" s="13">
        <f t="shared" si="14"/>
        <v>0</v>
      </c>
      <c r="K33" s="23">
        <f t="shared" si="12"/>
        <v>0</v>
      </c>
      <c r="L33" s="23">
        <f t="shared" si="13"/>
        <v>0</v>
      </c>
    </row>
    <row r="34" spans="1:14" x14ac:dyDescent="0.35">
      <c r="A34" s="21">
        <v>1</v>
      </c>
      <c r="B34" s="12">
        <f t="shared" ref="B34:J34" si="15">B20</f>
        <v>0</v>
      </c>
      <c r="C34">
        <f t="shared" si="15"/>
        <v>0</v>
      </c>
      <c r="D34">
        <f t="shared" si="15"/>
        <v>0</v>
      </c>
      <c r="E34">
        <f t="shared" si="15"/>
        <v>0</v>
      </c>
      <c r="F34">
        <f t="shared" si="15"/>
        <v>0</v>
      </c>
      <c r="G34">
        <f t="shared" si="15"/>
        <v>0</v>
      </c>
      <c r="H34">
        <f t="shared" si="15"/>
        <v>0</v>
      </c>
      <c r="I34">
        <f t="shared" si="15"/>
        <v>0</v>
      </c>
      <c r="J34" s="13">
        <f t="shared" si="15"/>
        <v>0</v>
      </c>
      <c r="K34" s="23">
        <f t="shared" si="12"/>
        <v>0</v>
      </c>
      <c r="L34" s="23">
        <f t="shared" si="13"/>
        <v>0</v>
      </c>
      <c r="M34" s="27">
        <f>SUM(M30+M32)</f>
        <v>7</v>
      </c>
      <c r="N34" t="s">
        <v>23</v>
      </c>
    </row>
    <row r="35" spans="1:14" x14ac:dyDescent="0.35">
      <c r="A35" s="21">
        <v>1</v>
      </c>
      <c r="B35" s="12">
        <f t="shared" ref="B35:J35" si="16">B21</f>
        <v>0</v>
      </c>
      <c r="C35">
        <f t="shared" si="16"/>
        <v>0</v>
      </c>
      <c r="D35">
        <f t="shared" si="16"/>
        <v>0</v>
      </c>
      <c r="E35">
        <f t="shared" si="16"/>
        <v>0</v>
      </c>
      <c r="F35">
        <f t="shared" si="16"/>
        <v>0</v>
      </c>
      <c r="G35">
        <f t="shared" si="16"/>
        <v>0</v>
      </c>
      <c r="H35">
        <f t="shared" si="16"/>
        <v>0</v>
      </c>
      <c r="I35">
        <f t="shared" si="16"/>
        <v>0</v>
      </c>
      <c r="J35" s="13">
        <f t="shared" si="16"/>
        <v>0</v>
      </c>
      <c r="K35" s="23">
        <f t="shared" si="12"/>
        <v>0</v>
      </c>
      <c r="L35" s="23">
        <f t="shared" si="13"/>
        <v>0</v>
      </c>
    </row>
    <row r="36" spans="1:14" x14ac:dyDescent="0.35">
      <c r="A36" s="21">
        <v>0</v>
      </c>
      <c r="B36" s="12">
        <f t="shared" ref="B36:J36" si="17">B22</f>
        <v>0</v>
      </c>
      <c r="C36">
        <f t="shared" si="17"/>
        <v>0</v>
      </c>
      <c r="D36">
        <f t="shared" si="17"/>
        <v>0</v>
      </c>
      <c r="E36">
        <f t="shared" si="17"/>
        <v>0</v>
      </c>
      <c r="F36">
        <f t="shared" si="17"/>
        <v>0</v>
      </c>
      <c r="G36">
        <f t="shared" si="17"/>
        <v>0</v>
      </c>
      <c r="H36">
        <f t="shared" si="17"/>
        <v>0</v>
      </c>
      <c r="I36">
        <f t="shared" si="17"/>
        <v>0</v>
      </c>
      <c r="J36" s="13">
        <f t="shared" si="17"/>
        <v>0</v>
      </c>
      <c r="K36" s="23">
        <f t="shared" si="12"/>
        <v>0</v>
      </c>
      <c r="L36" s="23">
        <f t="shared" si="13"/>
        <v>0</v>
      </c>
    </row>
    <row r="37" spans="1:14" x14ac:dyDescent="0.35">
      <c r="A37" s="21">
        <v>1</v>
      </c>
      <c r="B37" s="12">
        <f t="shared" ref="B37:J37" si="18">B23</f>
        <v>0</v>
      </c>
      <c r="C37">
        <f t="shared" si="18"/>
        <v>0</v>
      </c>
      <c r="D37">
        <f t="shared" si="18"/>
        <v>0</v>
      </c>
      <c r="E37">
        <f t="shared" si="18"/>
        <v>0</v>
      </c>
      <c r="F37">
        <f t="shared" si="18"/>
        <v>0</v>
      </c>
      <c r="G37">
        <f t="shared" si="18"/>
        <v>0</v>
      </c>
      <c r="H37">
        <f t="shared" si="18"/>
        <v>0</v>
      </c>
      <c r="I37">
        <f t="shared" si="18"/>
        <v>0</v>
      </c>
      <c r="J37" s="13">
        <f t="shared" si="18"/>
        <v>0</v>
      </c>
      <c r="K37" s="23">
        <f t="shared" si="12"/>
        <v>0</v>
      </c>
      <c r="L37" s="23">
        <f t="shared" si="13"/>
        <v>0</v>
      </c>
    </row>
    <row r="38" spans="1:14" x14ac:dyDescent="0.35">
      <c r="A38" s="21">
        <v>1</v>
      </c>
      <c r="B38" s="12">
        <f t="shared" ref="B38:J38" si="19">B24</f>
        <v>0</v>
      </c>
      <c r="C38">
        <f t="shared" si="19"/>
        <v>0</v>
      </c>
      <c r="D38">
        <f t="shared" si="19"/>
        <v>0</v>
      </c>
      <c r="E38">
        <f t="shared" si="19"/>
        <v>0</v>
      </c>
      <c r="F38">
        <f t="shared" si="19"/>
        <v>0</v>
      </c>
      <c r="G38">
        <f t="shared" si="19"/>
        <v>0</v>
      </c>
      <c r="H38">
        <f t="shared" si="19"/>
        <v>0</v>
      </c>
      <c r="I38">
        <f t="shared" si="19"/>
        <v>0</v>
      </c>
      <c r="J38" s="13">
        <f t="shared" si="19"/>
        <v>0</v>
      </c>
      <c r="K38" s="23">
        <f t="shared" si="12"/>
        <v>0</v>
      </c>
      <c r="L38" s="23">
        <f t="shared" si="13"/>
        <v>0</v>
      </c>
    </row>
    <row r="39" spans="1:14" x14ac:dyDescent="0.35">
      <c r="A39" s="21">
        <v>0</v>
      </c>
      <c r="B39" s="14">
        <f t="shared" ref="B39:J39" si="20">B25</f>
        <v>0</v>
      </c>
      <c r="C39" s="15">
        <f t="shared" si="20"/>
        <v>0</v>
      </c>
      <c r="D39" s="15">
        <f t="shared" si="20"/>
        <v>0</v>
      </c>
      <c r="E39" s="15">
        <f t="shared" si="20"/>
        <v>0</v>
      </c>
      <c r="F39" s="15">
        <f t="shared" si="20"/>
        <v>0</v>
      </c>
      <c r="G39" s="15">
        <f t="shared" si="20"/>
        <v>0</v>
      </c>
      <c r="H39" s="15">
        <f t="shared" si="20"/>
        <v>0</v>
      </c>
      <c r="I39" s="15">
        <f t="shared" si="20"/>
        <v>0</v>
      </c>
      <c r="J39" s="16">
        <f t="shared" si="20"/>
        <v>0</v>
      </c>
      <c r="K39" s="23">
        <f t="shared" si="12"/>
        <v>0</v>
      </c>
      <c r="L39" s="23">
        <f t="shared" si="13"/>
        <v>0</v>
      </c>
    </row>
    <row r="40" spans="1:14" x14ac:dyDescent="0.35">
      <c r="A40" s="22">
        <v>0</v>
      </c>
      <c r="B40" s="24">
        <f>SUMPRODUCT($A$31:$A$39,B31:B39)</f>
        <v>0</v>
      </c>
      <c r="C40" s="23">
        <f t="shared" ref="C40:J40" si="21">SUMPRODUCT($A$31:$A$39,C31:C39)</f>
        <v>0</v>
      </c>
      <c r="D40" s="23">
        <f t="shared" si="21"/>
        <v>0</v>
      </c>
      <c r="E40" s="23">
        <f t="shared" si="21"/>
        <v>0</v>
      </c>
      <c r="F40" s="23">
        <f t="shared" si="21"/>
        <v>0</v>
      </c>
      <c r="G40" s="23">
        <f t="shared" si="21"/>
        <v>1</v>
      </c>
      <c r="H40" s="23">
        <f t="shared" si="21"/>
        <v>0</v>
      </c>
      <c r="I40" s="23">
        <f t="shared" si="21"/>
        <v>0</v>
      </c>
      <c r="J40" s="23">
        <f t="shared" si="21"/>
        <v>2</v>
      </c>
    </row>
    <row r="41" spans="1:14" x14ac:dyDescent="0.35">
      <c r="A41" s="1" t="s">
        <v>20</v>
      </c>
      <c r="B41" s="23">
        <f>1-$A$40-B30</f>
        <v>0</v>
      </c>
      <c r="C41" s="23">
        <f t="shared" ref="C41:J41" si="22">1-$A$40-C30</f>
        <v>0</v>
      </c>
      <c r="D41" s="23">
        <f t="shared" si="22"/>
        <v>0</v>
      </c>
      <c r="E41" s="23">
        <f t="shared" si="22"/>
        <v>0</v>
      </c>
      <c r="F41" s="23">
        <f t="shared" si="22"/>
        <v>0</v>
      </c>
      <c r="G41" s="23">
        <f t="shared" si="22"/>
        <v>1</v>
      </c>
      <c r="H41" s="23">
        <f t="shared" si="22"/>
        <v>0</v>
      </c>
      <c r="I41" s="23">
        <f t="shared" si="22"/>
        <v>0</v>
      </c>
      <c r="J41" s="23">
        <f t="shared" si="22"/>
        <v>1</v>
      </c>
    </row>
    <row r="44" spans="1:14" x14ac:dyDescent="0.35">
      <c r="E44" s="43" t="s">
        <v>2</v>
      </c>
      <c r="F44" s="44"/>
      <c r="G44" s="44"/>
      <c r="H44" s="44"/>
      <c r="I44" s="44"/>
      <c r="J44" s="44"/>
      <c r="K44" s="44"/>
      <c r="L44" s="44"/>
      <c r="M44" s="45"/>
    </row>
    <row r="45" spans="1:14" ht="16.5" x14ac:dyDescent="0.45">
      <c r="A45" s="3" t="s">
        <v>3</v>
      </c>
      <c r="B45" s="4" t="s">
        <v>4</v>
      </c>
      <c r="C45" s="2" t="s">
        <v>5</v>
      </c>
      <c r="D45" s="2" t="s">
        <v>6</v>
      </c>
      <c r="E45" s="34" t="s">
        <v>26</v>
      </c>
      <c r="F45" s="34" t="s">
        <v>27</v>
      </c>
      <c r="G45" s="34" t="s">
        <v>28</v>
      </c>
      <c r="H45" s="34" t="s">
        <v>29</v>
      </c>
      <c r="I45" s="34" t="s">
        <v>30</v>
      </c>
      <c r="J45" s="35" t="s">
        <v>31</v>
      </c>
      <c r="K45" s="35" t="s">
        <v>32</v>
      </c>
      <c r="L45" s="35" t="s">
        <v>33</v>
      </c>
      <c r="M45" s="35" t="s">
        <v>34</v>
      </c>
    </row>
    <row r="46" spans="1:14" x14ac:dyDescent="0.35">
      <c r="A46" s="5">
        <v>800</v>
      </c>
      <c r="B46" s="6">
        <v>200</v>
      </c>
      <c r="C46" s="2">
        <v>3</v>
      </c>
      <c r="D46" s="2">
        <v>7</v>
      </c>
      <c r="E46" s="5">
        <v>1</v>
      </c>
      <c r="F46" s="6">
        <v>1</v>
      </c>
      <c r="G46" s="6">
        <v>1</v>
      </c>
      <c r="H46" s="6">
        <v>1</v>
      </c>
      <c r="I46" s="6">
        <v>1</v>
      </c>
      <c r="J46" s="6">
        <v>0</v>
      </c>
      <c r="K46" s="25">
        <v>1</v>
      </c>
      <c r="L46" s="25">
        <v>1</v>
      </c>
      <c r="M46" s="26">
        <v>0</v>
      </c>
    </row>
  </sheetData>
  <mergeCells count="2">
    <mergeCell ref="A1:G1"/>
    <mergeCell ref="E44:M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AC34-5443-4148-9C82-AF455EE3CBEA}">
  <dimension ref="A1:U46"/>
  <sheetViews>
    <sheetView workbookViewId="0">
      <selection activeCell="H2" sqref="H2"/>
    </sheetView>
  </sheetViews>
  <sheetFormatPr defaultRowHeight="14.5" x14ac:dyDescent="0.35"/>
  <cols>
    <col min="5" max="5" width="12.6328125" customWidth="1"/>
    <col min="9" max="9" width="13.54296875" customWidth="1"/>
    <col min="11" max="11" width="15.36328125" customWidth="1"/>
    <col min="12" max="12" width="10.54296875" customWidth="1"/>
  </cols>
  <sheetData>
    <row r="1" spans="1:21" ht="20.5" x14ac:dyDescent="0.55000000000000004">
      <c r="A1" s="36" t="s">
        <v>12</v>
      </c>
      <c r="B1" s="36"/>
      <c r="C1" s="36"/>
      <c r="D1" s="36"/>
      <c r="E1" s="36"/>
      <c r="F1" s="36"/>
      <c r="G1" s="36"/>
      <c r="I1" s="8" t="s">
        <v>24</v>
      </c>
    </row>
    <row r="3" spans="1:21" ht="15.5" x14ac:dyDescent="0.35">
      <c r="A3" s="17" t="s">
        <v>0</v>
      </c>
      <c r="C3" s="18"/>
      <c r="D3" s="18"/>
      <c r="L3" s="17" t="s">
        <v>1</v>
      </c>
    </row>
    <row r="4" spans="1:21" x14ac:dyDescent="0.35">
      <c r="B4" s="9">
        <v>0</v>
      </c>
      <c r="C4" s="10">
        <v>640</v>
      </c>
      <c r="D4" s="10">
        <v>580</v>
      </c>
      <c r="E4" s="10">
        <v>580</v>
      </c>
      <c r="F4" s="10">
        <v>380</v>
      </c>
      <c r="G4" s="10">
        <v>805</v>
      </c>
      <c r="H4" s="10">
        <v>580</v>
      </c>
      <c r="I4" s="10">
        <v>775</v>
      </c>
      <c r="J4" s="11">
        <v>1000</v>
      </c>
      <c r="M4" s="9">
        <v>1000</v>
      </c>
      <c r="N4" s="10">
        <v>463</v>
      </c>
      <c r="O4" s="10">
        <v>525</v>
      </c>
      <c r="P4" s="10">
        <v>926</v>
      </c>
      <c r="Q4" s="10">
        <v>293</v>
      </c>
      <c r="R4" s="10">
        <v>463</v>
      </c>
      <c r="S4" s="10">
        <v>624</v>
      </c>
      <c r="T4" s="10">
        <v>549</v>
      </c>
      <c r="U4" s="11">
        <v>0</v>
      </c>
    </row>
    <row r="5" spans="1:21" x14ac:dyDescent="0.35">
      <c r="B5" s="12">
        <v>360</v>
      </c>
      <c r="C5">
        <v>0</v>
      </c>
      <c r="D5">
        <v>775</v>
      </c>
      <c r="E5">
        <v>580</v>
      </c>
      <c r="F5">
        <v>575</v>
      </c>
      <c r="G5">
        <v>1000</v>
      </c>
      <c r="H5">
        <v>775</v>
      </c>
      <c r="I5">
        <v>775</v>
      </c>
      <c r="J5" s="13">
        <v>1000</v>
      </c>
      <c r="M5" s="12">
        <v>519</v>
      </c>
      <c r="N5">
        <v>1000</v>
      </c>
      <c r="O5">
        <v>549</v>
      </c>
      <c r="P5">
        <v>463</v>
      </c>
      <c r="Q5">
        <v>306</v>
      </c>
      <c r="R5">
        <v>0</v>
      </c>
      <c r="S5">
        <v>648</v>
      </c>
      <c r="T5">
        <v>573</v>
      </c>
      <c r="U5" s="13">
        <v>0</v>
      </c>
    </row>
    <row r="6" spans="1:21" x14ac:dyDescent="0.35">
      <c r="B6" s="12">
        <v>420</v>
      </c>
      <c r="C6">
        <v>420</v>
      </c>
      <c r="D6">
        <v>0</v>
      </c>
      <c r="E6">
        <v>805</v>
      </c>
      <c r="F6">
        <v>635</v>
      </c>
      <c r="G6">
        <v>620</v>
      </c>
      <c r="H6">
        <v>775</v>
      </c>
      <c r="I6">
        <v>775</v>
      </c>
      <c r="J6" s="13">
        <v>835</v>
      </c>
      <c r="M6" s="12">
        <v>646</v>
      </c>
      <c r="N6">
        <v>562</v>
      </c>
      <c r="O6">
        <v>1000</v>
      </c>
      <c r="P6">
        <v>463</v>
      </c>
      <c r="Q6">
        <v>480</v>
      </c>
      <c r="R6">
        <v>40</v>
      </c>
      <c r="S6">
        <v>99</v>
      </c>
      <c r="T6">
        <v>24</v>
      </c>
      <c r="U6" s="13">
        <v>341</v>
      </c>
    </row>
    <row r="7" spans="1:21" x14ac:dyDescent="0.35">
      <c r="B7" s="12">
        <v>420</v>
      </c>
      <c r="C7">
        <v>420</v>
      </c>
      <c r="D7">
        <v>195</v>
      </c>
      <c r="E7">
        <v>0</v>
      </c>
      <c r="F7">
        <v>635</v>
      </c>
      <c r="G7">
        <v>620</v>
      </c>
      <c r="H7">
        <v>775</v>
      </c>
      <c r="I7">
        <v>775</v>
      </c>
      <c r="J7" s="13">
        <v>835</v>
      </c>
      <c r="M7" s="12">
        <v>766</v>
      </c>
      <c r="N7">
        <v>622</v>
      </c>
      <c r="O7">
        <v>250</v>
      </c>
      <c r="P7">
        <v>1000</v>
      </c>
      <c r="Q7">
        <v>511</v>
      </c>
      <c r="R7">
        <v>146</v>
      </c>
      <c r="S7">
        <v>349</v>
      </c>
      <c r="T7">
        <v>274</v>
      </c>
      <c r="U7" s="13">
        <v>401</v>
      </c>
    </row>
    <row r="8" spans="1:21" x14ac:dyDescent="0.35">
      <c r="B8" s="12">
        <v>620</v>
      </c>
      <c r="C8">
        <v>425</v>
      </c>
      <c r="D8">
        <v>365</v>
      </c>
      <c r="E8">
        <v>365</v>
      </c>
      <c r="F8">
        <v>0</v>
      </c>
      <c r="G8">
        <v>590</v>
      </c>
      <c r="H8">
        <v>580</v>
      </c>
      <c r="I8">
        <v>560</v>
      </c>
      <c r="J8" s="13">
        <v>620</v>
      </c>
      <c r="M8" s="12">
        <v>946</v>
      </c>
      <c r="N8">
        <v>427</v>
      </c>
      <c r="O8">
        <v>468</v>
      </c>
      <c r="P8">
        <v>833</v>
      </c>
      <c r="Q8">
        <v>1000</v>
      </c>
      <c r="R8">
        <v>370</v>
      </c>
      <c r="S8">
        <v>566</v>
      </c>
      <c r="T8">
        <v>492</v>
      </c>
      <c r="U8" s="13">
        <v>140</v>
      </c>
    </row>
    <row r="9" spans="1:21" x14ac:dyDescent="0.35">
      <c r="B9" s="12">
        <v>195</v>
      </c>
      <c r="C9">
        <v>195</v>
      </c>
      <c r="D9">
        <v>575</v>
      </c>
      <c r="E9">
        <v>380</v>
      </c>
      <c r="F9">
        <v>410</v>
      </c>
      <c r="G9">
        <v>0</v>
      </c>
      <c r="H9">
        <v>775</v>
      </c>
      <c r="I9">
        <v>775</v>
      </c>
      <c r="J9" s="13">
        <v>835</v>
      </c>
      <c r="M9" s="12">
        <v>620</v>
      </c>
      <c r="N9">
        <v>522</v>
      </c>
      <c r="O9">
        <v>573</v>
      </c>
      <c r="P9">
        <v>463</v>
      </c>
      <c r="Q9">
        <v>590</v>
      </c>
      <c r="R9">
        <v>1000</v>
      </c>
      <c r="S9">
        <v>672</v>
      </c>
      <c r="T9">
        <v>597</v>
      </c>
      <c r="U9" s="13">
        <v>301</v>
      </c>
    </row>
    <row r="10" spans="1:21" x14ac:dyDescent="0.35">
      <c r="B10" s="12">
        <v>420</v>
      </c>
      <c r="C10">
        <v>225</v>
      </c>
      <c r="D10">
        <v>225</v>
      </c>
      <c r="E10">
        <v>225</v>
      </c>
      <c r="F10">
        <v>420</v>
      </c>
      <c r="G10">
        <v>225</v>
      </c>
      <c r="H10">
        <v>0</v>
      </c>
      <c r="I10">
        <v>420</v>
      </c>
      <c r="J10" s="13">
        <v>420</v>
      </c>
      <c r="M10" s="12">
        <v>959</v>
      </c>
      <c r="N10">
        <v>642</v>
      </c>
      <c r="O10">
        <v>393</v>
      </c>
      <c r="P10">
        <v>648</v>
      </c>
      <c r="Q10">
        <v>873</v>
      </c>
      <c r="R10">
        <v>339</v>
      </c>
      <c r="S10">
        <v>1000</v>
      </c>
      <c r="T10">
        <v>118</v>
      </c>
      <c r="U10" s="13">
        <v>421</v>
      </c>
    </row>
    <row r="11" spans="1:21" x14ac:dyDescent="0.35">
      <c r="B11" s="12">
        <v>225</v>
      </c>
      <c r="C11">
        <v>225</v>
      </c>
      <c r="D11">
        <v>225</v>
      </c>
      <c r="E11">
        <v>390</v>
      </c>
      <c r="F11">
        <v>440</v>
      </c>
      <c r="G11">
        <v>225</v>
      </c>
      <c r="H11">
        <v>580</v>
      </c>
      <c r="I11">
        <v>0</v>
      </c>
      <c r="J11" s="13">
        <v>425</v>
      </c>
      <c r="M11" s="12">
        <v>930</v>
      </c>
      <c r="N11">
        <v>622</v>
      </c>
      <c r="O11">
        <v>537</v>
      </c>
      <c r="P11">
        <v>1000</v>
      </c>
      <c r="Q11">
        <v>755</v>
      </c>
      <c r="R11">
        <v>537</v>
      </c>
      <c r="S11">
        <v>352</v>
      </c>
      <c r="T11">
        <v>1000</v>
      </c>
      <c r="U11" s="13">
        <v>401</v>
      </c>
    </row>
    <row r="12" spans="1:21" x14ac:dyDescent="0.35">
      <c r="B12" s="14">
        <v>195</v>
      </c>
      <c r="C12" s="15">
        <v>0</v>
      </c>
      <c r="D12" s="15">
        <v>165</v>
      </c>
      <c r="E12" s="15">
        <v>165</v>
      </c>
      <c r="F12" s="15">
        <v>380</v>
      </c>
      <c r="G12" s="15">
        <v>165</v>
      </c>
      <c r="H12" s="15">
        <v>580</v>
      </c>
      <c r="I12" s="15">
        <v>575</v>
      </c>
      <c r="J12" s="16">
        <v>0</v>
      </c>
      <c r="M12" s="14">
        <v>905</v>
      </c>
      <c r="N12" s="15">
        <v>492</v>
      </c>
      <c r="O12" s="15">
        <v>611</v>
      </c>
      <c r="P12" s="15">
        <v>926</v>
      </c>
      <c r="Q12" s="15">
        <v>799</v>
      </c>
      <c r="R12" s="15">
        <v>463</v>
      </c>
      <c r="S12" s="15">
        <v>710</v>
      </c>
      <c r="T12" s="15">
        <v>636</v>
      </c>
      <c r="U12" s="16">
        <v>1000</v>
      </c>
    </row>
    <row r="13" spans="1:21" x14ac:dyDescent="0.35">
      <c r="B13" s="19">
        <v>700</v>
      </c>
      <c r="C13" t="s">
        <v>3</v>
      </c>
      <c r="M13" s="19">
        <v>300</v>
      </c>
      <c r="N13" t="s">
        <v>4</v>
      </c>
    </row>
    <row r="16" spans="1:21" ht="15.5" x14ac:dyDescent="0.35">
      <c r="A16" s="17" t="s">
        <v>14</v>
      </c>
      <c r="K16" t="s">
        <v>16</v>
      </c>
    </row>
    <row r="17" spans="1:14" x14ac:dyDescent="0.35">
      <c r="B17" s="9">
        <f>IF(AND(B4&gt;=$B$13, M4&lt;=$M$13), 1, 0)</f>
        <v>0</v>
      </c>
      <c r="C17" s="10">
        <f t="shared" ref="C17:J25" si="0">IF(AND(C4&gt;=$B$13, N4&lt;=$M$13), 1, 0)</f>
        <v>0</v>
      </c>
      <c r="D17" s="10">
        <f t="shared" si="0"/>
        <v>0</v>
      </c>
      <c r="E17" s="10">
        <f t="shared" si="0"/>
        <v>0</v>
      </c>
      <c r="F17" s="10">
        <f t="shared" si="0"/>
        <v>0</v>
      </c>
      <c r="G17" s="10">
        <f t="shared" si="0"/>
        <v>0</v>
      </c>
      <c r="H17" s="10">
        <f t="shared" si="0"/>
        <v>0</v>
      </c>
      <c r="I17" s="10">
        <f t="shared" si="0"/>
        <v>0</v>
      </c>
      <c r="J17" s="11">
        <f t="shared" si="0"/>
        <v>1</v>
      </c>
      <c r="K17">
        <f>SUM(B17:J17)</f>
        <v>1</v>
      </c>
    </row>
    <row r="18" spans="1:14" x14ac:dyDescent="0.35">
      <c r="B18" s="12">
        <f t="shared" ref="B18:B25" si="1">IF(AND(B5&gt;=$B$13, M5&lt;=$M$13), 1, 0)</f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1</v>
      </c>
      <c r="H18">
        <f t="shared" si="0"/>
        <v>0</v>
      </c>
      <c r="I18">
        <f t="shared" si="0"/>
        <v>0</v>
      </c>
      <c r="J18" s="13">
        <f t="shared" si="0"/>
        <v>1</v>
      </c>
      <c r="K18">
        <f t="shared" ref="K18:K25" si="2">SUM(B18:J18)</f>
        <v>2</v>
      </c>
    </row>
    <row r="19" spans="1:14" x14ac:dyDescent="0.35">
      <c r="B19" s="12">
        <f t="shared" si="1"/>
        <v>0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1</v>
      </c>
      <c r="I19">
        <f t="shared" si="0"/>
        <v>1</v>
      </c>
      <c r="J19" s="13">
        <f t="shared" si="0"/>
        <v>0</v>
      </c>
      <c r="K19">
        <f t="shared" si="2"/>
        <v>2</v>
      </c>
    </row>
    <row r="20" spans="1:14" x14ac:dyDescent="0.35">
      <c r="B20" s="12">
        <f t="shared" si="1"/>
        <v>0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1</v>
      </c>
      <c r="J20" s="13">
        <f t="shared" si="0"/>
        <v>0</v>
      </c>
      <c r="K20">
        <f t="shared" si="2"/>
        <v>1</v>
      </c>
    </row>
    <row r="21" spans="1:14" x14ac:dyDescent="0.35">
      <c r="B21" s="12">
        <f t="shared" si="1"/>
        <v>0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 s="13">
        <f t="shared" si="0"/>
        <v>0</v>
      </c>
      <c r="K21">
        <f t="shared" si="2"/>
        <v>0</v>
      </c>
    </row>
    <row r="22" spans="1:14" x14ac:dyDescent="0.35">
      <c r="B22" s="12">
        <f t="shared" si="1"/>
        <v>0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 s="13">
        <f t="shared" si="0"/>
        <v>0</v>
      </c>
      <c r="K22">
        <f t="shared" si="2"/>
        <v>0</v>
      </c>
    </row>
    <row r="23" spans="1:14" x14ac:dyDescent="0.35">
      <c r="B23" s="12">
        <f t="shared" si="1"/>
        <v>0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 s="13">
        <f t="shared" si="0"/>
        <v>0</v>
      </c>
      <c r="K23">
        <f t="shared" si="2"/>
        <v>0</v>
      </c>
    </row>
    <row r="24" spans="1:14" x14ac:dyDescent="0.35">
      <c r="B24" s="12">
        <f t="shared" si="1"/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 s="13">
        <f t="shared" si="0"/>
        <v>0</v>
      </c>
      <c r="K24">
        <f t="shared" si="2"/>
        <v>0</v>
      </c>
    </row>
    <row r="25" spans="1:14" x14ac:dyDescent="0.35">
      <c r="B25" s="14">
        <f t="shared" si="1"/>
        <v>0</v>
      </c>
      <c r="C25" s="15">
        <f t="shared" si="0"/>
        <v>0</v>
      </c>
      <c r="D25" s="15">
        <f t="shared" si="0"/>
        <v>0</v>
      </c>
      <c r="E25" s="15">
        <f t="shared" si="0"/>
        <v>0</v>
      </c>
      <c r="F25" s="15">
        <f t="shared" si="0"/>
        <v>0</v>
      </c>
      <c r="G25" s="15">
        <f t="shared" si="0"/>
        <v>0</v>
      </c>
      <c r="H25" s="15">
        <f t="shared" si="0"/>
        <v>0</v>
      </c>
      <c r="I25" s="15">
        <f t="shared" si="0"/>
        <v>0</v>
      </c>
      <c r="J25" s="16">
        <f t="shared" si="0"/>
        <v>0</v>
      </c>
      <c r="K25">
        <f t="shared" si="2"/>
        <v>0</v>
      </c>
    </row>
    <row r="26" spans="1:14" x14ac:dyDescent="0.35">
      <c r="J26" t="s">
        <v>17</v>
      </c>
      <c r="K26">
        <f>SUM(K17:K25)</f>
        <v>6</v>
      </c>
    </row>
    <row r="28" spans="1:14" ht="15.5" x14ac:dyDescent="0.35">
      <c r="A28" s="17" t="s">
        <v>18</v>
      </c>
    </row>
    <row r="30" spans="1:14" x14ac:dyDescent="0.35">
      <c r="A30" s="1" t="s">
        <v>19</v>
      </c>
      <c r="B30" s="20">
        <f>$A31</f>
        <v>1</v>
      </c>
      <c r="C30" s="20">
        <f>$A32</f>
        <v>1</v>
      </c>
      <c r="D30" s="20">
        <f>$A33</f>
        <v>1</v>
      </c>
      <c r="E30" s="20">
        <f>$A34</f>
        <v>1</v>
      </c>
      <c r="F30" s="20">
        <f>$A35</f>
        <v>1</v>
      </c>
      <c r="G30" s="20">
        <f>$A36</f>
        <v>0</v>
      </c>
      <c r="H30" s="20">
        <f>$A37</f>
        <v>0</v>
      </c>
      <c r="I30" s="20">
        <f>$A38</f>
        <v>0</v>
      </c>
      <c r="J30" s="20">
        <f>$A39</f>
        <v>0</v>
      </c>
      <c r="M30">
        <f>SUM(B30:J30)</f>
        <v>5</v>
      </c>
      <c r="N30" t="s">
        <v>21</v>
      </c>
    </row>
    <row r="31" spans="1:14" x14ac:dyDescent="0.35">
      <c r="A31" s="21">
        <v>1</v>
      </c>
      <c r="B31" s="9">
        <f t="shared" ref="B31:J39" si="3">B17</f>
        <v>0</v>
      </c>
      <c r="C31" s="10">
        <f t="shared" si="3"/>
        <v>0</v>
      </c>
      <c r="D31" s="10">
        <f t="shared" si="3"/>
        <v>0</v>
      </c>
      <c r="E31" s="10">
        <f t="shared" si="3"/>
        <v>0</v>
      </c>
      <c r="F31" s="10">
        <f t="shared" si="3"/>
        <v>0</v>
      </c>
      <c r="G31" s="10">
        <f t="shared" si="3"/>
        <v>0</v>
      </c>
      <c r="H31" s="10">
        <f t="shared" si="3"/>
        <v>0</v>
      </c>
      <c r="I31" s="10">
        <f t="shared" si="3"/>
        <v>0</v>
      </c>
      <c r="J31" s="11">
        <f t="shared" si="3"/>
        <v>1</v>
      </c>
      <c r="K31" s="23">
        <f>SUMPRODUCT($B$30:$J$30, B31:J31)</f>
        <v>0</v>
      </c>
      <c r="L31" s="23">
        <f>K17*(1-A31)</f>
        <v>0</v>
      </c>
    </row>
    <row r="32" spans="1:14" x14ac:dyDescent="0.35">
      <c r="A32" s="21">
        <v>1</v>
      </c>
      <c r="B32" s="12">
        <f t="shared" si="3"/>
        <v>0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3"/>
        <v>1</v>
      </c>
      <c r="H32">
        <f t="shared" si="3"/>
        <v>0</v>
      </c>
      <c r="I32">
        <f t="shared" si="3"/>
        <v>0</v>
      </c>
      <c r="J32" s="13">
        <f t="shared" si="3"/>
        <v>1</v>
      </c>
      <c r="K32" s="23">
        <f t="shared" ref="K32:K39" si="4">SUMPRODUCT($B$30:$J$30, B32:J32)</f>
        <v>0</v>
      </c>
      <c r="L32" s="23">
        <f t="shared" ref="L32:L39" si="5">K18*(1-A32)</f>
        <v>0</v>
      </c>
      <c r="M32">
        <f>10*A40</f>
        <v>0</v>
      </c>
      <c r="N32" t="s">
        <v>22</v>
      </c>
    </row>
    <row r="33" spans="1:14" x14ac:dyDescent="0.35">
      <c r="A33" s="21">
        <v>1</v>
      </c>
      <c r="B33" s="12">
        <f t="shared" si="3"/>
        <v>0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0</v>
      </c>
      <c r="G33">
        <f t="shared" si="3"/>
        <v>0</v>
      </c>
      <c r="H33">
        <f t="shared" si="3"/>
        <v>1</v>
      </c>
      <c r="I33">
        <f t="shared" si="3"/>
        <v>1</v>
      </c>
      <c r="J33" s="13">
        <f t="shared" si="3"/>
        <v>0</v>
      </c>
      <c r="K33" s="23">
        <f t="shared" si="4"/>
        <v>0</v>
      </c>
      <c r="L33" s="23">
        <f t="shared" si="5"/>
        <v>0</v>
      </c>
    </row>
    <row r="34" spans="1:14" x14ac:dyDescent="0.35">
      <c r="A34" s="21">
        <v>1</v>
      </c>
      <c r="B34" s="12">
        <f t="shared" si="3"/>
        <v>0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0</v>
      </c>
      <c r="G34">
        <f t="shared" si="3"/>
        <v>0</v>
      </c>
      <c r="H34">
        <f t="shared" si="3"/>
        <v>0</v>
      </c>
      <c r="I34">
        <f t="shared" si="3"/>
        <v>1</v>
      </c>
      <c r="J34" s="13">
        <f t="shared" si="3"/>
        <v>0</v>
      </c>
      <c r="K34" s="23">
        <f t="shared" si="4"/>
        <v>0</v>
      </c>
      <c r="L34" s="23">
        <f t="shared" si="5"/>
        <v>0</v>
      </c>
      <c r="M34" s="27">
        <f>SUM(M30+M32)</f>
        <v>5</v>
      </c>
      <c r="N34" t="s">
        <v>23</v>
      </c>
    </row>
    <row r="35" spans="1:14" x14ac:dyDescent="0.35">
      <c r="A35" s="21">
        <v>1</v>
      </c>
      <c r="B35" s="12">
        <f t="shared" si="3"/>
        <v>0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 s="13">
        <f t="shared" si="3"/>
        <v>0</v>
      </c>
      <c r="K35" s="23">
        <f t="shared" si="4"/>
        <v>0</v>
      </c>
      <c r="L35" s="23">
        <f t="shared" si="5"/>
        <v>0</v>
      </c>
    </row>
    <row r="36" spans="1:14" x14ac:dyDescent="0.35">
      <c r="A36" s="21">
        <v>0</v>
      </c>
      <c r="B36" s="12">
        <f t="shared" si="3"/>
        <v>0</v>
      </c>
      <c r="C36">
        <f t="shared" si="3"/>
        <v>0</v>
      </c>
      <c r="D36">
        <f t="shared" si="3"/>
        <v>0</v>
      </c>
      <c r="E36">
        <f t="shared" si="3"/>
        <v>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 s="13">
        <f t="shared" si="3"/>
        <v>0</v>
      </c>
      <c r="K36" s="23">
        <f t="shared" si="4"/>
        <v>0</v>
      </c>
      <c r="L36" s="23">
        <f t="shared" si="5"/>
        <v>0</v>
      </c>
    </row>
    <row r="37" spans="1:14" x14ac:dyDescent="0.35">
      <c r="A37" s="21">
        <v>0</v>
      </c>
      <c r="B37" s="12">
        <f t="shared" si="3"/>
        <v>0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0</v>
      </c>
      <c r="G37">
        <f t="shared" si="3"/>
        <v>0</v>
      </c>
      <c r="H37">
        <f t="shared" si="3"/>
        <v>0</v>
      </c>
      <c r="I37">
        <f t="shared" si="3"/>
        <v>0</v>
      </c>
      <c r="J37" s="13">
        <f t="shared" si="3"/>
        <v>0</v>
      </c>
      <c r="K37" s="23">
        <f t="shared" si="4"/>
        <v>0</v>
      </c>
      <c r="L37" s="23">
        <f t="shared" si="5"/>
        <v>0</v>
      </c>
    </row>
    <row r="38" spans="1:14" x14ac:dyDescent="0.35">
      <c r="A38" s="21">
        <v>0</v>
      </c>
      <c r="B38" s="12">
        <f t="shared" si="3"/>
        <v>0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 s="13">
        <f t="shared" si="3"/>
        <v>0</v>
      </c>
      <c r="K38" s="23">
        <f t="shared" si="4"/>
        <v>0</v>
      </c>
      <c r="L38" s="23">
        <f t="shared" si="5"/>
        <v>0</v>
      </c>
    </row>
    <row r="39" spans="1:14" x14ac:dyDescent="0.35">
      <c r="A39" s="21">
        <v>0</v>
      </c>
      <c r="B39" s="14">
        <f t="shared" si="3"/>
        <v>0</v>
      </c>
      <c r="C39" s="15">
        <f t="shared" si="3"/>
        <v>0</v>
      </c>
      <c r="D39" s="15">
        <f t="shared" si="3"/>
        <v>0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3"/>
        <v>0</v>
      </c>
      <c r="K39" s="23">
        <f t="shared" si="4"/>
        <v>0</v>
      </c>
      <c r="L39" s="23">
        <f t="shared" si="5"/>
        <v>0</v>
      </c>
    </row>
    <row r="40" spans="1:14" x14ac:dyDescent="0.35">
      <c r="A40" s="22">
        <v>0</v>
      </c>
      <c r="B40" s="24">
        <f>SUMPRODUCT($A$31:$A$39,B31:B39)</f>
        <v>0</v>
      </c>
      <c r="C40" s="23">
        <f t="shared" ref="C40:J40" si="6">SUMPRODUCT($A$31:$A$39,C31:C39)</f>
        <v>0</v>
      </c>
      <c r="D40" s="23">
        <f t="shared" si="6"/>
        <v>0</v>
      </c>
      <c r="E40" s="23">
        <f t="shared" si="6"/>
        <v>0</v>
      </c>
      <c r="F40" s="23">
        <f t="shared" si="6"/>
        <v>0</v>
      </c>
      <c r="G40" s="23">
        <f t="shared" si="6"/>
        <v>1</v>
      </c>
      <c r="H40" s="23">
        <f t="shared" si="6"/>
        <v>1</v>
      </c>
      <c r="I40" s="23">
        <f t="shared" si="6"/>
        <v>2</v>
      </c>
      <c r="J40" s="23">
        <f t="shared" si="6"/>
        <v>2</v>
      </c>
    </row>
    <row r="41" spans="1:14" x14ac:dyDescent="0.35">
      <c r="A41" s="1" t="s">
        <v>20</v>
      </c>
      <c r="B41" s="23">
        <f>1-$A$40-B30</f>
        <v>0</v>
      </c>
      <c r="C41" s="23">
        <f t="shared" ref="C41:J41" si="7">1-$A$40-C30</f>
        <v>0</v>
      </c>
      <c r="D41" s="23">
        <f t="shared" si="7"/>
        <v>0</v>
      </c>
      <c r="E41" s="23">
        <f t="shared" si="7"/>
        <v>0</v>
      </c>
      <c r="F41" s="23">
        <f t="shared" si="7"/>
        <v>0</v>
      </c>
      <c r="G41" s="23">
        <f t="shared" si="7"/>
        <v>1</v>
      </c>
      <c r="H41" s="23">
        <f t="shared" si="7"/>
        <v>1</v>
      </c>
      <c r="I41" s="23">
        <f t="shared" si="7"/>
        <v>1</v>
      </c>
      <c r="J41" s="23">
        <f t="shared" si="7"/>
        <v>1</v>
      </c>
    </row>
    <row r="44" spans="1:14" x14ac:dyDescent="0.35">
      <c r="E44" s="43" t="s">
        <v>2</v>
      </c>
      <c r="F44" s="44"/>
      <c r="G44" s="44"/>
      <c r="H44" s="44"/>
      <c r="I44" s="44"/>
      <c r="J44" s="44"/>
      <c r="K44" s="44"/>
      <c r="L44" s="44"/>
      <c r="M44" s="45"/>
    </row>
    <row r="45" spans="1:14" ht="16.5" x14ac:dyDescent="0.45">
      <c r="A45" s="3" t="s">
        <v>3</v>
      </c>
      <c r="B45" s="4" t="s">
        <v>4</v>
      </c>
      <c r="C45" s="2" t="s">
        <v>5</v>
      </c>
      <c r="D45" s="2" t="s">
        <v>6</v>
      </c>
      <c r="E45" s="34" t="s">
        <v>26</v>
      </c>
      <c r="F45" s="34" t="s">
        <v>27</v>
      </c>
      <c r="G45" s="34" t="s">
        <v>28</v>
      </c>
      <c r="H45" s="34" t="s">
        <v>29</v>
      </c>
      <c r="I45" s="34" t="s">
        <v>30</v>
      </c>
      <c r="J45" s="35" t="s">
        <v>31</v>
      </c>
      <c r="K45" s="35" t="s">
        <v>32</v>
      </c>
      <c r="L45" s="35" t="s">
        <v>33</v>
      </c>
      <c r="M45" s="35" t="s">
        <v>34</v>
      </c>
    </row>
    <row r="46" spans="1:14" x14ac:dyDescent="0.35">
      <c r="A46" s="5">
        <v>700</v>
      </c>
      <c r="B46" s="6">
        <v>300</v>
      </c>
      <c r="C46" s="2">
        <v>6</v>
      </c>
      <c r="D46" s="2">
        <v>5</v>
      </c>
      <c r="E46" s="5">
        <v>1</v>
      </c>
      <c r="F46" s="6">
        <v>1</v>
      </c>
      <c r="G46" s="6">
        <v>1</v>
      </c>
      <c r="H46" s="6">
        <v>1</v>
      </c>
      <c r="I46" s="6">
        <v>1</v>
      </c>
      <c r="J46" s="6">
        <v>0</v>
      </c>
      <c r="K46" s="25">
        <v>0</v>
      </c>
      <c r="L46" s="25">
        <v>0</v>
      </c>
      <c r="M46" s="26">
        <v>0</v>
      </c>
    </row>
  </sheetData>
  <mergeCells count="2">
    <mergeCell ref="A1:G1"/>
    <mergeCell ref="E44:M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CAFC-E0CF-40CF-94F4-7ABD73B11FF1}">
  <dimension ref="A1:U46"/>
  <sheetViews>
    <sheetView workbookViewId="0">
      <selection activeCell="K1" sqref="K1"/>
    </sheetView>
  </sheetViews>
  <sheetFormatPr defaultRowHeight="14.5" x14ac:dyDescent="0.35"/>
  <cols>
    <col min="5" max="5" width="11.81640625" customWidth="1"/>
    <col min="9" max="9" width="14.6328125" customWidth="1"/>
    <col min="11" max="11" width="16" customWidth="1"/>
    <col min="12" max="12" width="11.26953125" customWidth="1"/>
  </cols>
  <sheetData>
    <row r="1" spans="1:21" ht="20.5" x14ac:dyDescent="0.55000000000000004">
      <c r="A1" s="36" t="s">
        <v>12</v>
      </c>
      <c r="B1" s="36"/>
      <c r="C1" s="36"/>
      <c r="D1" s="36"/>
      <c r="E1" s="36"/>
      <c r="F1" s="36"/>
      <c r="G1" s="36"/>
      <c r="I1" s="8" t="s">
        <v>25</v>
      </c>
    </row>
    <row r="3" spans="1:21" ht="15.5" x14ac:dyDescent="0.35">
      <c r="A3" s="17" t="s">
        <v>0</v>
      </c>
      <c r="C3" s="18"/>
      <c r="D3" s="18"/>
      <c r="L3" s="17" t="s">
        <v>1</v>
      </c>
    </row>
    <row r="4" spans="1:21" x14ac:dyDescent="0.35">
      <c r="B4" s="9">
        <v>0</v>
      </c>
      <c r="C4" s="10">
        <v>640</v>
      </c>
      <c r="D4" s="10">
        <v>580</v>
      </c>
      <c r="E4" s="10">
        <v>580</v>
      </c>
      <c r="F4" s="10">
        <v>380</v>
      </c>
      <c r="G4" s="10">
        <v>805</v>
      </c>
      <c r="H4" s="10">
        <v>580</v>
      </c>
      <c r="I4" s="10">
        <v>775</v>
      </c>
      <c r="J4" s="11">
        <v>1000</v>
      </c>
      <c r="M4" s="9">
        <v>1000</v>
      </c>
      <c r="N4" s="10">
        <v>463</v>
      </c>
      <c r="O4" s="10">
        <v>525</v>
      </c>
      <c r="P4" s="10">
        <v>926</v>
      </c>
      <c r="Q4" s="10">
        <v>293</v>
      </c>
      <c r="R4" s="10">
        <v>463</v>
      </c>
      <c r="S4" s="10">
        <v>624</v>
      </c>
      <c r="T4" s="10">
        <v>549</v>
      </c>
      <c r="U4" s="11">
        <v>0</v>
      </c>
    </row>
    <row r="5" spans="1:21" x14ac:dyDescent="0.35">
      <c r="B5" s="12">
        <v>360</v>
      </c>
      <c r="C5">
        <v>0</v>
      </c>
      <c r="D5">
        <v>775</v>
      </c>
      <c r="E5">
        <v>580</v>
      </c>
      <c r="F5">
        <v>575</v>
      </c>
      <c r="G5">
        <v>1000</v>
      </c>
      <c r="H5">
        <v>775</v>
      </c>
      <c r="I5">
        <v>775</v>
      </c>
      <c r="J5" s="13">
        <v>1000</v>
      </c>
      <c r="M5" s="12">
        <v>519</v>
      </c>
      <c r="N5">
        <v>1000</v>
      </c>
      <c r="O5">
        <v>549</v>
      </c>
      <c r="P5">
        <v>463</v>
      </c>
      <c r="Q5">
        <v>306</v>
      </c>
      <c r="R5">
        <v>0</v>
      </c>
      <c r="S5">
        <v>648</v>
      </c>
      <c r="T5">
        <v>573</v>
      </c>
      <c r="U5" s="13">
        <v>0</v>
      </c>
    </row>
    <row r="6" spans="1:21" x14ac:dyDescent="0.35">
      <c r="B6" s="12">
        <v>420</v>
      </c>
      <c r="C6">
        <v>420</v>
      </c>
      <c r="D6">
        <v>0</v>
      </c>
      <c r="E6">
        <v>805</v>
      </c>
      <c r="F6">
        <v>635</v>
      </c>
      <c r="G6">
        <v>620</v>
      </c>
      <c r="H6">
        <v>775</v>
      </c>
      <c r="I6">
        <v>775</v>
      </c>
      <c r="J6" s="13">
        <v>835</v>
      </c>
      <c r="M6" s="12">
        <v>646</v>
      </c>
      <c r="N6">
        <v>562</v>
      </c>
      <c r="O6">
        <v>1000</v>
      </c>
      <c r="P6">
        <v>463</v>
      </c>
      <c r="Q6">
        <v>480</v>
      </c>
      <c r="R6">
        <v>40</v>
      </c>
      <c r="S6">
        <v>99</v>
      </c>
      <c r="T6">
        <v>24</v>
      </c>
      <c r="U6" s="13">
        <v>341</v>
      </c>
    </row>
    <row r="7" spans="1:21" x14ac:dyDescent="0.35">
      <c r="B7" s="12">
        <v>420</v>
      </c>
      <c r="C7">
        <v>420</v>
      </c>
      <c r="D7">
        <v>195</v>
      </c>
      <c r="E7">
        <v>0</v>
      </c>
      <c r="F7">
        <v>635</v>
      </c>
      <c r="G7">
        <v>620</v>
      </c>
      <c r="H7">
        <v>775</v>
      </c>
      <c r="I7">
        <v>775</v>
      </c>
      <c r="J7" s="13">
        <v>835</v>
      </c>
      <c r="M7" s="12">
        <v>766</v>
      </c>
      <c r="N7">
        <v>622</v>
      </c>
      <c r="O7">
        <v>250</v>
      </c>
      <c r="P7">
        <v>1000</v>
      </c>
      <c r="Q7">
        <v>511</v>
      </c>
      <c r="R7">
        <v>146</v>
      </c>
      <c r="S7">
        <v>349</v>
      </c>
      <c r="T7">
        <v>274</v>
      </c>
      <c r="U7" s="13">
        <v>401</v>
      </c>
    </row>
    <row r="8" spans="1:21" x14ac:dyDescent="0.35">
      <c r="B8" s="12">
        <v>620</v>
      </c>
      <c r="C8">
        <v>425</v>
      </c>
      <c r="D8">
        <v>365</v>
      </c>
      <c r="E8">
        <v>365</v>
      </c>
      <c r="F8">
        <v>0</v>
      </c>
      <c r="G8">
        <v>590</v>
      </c>
      <c r="H8">
        <v>580</v>
      </c>
      <c r="I8">
        <v>560</v>
      </c>
      <c r="J8" s="13">
        <v>620</v>
      </c>
      <c r="M8" s="12">
        <v>946</v>
      </c>
      <c r="N8">
        <v>427</v>
      </c>
      <c r="O8">
        <v>468</v>
      </c>
      <c r="P8">
        <v>833</v>
      </c>
      <c r="Q8">
        <v>1000</v>
      </c>
      <c r="R8">
        <v>370</v>
      </c>
      <c r="S8">
        <v>566</v>
      </c>
      <c r="T8">
        <v>492</v>
      </c>
      <c r="U8" s="13">
        <v>140</v>
      </c>
    </row>
    <row r="9" spans="1:21" x14ac:dyDescent="0.35">
      <c r="B9" s="12">
        <v>195</v>
      </c>
      <c r="C9">
        <v>195</v>
      </c>
      <c r="D9">
        <v>575</v>
      </c>
      <c r="E9">
        <v>380</v>
      </c>
      <c r="F9">
        <v>410</v>
      </c>
      <c r="G9">
        <v>0</v>
      </c>
      <c r="H9">
        <v>775</v>
      </c>
      <c r="I9">
        <v>775</v>
      </c>
      <c r="J9" s="13">
        <v>835</v>
      </c>
      <c r="M9" s="12">
        <v>620</v>
      </c>
      <c r="N9">
        <v>522</v>
      </c>
      <c r="O9">
        <v>573</v>
      </c>
      <c r="P9">
        <v>463</v>
      </c>
      <c r="Q9">
        <v>590</v>
      </c>
      <c r="R9">
        <v>1000</v>
      </c>
      <c r="S9">
        <v>672</v>
      </c>
      <c r="T9">
        <v>597</v>
      </c>
      <c r="U9" s="13">
        <v>301</v>
      </c>
    </row>
    <row r="10" spans="1:21" x14ac:dyDescent="0.35">
      <c r="B10" s="12">
        <v>420</v>
      </c>
      <c r="C10">
        <v>225</v>
      </c>
      <c r="D10">
        <v>225</v>
      </c>
      <c r="E10">
        <v>225</v>
      </c>
      <c r="F10">
        <v>420</v>
      </c>
      <c r="G10">
        <v>225</v>
      </c>
      <c r="H10">
        <v>0</v>
      </c>
      <c r="I10">
        <v>420</v>
      </c>
      <c r="J10" s="13">
        <v>420</v>
      </c>
      <c r="M10" s="12">
        <v>959</v>
      </c>
      <c r="N10">
        <v>642</v>
      </c>
      <c r="O10">
        <v>393</v>
      </c>
      <c r="P10">
        <v>648</v>
      </c>
      <c r="Q10">
        <v>873</v>
      </c>
      <c r="R10">
        <v>339</v>
      </c>
      <c r="S10">
        <v>1000</v>
      </c>
      <c r="T10">
        <v>118</v>
      </c>
      <c r="U10" s="13">
        <v>421</v>
      </c>
    </row>
    <row r="11" spans="1:21" x14ac:dyDescent="0.35">
      <c r="B11" s="12">
        <v>225</v>
      </c>
      <c r="C11">
        <v>225</v>
      </c>
      <c r="D11">
        <v>225</v>
      </c>
      <c r="E11">
        <v>390</v>
      </c>
      <c r="F11">
        <v>440</v>
      </c>
      <c r="G11">
        <v>225</v>
      </c>
      <c r="H11">
        <v>580</v>
      </c>
      <c r="I11">
        <v>0</v>
      </c>
      <c r="J11" s="13">
        <v>425</v>
      </c>
      <c r="M11" s="12">
        <v>930</v>
      </c>
      <c r="N11">
        <v>622</v>
      </c>
      <c r="O11">
        <v>537</v>
      </c>
      <c r="P11">
        <v>1000</v>
      </c>
      <c r="Q11">
        <v>755</v>
      </c>
      <c r="R11">
        <v>537</v>
      </c>
      <c r="S11">
        <v>352</v>
      </c>
      <c r="T11">
        <v>1000</v>
      </c>
      <c r="U11" s="13">
        <v>401</v>
      </c>
    </row>
    <row r="12" spans="1:21" x14ac:dyDescent="0.35">
      <c r="B12" s="14">
        <v>195</v>
      </c>
      <c r="C12" s="15">
        <v>0</v>
      </c>
      <c r="D12" s="15">
        <v>165</v>
      </c>
      <c r="E12" s="15">
        <v>165</v>
      </c>
      <c r="F12" s="15">
        <v>380</v>
      </c>
      <c r="G12" s="15">
        <v>165</v>
      </c>
      <c r="H12" s="15">
        <v>580</v>
      </c>
      <c r="I12" s="15">
        <v>575</v>
      </c>
      <c r="J12" s="16">
        <v>0</v>
      </c>
      <c r="M12" s="14">
        <v>905</v>
      </c>
      <c r="N12" s="15">
        <v>492</v>
      </c>
      <c r="O12" s="15">
        <v>611</v>
      </c>
      <c r="P12" s="15">
        <v>926</v>
      </c>
      <c r="Q12" s="15">
        <v>799</v>
      </c>
      <c r="R12" s="15">
        <v>463</v>
      </c>
      <c r="S12" s="15">
        <v>710</v>
      </c>
      <c r="T12" s="15">
        <v>636</v>
      </c>
      <c r="U12" s="16">
        <v>1000</v>
      </c>
    </row>
    <row r="13" spans="1:21" x14ac:dyDescent="0.35">
      <c r="B13" s="19">
        <v>600</v>
      </c>
      <c r="C13" t="s">
        <v>3</v>
      </c>
      <c r="M13" s="19">
        <v>400</v>
      </c>
      <c r="N13" t="s">
        <v>4</v>
      </c>
    </row>
    <row r="16" spans="1:21" ht="15.5" x14ac:dyDescent="0.35">
      <c r="A16" s="17" t="s">
        <v>14</v>
      </c>
      <c r="K16" t="s">
        <v>16</v>
      </c>
    </row>
    <row r="17" spans="1:14" x14ac:dyDescent="0.35">
      <c r="B17" s="9">
        <f>IF(AND(B4&gt;=$B$13, M4&lt;=$M$13), 1, 0)</f>
        <v>0</v>
      </c>
      <c r="C17" s="10">
        <f t="shared" ref="C17:J25" si="0">IF(AND(C4&gt;=$B$13, N4&lt;=$M$13), 1, 0)</f>
        <v>0</v>
      </c>
      <c r="D17" s="10">
        <f t="shared" si="0"/>
        <v>0</v>
      </c>
      <c r="E17" s="10">
        <f t="shared" si="0"/>
        <v>0</v>
      </c>
      <c r="F17" s="10">
        <f t="shared" si="0"/>
        <v>0</v>
      </c>
      <c r="G17" s="10">
        <f t="shared" si="0"/>
        <v>0</v>
      </c>
      <c r="H17" s="10">
        <f t="shared" si="0"/>
        <v>0</v>
      </c>
      <c r="I17" s="10">
        <f t="shared" si="0"/>
        <v>0</v>
      </c>
      <c r="J17" s="11">
        <f t="shared" si="0"/>
        <v>1</v>
      </c>
      <c r="K17">
        <f>SUM(B17:J17)</f>
        <v>1</v>
      </c>
    </row>
    <row r="18" spans="1:14" x14ac:dyDescent="0.35">
      <c r="B18" s="12">
        <f t="shared" ref="B18:B25" si="1">IF(AND(B5&gt;=$B$13, M5&lt;=$M$13), 1, 0)</f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1</v>
      </c>
      <c r="H18">
        <f t="shared" si="0"/>
        <v>0</v>
      </c>
      <c r="I18">
        <f t="shared" si="0"/>
        <v>0</v>
      </c>
      <c r="J18" s="13">
        <f t="shared" si="0"/>
        <v>1</v>
      </c>
      <c r="K18">
        <f t="shared" ref="K18:K25" si="2">SUM(B18:J18)</f>
        <v>2</v>
      </c>
    </row>
    <row r="19" spans="1:14" x14ac:dyDescent="0.35">
      <c r="B19" s="12">
        <f t="shared" si="1"/>
        <v>0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1</v>
      </c>
      <c r="H19">
        <f t="shared" si="0"/>
        <v>1</v>
      </c>
      <c r="I19">
        <f t="shared" si="0"/>
        <v>1</v>
      </c>
      <c r="J19" s="13">
        <f t="shared" si="0"/>
        <v>1</v>
      </c>
      <c r="K19">
        <f t="shared" si="2"/>
        <v>4</v>
      </c>
    </row>
    <row r="20" spans="1:14" x14ac:dyDescent="0.35">
      <c r="B20" s="12">
        <f t="shared" si="1"/>
        <v>0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1</v>
      </c>
      <c r="H20">
        <f t="shared" si="0"/>
        <v>1</v>
      </c>
      <c r="I20">
        <f t="shared" si="0"/>
        <v>1</v>
      </c>
      <c r="J20" s="13">
        <f t="shared" si="0"/>
        <v>0</v>
      </c>
      <c r="K20">
        <f t="shared" si="2"/>
        <v>3</v>
      </c>
    </row>
    <row r="21" spans="1:14" x14ac:dyDescent="0.35">
      <c r="B21" s="12">
        <f t="shared" si="1"/>
        <v>0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I21">
        <f t="shared" si="0"/>
        <v>0</v>
      </c>
      <c r="J21" s="13">
        <f t="shared" si="0"/>
        <v>1</v>
      </c>
      <c r="K21">
        <f t="shared" si="2"/>
        <v>1</v>
      </c>
    </row>
    <row r="22" spans="1:14" x14ac:dyDescent="0.35">
      <c r="B22" s="12">
        <f t="shared" si="1"/>
        <v>0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 s="13">
        <f t="shared" si="0"/>
        <v>1</v>
      </c>
      <c r="K22">
        <f t="shared" si="2"/>
        <v>1</v>
      </c>
    </row>
    <row r="23" spans="1:14" x14ac:dyDescent="0.35">
      <c r="B23" s="12">
        <f t="shared" si="1"/>
        <v>0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 s="13">
        <f t="shared" si="0"/>
        <v>0</v>
      </c>
      <c r="K23">
        <f t="shared" si="2"/>
        <v>0</v>
      </c>
    </row>
    <row r="24" spans="1:14" x14ac:dyDescent="0.35">
      <c r="B24" s="12">
        <f t="shared" si="1"/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 s="13">
        <f t="shared" si="0"/>
        <v>0</v>
      </c>
      <c r="K24">
        <f t="shared" si="2"/>
        <v>0</v>
      </c>
    </row>
    <row r="25" spans="1:14" x14ac:dyDescent="0.35">
      <c r="B25" s="14">
        <f t="shared" si="1"/>
        <v>0</v>
      </c>
      <c r="C25" s="15">
        <f t="shared" si="0"/>
        <v>0</v>
      </c>
      <c r="D25" s="15">
        <f t="shared" si="0"/>
        <v>0</v>
      </c>
      <c r="E25" s="15">
        <f t="shared" si="0"/>
        <v>0</v>
      </c>
      <c r="F25" s="15">
        <f t="shared" si="0"/>
        <v>0</v>
      </c>
      <c r="G25" s="15">
        <f t="shared" si="0"/>
        <v>0</v>
      </c>
      <c r="H25" s="15">
        <f t="shared" si="0"/>
        <v>0</v>
      </c>
      <c r="I25" s="15">
        <f t="shared" si="0"/>
        <v>0</v>
      </c>
      <c r="J25" s="16">
        <f t="shared" si="0"/>
        <v>0</v>
      </c>
      <c r="K25">
        <f t="shared" si="2"/>
        <v>0</v>
      </c>
    </row>
    <row r="26" spans="1:14" x14ac:dyDescent="0.35">
      <c r="J26" t="s">
        <v>17</v>
      </c>
      <c r="K26">
        <f>SUM(K17:K25)</f>
        <v>12</v>
      </c>
    </row>
    <row r="28" spans="1:14" ht="15.5" x14ac:dyDescent="0.35">
      <c r="A28" s="17" t="s">
        <v>18</v>
      </c>
    </row>
    <row r="30" spans="1:14" x14ac:dyDescent="0.35">
      <c r="A30" s="1" t="s">
        <v>19</v>
      </c>
      <c r="B30" s="20">
        <f>$A31</f>
        <v>1</v>
      </c>
      <c r="C30" s="20">
        <f>$A32</f>
        <v>1</v>
      </c>
      <c r="D30" s="20">
        <f>$A33</f>
        <v>1</v>
      </c>
      <c r="E30" s="20">
        <f>$A34</f>
        <v>1</v>
      </c>
      <c r="F30" s="20">
        <f>$A35</f>
        <v>1</v>
      </c>
      <c r="G30" s="20">
        <f>$A36</f>
        <v>0</v>
      </c>
      <c r="H30" s="20">
        <f>$A37</f>
        <v>0</v>
      </c>
      <c r="I30" s="20">
        <f>$A38</f>
        <v>0</v>
      </c>
      <c r="J30" s="20">
        <f>$A39</f>
        <v>0</v>
      </c>
      <c r="M30">
        <f>SUM(B30:J30)</f>
        <v>5</v>
      </c>
      <c r="N30" t="s">
        <v>21</v>
      </c>
    </row>
    <row r="31" spans="1:14" x14ac:dyDescent="0.35">
      <c r="A31" s="21">
        <v>1</v>
      </c>
      <c r="B31" s="9">
        <f t="shared" ref="B31:J39" si="3">B17</f>
        <v>0</v>
      </c>
      <c r="C31" s="10">
        <f t="shared" si="3"/>
        <v>0</v>
      </c>
      <c r="D31" s="10">
        <f t="shared" si="3"/>
        <v>0</v>
      </c>
      <c r="E31" s="10">
        <f t="shared" si="3"/>
        <v>0</v>
      </c>
      <c r="F31" s="10">
        <f t="shared" si="3"/>
        <v>0</v>
      </c>
      <c r="G31" s="10">
        <f t="shared" si="3"/>
        <v>0</v>
      </c>
      <c r="H31" s="10">
        <f t="shared" si="3"/>
        <v>0</v>
      </c>
      <c r="I31" s="10">
        <f t="shared" si="3"/>
        <v>0</v>
      </c>
      <c r="J31" s="11">
        <f t="shared" si="3"/>
        <v>1</v>
      </c>
      <c r="K31" s="23">
        <f>SUMPRODUCT($B$30:$J$30, B31:J31)</f>
        <v>0</v>
      </c>
      <c r="L31" s="23">
        <f>K17*(1-A31)</f>
        <v>0</v>
      </c>
    </row>
    <row r="32" spans="1:14" x14ac:dyDescent="0.35">
      <c r="A32" s="21">
        <v>1</v>
      </c>
      <c r="B32" s="12">
        <f t="shared" si="3"/>
        <v>0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3"/>
        <v>1</v>
      </c>
      <c r="H32">
        <f t="shared" si="3"/>
        <v>0</v>
      </c>
      <c r="I32">
        <f t="shared" si="3"/>
        <v>0</v>
      </c>
      <c r="J32" s="13">
        <f t="shared" si="3"/>
        <v>1</v>
      </c>
      <c r="K32" s="23">
        <f t="shared" ref="K32:K39" si="4">SUMPRODUCT($B$30:$J$30, B32:J32)</f>
        <v>0</v>
      </c>
      <c r="L32" s="23">
        <f t="shared" ref="L32:L39" si="5">K18*(1-A32)</f>
        <v>0</v>
      </c>
      <c r="M32">
        <f>10*A40</f>
        <v>0</v>
      </c>
      <c r="N32" t="s">
        <v>22</v>
      </c>
    </row>
    <row r="33" spans="1:14" x14ac:dyDescent="0.35">
      <c r="A33" s="21">
        <v>1</v>
      </c>
      <c r="B33" s="12">
        <f t="shared" si="3"/>
        <v>0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0</v>
      </c>
      <c r="G33">
        <f t="shared" si="3"/>
        <v>1</v>
      </c>
      <c r="H33">
        <f t="shared" si="3"/>
        <v>1</v>
      </c>
      <c r="I33">
        <f t="shared" si="3"/>
        <v>1</v>
      </c>
      <c r="J33" s="13">
        <f t="shared" si="3"/>
        <v>1</v>
      </c>
      <c r="K33" s="23">
        <f t="shared" si="4"/>
        <v>0</v>
      </c>
      <c r="L33" s="23">
        <f t="shared" si="5"/>
        <v>0</v>
      </c>
    </row>
    <row r="34" spans="1:14" x14ac:dyDescent="0.35">
      <c r="A34" s="21">
        <v>1</v>
      </c>
      <c r="B34" s="12">
        <f t="shared" si="3"/>
        <v>0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0</v>
      </c>
      <c r="G34">
        <f t="shared" si="3"/>
        <v>1</v>
      </c>
      <c r="H34">
        <f t="shared" si="3"/>
        <v>1</v>
      </c>
      <c r="I34">
        <f t="shared" si="3"/>
        <v>1</v>
      </c>
      <c r="J34" s="13">
        <f t="shared" si="3"/>
        <v>0</v>
      </c>
      <c r="K34" s="23">
        <f t="shared" si="4"/>
        <v>0</v>
      </c>
      <c r="L34" s="23">
        <f t="shared" si="5"/>
        <v>0</v>
      </c>
      <c r="M34" s="27">
        <f>SUM(M30+M32)</f>
        <v>5</v>
      </c>
      <c r="N34" t="s">
        <v>23</v>
      </c>
    </row>
    <row r="35" spans="1:14" x14ac:dyDescent="0.35">
      <c r="A35" s="21">
        <v>1</v>
      </c>
      <c r="B35" s="12">
        <f t="shared" si="3"/>
        <v>0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 s="13">
        <f t="shared" si="3"/>
        <v>1</v>
      </c>
      <c r="K35" s="23">
        <f t="shared" si="4"/>
        <v>0</v>
      </c>
      <c r="L35" s="23">
        <f t="shared" si="5"/>
        <v>0</v>
      </c>
    </row>
    <row r="36" spans="1:14" x14ac:dyDescent="0.35">
      <c r="A36" s="21">
        <v>0</v>
      </c>
      <c r="B36" s="12">
        <f t="shared" si="3"/>
        <v>0</v>
      </c>
      <c r="C36">
        <f t="shared" si="3"/>
        <v>0</v>
      </c>
      <c r="D36">
        <f t="shared" si="3"/>
        <v>0</v>
      </c>
      <c r="E36">
        <f t="shared" si="3"/>
        <v>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 s="13">
        <f t="shared" si="3"/>
        <v>1</v>
      </c>
      <c r="K36" s="23">
        <f t="shared" si="4"/>
        <v>0</v>
      </c>
      <c r="L36" s="23">
        <f t="shared" si="5"/>
        <v>1</v>
      </c>
    </row>
    <row r="37" spans="1:14" x14ac:dyDescent="0.35">
      <c r="A37" s="21">
        <v>0</v>
      </c>
      <c r="B37" s="12">
        <f t="shared" si="3"/>
        <v>0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0</v>
      </c>
      <c r="G37">
        <f t="shared" si="3"/>
        <v>0</v>
      </c>
      <c r="H37">
        <f t="shared" si="3"/>
        <v>0</v>
      </c>
      <c r="I37">
        <f t="shared" si="3"/>
        <v>0</v>
      </c>
      <c r="J37" s="13">
        <f t="shared" si="3"/>
        <v>0</v>
      </c>
      <c r="K37" s="23">
        <f t="shared" si="4"/>
        <v>0</v>
      </c>
      <c r="L37" s="23">
        <f t="shared" si="5"/>
        <v>0</v>
      </c>
    </row>
    <row r="38" spans="1:14" x14ac:dyDescent="0.35">
      <c r="A38" s="21">
        <v>0</v>
      </c>
      <c r="B38" s="12">
        <f t="shared" si="3"/>
        <v>0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 s="13">
        <f t="shared" si="3"/>
        <v>0</v>
      </c>
      <c r="K38" s="23">
        <f t="shared" si="4"/>
        <v>0</v>
      </c>
      <c r="L38" s="23">
        <f t="shared" si="5"/>
        <v>0</v>
      </c>
    </row>
    <row r="39" spans="1:14" x14ac:dyDescent="0.35">
      <c r="A39" s="21">
        <v>0</v>
      </c>
      <c r="B39" s="14">
        <f t="shared" si="3"/>
        <v>0</v>
      </c>
      <c r="C39" s="15">
        <f t="shared" si="3"/>
        <v>0</v>
      </c>
      <c r="D39" s="15">
        <f t="shared" si="3"/>
        <v>0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3"/>
        <v>0</v>
      </c>
      <c r="K39" s="23">
        <f t="shared" si="4"/>
        <v>0</v>
      </c>
      <c r="L39" s="23">
        <f t="shared" si="5"/>
        <v>0</v>
      </c>
    </row>
    <row r="40" spans="1:14" x14ac:dyDescent="0.35">
      <c r="A40" s="22">
        <v>0</v>
      </c>
      <c r="B40" s="24">
        <f>SUMPRODUCT($A$31:$A$39,B31:B39)</f>
        <v>0</v>
      </c>
      <c r="C40" s="23">
        <f t="shared" ref="C40:J40" si="6">SUMPRODUCT($A$31:$A$39,C31:C39)</f>
        <v>0</v>
      </c>
      <c r="D40" s="23">
        <f t="shared" si="6"/>
        <v>0</v>
      </c>
      <c r="E40" s="23">
        <f t="shared" si="6"/>
        <v>0</v>
      </c>
      <c r="F40" s="23">
        <f t="shared" si="6"/>
        <v>0</v>
      </c>
      <c r="G40" s="23">
        <f t="shared" si="6"/>
        <v>3</v>
      </c>
      <c r="H40" s="23">
        <f t="shared" si="6"/>
        <v>2</v>
      </c>
      <c r="I40" s="23">
        <f t="shared" si="6"/>
        <v>2</v>
      </c>
      <c r="J40" s="23">
        <f t="shared" si="6"/>
        <v>4</v>
      </c>
    </row>
    <row r="41" spans="1:14" x14ac:dyDescent="0.35">
      <c r="A41" s="1" t="s">
        <v>20</v>
      </c>
      <c r="B41" s="23">
        <f>1-$A$40-B30</f>
        <v>0</v>
      </c>
      <c r="C41" s="23">
        <f t="shared" ref="C41:J41" si="7">1-$A$40-C30</f>
        <v>0</v>
      </c>
      <c r="D41" s="23">
        <f t="shared" si="7"/>
        <v>0</v>
      </c>
      <c r="E41" s="23">
        <f t="shared" si="7"/>
        <v>0</v>
      </c>
      <c r="F41" s="23">
        <f t="shared" si="7"/>
        <v>0</v>
      </c>
      <c r="G41" s="23">
        <f t="shared" si="7"/>
        <v>1</v>
      </c>
      <c r="H41" s="23">
        <f t="shared" si="7"/>
        <v>1</v>
      </c>
      <c r="I41" s="23">
        <f t="shared" si="7"/>
        <v>1</v>
      </c>
      <c r="J41" s="23">
        <f t="shared" si="7"/>
        <v>1</v>
      </c>
    </row>
    <row r="44" spans="1:14" x14ac:dyDescent="0.35">
      <c r="E44" s="43" t="s">
        <v>2</v>
      </c>
      <c r="F44" s="44"/>
      <c r="G44" s="44"/>
      <c r="H44" s="44"/>
      <c r="I44" s="44"/>
      <c r="J44" s="44"/>
      <c r="K44" s="44"/>
      <c r="L44" s="44"/>
      <c r="M44" s="45"/>
    </row>
    <row r="45" spans="1:14" ht="16.5" x14ac:dyDescent="0.45">
      <c r="A45" s="3" t="s">
        <v>3</v>
      </c>
      <c r="B45" s="4" t="s">
        <v>4</v>
      </c>
      <c r="C45" s="2" t="s">
        <v>5</v>
      </c>
      <c r="D45" s="2" t="s">
        <v>6</v>
      </c>
      <c r="E45" s="34" t="s">
        <v>26</v>
      </c>
      <c r="F45" s="34" t="s">
        <v>27</v>
      </c>
      <c r="G45" s="34" t="s">
        <v>28</v>
      </c>
      <c r="H45" s="34" t="s">
        <v>29</v>
      </c>
      <c r="I45" s="34" t="s">
        <v>30</v>
      </c>
      <c r="J45" s="35" t="s">
        <v>31</v>
      </c>
      <c r="K45" s="35" t="s">
        <v>32</v>
      </c>
      <c r="L45" s="35" t="s">
        <v>33</v>
      </c>
      <c r="M45" s="35" t="s">
        <v>34</v>
      </c>
    </row>
    <row r="46" spans="1:14" x14ac:dyDescent="0.35">
      <c r="A46" s="5">
        <v>600</v>
      </c>
      <c r="B46" s="6">
        <v>400</v>
      </c>
      <c r="C46" s="2">
        <v>12</v>
      </c>
      <c r="D46" s="2">
        <v>5</v>
      </c>
      <c r="E46" s="5">
        <v>1</v>
      </c>
      <c r="F46" s="6">
        <v>1</v>
      </c>
      <c r="G46" s="6">
        <v>1</v>
      </c>
      <c r="H46" s="6">
        <v>1</v>
      </c>
      <c r="I46" s="6">
        <v>1</v>
      </c>
      <c r="J46" s="6">
        <v>0</v>
      </c>
      <c r="K46" s="25">
        <v>0</v>
      </c>
      <c r="L46" s="25">
        <v>0</v>
      </c>
      <c r="M46" s="26">
        <v>0</v>
      </c>
    </row>
  </sheetData>
  <mergeCells count="2">
    <mergeCell ref="A1:G1"/>
    <mergeCell ref="E44:M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3D77-5E2D-462D-ACA3-1500A4DAAD77}">
  <dimension ref="A1:U46"/>
  <sheetViews>
    <sheetView workbookViewId="0">
      <selection activeCell="H1" sqref="H1"/>
    </sheetView>
  </sheetViews>
  <sheetFormatPr defaultRowHeight="14.5" x14ac:dyDescent="0.35"/>
  <cols>
    <col min="5" max="5" width="12.54296875" customWidth="1"/>
    <col min="9" max="9" width="14.26953125" customWidth="1"/>
    <col min="11" max="11" width="15.36328125" customWidth="1"/>
    <col min="12" max="12" width="11.81640625" customWidth="1"/>
  </cols>
  <sheetData>
    <row r="1" spans="1:21" ht="20.5" x14ac:dyDescent="0.55000000000000004">
      <c r="A1" s="36" t="s">
        <v>12</v>
      </c>
      <c r="B1" s="36"/>
      <c r="C1" s="36"/>
      <c r="D1" s="36"/>
      <c r="E1" s="36"/>
      <c r="F1" s="36"/>
      <c r="G1" s="36"/>
      <c r="I1" s="8" t="s">
        <v>13</v>
      </c>
    </row>
    <row r="3" spans="1:21" ht="15.5" x14ac:dyDescent="0.35">
      <c r="A3" s="17" t="s">
        <v>0</v>
      </c>
      <c r="C3" s="18"/>
      <c r="D3" s="18"/>
      <c r="L3" s="17" t="s">
        <v>1</v>
      </c>
    </row>
    <row r="4" spans="1:21" x14ac:dyDescent="0.35">
      <c r="B4" s="9">
        <v>0</v>
      </c>
      <c r="C4" s="10">
        <v>640</v>
      </c>
      <c r="D4" s="10">
        <v>580</v>
      </c>
      <c r="E4" s="10">
        <v>580</v>
      </c>
      <c r="F4" s="10">
        <v>380</v>
      </c>
      <c r="G4" s="10">
        <v>805</v>
      </c>
      <c r="H4" s="10">
        <v>580</v>
      </c>
      <c r="I4" s="10">
        <v>775</v>
      </c>
      <c r="J4" s="11">
        <v>1000</v>
      </c>
      <c r="M4" s="9">
        <v>1000</v>
      </c>
      <c r="N4" s="10">
        <v>463</v>
      </c>
      <c r="O4" s="10">
        <v>525</v>
      </c>
      <c r="P4" s="10">
        <v>926</v>
      </c>
      <c r="Q4" s="10">
        <v>293</v>
      </c>
      <c r="R4" s="10">
        <v>463</v>
      </c>
      <c r="S4" s="10">
        <v>624</v>
      </c>
      <c r="T4" s="10">
        <v>549</v>
      </c>
      <c r="U4" s="11">
        <v>0</v>
      </c>
    </row>
    <row r="5" spans="1:21" x14ac:dyDescent="0.35">
      <c r="B5" s="12">
        <v>360</v>
      </c>
      <c r="C5">
        <v>0</v>
      </c>
      <c r="D5">
        <v>775</v>
      </c>
      <c r="E5">
        <v>580</v>
      </c>
      <c r="F5">
        <v>575</v>
      </c>
      <c r="G5">
        <v>1000</v>
      </c>
      <c r="H5">
        <v>775</v>
      </c>
      <c r="I5">
        <v>775</v>
      </c>
      <c r="J5" s="13">
        <v>1000</v>
      </c>
      <c r="M5" s="12">
        <v>519</v>
      </c>
      <c r="N5">
        <v>1000</v>
      </c>
      <c r="O5">
        <v>549</v>
      </c>
      <c r="P5">
        <v>463</v>
      </c>
      <c r="Q5">
        <v>306</v>
      </c>
      <c r="R5">
        <v>0</v>
      </c>
      <c r="S5">
        <v>648</v>
      </c>
      <c r="T5">
        <v>573</v>
      </c>
      <c r="U5" s="13">
        <v>0</v>
      </c>
    </row>
    <row r="6" spans="1:21" x14ac:dyDescent="0.35">
      <c r="B6" s="12">
        <v>420</v>
      </c>
      <c r="C6">
        <v>420</v>
      </c>
      <c r="D6">
        <v>0</v>
      </c>
      <c r="E6">
        <v>805</v>
      </c>
      <c r="F6">
        <v>635</v>
      </c>
      <c r="G6">
        <v>620</v>
      </c>
      <c r="H6">
        <v>775</v>
      </c>
      <c r="I6">
        <v>775</v>
      </c>
      <c r="J6" s="13">
        <v>835</v>
      </c>
      <c r="M6" s="12">
        <v>646</v>
      </c>
      <c r="N6">
        <v>562</v>
      </c>
      <c r="O6">
        <v>1000</v>
      </c>
      <c r="P6">
        <v>463</v>
      </c>
      <c r="Q6">
        <v>480</v>
      </c>
      <c r="R6">
        <v>40</v>
      </c>
      <c r="S6">
        <v>99</v>
      </c>
      <c r="T6">
        <v>24</v>
      </c>
      <c r="U6" s="13">
        <v>341</v>
      </c>
    </row>
    <row r="7" spans="1:21" x14ac:dyDescent="0.35">
      <c r="B7" s="12">
        <v>420</v>
      </c>
      <c r="C7">
        <v>420</v>
      </c>
      <c r="D7">
        <v>195</v>
      </c>
      <c r="E7">
        <v>0</v>
      </c>
      <c r="F7">
        <v>635</v>
      </c>
      <c r="G7">
        <v>620</v>
      </c>
      <c r="H7">
        <v>775</v>
      </c>
      <c r="I7">
        <v>775</v>
      </c>
      <c r="J7" s="13">
        <v>835</v>
      </c>
      <c r="M7" s="12">
        <v>766</v>
      </c>
      <c r="N7">
        <v>622</v>
      </c>
      <c r="O7">
        <v>250</v>
      </c>
      <c r="P7">
        <v>1000</v>
      </c>
      <c r="Q7">
        <v>511</v>
      </c>
      <c r="R7">
        <v>146</v>
      </c>
      <c r="S7">
        <v>349</v>
      </c>
      <c r="T7">
        <v>274</v>
      </c>
      <c r="U7" s="13">
        <v>401</v>
      </c>
    </row>
    <row r="8" spans="1:21" x14ac:dyDescent="0.35">
      <c r="B8" s="12">
        <v>620</v>
      </c>
      <c r="C8">
        <v>425</v>
      </c>
      <c r="D8">
        <v>365</v>
      </c>
      <c r="E8">
        <v>365</v>
      </c>
      <c r="F8">
        <v>0</v>
      </c>
      <c r="G8">
        <v>590</v>
      </c>
      <c r="H8">
        <v>580</v>
      </c>
      <c r="I8">
        <v>560</v>
      </c>
      <c r="J8" s="13">
        <v>620</v>
      </c>
      <c r="M8" s="12">
        <v>946</v>
      </c>
      <c r="N8">
        <v>427</v>
      </c>
      <c r="O8">
        <v>468</v>
      </c>
      <c r="P8">
        <v>833</v>
      </c>
      <c r="Q8">
        <v>1000</v>
      </c>
      <c r="R8">
        <v>370</v>
      </c>
      <c r="S8">
        <v>566</v>
      </c>
      <c r="T8">
        <v>492</v>
      </c>
      <c r="U8" s="13">
        <v>140</v>
      </c>
    </row>
    <row r="9" spans="1:21" x14ac:dyDescent="0.35">
      <c r="B9" s="12">
        <v>195</v>
      </c>
      <c r="C9">
        <v>195</v>
      </c>
      <c r="D9">
        <v>575</v>
      </c>
      <c r="E9">
        <v>380</v>
      </c>
      <c r="F9">
        <v>410</v>
      </c>
      <c r="G9">
        <v>0</v>
      </c>
      <c r="H9">
        <v>775</v>
      </c>
      <c r="I9">
        <v>775</v>
      </c>
      <c r="J9" s="13">
        <v>835</v>
      </c>
      <c r="M9" s="12">
        <v>620</v>
      </c>
      <c r="N9">
        <v>522</v>
      </c>
      <c r="O9">
        <v>573</v>
      </c>
      <c r="P9">
        <v>463</v>
      </c>
      <c r="Q9">
        <v>590</v>
      </c>
      <c r="R9">
        <v>1000</v>
      </c>
      <c r="S9">
        <v>672</v>
      </c>
      <c r="T9">
        <v>597</v>
      </c>
      <c r="U9" s="13">
        <v>301</v>
      </c>
    </row>
    <row r="10" spans="1:21" x14ac:dyDescent="0.35">
      <c r="B10" s="12">
        <v>420</v>
      </c>
      <c r="C10">
        <v>225</v>
      </c>
      <c r="D10">
        <v>225</v>
      </c>
      <c r="E10">
        <v>225</v>
      </c>
      <c r="F10">
        <v>420</v>
      </c>
      <c r="G10">
        <v>225</v>
      </c>
      <c r="H10">
        <v>0</v>
      </c>
      <c r="I10">
        <v>420</v>
      </c>
      <c r="J10" s="13">
        <v>420</v>
      </c>
      <c r="M10" s="12">
        <v>959</v>
      </c>
      <c r="N10">
        <v>642</v>
      </c>
      <c r="O10">
        <v>393</v>
      </c>
      <c r="P10">
        <v>648</v>
      </c>
      <c r="Q10">
        <v>873</v>
      </c>
      <c r="R10">
        <v>339</v>
      </c>
      <c r="S10">
        <v>1000</v>
      </c>
      <c r="T10">
        <v>118</v>
      </c>
      <c r="U10" s="13">
        <v>421</v>
      </c>
    </row>
    <row r="11" spans="1:21" x14ac:dyDescent="0.35">
      <c r="B11" s="12">
        <v>225</v>
      </c>
      <c r="C11">
        <v>225</v>
      </c>
      <c r="D11">
        <v>225</v>
      </c>
      <c r="E11">
        <v>390</v>
      </c>
      <c r="F11">
        <v>440</v>
      </c>
      <c r="G11">
        <v>225</v>
      </c>
      <c r="H11">
        <v>580</v>
      </c>
      <c r="I11">
        <v>0</v>
      </c>
      <c r="J11" s="13">
        <v>425</v>
      </c>
      <c r="M11" s="12">
        <v>930</v>
      </c>
      <c r="N11">
        <v>622</v>
      </c>
      <c r="O11">
        <v>537</v>
      </c>
      <c r="P11">
        <v>1000</v>
      </c>
      <c r="Q11">
        <v>755</v>
      </c>
      <c r="R11">
        <v>537</v>
      </c>
      <c r="S11">
        <v>352</v>
      </c>
      <c r="T11">
        <v>1000</v>
      </c>
      <c r="U11" s="13">
        <v>401</v>
      </c>
    </row>
    <row r="12" spans="1:21" x14ac:dyDescent="0.35">
      <c r="B12" s="14">
        <v>195</v>
      </c>
      <c r="C12" s="15">
        <v>0</v>
      </c>
      <c r="D12" s="15">
        <v>165</v>
      </c>
      <c r="E12" s="15">
        <v>165</v>
      </c>
      <c r="F12" s="15">
        <v>380</v>
      </c>
      <c r="G12" s="15">
        <v>165</v>
      </c>
      <c r="H12" s="15">
        <v>580</v>
      </c>
      <c r="I12" s="15">
        <v>575</v>
      </c>
      <c r="J12" s="16">
        <v>0</v>
      </c>
      <c r="M12" s="14">
        <v>905</v>
      </c>
      <c r="N12" s="15">
        <v>492</v>
      </c>
      <c r="O12" s="15">
        <v>611</v>
      </c>
      <c r="P12" s="15">
        <v>926</v>
      </c>
      <c r="Q12" s="15">
        <v>799</v>
      </c>
      <c r="R12" s="15">
        <v>463</v>
      </c>
      <c r="S12" s="15">
        <v>710</v>
      </c>
      <c r="T12" s="15">
        <v>636</v>
      </c>
      <c r="U12" s="16">
        <v>1000</v>
      </c>
    </row>
    <row r="13" spans="1:21" x14ac:dyDescent="0.35">
      <c r="B13" s="19">
        <v>500</v>
      </c>
      <c r="C13" t="s">
        <v>3</v>
      </c>
      <c r="M13" s="19">
        <v>500</v>
      </c>
      <c r="N13" t="s">
        <v>4</v>
      </c>
    </row>
    <row r="16" spans="1:21" ht="15.5" x14ac:dyDescent="0.35">
      <c r="A16" s="17" t="s">
        <v>14</v>
      </c>
      <c r="K16" t="s">
        <v>16</v>
      </c>
    </row>
    <row r="17" spans="1:14" x14ac:dyDescent="0.35">
      <c r="B17" s="9">
        <f>IF(AND(B4&gt;=$B$13, M4&lt;=$M$13), 1, 0)</f>
        <v>0</v>
      </c>
      <c r="C17" s="10">
        <f t="shared" ref="C17:J25" si="0">IF(AND(C4&gt;=$B$13, N4&lt;=$M$13), 1, 0)</f>
        <v>1</v>
      </c>
      <c r="D17" s="10">
        <f t="shared" si="0"/>
        <v>0</v>
      </c>
      <c r="E17" s="10">
        <f t="shared" si="0"/>
        <v>0</v>
      </c>
      <c r="F17" s="10">
        <f t="shared" si="0"/>
        <v>0</v>
      </c>
      <c r="G17" s="10">
        <f t="shared" si="0"/>
        <v>1</v>
      </c>
      <c r="H17" s="10">
        <f t="shared" si="0"/>
        <v>0</v>
      </c>
      <c r="I17" s="10">
        <f t="shared" si="0"/>
        <v>0</v>
      </c>
      <c r="J17" s="11">
        <f t="shared" si="0"/>
        <v>1</v>
      </c>
      <c r="K17">
        <f>SUM(B17:J17)</f>
        <v>3</v>
      </c>
    </row>
    <row r="18" spans="1:14" x14ac:dyDescent="0.35">
      <c r="B18" s="12">
        <f t="shared" ref="B18:B25" si="1">IF(AND(B5&gt;=$B$13, M5&lt;=$M$13), 1, 0)</f>
        <v>0</v>
      </c>
      <c r="C18">
        <f t="shared" si="0"/>
        <v>0</v>
      </c>
      <c r="D18">
        <f t="shared" si="0"/>
        <v>0</v>
      </c>
      <c r="E18">
        <f t="shared" si="0"/>
        <v>1</v>
      </c>
      <c r="F18">
        <f t="shared" si="0"/>
        <v>1</v>
      </c>
      <c r="G18">
        <f t="shared" si="0"/>
        <v>1</v>
      </c>
      <c r="H18">
        <f t="shared" si="0"/>
        <v>0</v>
      </c>
      <c r="I18">
        <f t="shared" si="0"/>
        <v>0</v>
      </c>
      <c r="J18" s="13">
        <f t="shared" si="0"/>
        <v>1</v>
      </c>
      <c r="K18">
        <f t="shared" ref="K18:K25" si="2">SUM(B18:J18)</f>
        <v>4</v>
      </c>
    </row>
    <row r="19" spans="1:14" x14ac:dyDescent="0.35">
      <c r="B19" s="12">
        <f t="shared" si="1"/>
        <v>0</v>
      </c>
      <c r="C19">
        <f t="shared" si="0"/>
        <v>0</v>
      </c>
      <c r="D19">
        <f t="shared" si="0"/>
        <v>0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 s="13">
        <f t="shared" si="0"/>
        <v>1</v>
      </c>
      <c r="K19">
        <f t="shared" si="2"/>
        <v>6</v>
      </c>
    </row>
    <row r="20" spans="1:14" x14ac:dyDescent="0.35">
      <c r="B20" s="12">
        <f t="shared" si="1"/>
        <v>0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1</v>
      </c>
      <c r="H20">
        <f t="shared" si="0"/>
        <v>1</v>
      </c>
      <c r="I20">
        <f t="shared" si="0"/>
        <v>1</v>
      </c>
      <c r="J20" s="13">
        <f t="shared" si="0"/>
        <v>1</v>
      </c>
      <c r="K20">
        <f t="shared" si="2"/>
        <v>4</v>
      </c>
    </row>
    <row r="21" spans="1:14" x14ac:dyDescent="0.35">
      <c r="B21" s="12">
        <f t="shared" si="1"/>
        <v>0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1</v>
      </c>
      <c r="H21">
        <f t="shared" si="0"/>
        <v>0</v>
      </c>
      <c r="I21">
        <f t="shared" si="0"/>
        <v>1</v>
      </c>
      <c r="J21" s="13">
        <f t="shared" si="0"/>
        <v>1</v>
      </c>
      <c r="K21">
        <f t="shared" si="2"/>
        <v>3</v>
      </c>
    </row>
    <row r="22" spans="1:14" x14ac:dyDescent="0.35">
      <c r="B22" s="12">
        <f t="shared" si="1"/>
        <v>0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 s="13">
        <f t="shared" si="0"/>
        <v>1</v>
      </c>
      <c r="K22">
        <f t="shared" si="2"/>
        <v>1</v>
      </c>
    </row>
    <row r="23" spans="1:14" x14ac:dyDescent="0.35">
      <c r="B23" s="12">
        <f t="shared" si="1"/>
        <v>0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 s="13">
        <f t="shared" si="0"/>
        <v>0</v>
      </c>
      <c r="K23">
        <f t="shared" si="2"/>
        <v>0</v>
      </c>
    </row>
    <row r="24" spans="1:14" x14ac:dyDescent="0.35">
      <c r="B24" s="12">
        <f t="shared" si="1"/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1</v>
      </c>
      <c r="I24">
        <f t="shared" si="0"/>
        <v>0</v>
      </c>
      <c r="J24" s="13">
        <f t="shared" si="0"/>
        <v>0</v>
      </c>
      <c r="K24">
        <f t="shared" si="2"/>
        <v>1</v>
      </c>
    </row>
    <row r="25" spans="1:14" x14ac:dyDescent="0.35">
      <c r="B25" s="14">
        <f t="shared" si="1"/>
        <v>0</v>
      </c>
      <c r="C25" s="15">
        <f t="shared" si="0"/>
        <v>0</v>
      </c>
      <c r="D25" s="15">
        <f t="shared" si="0"/>
        <v>0</v>
      </c>
      <c r="E25" s="15">
        <f t="shared" si="0"/>
        <v>0</v>
      </c>
      <c r="F25" s="15">
        <f t="shared" si="0"/>
        <v>0</v>
      </c>
      <c r="G25" s="15">
        <f t="shared" si="0"/>
        <v>0</v>
      </c>
      <c r="H25" s="15">
        <f t="shared" si="0"/>
        <v>0</v>
      </c>
      <c r="I25" s="15">
        <f t="shared" si="0"/>
        <v>0</v>
      </c>
      <c r="J25" s="16">
        <f t="shared" si="0"/>
        <v>0</v>
      </c>
      <c r="K25">
        <f t="shared" si="2"/>
        <v>0</v>
      </c>
    </row>
    <row r="26" spans="1:14" x14ac:dyDescent="0.35">
      <c r="J26" t="s">
        <v>17</v>
      </c>
      <c r="K26">
        <f>SUM(K17:K25)</f>
        <v>22</v>
      </c>
    </row>
    <row r="28" spans="1:14" ht="15.5" x14ac:dyDescent="0.35">
      <c r="A28" s="17" t="s">
        <v>18</v>
      </c>
    </row>
    <row r="30" spans="1:14" x14ac:dyDescent="0.35">
      <c r="A30" s="1" t="s">
        <v>19</v>
      </c>
      <c r="B30" s="20">
        <f>$A31</f>
        <v>1</v>
      </c>
      <c r="C30" s="20">
        <f>$A32</f>
        <v>0</v>
      </c>
      <c r="D30" s="20">
        <f>$A33</f>
        <v>1</v>
      </c>
      <c r="E30" s="20">
        <f>$A34</f>
        <v>0</v>
      </c>
      <c r="F30" s="20">
        <f>$A35</f>
        <v>0</v>
      </c>
      <c r="G30" s="20">
        <f>$A36</f>
        <v>0</v>
      </c>
      <c r="H30" s="20">
        <f>$A37</f>
        <v>0</v>
      </c>
      <c r="I30" s="20">
        <f>$A38</f>
        <v>0</v>
      </c>
      <c r="J30" s="20">
        <f>$A39</f>
        <v>0</v>
      </c>
      <c r="M30">
        <f>SUM(B30:J30)</f>
        <v>2</v>
      </c>
      <c r="N30" t="s">
        <v>21</v>
      </c>
    </row>
    <row r="31" spans="1:14" x14ac:dyDescent="0.35">
      <c r="A31" s="21">
        <v>1</v>
      </c>
      <c r="B31" s="9">
        <f t="shared" ref="B31:J39" si="3">B17</f>
        <v>0</v>
      </c>
      <c r="C31" s="10">
        <f t="shared" si="3"/>
        <v>1</v>
      </c>
      <c r="D31" s="10">
        <f t="shared" si="3"/>
        <v>0</v>
      </c>
      <c r="E31" s="10">
        <f t="shared" si="3"/>
        <v>0</v>
      </c>
      <c r="F31" s="10">
        <f t="shared" si="3"/>
        <v>0</v>
      </c>
      <c r="G31" s="10">
        <f t="shared" si="3"/>
        <v>1</v>
      </c>
      <c r="H31" s="10">
        <f t="shared" si="3"/>
        <v>0</v>
      </c>
      <c r="I31" s="10">
        <f t="shared" si="3"/>
        <v>0</v>
      </c>
      <c r="J31" s="11">
        <f t="shared" si="3"/>
        <v>1</v>
      </c>
      <c r="K31" s="23">
        <f>SUMPRODUCT($B$30:$J$30, B31:J31)</f>
        <v>0</v>
      </c>
      <c r="L31" s="23">
        <f>K17*(1-A31)</f>
        <v>0</v>
      </c>
    </row>
    <row r="32" spans="1:14" x14ac:dyDescent="0.35">
      <c r="A32" s="21">
        <v>0</v>
      </c>
      <c r="B32" s="12">
        <f t="shared" si="3"/>
        <v>0</v>
      </c>
      <c r="C32">
        <f t="shared" si="3"/>
        <v>0</v>
      </c>
      <c r="D32">
        <f t="shared" si="3"/>
        <v>0</v>
      </c>
      <c r="E32">
        <f t="shared" si="3"/>
        <v>1</v>
      </c>
      <c r="F32">
        <f t="shared" si="3"/>
        <v>1</v>
      </c>
      <c r="G32">
        <f t="shared" si="3"/>
        <v>1</v>
      </c>
      <c r="H32">
        <f t="shared" si="3"/>
        <v>0</v>
      </c>
      <c r="I32">
        <f t="shared" si="3"/>
        <v>0</v>
      </c>
      <c r="J32" s="13">
        <f t="shared" si="3"/>
        <v>1</v>
      </c>
      <c r="K32" s="23">
        <f t="shared" ref="K32:K39" si="4">SUMPRODUCT($B$30:$J$30, B32:J32)</f>
        <v>0</v>
      </c>
      <c r="L32" s="23">
        <f t="shared" ref="L32:L39" si="5">K18*(1-A32)</f>
        <v>4</v>
      </c>
      <c r="M32">
        <f>10*A40</f>
        <v>0</v>
      </c>
      <c r="N32" t="s">
        <v>22</v>
      </c>
    </row>
    <row r="33" spans="1:14" x14ac:dyDescent="0.35">
      <c r="A33" s="21">
        <v>1</v>
      </c>
      <c r="B33" s="12">
        <f t="shared" si="3"/>
        <v>0</v>
      </c>
      <c r="C33">
        <f t="shared" si="3"/>
        <v>0</v>
      </c>
      <c r="D33">
        <f t="shared" si="3"/>
        <v>0</v>
      </c>
      <c r="E33">
        <f t="shared" si="3"/>
        <v>1</v>
      </c>
      <c r="F33">
        <f t="shared" si="3"/>
        <v>1</v>
      </c>
      <c r="G33">
        <f t="shared" si="3"/>
        <v>1</v>
      </c>
      <c r="H33">
        <f t="shared" si="3"/>
        <v>1</v>
      </c>
      <c r="I33">
        <f t="shared" si="3"/>
        <v>1</v>
      </c>
      <c r="J33" s="13">
        <f t="shared" si="3"/>
        <v>1</v>
      </c>
      <c r="K33" s="23">
        <f t="shared" si="4"/>
        <v>0</v>
      </c>
      <c r="L33" s="23">
        <f t="shared" si="5"/>
        <v>0</v>
      </c>
    </row>
    <row r="34" spans="1:14" x14ac:dyDescent="0.35">
      <c r="A34" s="21">
        <v>0</v>
      </c>
      <c r="B34" s="12">
        <f t="shared" si="3"/>
        <v>0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0</v>
      </c>
      <c r="G34">
        <f t="shared" si="3"/>
        <v>1</v>
      </c>
      <c r="H34">
        <f t="shared" si="3"/>
        <v>1</v>
      </c>
      <c r="I34">
        <f t="shared" si="3"/>
        <v>1</v>
      </c>
      <c r="J34" s="13">
        <f t="shared" si="3"/>
        <v>1</v>
      </c>
      <c r="K34" s="23">
        <f t="shared" si="4"/>
        <v>0</v>
      </c>
      <c r="L34" s="23">
        <f t="shared" si="5"/>
        <v>4</v>
      </c>
      <c r="M34" s="27">
        <f>SUM(M30+M32)</f>
        <v>2</v>
      </c>
      <c r="N34" t="s">
        <v>23</v>
      </c>
    </row>
    <row r="35" spans="1:14" x14ac:dyDescent="0.35">
      <c r="A35" s="21">
        <v>0</v>
      </c>
      <c r="B35" s="12">
        <f t="shared" si="3"/>
        <v>0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0</v>
      </c>
      <c r="G35">
        <f t="shared" si="3"/>
        <v>1</v>
      </c>
      <c r="H35">
        <f t="shared" si="3"/>
        <v>0</v>
      </c>
      <c r="I35">
        <f t="shared" si="3"/>
        <v>1</v>
      </c>
      <c r="J35" s="13">
        <f t="shared" si="3"/>
        <v>1</v>
      </c>
      <c r="K35" s="23">
        <f t="shared" si="4"/>
        <v>0</v>
      </c>
      <c r="L35" s="23">
        <f t="shared" si="5"/>
        <v>3</v>
      </c>
    </row>
    <row r="36" spans="1:14" x14ac:dyDescent="0.35">
      <c r="A36" s="21">
        <v>0</v>
      </c>
      <c r="B36" s="12">
        <f t="shared" si="3"/>
        <v>0</v>
      </c>
      <c r="C36">
        <f t="shared" si="3"/>
        <v>0</v>
      </c>
      <c r="D36">
        <f t="shared" si="3"/>
        <v>0</v>
      </c>
      <c r="E36">
        <f t="shared" si="3"/>
        <v>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 s="13">
        <f t="shared" si="3"/>
        <v>1</v>
      </c>
      <c r="K36" s="23">
        <f t="shared" si="4"/>
        <v>0</v>
      </c>
      <c r="L36" s="23">
        <f t="shared" si="5"/>
        <v>1</v>
      </c>
    </row>
    <row r="37" spans="1:14" x14ac:dyDescent="0.35">
      <c r="A37" s="21">
        <v>0</v>
      </c>
      <c r="B37" s="12">
        <f t="shared" si="3"/>
        <v>0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0</v>
      </c>
      <c r="G37">
        <f t="shared" si="3"/>
        <v>0</v>
      </c>
      <c r="H37">
        <f t="shared" si="3"/>
        <v>0</v>
      </c>
      <c r="I37">
        <f t="shared" si="3"/>
        <v>0</v>
      </c>
      <c r="J37" s="13">
        <f t="shared" si="3"/>
        <v>0</v>
      </c>
      <c r="K37" s="23">
        <f t="shared" si="4"/>
        <v>0</v>
      </c>
      <c r="L37" s="23">
        <f t="shared" si="5"/>
        <v>0</v>
      </c>
    </row>
    <row r="38" spans="1:14" x14ac:dyDescent="0.35">
      <c r="A38" s="21">
        <v>0</v>
      </c>
      <c r="B38" s="12">
        <f t="shared" si="3"/>
        <v>0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0</v>
      </c>
      <c r="G38">
        <f t="shared" si="3"/>
        <v>0</v>
      </c>
      <c r="H38">
        <f t="shared" si="3"/>
        <v>1</v>
      </c>
      <c r="I38">
        <f t="shared" si="3"/>
        <v>0</v>
      </c>
      <c r="J38" s="13">
        <f t="shared" si="3"/>
        <v>0</v>
      </c>
      <c r="K38" s="23">
        <f t="shared" si="4"/>
        <v>0</v>
      </c>
      <c r="L38" s="23">
        <f t="shared" si="5"/>
        <v>1</v>
      </c>
    </row>
    <row r="39" spans="1:14" x14ac:dyDescent="0.35">
      <c r="A39" s="21">
        <v>0</v>
      </c>
      <c r="B39" s="14">
        <f t="shared" si="3"/>
        <v>0</v>
      </c>
      <c r="C39" s="15">
        <f t="shared" si="3"/>
        <v>0</v>
      </c>
      <c r="D39" s="15">
        <f t="shared" si="3"/>
        <v>0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3"/>
        <v>0</v>
      </c>
      <c r="K39" s="23">
        <f t="shared" si="4"/>
        <v>0</v>
      </c>
      <c r="L39" s="23">
        <f t="shared" si="5"/>
        <v>0</v>
      </c>
    </row>
    <row r="40" spans="1:14" x14ac:dyDescent="0.35">
      <c r="A40" s="22">
        <v>0</v>
      </c>
      <c r="B40" s="24">
        <f>SUMPRODUCT($A$31:$A$39,B31:B39)</f>
        <v>0</v>
      </c>
      <c r="C40" s="23">
        <f t="shared" ref="C40:J40" si="6">SUMPRODUCT($A$31:$A$39,C31:C39)</f>
        <v>1</v>
      </c>
      <c r="D40" s="23">
        <f t="shared" si="6"/>
        <v>0</v>
      </c>
      <c r="E40" s="23">
        <f t="shared" si="6"/>
        <v>1</v>
      </c>
      <c r="F40" s="23">
        <f t="shared" si="6"/>
        <v>1</v>
      </c>
      <c r="G40" s="23">
        <f t="shared" si="6"/>
        <v>2</v>
      </c>
      <c r="H40" s="23">
        <f t="shared" si="6"/>
        <v>1</v>
      </c>
      <c r="I40" s="23">
        <f t="shared" si="6"/>
        <v>1</v>
      </c>
      <c r="J40" s="23">
        <f t="shared" si="6"/>
        <v>2</v>
      </c>
    </row>
    <row r="41" spans="1:14" x14ac:dyDescent="0.35">
      <c r="A41" s="1" t="s">
        <v>20</v>
      </c>
      <c r="B41" s="23">
        <f>1-$A$40-B30</f>
        <v>0</v>
      </c>
      <c r="C41" s="23">
        <f t="shared" ref="C41:J41" si="7">1-$A$40-C30</f>
        <v>1</v>
      </c>
      <c r="D41" s="23">
        <f t="shared" si="7"/>
        <v>0</v>
      </c>
      <c r="E41" s="23">
        <f t="shared" si="7"/>
        <v>1</v>
      </c>
      <c r="F41" s="23">
        <f t="shared" si="7"/>
        <v>1</v>
      </c>
      <c r="G41" s="23">
        <f t="shared" si="7"/>
        <v>1</v>
      </c>
      <c r="H41" s="23">
        <f t="shared" si="7"/>
        <v>1</v>
      </c>
      <c r="I41" s="23">
        <f t="shared" si="7"/>
        <v>1</v>
      </c>
      <c r="J41" s="23">
        <f t="shared" si="7"/>
        <v>1</v>
      </c>
    </row>
    <row r="44" spans="1:14" x14ac:dyDescent="0.35">
      <c r="E44" s="43" t="s">
        <v>2</v>
      </c>
      <c r="F44" s="44"/>
      <c r="G44" s="44"/>
      <c r="H44" s="44"/>
      <c r="I44" s="44"/>
      <c r="J44" s="44"/>
      <c r="K44" s="44"/>
      <c r="L44" s="44"/>
      <c r="M44" s="45"/>
    </row>
    <row r="45" spans="1:14" ht="16.5" x14ac:dyDescent="0.45">
      <c r="A45" s="3" t="s">
        <v>3</v>
      </c>
      <c r="B45" s="4" t="s">
        <v>4</v>
      </c>
      <c r="C45" s="2" t="s">
        <v>5</v>
      </c>
      <c r="D45" s="2" t="s">
        <v>6</v>
      </c>
      <c r="E45" s="34" t="s">
        <v>26</v>
      </c>
      <c r="F45" s="34" t="s">
        <v>27</v>
      </c>
      <c r="G45" s="34" t="s">
        <v>28</v>
      </c>
      <c r="H45" s="34" t="s">
        <v>29</v>
      </c>
      <c r="I45" s="34" t="s">
        <v>30</v>
      </c>
      <c r="J45" s="35" t="s">
        <v>31</v>
      </c>
      <c r="K45" s="35" t="s">
        <v>32</v>
      </c>
      <c r="L45" s="35" t="s">
        <v>33</v>
      </c>
      <c r="M45" s="35" t="s">
        <v>34</v>
      </c>
    </row>
    <row r="46" spans="1:14" x14ac:dyDescent="0.35">
      <c r="A46" s="5">
        <v>500</v>
      </c>
      <c r="B46" s="6">
        <v>500</v>
      </c>
      <c r="C46" s="2">
        <v>22</v>
      </c>
      <c r="D46" s="2">
        <v>2</v>
      </c>
      <c r="E46" s="5">
        <v>1</v>
      </c>
      <c r="F46" s="6">
        <v>0</v>
      </c>
      <c r="G46" s="6">
        <v>1</v>
      </c>
      <c r="H46" s="6">
        <v>0</v>
      </c>
      <c r="I46" s="6">
        <v>0</v>
      </c>
      <c r="J46" s="6">
        <v>0</v>
      </c>
      <c r="K46" s="25">
        <v>0</v>
      </c>
      <c r="L46" s="25">
        <v>0</v>
      </c>
      <c r="M46" s="26">
        <v>0</v>
      </c>
    </row>
  </sheetData>
  <mergeCells count="2">
    <mergeCell ref="A1:G1"/>
    <mergeCell ref="E44:M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Riassunto</vt:lpstr>
      <vt:lpstr>Coppia1</vt:lpstr>
      <vt:lpstr>Coppia2</vt:lpstr>
      <vt:lpstr>Coppia3</vt:lpstr>
      <vt:lpstr>Coppia4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piccinini</dc:creator>
  <cp:lastModifiedBy>CHIARA PICCININI</cp:lastModifiedBy>
  <dcterms:created xsi:type="dcterms:W3CDTF">2015-06-05T18:19:34Z</dcterms:created>
  <dcterms:modified xsi:type="dcterms:W3CDTF">2025-01-01T18:15:36Z</dcterms:modified>
</cp:coreProperties>
</file>