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cccf0c497eae6ed/Desktop/Modelli e Metodi per il Supporto alle Decisioni/Progetto MOP/"/>
    </mc:Choice>
  </mc:AlternateContent>
  <xr:revisionPtr revIDLastSave="21275" documentId="11_F25DC773A252ABDACC1048C4E9DB5E3A5ADE58ED" xr6:coauthVersionLast="47" xr6:coauthVersionMax="47" xr10:uidLastSave="{733A6718-4116-444B-886A-F913A66DA227}"/>
  <bookViews>
    <workbookView xWindow="-108" yWindow="-108" windowWidth="23256" windowHeight="12456" xr2:uid="{00000000-000D-0000-FFFF-FFFF00000000}"/>
  </bookViews>
  <sheets>
    <sheet name="Eps" sheetId="3" r:id="rId1"/>
  </sheets>
  <definedNames>
    <definedName name="solver_adj" localSheetId="0" hidden="1">Eps!$B$19:$G$24,Eps!$B$30:$F$30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Eps!$B$19:$G$24</definedName>
    <definedName name="solver_lhs2" localSheetId="0" hidden="1">Eps!$B$19:$G$24</definedName>
    <definedName name="solver_lhs3" localSheetId="0" hidden="1">Eps!$B$26:$G$26</definedName>
    <definedName name="solver_lhs4" localSheetId="0" hidden="1">Eps!$B$30:$F$30</definedName>
    <definedName name="solver_lhs5" localSheetId="0" hidden="1">Eps!$B$30:$F$30</definedName>
    <definedName name="solver_lhs6" localSheetId="0" hidden="1">Eps!$B$32:$F$36</definedName>
    <definedName name="solver_lhs7" localSheetId="0" hidden="1">Eps!$I$19:$I$24</definedName>
    <definedName name="solver_lhs8" localSheetId="0" hidden="1">Eps!$J$3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Eps!$J$2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2</definedName>
    <definedName name="solver_rel8" localSheetId="0" hidden="1">1</definedName>
    <definedName name="solver_rhs1" localSheetId="0" hidden="1">Eps!$A$2:$F$7</definedName>
    <definedName name="solver_rhs2" localSheetId="0" hidden="1">"binario"</definedName>
    <definedName name="solver_rhs3" localSheetId="0" hidden="1">1</definedName>
    <definedName name="solver_rhs4" localSheetId="0" hidden="1">Eps!$J$29</definedName>
    <definedName name="solver_rhs5" localSheetId="0" hidden="1">1</definedName>
    <definedName name="solver_rhs6" localSheetId="0" hidden="1">-Eps!$J$29</definedName>
    <definedName name="solver_rhs7" localSheetId="0" hidden="1">1</definedName>
    <definedName name="solver_rhs8" localSheetId="0" hidden="1">Eps!$L$6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3" l="1"/>
  <c r="B63" i="3"/>
  <c r="B64" i="3"/>
  <c r="B61" i="3"/>
  <c r="H36" i="3"/>
  <c r="F36" i="3" s="1"/>
  <c r="H35" i="3"/>
  <c r="H34" i="3"/>
  <c r="E34" i="3" s="1"/>
  <c r="H33" i="3"/>
  <c r="D33" i="3" s="1"/>
  <c r="H32" i="3"/>
  <c r="G26" i="3"/>
  <c r="F26" i="3"/>
  <c r="E26" i="3"/>
  <c r="D26" i="3"/>
  <c r="C26" i="3"/>
  <c r="B26" i="3"/>
  <c r="K24" i="3"/>
  <c r="I24" i="3"/>
  <c r="K23" i="3"/>
  <c r="I23" i="3"/>
  <c r="K22" i="3"/>
  <c r="I22" i="3"/>
  <c r="K21" i="3"/>
  <c r="I21" i="3"/>
  <c r="K20" i="3"/>
  <c r="I20" i="3"/>
  <c r="K19" i="3"/>
  <c r="I19" i="3"/>
  <c r="G15" i="3"/>
  <c r="G7" i="3"/>
  <c r="J3" i="3"/>
  <c r="J2" i="3"/>
  <c r="C32" i="3" l="1"/>
  <c r="B32" i="3"/>
  <c r="B33" i="3"/>
  <c r="C33" i="3"/>
  <c r="E33" i="3"/>
  <c r="F33" i="3"/>
  <c r="F34" i="3"/>
  <c r="B34" i="3"/>
  <c r="C34" i="3"/>
  <c r="D34" i="3"/>
  <c r="C35" i="3"/>
  <c r="D35" i="3"/>
  <c r="E35" i="3"/>
  <c r="F35" i="3"/>
  <c r="B35" i="3"/>
  <c r="C36" i="3"/>
  <c r="E36" i="3"/>
  <c r="D36" i="3"/>
  <c r="B36" i="3"/>
  <c r="D32" i="3"/>
  <c r="E32" i="3"/>
  <c r="F32" i="3"/>
</calcChain>
</file>

<file path=xl/sharedStrings.xml><?xml version="1.0" encoding="utf-8"?>
<sst xmlns="http://schemas.openxmlformats.org/spreadsheetml/2006/main" count="42" uniqueCount="31">
  <si>
    <t>Tempo di percorrenza</t>
  </si>
  <si>
    <t>Costo di trasporto</t>
  </si>
  <si>
    <t>Soluzioni determinate</t>
  </si>
  <si>
    <t>C</t>
  </si>
  <si>
    <t>T</t>
  </si>
  <si>
    <t>Variabili</t>
  </si>
  <si>
    <t>T:</t>
  </si>
  <si>
    <t>C:</t>
  </si>
  <si>
    <t>UBS</t>
  </si>
  <si>
    <t xml:space="preserve">Soluzioni efficienti del triangolo </t>
  </si>
  <si>
    <t>somma</t>
  </si>
  <si>
    <t>somma colonne</t>
  </si>
  <si>
    <t>somma righe</t>
  </si>
  <si>
    <r>
      <t>S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</si>
  <si>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perscript"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</si>
  <si>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</si>
  <si>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</si>
  <si>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perscript"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</t>
    </r>
  </si>
  <si>
    <t>Variabili u</t>
  </si>
  <si>
    <t>n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</si>
  <si>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-1</t>
    </r>
  </si>
  <si>
    <r>
      <t>V</t>
    </r>
    <r>
      <rPr>
        <vertAlign val="superscript"/>
        <sz val="11"/>
        <rFont val="Calibri"/>
        <family val="2"/>
      </rPr>
      <t>(TL)</t>
    </r>
  </si>
  <si>
    <r>
      <t>V</t>
    </r>
    <r>
      <rPr>
        <vertAlign val="superscript"/>
        <sz val="11"/>
        <rFont val="Calibri"/>
        <family val="2"/>
      </rPr>
      <t>(1)</t>
    </r>
  </si>
  <si>
    <r>
      <t>V</t>
    </r>
    <r>
      <rPr>
        <vertAlign val="superscript"/>
        <sz val="11"/>
        <rFont val="Calibri"/>
        <family val="2"/>
      </rPr>
      <t>(2)</t>
    </r>
  </si>
  <si>
    <r>
      <t>V</t>
    </r>
    <r>
      <rPr>
        <vertAlign val="superscript"/>
        <sz val="11"/>
        <rFont val="Calibri"/>
        <family val="2"/>
      </rPr>
      <t>(BR)</t>
    </r>
  </si>
  <si>
    <t>y</t>
  </si>
  <si>
    <t>x</t>
  </si>
  <si>
    <t>SNE1</t>
  </si>
  <si>
    <t>SNE2</t>
  </si>
  <si>
    <t>verifica SNE</t>
  </si>
  <si>
    <t>y = -x + 164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</si>
</sst>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medium">
        <color theme="4"/>
      </top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/>
    <xf numFmtId="0" fontId="4" fillId="0" borderId="12" xfId="0" applyFont="1" applyBorder="1"/>
    <xf numFmtId="0" fontId="4" fillId="0" borderId="14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20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</cellXfs>
  <cellStyles count="2">
    <cellStyle name="Normale" xfId="0" builtinId="0"/>
    <cellStyle name="Normale 3" xfId="1" xr:uid="{E0948B58-2BD0-46AC-8BB5-7DFE5E9110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Triangolo soluzioni efficienti</a:t>
            </a:r>
            <a:endParaRPr lang="it-IT">
              <a:effectLst/>
            </a:endParaRPr>
          </a:p>
        </c:rich>
      </c:tx>
      <c:layout>
        <c:manualLayout>
          <c:xMode val="edge"/>
          <c:yMode val="edge"/>
          <c:x val="0.37638517934150506"/>
          <c:y val="4.76873354847961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6186609486314205E-2"/>
          <c:y val="0.18463092005428564"/>
          <c:w val="0.81361525121859779"/>
          <c:h val="0.73185012550713202"/>
        </c:manualLayout>
      </c:layout>
      <c:scatterChart>
        <c:scatterStyle val="lineMarker"/>
        <c:varyColors val="0"/>
        <c:ser>
          <c:idx val="0"/>
          <c:order val="0"/>
          <c:tx>
            <c:v>soluzioni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Eps!$F$52:$F$55</c:f>
              <c:numCache>
                <c:formatCode>General</c:formatCode>
                <c:ptCount val="4"/>
                <c:pt idx="0">
                  <c:v>81</c:v>
                </c:pt>
                <c:pt idx="1">
                  <c:v>85</c:v>
                </c:pt>
                <c:pt idx="2">
                  <c:v>93</c:v>
                </c:pt>
                <c:pt idx="3">
                  <c:v>113</c:v>
                </c:pt>
              </c:numCache>
            </c:numRef>
          </c:xVal>
          <c:yVal>
            <c:numRef>
              <c:f>Eps!$G$52:$G$55</c:f>
              <c:numCache>
                <c:formatCode>General</c:formatCode>
                <c:ptCount val="4"/>
                <c:pt idx="0">
                  <c:v>93</c:v>
                </c:pt>
                <c:pt idx="1">
                  <c:v>81</c:v>
                </c:pt>
                <c:pt idx="2">
                  <c:v>71</c:v>
                </c:pt>
                <c:pt idx="3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3-4007-BFD6-C82078D96B49}"/>
            </c:ext>
          </c:extLst>
        </c:ser>
        <c:ser>
          <c:idx val="1"/>
          <c:order val="1"/>
          <c:tx>
            <c:v>SNE1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S1 = SNE1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0FA-4D7E-ACAF-A16FD568D5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Eps!$G$41</c:f>
              <c:numCache>
                <c:formatCode>General</c:formatCode>
                <c:ptCount val="1"/>
                <c:pt idx="0">
                  <c:v>99</c:v>
                </c:pt>
              </c:numCache>
            </c:numRef>
          </c:xVal>
          <c:yVal>
            <c:numRef>
              <c:f>Eps!$H$41</c:f>
              <c:numCache>
                <c:formatCode>General</c:formatCode>
                <c:ptCount val="1"/>
                <c:pt idx="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A-4D7E-ACAF-A16FD568D50D}"/>
            </c:ext>
          </c:extLst>
        </c:ser>
        <c:ser>
          <c:idx val="2"/>
          <c:order val="2"/>
          <c:tx>
            <c:v>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0FA-4D7E-ACAF-A16FD568D5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Eps!$G$42</c:f>
              <c:numCache>
                <c:formatCode>General</c:formatCode>
                <c:ptCount val="1"/>
                <c:pt idx="0">
                  <c:v>103</c:v>
                </c:pt>
              </c:numCache>
            </c:numRef>
          </c:xVal>
          <c:yVal>
            <c:numRef>
              <c:f>Eps!$H$42</c:f>
              <c:numCache>
                <c:formatCode>General</c:formatCode>
                <c:ptCount val="1"/>
                <c:pt idx="0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A-4D7E-ACAF-A16FD568D50D}"/>
            </c:ext>
          </c:extLst>
        </c:ser>
        <c:ser>
          <c:idx val="3"/>
          <c:order val="3"/>
          <c:tx>
            <c:v>MM = WMM = SNE2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647347215939504E-2"/>
                  <c:y val="-3.924947392122069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 MM = WMM = SNE2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0FA-4D7E-ACAF-A16FD568D5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Eps!$G$43</c:f>
              <c:numCache>
                <c:formatCode>General</c:formatCode>
                <c:ptCount val="1"/>
                <c:pt idx="0">
                  <c:v>105</c:v>
                </c:pt>
              </c:numCache>
            </c:numRef>
          </c:xVal>
          <c:yVal>
            <c:numRef>
              <c:f>Eps!$H$43</c:f>
              <c:numCache>
                <c:formatCode>General</c:formatCode>
                <c:ptCount val="1"/>
                <c:pt idx="0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FA-4D7E-ACAF-A16FD568D50D}"/>
            </c:ext>
          </c:extLst>
        </c:ser>
        <c:ser>
          <c:idx val="4"/>
          <c:order val="4"/>
          <c:tx>
            <c:v>MS = WMS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MS = WMS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0FA-4D7E-ACAF-A16FD568D5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Eps!$G$44</c:f>
              <c:numCache>
                <c:formatCode>General</c:formatCode>
                <c:ptCount val="1"/>
                <c:pt idx="0">
                  <c:v>111</c:v>
                </c:pt>
              </c:numCache>
            </c:numRef>
          </c:xVal>
          <c:yVal>
            <c:numRef>
              <c:f>Eps!$H$44</c:f>
              <c:numCache>
                <c:formatCode>General</c:formatCode>
                <c:ptCount val="1"/>
                <c:pt idx="0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FA-4D7E-ACAF-A16FD568D50D}"/>
            </c:ext>
          </c:extLst>
        </c:ser>
        <c:ser>
          <c:idx val="5"/>
          <c:order val="5"/>
          <c:tx>
            <c:v>S5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0FA-4D7E-ACAF-A16FD568D5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Eps!$G$45</c:f>
              <c:numCache>
                <c:formatCode>General</c:formatCode>
                <c:ptCount val="1"/>
                <c:pt idx="0">
                  <c:v>113</c:v>
                </c:pt>
              </c:numCache>
            </c:numRef>
          </c:xVal>
          <c:yVal>
            <c:numRef>
              <c:f>Eps!$H$45</c:f>
              <c:numCache>
                <c:formatCode>General</c:formatCode>
                <c:ptCount val="1"/>
                <c:pt idx="0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FA-4D7E-ACAF-A16FD568D5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59887776"/>
        <c:axId val="85989068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y = - x + 164</c:v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Eps!$A$61:$A$65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164</c:v>
                      </c:pt>
                      <c:pt idx="2">
                        <c:v>99</c:v>
                      </c:pt>
                      <c:pt idx="3">
                        <c:v>105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Eps!$B$61:$B$65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164</c:v>
                      </c:pt>
                      <c:pt idx="1">
                        <c:v>0</c:v>
                      </c:pt>
                      <c:pt idx="2">
                        <c:v>65</c:v>
                      </c:pt>
                      <c:pt idx="3">
                        <c:v>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2C9-4547-A38A-E55F68A5B2F5}"/>
                  </c:ext>
                </c:extLst>
              </c15:ser>
            </c15:filteredScatterSeries>
          </c:ext>
        </c:extLst>
      </c:scatterChart>
      <c:valAx>
        <c:axId val="859887776"/>
        <c:scaling>
          <c:orientation val="minMax"/>
          <c:max val="117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890688"/>
        <c:crosses val="autoZero"/>
        <c:crossBetween val="midCat"/>
      </c:valAx>
      <c:valAx>
        <c:axId val="859890688"/>
        <c:scaling>
          <c:orientation val="minMax"/>
          <c:max val="7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988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20197</xdr:colOff>
      <xdr:row>36</xdr:row>
      <xdr:rowOff>56004</xdr:rowOff>
    </xdr:from>
    <xdr:to>
      <xdr:col>27</xdr:col>
      <xdr:colOff>233923</xdr:colOff>
      <xdr:row>58</xdr:row>
      <xdr:rowOff>132017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3AEDDAD-B796-4EE6-A462-B1CC0A8BF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178D-2D94-4FAC-9444-871215923CF6}">
  <dimension ref="A1:L64"/>
  <sheetViews>
    <sheetView tabSelected="1" topLeftCell="H35" zoomScale="93" zoomScaleNormal="25" workbookViewId="0">
      <selection activeCell="AD42" sqref="AD42"/>
    </sheetView>
  </sheetViews>
  <sheetFormatPr defaultRowHeight="14.4" x14ac:dyDescent="0.3"/>
  <cols>
    <col min="1" max="1" width="14.33203125" customWidth="1"/>
  </cols>
  <sheetData>
    <row r="1" spans="1:12" ht="15" thickBot="1" x14ac:dyDescent="0.35">
      <c r="A1" s="45" t="s">
        <v>0</v>
      </c>
      <c r="B1" s="45"/>
      <c r="C1" s="45"/>
      <c r="D1" s="45"/>
      <c r="E1" s="45"/>
      <c r="F1" s="45"/>
    </row>
    <row r="2" spans="1:12" x14ac:dyDescent="0.3">
      <c r="A2" s="1">
        <v>23</v>
      </c>
      <c r="B2">
        <v>12</v>
      </c>
      <c r="C2">
        <v>16</v>
      </c>
      <c r="D2">
        <v>13</v>
      </c>
      <c r="E2">
        <v>15</v>
      </c>
      <c r="F2">
        <v>22</v>
      </c>
      <c r="I2" s="26" t="s">
        <v>6</v>
      </c>
      <c r="J2" s="27">
        <f>SUMPRODUCT(A2:F7,B19:G24)</f>
        <v>113</v>
      </c>
    </row>
    <row r="3" spans="1:12" ht="15" thickBot="1" x14ac:dyDescent="0.35">
      <c r="A3" s="1">
        <v>15</v>
      </c>
      <c r="B3">
        <v>18</v>
      </c>
      <c r="C3">
        <v>16</v>
      </c>
      <c r="D3">
        <v>9</v>
      </c>
      <c r="E3">
        <v>3</v>
      </c>
      <c r="F3">
        <v>26</v>
      </c>
      <c r="I3" s="24" t="s">
        <v>7</v>
      </c>
      <c r="J3" s="25">
        <f>SUMPRODUCT(A10:F15,B19:G24)</f>
        <v>51</v>
      </c>
    </row>
    <row r="4" spans="1:12" x14ac:dyDescent="0.3">
      <c r="A4" s="1">
        <v>15</v>
      </c>
      <c r="B4">
        <v>18</v>
      </c>
      <c r="C4">
        <v>18</v>
      </c>
      <c r="D4">
        <v>13</v>
      </c>
      <c r="E4">
        <v>19</v>
      </c>
      <c r="F4">
        <v>24</v>
      </c>
    </row>
    <row r="5" spans="1:12" x14ac:dyDescent="0.3">
      <c r="A5" s="1">
        <v>16</v>
      </c>
      <c r="B5">
        <v>25</v>
      </c>
      <c r="C5">
        <v>21</v>
      </c>
      <c r="D5">
        <v>30</v>
      </c>
      <c r="E5">
        <v>20</v>
      </c>
      <c r="F5">
        <v>25</v>
      </c>
      <c r="L5" s="7" t="s">
        <v>8</v>
      </c>
    </row>
    <row r="6" spans="1:12" x14ac:dyDescent="0.3">
      <c r="A6" s="1">
        <v>23</v>
      </c>
      <c r="B6">
        <v>22</v>
      </c>
      <c r="C6">
        <v>26</v>
      </c>
      <c r="D6">
        <v>15</v>
      </c>
      <c r="E6">
        <v>23</v>
      </c>
      <c r="F6">
        <v>30</v>
      </c>
      <c r="G6" s="8" t="s">
        <v>10</v>
      </c>
      <c r="L6" s="7">
        <v>51</v>
      </c>
    </row>
    <row r="7" spans="1:12" x14ac:dyDescent="0.3">
      <c r="A7" s="1">
        <v>20</v>
      </c>
      <c r="B7">
        <v>13</v>
      </c>
      <c r="C7">
        <v>11</v>
      </c>
      <c r="D7">
        <v>22</v>
      </c>
      <c r="E7">
        <v>12</v>
      </c>
      <c r="F7">
        <v>9</v>
      </c>
      <c r="G7">
        <f>SUM(A2:F7)</f>
        <v>658</v>
      </c>
    </row>
    <row r="8" spans="1:12" x14ac:dyDescent="0.3">
      <c r="A8" s="2"/>
    </row>
    <row r="9" spans="1:12" x14ac:dyDescent="0.3">
      <c r="A9" s="45" t="s">
        <v>1</v>
      </c>
      <c r="B9" s="45"/>
      <c r="C9" s="45"/>
      <c r="D9" s="45"/>
      <c r="E9" s="45"/>
      <c r="F9" s="45"/>
    </row>
    <row r="10" spans="1:12" x14ac:dyDescent="0.3">
      <c r="A10" s="1">
        <v>6</v>
      </c>
      <c r="B10">
        <v>13</v>
      </c>
      <c r="C10">
        <v>13</v>
      </c>
      <c r="D10">
        <v>14</v>
      </c>
      <c r="E10">
        <v>6</v>
      </c>
      <c r="F10">
        <v>7</v>
      </c>
    </row>
    <row r="11" spans="1:12" x14ac:dyDescent="0.3">
      <c r="A11" s="1">
        <v>14</v>
      </c>
      <c r="B11">
        <v>7</v>
      </c>
      <c r="C11">
        <v>5</v>
      </c>
      <c r="D11">
        <v>18</v>
      </c>
      <c r="E11">
        <v>16</v>
      </c>
      <c r="F11">
        <v>13</v>
      </c>
    </row>
    <row r="12" spans="1:12" x14ac:dyDescent="0.3">
      <c r="A12" s="1">
        <v>16</v>
      </c>
      <c r="B12">
        <v>7</v>
      </c>
      <c r="C12">
        <v>9</v>
      </c>
      <c r="D12">
        <v>16</v>
      </c>
      <c r="E12">
        <v>14</v>
      </c>
      <c r="F12">
        <v>13</v>
      </c>
    </row>
    <row r="13" spans="1:12" x14ac:dyDescent="0.3">
      <c r="A13" s="1">
        <v>11</v>
      </c>
      <c r="B13">
        <v>8</v>
      </c>
      <c r="C13">
        <v>6</v>
      </c>
      <c r="D13">
        <v>5</v>
      </c>
      <c r="E13">
        <v>11</v>
      </c>
      <c r="F13">
        <v>8</v>
      </c>
    </row>
    <row r="14" spans="1:12" x14ac:dyDescent="0.3">
      <c r="A14" s="1">
        <v>16</v>
      </c>
      <c r="B14">
        <v>17</v>
      </c>
      <c r="C14">
        <v>9</v>
      </c>
      <c r="D14">
        <v>24</v>
      </c>
      <c r="E14">
        <v>10</v>
      </c>
      <c r="F14">
        <v>13</v>
      </c>
      <c r="G14" s="8" t="s">
        <v>10</v>
      </c>
    </row>
    <row r="15" spans="1:12" x14ac:dyDescent="0.3">
      <c r="A15" s="1">
        <v>3</v>
      </c>
      <c r="B15">
        <v>12</v>
      </c>
      <c r="C15">
        <v>16</v>
      </c>
      <c r="D15">
        <v>13</v>
      </c>
      <c r="E15">
        <v>11</v>
      </c>
      <c r="F15">
        <v>22</v>
      </c>
      <c r="G15">
        <f>SUM(A10:F15)</f>
        <v>422</v>
      </c>
    </row>
    <row r="17" spans="1:11" x14ac:dyDescent="0.3">
      <c r="A17" t="s">
        <v>5</v>
      </c>
    </row>
    <row r="18" spans="1:11" ht="15" thickBot="1" x14ac:dyDescent="0.3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I18" s="8" t="s">
        <v>12</v>
      </c>
    </row>
    <row r="19" spans="1:11" x14ac:dyDescent="0.3">
      <c r="A19" s="1">
        <v>1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I19" s="6">
        <f>SUM(B19:G19)</f>
        <v>1</v>
      </c>
      <c r="K19" s="30">
        <f>SUMPRODUCT($B$18:$G$18,B19:G19)</f>
        <v>5</v>
      </c>
    </row>
    <row r="20" spans="1:11" x14ac:dyDescent="0.3">
      <c r="A20" s="1">
        <v>2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I20" s="6">
        <f t="shared" ref="I20:I24" si="0">SUM(B20:G20)</f>
        <v>1</v>
      </c>
      <c r="K20" s="28">
        <f t="shared" ref="K20:K24" si="1">SUMPRODUCT($B$18:$G$18,B20:G20)</f>
        <v>4</v>
      </c>
    </row>
    <row r="21" spans="1:11" x14ac:dyDescent="0.3">
      <c r="A21" s="1">
        <v>3</v>
      </c>
      <c r="B21" s="5">
        <v>0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I21" s="6">
        <f t="shared" si="0"/>
        <v>1</v>
      </c>
      <c r="K21" s="28">
        <f t="shared" si="1"/>
        <v>2</v>
      </c>
    </row>
    <row r="22" spans="1:11" x14ac:dyDescent="0.3">
      <c r="A22" s="1">
        <v>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1</v>
      </c>
      <c r="I22" s="6">
        <f t="shared" si="0"/>
        <v>1</v>
      </c>
      <c r="K22" s="28">
        <f t="shared" si="1"/>
        <v>6</v>
      </c>
    </row>
    <row r="23" spans="1:11" x14ac:dyDescent="0.3">
      <c r="A23" s="1">
        <v>5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I23" s="6">
        <f t="shared" si="0"/>
        <v>1</v>
      </c>
      <c r="K23" s="28">
        <f t="shared" si="1"/>
        <v>3</v>
      </c>
    </row>
    <row r="24" spans="1:11" ht="15" thickBot="1" x14ac:dyDescent="0.35">
      <c r="A24" s="1">
        <v>6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I24" s="6">
        <f t="shared" si="0"/>
        <v>1</v>
      </c>
      <c r="K24" s="29">
        <f t="shared" si="1"/>
        <v>1</v>
      </c>
    </row>
    <row r="26" spans="1:11" x14ac:dyDescent="0.3">
      <c r="A26" s="8" t="s">
        <v>11</v>
      </c>
      <c r="B26" s="6">
        <f>SUM(B19:B24)</f>
        <v>1</v>
      </c>
      <c r="C26" s="6">
        <f t="shared" ref="C26:G26" si="2">SUM(C19:C24)</f>
        <v>1</v>
      </c>
      <c r="D26" s="6">
        <f t="shared" si="2"/>
        <v>1</v>
      </c>
      <c r="E26" s="6">
        <f t="shared" si="2"/>
        <v>1</v>
      </c>
      <c r="F26" s="6">
        <f t="shared" si="2"/>
        <v>1</v>
      </c>
      <c r="G26" s="6">
        <f t="shared" si="2"/>
        <v>1</v>
      </c>
    </row>
    <row r="28" spans="1:11" x14ac:dyDescent="0.3">
      <c r="A28" s="8" t="s">
        <v>18</v>
      </c>
      <c r="I28" s="34" t="s">
        <v>19</v>
      </c>
      <c r="J28" s="35" t="s">
        <v>20</v>
      </c>
    </row>
    <row r="29" spans="1:11" x14ac:dyDescent="0.3">
      <c r="B29" s="36">
        <v>2</v>
      </c>
      <c r="C29" s="36">
        <v>3</v>
      </c>
      <c r="D29" s="36">
        <v>4</v>
      </c>
      <c r="E29" s="36">
        <v>5</v>
      </c>
      <c r="F29" s="36">
        <v>6</v>
      </c>
      <c r="I29" s="37">
        <v>6</v>
      </c>
      <c r="J29" s="37">
        <v>5</v>
      </c>
    </row>
    <row r="30" spans="1:11" x14ac:dyDescent="0.3">
      <c r="B30" s="38">
        <v>2.9999999999999987</v>
      </c>
      <c r="C30" s="38">
        <v>1.9999999999999942</v>
      </c>
      <c r="D30" s="38">
        <v>3.9999999999999996</v>
      </c>
      <c r="E30" s="38">
        <v>1</v>
      </c>
      <c r="F30" s="38">
        <v>4.9999999999999991</v>
      </c>
    </row>
    <row r="32" spans="1:11" x14ac:dyDescent="0.3">
      <c r="A32">
        <v>2</v>
      </c>
      <c r="B32" s="39">
        <f>B$30-$H32-$I$29*C20</f>
        <v>0</v>
      </c>
      <c r="C32" s="39">
        <f>C$30-$H32-$I$29*D20</f>
        <v>-1.0000000000000044</v>
      </c>
      <c r="D32" s="39">
        <f t="shared" ref="D32:F32" si="3">D$30-$H32-$I$29*E20</f>
        <v>-4.9999999999999991</v>
      </c>
      <c r="E32" s="39">
        <f t="shared" si="3"/>
        <v>-1.9999999999999987</v>
      </c>
      <c r="F32" s="39">
        <f t="shared" si="3"/>
        <v>2.0000000000000004</v>
      </c>
      <c r="H32" s="7">
        <f>B30</f>
        <v>2.9999999999999987</v>
      </c>
    </row>
    <row r="33" spans="1:10" x14ac:dyDescent="0.3">
      <c r="A33">
        <v>3</v>
      </c>
      <c r="B33" s="39">
        <f t="shared" ref="B33:F33" si="4">B$30-$H33-$I$29*C21</f>
        <v>-4.9999999999999956</v>
      </c>
      <c r="C33" s="39">
        <f t="shared" si="4"/>
        <v>0</v>
      </c>
      <c r="D33" s="39">
        <f>D$30-$H33-$I$29*E21</f>
        <v>2.0000000000000053</v>
      </c>
      <c r="E33" s="39">
        <f t="shared" si="4"/>
        <v>-0.99999999999999423</v>
      </c>
      <c r="F33" s="39">
        <f t="shared" si="4"/>
        <v>3.0000000000000049</v>
      </c>
      <c r="H33" s="7">
        <f>C30</f>
        <v>1.9999999999999942</v>
      </c>
    </row>
    <row r="34" spans="1:10" x14ac:dyDescent="0.3">
      <c r="A34">
        <v>4</v>
      </c>
      <c r="B34" s="39">
        <f t="shared" ref="B34:F34" si="5">B$30-$H34-$I$29*C22</f>
        <v>-1.0000000000000009</v>
      </c>
      <c r="C34" s="39">
        <f t="shared" si="5"/>
        <v>-2.0000000000000053</v>
      </c>
      <c r="D34" s="39">
        <f t="shared" si="5"/>
        <v>0</v>
      </c>
      <c r="E34" s="39">
        <f>E$30-$H34-$I$29*F22</f>
        <v>-2.9999999999999996</v>
      </c>
      <c r="F34" s="39">
        <f t="shared" si="5"/>
        <v>-5</v>
      </c>
      <c r="H34" s="7">
        <f>D30</f>
        <v>3.9999999999999996</v>
      </c>
    </row>
    <row r="35" spans="1:10" x14ac:dyDescent="0.3">
      <c r="A35">
        <v>5</v>
      </c>
      <c r="B35" s="39">
        <f t="shared" ref="B35:F35" si="6">B$30-$H35-$I$29*C23</f>
        <v>1.9999999999999987</v>
      </c>
      <c r="C35" s="39">
        <f t="shared" si="6"/>
        <v>-5.0000000000000053</v>
      </c>
      <c r="D35" s="39">
        <f t="shared" si="6"/>
        <v>2.9999999999999996</v>
      </c>
      <c r="E35" s="39">
        <f t="shared" si="6"/>
        <v>0</v>
      </c>
      <c r="F35" s="39">
        <f t="shared" si="6"/>
        <v>3.9999999999999991</v>
      </c>
      <c r="H35" s="7">
        <f>E30</f>
        <v>1</v>
      </c>
    </row>
    <row r="36" spans="1:10" x14ac:dyDescent="0.3">
      <c r="A36">
        <v>6</v>
      </c>
      <c r="B36" s="39">
        <f t="shared" ref="B36:E36" si="7">B$30-$H36-$I$29*C24</f>
        <v>-2.0000000000000004</v>
      </c>
      <c r="C36" s="39">
        <f t="shared" si="7"/>
        <v>-3.0000000000000049</v>
      </c>
      <c r="D36" s="39">
        <f t="shared" si="7"/>
        <v>-0.99999999999999956</v>
      </c>
      <c r="E36" s="39">
        <f t="shared" si="7"/>
        <v>-3.9999999999999991</v>
      </c>
      <c r="F36" s="39">
        <f>F$30-$H36-$I$29*G24</f>
        <v>0</v>
      </c>
      <c r="H36" s="7">
        <f>F30</f>
        <v>4.9999999999999991</v>
      </c>
    </row>
    <row r="39" spans="1:10" ht="15" thickBot="1" x14ac:dyDescent="0.35">
      <c r="A39" t="s">
        <v>2</v>
      </c>
    </row>
    <row r="40" spans="1:10" ht="15" thickBot="1" x14ac:dyDescent="0.35">
      <c r="A40" s="15">
        <v>1</v>
      </c>
      <c r="B40" s="16">
        <v>2</v>
      </c>
      <c r="C40" s="16">
        <v>3</v>
      </c>
      <c r="D40" s="16">
        <v>4</v>
      </c>
      <c r="E40" s="16">
        <v>5</v>
      </c>
      <c r="F40" s="31"/>
      <c r="G40" s="21" t="s">
        <v>4</v>
      </c>
      <c r="H40" s="19" t="s">
        <v>3</v>
      </c>
      <c r="I40" s="17" t="s">
        <v>8</v>
      </c>
    </row>
    <row r="41" spans="1:10" ht="16.2" x14ac:dyDescent="0.3">
      <c r="A41" s="12">
        <v>2</v>
      </c>
      <c r="B41">
        <v>5</v>
      </c>
      <c r="C41">
        <v>3</v>
      </c>
      <c r="D41">
        <v>4</v>
      </c>
      <c r="E41">
        <v>6</v>
      </c>
      <c r="F41" s="10" t="s">
        <v>13</v>
      </c>
      <c r="G41">
        <v>99</v>
      </c>
      <c r="H41" s="18">
        <v>65</v>
      </c>
      <c r="I41" s="13">
        <v>70</v>
      </c>
      <c r="J41" s="5" t="s">
        <v>27</v>
      </c>
    </row>
    <row r="42" spans="1:10" ht="16.2" x14ac:dyDescent="0.3">
      <c r="A42" s="12">
        <v>5</v>
      </c>
      <c r="B42">
        <v>6</v>
      </c>
      <c r="C42">
        <v>2</v>
      </c>
      <c r="D42">
        <v>3</v>
      </c>
      <c r="E42">
        <v>4</v>
      </c>
      <c r="F42" s="10" t="s">
        <v>14</v>
      </c>
      <c r="G42">
        <v>103</v>
      </c>
      <c r="H42" s="18">
        <v>63</v>
      </c>
      <c r="I42" s="13">
        <v>64</v>
      </c>
    </row>
    <row r="43" spans="1:10" ht="16.2" x14ac:dyDescent="0.3">
      <c r="A43" s="12">
        <v>4</v>
      </c>
      <c r="B43">
        <v>3</v>
      </c>
      <c r="C43">
        <v>2</v>
      </c>
      <c r="D43">
        <v>5</v>
      </c>
      <c r="E43">
        <v>6</v>
      </c>
      <c r="F43" s="10" t="s">
        <v>15</v>
      </c>
      <c r="G43">
        <v>105</v>
      </c>
      <c r="H43" s="18">
        <v>59</v>
      </c>
      <c r="I43" s="13">
        <v>62</v>
      </c>
      <c r="J43" s="5" t="s">
        <v>28</v>
      </c>
    </row>
    <row r="44" spans="1:10" ht="16.2" x14ac:dyDescent="0.3">
      <c r="A44" s="12">
        <v>5</v>
      </c>
      <c r="B44">
        <v>2</v>
      </c>
      <c r="C44">
        <v>3</v>
      </c>
      <c r="D44">
        <v>4</v>
      </c>
      <c r="E44">
        <v>6</v>
      </c>
      <c r="F44" s="10" t="s">
        <v>16</v>
      </c>
      <c r="G44">
        <v>111</v>
      </c>
      <c r="H44" s="18">
        <v>55</v>
      </c>
      <c r="I44" s="13">
        <v>58</v>
      </c>
    </row>
    <row r="45" spans="1:10" ht="16.8" thickBot="1" x14ac:dyDescent="0.35">
      <c r="A45" s="3">
        <v>5</v>
      </c>
      <c r="B45" s="14">
        <v>3</v>
      </c>
      <c r="C45" s="14">
        <v>2</v>
      </c>
      <c r="D45" s="14">
        <v>4</v>
      </c>
      <c r="E45" s="14">
        <v>6</v>
      </c>
      <c r="F45" s="11" t="s">
        <v>17</v>
      </c>
      <c r="G45" s="14">
        <v>113</v>
      </c>
      <c r="H45" s="20">
        <v>51</v>
      </c>
      <c r="I45" s="4">
        <v>54</v>
      </c>
    </row>
    <row r="49" spans="1:7" ht="15" thickBot="1" x14ac:dyDescent="0.35"/>
    <row r="50" spans="1:7" ht="15" thickBot="1" x14ac:dyDescent="0.35">
      <c r="A50" s="46" t="s">
        <v>9</v>
      </c>
      <c r="B50" s="47"/>
      <c r="C50" s="48"/>
    </row>
    <row r="51" spans="1:7" ht="15" thickBot="1" x14ac:dyDescent="0.35">
      <c r="A51" s="12"/>
      <c r="B51" s="32" t="s">
        <v>4</v>
      </c>
      <c r="C51" s="33" t="s">
        <v>3</v>
      </c>
      <c r="E51" s="35"/>
      <c r="F51" s="40" t="s">
        <v>4</v>
      </c>
      <c r="G51" s="41" t="s">
        <v>3</v>
      </c>
    </row>
    <row r="52" spans="1:7" ht="16.2" x14ac:dyDescent="0.3">
      <c r="A52" s="9" t="s">
        <v>13</v>
      </c>
      <c r="B52" s="12">
        <v>99</v>
      </c>
      <c r="C52" s="13">
        <v>65</v>
      </c>
      <c r="E52" s="42" t="s">
        <v>21</v>
      </c>
      <c r="F52" s="26">
        <v>81</v>
      </c>
      <c r="G52" s="27">
        <v>93</v>
      </c>
    </row>
    <row r="53" spans="1:7" ht="16.2" x14ac:dyDescent="0.3">
      <c r="A53" s="10" t="s">
        <v>14</v>
      </c>
      <c r="B53" s="12">
        <v>103</v>
      </c>
      <c r="C53" s="13">
        <v>63</v>
      </c>
      <c r="E53" s="43" t="s">
        <v>22</v>
      </c>
      <c r="F53" s="22">
        <v>85</v>
      </c>
      <c r="G53" s="23">
        <v>81</v>
      </c>
    </row>
    <row r="54" spans="1:7" ht="16.2" x14ac:dyDescent="0.3">
      <c r="A54" s="10" t="s">
        <v>15</v>
      </c>
      <c r="B54" s="12">
        <v>105</v>
      </c>
      <c r="C54" s="13">
        <v>59</v>
      </c>
      <c r="E54" s="43" t="s">
        <v>23</v>
      </c>
      <c r="F54" s="22">
        <v>93</v>
      </c>
      <c r="G54" s="23">
        <v>71</v>
      </c>
    </row>
    <row r="55" spans="1:7" ht="16.8" thickBot="1" x14ac:dyDescent="0.35">
      <c r="A55" s="10" t="s">
        <v>16</v>
      </c>
      <c r="B55" s="12">
        <v>111</v>
      </c>
      <c r="C55" s="13">
        <v>55</v>
      </c>
      <c r="E55" s="44" t="s">
        <v>24</v>
      </c>
      <c r="F55" s="24">
        <v>113</v>
      </c>
      <c r="G55" s="25">
        <v>51</v>
      </c>
    </row>
    <row r="56" spans="1:7" ht="16.8" thickBot="1" x14ac:dyDescent="0.35">
      <c r="A56" s="11" t="s">
        <v>17</v>
      </c>
      <c r="B56" s="3">
        <v>113</v>
      </c>
      <c r="C56" s="4">
        <v>51</v>
      </c>
    </row>
    <row r="58" spans="1:7" x14ac:dyDescent="0.3">
      <c r="A58" s="54" t="s">
        <v>29</v>
      </c>
      <c r="B58" s="55"/>
    </row>
    <row r="59" spans="1:7" x14ac:dyDescent="0.3">
      <c r="A59" s="56" t="s">
        <v>30</v>
      </c>
      <c r="B59" s="57"/>
    </row>
    <row r="60" spans="1:7" x14ac:dyDescent="0.3">
      <c r="A60" s="51" t="s">
        <v>26</v>
      </c>
      <c r="B60" s="50" t="s">
        <v>25</v>
      </c>
    </row>
    <row r="61" spans="1:7" x14ac:dyDescent="0.3">
      <c r="A61" s="52">
        <v>0</v>
      </c>
      <c r="B61" s="18">
        <f>+(-A61)+164</f>
        <v>164</v>
      </c>
    </row>
    <row r="62" spans="1:7" x14ac:dyDescent="0.3">
      <c r="A62" s="52">
        <v>164</v>
      </c>
      <c r="B62" s="18">
        <f t="shared" ref="B62:B65" si="8">+(-A62)+164</f>
        <v>0</v>
      </c>
    </row>
    <row r="63" spans="1:7" x14ac:dyDescent="0.3">
      <c r="A63" s="52">
        <v>99</v>
      </c>
      <c r="B63" s="18">
        <f t="shared" si="8"/>
        <v>65</v>
      </c>
    </row>
    <row r="64" spans="1:7" x14ac:dyDescent="0.3">
      <c r="A64" s="53">
        <v>105</v>
      </c>
      <c r="B64" s="49">
        <f t="shared" si="8"/>
        <v>59</v>
      </c>
    </row>
  </sheetData>
  <mergeCells count="5">
    <mergeCell ref="A1:F1"/>
    <mergeCell ref="A9:F9"/>
    <mergeCell ref="A50:C50"/>
    <mergeCell ref="A58:B58"/>
    <mergeCell ref="A59:B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sergio</dc:creator>
  <cp:lastModifiedBy>rebecca sergio</cp:lastModifiedBy>
  <dcterms:created xsi:type="dcterms:W3CDTF">2015-06-05T18:17:20Z</dcterms:created>
  <dcterms:modified xsi:type="dcterms:W3CDTF">2024-12-19T11:44:24Z</dcterms:modified>
</cp:coreProperties>
</file>