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11976D83-71A3-495C-A9BF-0DEAE7E91351}" xr6:coauthVersionLast="36" xr6:coauthVersionMax="36" xr10:uidLastSave="{00000000-0000-0000-0000-000000000000}"/>
  <bookViews>
    <workbookView xWindow="9540" yWindow="300" windowWidth="11910" windowHeight="10500" xr2:uid="{00000000-000D-0000-FFFF-FFFF00000000}"/>
  </bookViews>
  <sheets>
    <sheet name="OS Exp" sheetId="21" r:id="rId1"/>
    <sheet name="12272 travel" sheetId="20" r:id="rId2"/>
    <sheet name="12273 travel" sheetId="4" r:id="rId3"/>
    <sheet name="12273 R&amp;D" sheetId="6" r:id="rId4"/>
    <sheet name="Expact Exp." sheetId="10" r:id="rId5"/>
  </sheets>
  <externalReferences>
    <externalReference r:id="rId6"/>
  </externalReferences>
  <definedNames>
    <definedName name="_xlnm._FilterDatabase" localSheetId="1" hidden="1">'12272 travel'!$A$9:$V$31</definedName>
    <definedName name="_xlnm._FilterDatabase" localSheetId="2" hidden="1">'12273 travel'!$A$8:$V$44</definedName>
  </definedNames>
  <calcPr calcId="162913"/>
  <fileRecoveryPr autoRecover="0"/>
</workbook>
</file>

<file path=xl/calcChain.xml><?xml version="1.0" encoding="utf-8"?>
<calcChain xmlns="http://schemas.openxmlformats.org/spreadsheetml/2006/main">
  <c r="G6" i="21" l="1"/>
  <c r="G5" i="21"/>
  <c r="P5" i="21"/>
  <c r="G4" i="21"/>
  <c r="P4" i="21"/>
  <c r="G3" i="21"/>
  <c r="G19" i="21"/>
  <c r="L5" i="4"/>
  <c r="P45" i="4"/>
  <c r="F6" i="21"/>
  <c r="M19" i="21"/>
  <c r="I19" i="21"/>
  <c r="E19" i="21"/>
  <c r="D19" i="21"/>
  <c r="P18" i="21"/>
  <c r="P17" i="21"/>
  <c r="P16" i="21"/>
  <c r="P19" i="21" s="1"/>
  <c r="P15" i="21"/>
  <c r="P14" i="21"/>
  <c r="P13" i="21"/>
  <c r="P12" i="21"/>
  <c r="P11" i="21"/>
  <c r="P10" i="21"/>
  <c r="P9" i="21"/>
  <c r="P8" i="21"/>
  <c r="P7" i="21"/>
  <c r="P6" i="21"/>
  <c r="E6" i="21"/>
  <c r="O19" i="21"/>
  <c r="N19" i="21"/>
  <c r="L19" i="21"/>
  <c r="K19" i="21"/>
  <c r="J19" i="21"/>
  <c r="H19" i="21"/>
  <c r="F19" i="21"/>
  <c r="L3" i="4"/>
  <c r="L4" i="4"/>
  <c r="M4" i="4"/>
  <c r="L2" i="4"/>
  <c r="L5" i="20"/>
  <c r="M5" i="20"/>
  <c r="L4" i="20"/>
  <c r="L3" i="20"/>
  <c r="M3" i="20"/>
  <c r="M2" i="20"/>
  <c r="L2" i="20"/>
  <c r="M4" i="20"/>
  <c r="M2" i="4"/>
  <c r="M3" i="4"/>
  <c r="L6" i="20"/>
  <c r="P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6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减去VPN</t>
        </r>
      </text>
    </comment>
  </commentList>
</comments>
</file>

<file path=xl/sharedStrings.xml><?xml version="1.0" encoding="utf-8"?>
<sst xmlns="http://schemas.openxmlformats.org/spreadsheetml/2006/main" count="560" uniqueCount="133">
  <si>
    <t>Application Item ID</t>
  </si>
  <si>
    <t>PreApplicationItemID</t>
  </si>
  <si>
    <t>Description</t>
  </si>
  <si>
    <t>DMANo</t>
  </si>
  <si>
    <t>EmployeeID</t>
  </si>
  <si>
    <t>CostCenterID</t>
  </si>
  <si>
    <t>ProductCategoryID</t>
  </si>
  <si>
    <t>VendorID</t>
  </si>
  <si>
    <t>VendorName</t>
  </si>
  <si>
    <t>Accrual Amount</t>
  </si>
  <si>
    <t>Paid Amount</t>
  </si>
  <si>
    <t>Actual Amount</t>
  </si>
  <si>
    <t>Activity Code</t>
  </si>
  <si>
    <t>Activity Date</t>
  </si>
  <si>
    <t>Account Code</t>
  </si>
  <si>
    <t>SubAccount Code</t>
  </si>
  <si>
    <t>Internal Order</t>
  </si>
  <si>
    <t>Kevin</t>
    <phoneticPr fontId="3" type="noConversion"/>
  </si>
  <si>
    <t>Lyon</t>
    <phoneticPr fontId="3" type="noConversion"/>
  </si>
  <si>
    <t>Check</t>
    <phoneticPr fontId="3" type="noConversion"/>
  </si>
  <si>
    <t>SGA Expense Detail</t>
  </si>
  <si>
    <t>Account:</t>
  </si>
  <si>
    <t>52196901-R&amp;D Expenditure</t>
  </si>
  <si>
    <t>Gu</t>
    <phoneticPr fontId="3" type="noConversion"/>
  </si>
  <si>
    <t>DI</t>
    <phoneticPr fontId="4" type="noConversion"/>
  </si>
  <si>
    <t>CostCenter</t>
  </si>
  <si>
    <t>EASMAccount</t>
  </si>
  <si>
    <t>AccountCode</t>
  </si>
  <si>
    <t>Apr</t>
    <phoneticPr fontId="16" type="noConversion"/>
  </si>
  <si>
    <t>May</t>
    <phoneticPr fontId="16" type="noConversion"/>
  </si>
  <si>
    <t>Jun</t>
    <phoneticPr fontId="16" type="noConversion"/>
  </si>
  <si>
    <t>July</t>
    <phoneticPr fontId="16" type="noConversion"/>
  </si>
  <si>
    <t>Aug</t>
    <phoneticPr fontId="16" type="noConversion"/>
  </si>
  <si>
    <t>Sep</t>
    <phoneticPr fontId="16" type="noConversion"/>
  </si>
  <si>
    <t>Oct</t>
    <phoneticPr fontId="16" type="noConversion"/>
  </si>
  <si>
    <t>Nov</t>
  </si>
  <si>
    <t>Dec</t>
  </si>
  <si>
    <t>Jan</t>
  </si>
  <si>
    <t>Feb</t>
  </si>
  <si>
    <t>Mar</t>
  </si>
  <si>
    <t>PL4700-Personnel Expenses 汇总</t>
  </si>
  <si>
    <t>PJ</t>
    <phoneticPr fontId="8" type="noConversion"/>
  </si>
  <si>
    <t>12278 SM</t>
    <phoneticPr fontId="15" type="noConversion"/>
  </si>
  <si>
    <t>N/A</t>
  </si>
  <si>
    <t>12273</t>
  </si>
  <si>
    <t/>
  </si>
  <si>
    <t>52121511</t>
  </si>
  <si>
    <t>陈耿(201248)</t>
  </si>
  <si>
    <t>陈耿</t>
  </si>
  <si>
    <t>52121516</t>
  </si>
  <si>
    <t>於静(015035)</t>
  </si>
  <si>
    <t>於静</t>
  </si>
  <si>
    <t>52121512</t>
  </si>
  <si>
    <t>52121514</t>
  </si>
  <si>
    <t>FY18</t>
    <phoneticPr fontId="16" type="noConversion"/>
  </si>
  <si>
    <t>本月R&amp;D非要很小，不细分了。</t>
    <phoneticPr fontId="11" type="noConversion"/>
  </si>
  <si>
    <t>Project Name</t>
    <phoneticPr fontId="21" type="noConversion"/>
  </si>
  <si>
    <t>Apr</t>
    <phoneticPr fontId="21" type="noConversion"/>
  </si>
  <si>
    <t>May</t>
    <phoneticPr fontId="21" type="noConversion"/>
  </si>
  <si>
    <t>Jun</t>
    <phoneticPr fontId="21" type="noConversion"/>
  </si>
  <si>
    <t>Jul</t>
    <phoneticPr fontId="21" type="noConversion"/>
  </si>
  <si>
    <t>Aug</t>
  </si>
  <si>
    <t>Sep</t>
  </si>
  <si>
    <t>Oct</t>
  </si>
  <si>
    <t>FY18</t>
    <phoneticPr fontId="21" type="noConversion"/>
  </si>
  <si>
    <t>Audio HA</t>
  </si>
  <si>
    <t>Audio PA/PE</t>
  </si>
  <si>
    <t>BDP Test</t>
  </si>
  <si>
    <t>CH-TV FT</t>
  </si>
  <si>
    <t>MBT R&amp;D</t>
  </si>
  <si>
    <t>MBT test</t>
  </si>
  <si>
    <t>Network service testing</t>
  </si>
  <si>
    <t>PC Application</t>
  </si>
  <si>
    <t>PFX</t>
  </si>
  <si>
    <t>SLSI</t>
  </si>
  <si>
    <t>SSP</t>
  </si>
  <si>
    <t>TV Market issue</t>
  </si>
  <si>
    <t>Refund</t>
    <phoneticPr fontId="21" type="noConversion"/>
  </si>
  <si>
    <r>
      <t>Sub TTL(no admin</t>
    </r>
    <r>
      <rPr>
        <sz val="12"/>
        <color indexed="8"/>
        <rFont val="Tahoma"/>
        <family val="2"/>
      </rPr>
      <t>)</t>
    </r>
    <phoneticPr fontId="21" type="noConversion"/>
  </si>
  <si>
    <t>SET</t>
    <phoneticPr fontId="4" type="noConversion"/>
  </si>
  <si>
    <t>华夏(015036)</t>
  </si>
  <si>
    <t>华夏</t>
  </si>
  <si>
    <t>52121518</t>
  </si>
  <si>
    <r>
      <t>MBT</t>
    </r>
    <r>
      <rPr>
        <sz val="10"/>
        <rFont val="宋体"/>
        <family val="3"/>
        <charset val="134"/>
      </rPr>
      <t xml:space="preserve"> Test</t>
    </r>
    <phoneticPr fontId="4" type="noConversion"/>
  </si>
  <si>
    <t>20180630</t>
  </si>
  <si>
    <t>@@462180625003-01</t>
  </si>
  <si>
    <t>461180615002-01</t>
  </si>
  <si>
    <t xml:space="preserve">6/20-6/22 上海至无锡出差支付申请 </t>
  </si>
  <si>
    <t>2018-06-25</t>
  </si>
  <si>
    <t>@@462180625006-01</t>
  </si>
  <si>
    <t>461180612001-01</t>
  </si>
  <si>
    <t xml:space="preserve">去上海参加ISTQB TA培训（6/21-6/24） 请确认，谢谢！ </t>
  </si>
  <si>
    <t>张婧(260117)</t>
  </si>
  <si>
    <t>张婧</t>
  </si>
  <si>
    <t xml:space="preserve">201806-机票计提 BJ ，SH ，STC， CD， GZ， SZ </t>
  </si>
  <si>
    <t>52121517</t>
  </si>
  <si>
    <t>都记入Lyon 项目中</t>
    <phoneticPr fontId="18" type="noConversion"/>
  </si>
  <si>
    <t>462180625006-01</t>
  </si>
  <si>
    <t>462180625003-01</t>
  </si>
  <si>
    <t>462180709001-01</t>
  </si>
  <si>
    <t>461180611003-01</t>
  </si>
  <si>
    <t xml:space="preserve">7/1-7/7 上海 至厚木出差支付申请 </t>
  </si>
  <si>
    <t>2018-07-09</t>
  </si>
  <si>
    <t>@@462180725001-01</t>
  </si>
  <si>
    <t>461180716003-01</t>
  </si>
  <si>
    <t xml:space="preserve">ont 出差 </t>
  </si>
  <si>
    <t>2018-07-25</t>
  </si>
  <si>
    <t>@@462180718002-01</t>
  </si>
  <si>
    <t>461180608001-01</t>
  </si>
  <si>
    <t xml:space="preserve">测试培训项目FY18-2Q出差 </t>
  </si>
  <si>
    <t>2018-07-20</t>
  </si>
  <si>
    <t>@@462180720001-01</t>
  </si>
  <si>
    <t>461180711001-01</t>
  </si>
  <si>
    <t xml:space="preserve">7/12-7/13 无锡出差支付申请 </t>
  </si>
  <si>
    <t>@@461180716002-01</t>
  </si>
  <si>
    <t xml:space="preserve">项目管理 培训 </t>
  </si>
  <si>
    <t>2018-07-29</t>
  </si>
  <si>
    <t>@@462180720002-01</t>
  </si>
  <si>
    <t>461180710001-01</t>
  </si>
  <si>
    <t xml:space="preserve">7/14-7/19 北京出差参加TiD2018质量竞争大会索尼仅负? </t>
  </si>
  <si>
    <t>52121515</t>
  </si>
  <si>
    <t>20180710</t>
  </si>
  <si>
    <t xml:space="preserve">6月公司负担IIT_SH </t>
  </si>
  <si>
    <t>014180726380-01</t>
  </si>
  <si>
    <t>e-CA_I 2018.Jun--STC Air Ticket fee(2-1) VBSCN1807</t>
  </si>
  <si>
    <t>9999</t>
  </si>
  <si>
    <t>2018-07-26</t>
  </si>
  <si>
    <t>014180726394-01</t>
  </si>
  <si>
    <t>20180731</t>
  </si>
  <si>
    <t xml:space="preserve">201807-机票计提 BJ ，SH ，STC， CD， GZ， SZ </t>
  </si>
  <si>
    <t>462180711001-01</t>
  </si>
  <si>
    <t xml:space="preserve">申请支付交通费7/9 至客户处商谈交通费：121.91元7/10 </t>
  </si>
  <si>
    <t>2018-07-11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</si>
</sst>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176" formatCode="[$-10804]&quot;¥&quot;#,##0.00;&quot;¥&quot;\-#,##0.00"/>
    <numFmt numFmtId="177" formatCode="0_ "/>
    <numFmt numFmtId="178" formatCode="#,##0.00_ "/>
    <numFmt numFmtId="179" formatCode="#,##0_ "/>
    <numFmt numFmtId="180" formatCode="0_);[Red]\(0\)"/>
    <numFmt numFmtId="181" formatCode="0.0_);[Red]\(0.0\)"/>
  </numFmts>
  <fonts count="43" x14ac:knownFonts="1"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i/>
      <sz val="10"/>
      <color indexed="11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.95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11"/>
      <name val="Arial"/>
      <family val="2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8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4"/>
      <name val="Tahoma"/>
      <family val="2"/>
    </font>
    <font>
      <sz val="9"/>
      <name val="宋体"/>
      <family val="3"/>
      <charset val="134"/>
    </font>
    <font>
      <sz val="12"/>
      <color indexed="8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0"/>
      <color rgb="FF0000FF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0"/>
      <color theme="1"/>
      <name val="Arial"/>
      <family val="2"/>
    </font>
    <font>
      <b/>
      <i/>
      <sz val="10"/>
      <color rgb="FF0000FF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theme="1"/>
      <name val="Tahoma"/>
      <family val="2"/>
    </font>
    <font>
      <sz val="11"/>
      <color theme="5"/>
      <name val="宋体"/>
      <family val="3"/>
      <charset val="134"/>
      <scheme val="minor"/>
    </font>
    <font>
      <b/>
      <sz val="11"/>
      <color theme="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rgb="FF87CEEB"/>
      </patternFill>
    </fill>
    <fill>
      <patternFill patternType="solid">
        <fgColor rgb="FFE0FFFF"/>
        <bgColor rgb="FFE0FFFF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rgb="FFE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n">
        <color rgb="FFFFFFFF"/>
      </bottom>
      <diagonal/>
    </border>
    <border>
      <left/>
      <right style="thin">
        <color rgb="FFFFFFFF"/>
      </right>
      <top style="thick">
        <color rgb="FFFFFFFF"/>
      </top>
      <bottom style="thin">
        <color rgb="FFFFFFFF"/>
      </bottom>
      <diagonal/>
    </border>
  </borders>
  <cellStyleXfs count="68"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6" fontId="28" fillId="0" borderId="0"/>
    <xf numFmtId="0" fontId="28" fillId="0" borderId="0"/>
    <xf numFmtId="176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6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6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6" fontId="28" fillId="0" borderId="0"/>
    <xf numFmtId="0" fontId="28" fillId="0" borderId="0"/>
    <xf numFmtId="0" fontId="28" fillId="0" borderId="0"/>
    <xf numFmtId="0" fontId="28" fillId="0" borderId="0"/>
    <xf numFmtId="176" fontId="28" fillId="0" borderId="0"/>
    <xf numFmtId="0" fontId="28" fillId="0" borderId="0"/>
    <xf numFmtId="0" fontId="28" fillId="0" borderId="0"/>
    <xf numFmtId="0" fontId="28" fillId="0" borderId="0"/>
  </cellStyleXfs>
  <cellXfs count="107">
    <xf numFmtId="0" fontId="0" fillId="0" borderId="0" xfId="0"/>
    <xf numFmtId="0" fontId="1" fillId="2" borderId="1" xfId="0" applyFont="1" applyFill="1" applyBorder="1" applyAlignment="1" applyProtection="1">
      <alignment vertical="top" wrapText="1" readingOrder="1"/>
      <protection locked="0"/>
    </xf>
    <xf numFmtId="0" fontId="1" fillId="2" borderId="1" xfId="0" applyFont="1" applyFill="1" applyBorder="1" applyAlignment="1" applyProtection="1">
      <alignment horizontal="right" vertical="top" wrapText="1" readingOrder="1"/>
      <protection locked="0"/>
    </xf>
    <xf numFmtId="0" fontId="0" fillId="3" borderId="0" xfId="0" applyFill="1" applyAlignment="1">
      <alignment horizontal="center"/>
    </xf>
    <xf numFmtId="0" fontId="0" fillId="4" borderId="0" xfId="0" applyFill="1"/>
    <xf numFmtId="177" fontId="0" fillId="4" borderId="0" xfId="0" applyNumberFormat="1" applyFill="1"/>
    <xf numFmtId="0" fontId="5" fillId="4" borderId="0" xfId="0" applyFont="1" applyFill="1" applyAlignment="1">
      <alignment horizontal="center"/>
    </xf>
    <xf numFmtId="0" fontId="6" fillId="0" borderId="0" xfId="0" applyFont="1" applyAlignment="1" applyProtection="1">
      <alignment vertical="top" wrapText="1" readingOrder="1"/>
      <protection locked="0"/>
    </xf>
    <xf numFmtId="0" fontId="9" fillId="0" borderId="0" xfId="0" applyFont="1"/>
    <xf numFmtId="7" fontId="0" fillId="4" borderId="0" xfId="0" applyNumberFormat="1" applyFill="1"/>
    <xf numFmtId="0" fontId="13" fillId="0" borderId="0" xfId="67" applyFont="1" applyFill="1" applyBorder="1"/>
    <xf numFmtId="0" fontId="30" fillId="0" borderId="0" xfId="29" applyNumberFormat="1" applyFont="1" applyFill="1" applyBorder="1" applyAlignment="1">
      <alignment vertical="top" wrapText="1" readingOrder="1"/>
    </xf>
    <xf numFmtId="0" fontId="31" fillId="5" borderId="17" xfId="29" applyNumberFormat="1" applyFont="1" applyFill="1" applyBorder="1" applyAlignment="1">
      <alignment vertical="top" wrapText="1" readingOrder="1"/>
    </xf>
    <xf numFmtId="0" fontId="31" fillId="5" borderId="17" xfId="29" applyNumberFormat="1" applyFont="1" applyFill="1" applyBorder="1" applyAlignment="1">
      <alignment horizontal="right" vertical="top" wrapText="1" readingOrder="1"/>
    </xf>
    <xf numFmtId="0" fontId="32" fillId="5" borderId="17" xfId="29" applyNumberFormat="1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33" fillId="6" borderId="18" xfId="31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4" fillId="7" borderId="2" xfId="0" applyFont="1" applyFill="1" applyBorder="1" applyAlignment="1">
      <alignment horizontal="left" vertical="center"/>
    </xf>
    <xf numFmtId="0" fontId="34" fillId="7" borderId="3" xfId="0" applyFont="1" applyFill="1" applyBorder="1" applyAlignment="1">
      <alignment vertical="center"/>
    </xf>
    <xf numFmtId="0" fontId="34" fillId="7" borderId="4" xfId="0" applyFont="1" applyFill="1" applyBorder="1" applyAlignment="1">
      <alignment vertical="center"/>
    </xf>
    <xf numFmtId="0" fontId="35" fillId="8" borderId="2" xfId="0" applyFont="1" applyFill="1" applyBorder="1" applyAlignment="1">
      <alignment horizontal="left" vertical="center"/>
    </xf>
    <xf numFmtId="0" fontId="35" fillId="8" borderId="5" xfId="0" applyFont="1" applyFill="1" applyBorder="1" applyAlignment="1">
      <alignment vertical="center"/>
    </xf>
    <xf numFmtId="0" fontId="35" fillId="8" borderId="6" xfId="0" applyFont="1" applyFill="1" applyBorder="1" applyAlignment="1">
      <alignment vertical="center"/>
    </xf>
    <xf numFmtId="178" fontId="35" fillId="8" borderId="7" xfId="0" applyNumberFormat="1" applyFont="1" applyFill="1" applyBorder="1" applyAlignment="1">
      <alignment vertical="center"/>
    </xf>
    <xf numFmtId="0" fontId="13" fillId="0" borderId="0" xfId="0" applyFont="1" applyFill="1" applyBorder="1"/>
    <xf numFmtId="0" fontId="36" fillId="9" borderId="1" xfId="0" applyFont="1" applyFill="1" applyBorder="1" applyAlignment="1" applyProtection="1">
      <alignment horizontal="center" vertical="top" wrapText="1"/>
      <protection locked="0"/>
    </xf>
    <xf numFmtId="0" fontId="17" fillId="0" borderId="19" xfId="0" applyFont="1" applyBorder="1" applyAlignment="1">
      <alignment vertical="center" wrapText="1"/>
    </xf>
    <xf numFmtId="0" fontId="37" fillId="10" borderId="20" xfId="0" applyFont="1" applyFill="1" applyBorder="1" applyAlignment="1">
      <alignment horizontal="right" vertical="top" wrapText="1" readingOrder="1"/>
    </xf>
    <xf numFmtId="0" fontId="38" fillId="0" borderId="0" xfId="67" applyFont="1" applyFill="1" applyBorder="1"/>
    <xf numFmtId="0" fontId="34" fillId="7" borderId="4" xfId="0" applyFont="1" applyFill="1" applyBorder="1" applyAlignment="1">
      <alignment horizontal="center" vertical="center"/>
    </xf>
    <xf numFmtId="0" fontId="33" fillId="6" borderId="18" xfId="18" applyNumberFormat="1" applyFont="1" applyFill="1" applyBorder="1" applyAlignment="1">
      <alignment vertical="top" wrapText="1" readingOrder="1"/>
    </xf>
    <xf numFmtId="176" fontId="33" fillId="6" borderId="18" xfId="18" applyNumberFormat="1" applyFont="1" applyFill="1" applyBorder="1" applyAlignment="1">
      <alignment vertical="top" wrapText="1" readingOrder="1"/>
    </xf>
    <xf numFmtId="0" fontId="37" fillId="6" borderId="18" xfId="18" applyNumberFormat="1" applyFont="1" applyFill="1" applyBorder="1" applyAlignment="1">
      <alignment vertical="top" wrapText="1" readingOrder="1"/>
    </xf>
    <xf numFmtId="0" fontId="39" fillId="0" borderId="0" xfId="67" applyFont="1" applyFill="1" applyBorder="1"/>
    <xf numFmtId="179" fontId="35" fillId="8" borderId="7" xfId="0" applyNumberFormat="1" applyFont="1" applyFill="1" applyBorder="1" applyAlignment="1">
      <alignment vertical="center"/>
    </xf>
    <xf numFmtId="0" fontId="19" fillId="0" borderId="0" xfId="0" applyFont="1"/>
    <xf numFmtId="180" fontId="20" fillId="11" borderId="8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8" xfId="0" applyFont="1" applyBorder="1" applyAlignment="1">
      <alignment horizontal="left" vertical="center"/>
    </xf>
    <xf numFmtId="181" fontId="0" fillId="0" borderId="8" xfId="0" applyNumberFormat="1" applyBorder="1"/>
    <xf numFmtId="180" fontId="0" fillId="12" borderId="8" xfId="0" applyNumberFormat="1" applyFill="1" applyBorder="1"/>
    <xf numFmtId="180" fontId="0" fillId="13" borderId="8" xfId="0" applyNumberFormat="1" applyFill="1" applyBorder="1"/>
    <xf numFmtId="180" fontId="0" fillId="14" borderId="8" xfId="0" applyNumberFormat="1" applyFill="1" applyBorder="1"/>
    <xf numFmtId="180" fontId="0" fillId="0" borderId="8" xfId="0" applyNumberFormat="1" applyBorder="1"/>
    <xf numFmtId="180" fontId="41" fillId="12" borderId="8" xfId="0" applyNumberFormat="1" applyFont="1" applyFill="1" applyBorder="1"/>
    <xf numFmtId="180" fontId="41" fillId="13" borderId="8" xfId="0" applyNumberFormat="1" applyFont="1" applyFill="1" applyBorder="1"/>
    <xf numFmtId="180" fontId="29" fillId="4" borderId="8" xfId="0" applyNumberFormat="1" applyFont="1" applyFill="1" applyBorder="1"/>
    <xf numFmtId="49" fontId="40" fillId="0" borderId="9" xfId="0" applyNumberFormat="1" applyFont="1" applyBorder="1" applyAlignment="1">
      <alignment vertical="center"/>
    </xf>
    <xf numFmtId="49" fontId="40" fillId="14" borderId="10" xfId="0" applyNumberFormat="1" applyFont="1" applyFill="1" applyBorder="1" applyAlignment="1">
      <alignment horizontal="center" vertical="center"/>
    </xf>
    <xf numFmtId="180" fontId="40" fillId="14" borderId="8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/>
    </xf>
    <xf numFmtId="0" fontId="33" fillId="6" borderId="18" xfId="24" applyNumberFormat="1" applyFont="1" applyFill="1" applyBorder="1" applyAlignment="1">
      <alignment vertical="top" wrapText="1" readingOrder="1"/>
    </xf>
    <xf numFmtId="176" fontId="33" fillId="6" borderId="18" xfId="24" applyNumberFormat="1" applyFont="1" applyFill="1" applyBorder="1" applyAlignment="1">
      <alignment vertical="top" wrapText="1" readingOrder="1"/>
    </xf>
    <xf numFmtId="0" fontId="33" fillId="6" borderId="18" xfId="24" applyNumberFormat="1" applyFont="1" applyFill="1" applyBorder="1" applyAlignment="1">
      <alignment vertical="top" wrapText="1" readingOrder="1"/>
    </xf>
    <xf numFmtId="176" fontId="33" fillId="6" borderId="18" xfId="24" applyNumberFormat="1" applyFont="1" applyFill="1" applyBorder="1" applyAlignment="1">
      <alignment vertical="top" wrapText="1" readingOrder="1"/>
    </xf>
    <xf numFmtId="0" fontId="33" fillId="6" borderId="18" xfId="24" applyNumberFormat="1" applyFont="1" applyFill="1" applyBorder="1" applyAlignment="1">
      <alignment vertical="top" wrapText="1" readingOrder="1"/>
    </xf>
    <xf numFmtId="176" fontId="33" fillId="6" borderId="18" xfId="24" applyNumberFormat="1" applyFont="1" applyFill="1" applyBorder="1" applyAlignment="1">
      <alignment vertical="top" wrapText="1" readingOrder="1"/>
    </xf>
    <xf numFmtId="0" fontId="33" fillId="6" borderId="18" xfId="24" applyNumberFormat="1" applyFont="1" applyFill="1" applyBorder="1" applyAlignment="1">
      <alignment vertical="top" wrapText="1" readingOrder="1"/>
    </xf>
    <xf numFmtId="176" fontId="33" fillId="6" borderId="18" xfId="24" applyNumberFormat="1" applyFont="1" applyFill="1" applyBorder="1" applyAlignment="1">
      <alignment vertical="top" wrapText="1" readingOrder="1"/>
    </xf>
    <xf numFmtId="176" fontId="33" fillId="6" borderId="18" xfId="25" applyNumberFormat="1" applyFont="1" applyFill="1" applyBorder="1" applyAlignment="1">
      <alignment vertical="top" wrapText="1" readingOrder="1"/>
    </xf>
    <xf numFmtId="0" fontId="26" fillId="0" borderId="0" xfId="0" applyFont="1"/>
    <xf numFmtId="0" fontId="33" fillId="6" borderId="18" xfId="26" applyNumberFormat="1" applyFont="1" applyFill="1" applyBorder="1" applyAlignment="1">
      <alignment vertical="top" wrapText="1" readingOrder="1"/>
    </xf>
    <xf numFmtId="176" fontId="33" fillId="6" borderId="18" xfId="26" applyNumberFormat="1" applyFont="1" applyFill="1" applyBorder="1" applyAlignment="1">
      <alignment vertical="top" wrapText="1" readingOrder="1"/>
    </xf>
    <xf numFmtId="0" fontId="33" fillId="6" borderId="18" xfId="26" applyNumberFormat="1" applyFont="1" applyFill="1" applyBorder="1" applyAlignment="1">
      <alignment vertical="top" wrapText="1" readingOrder="1"/>
    </xf>
    <xf numFmtId="176" fontId="33" fillId="6" borderId="18" xfId="26" applyNumberFormat="1" applyFont="1" applyFill="1" applyBorder="1" applyAlignment="1">
      <alignment vertical="top" wrapText="1" readingOrder="1"/>
    </xf>
    <xf numFmtId="0" fontId="33" fillId="6" borderId="18" xfId="26" applyNumberFormat="1" applyFont="1" applyFill="1" applyBorder="1" applyAlignment="1">
      <alignment vertical="top" wrapText="1" readingOrder="1"/>
    </xf>
    <xf numFmtId="176" fontId="33" fillId="6" borderId="18" xfId="26" applyNumberFormat="1" applyFont="1" applyFill="1" applyBorder="1" applyAlignment="1">
      <alignment vertical="top" wrapText="1" readingOrder="1"/>
    </xf>
    <xf numFmtId="0" fontId="33" fillId="6" borderId="18" xfId="26" applyNumberFormat="1" applyFont="1" applyFill="1" applyBorder="1" applyAlignment="1">
      <alignment vertical="top" wrapText="1" readingOrder="1"/>
    </xf>
    <xf numFmtId="176" fontId="33" fillId="6" borderId="18" xfId="26" applyNumberFormat="1" applyFont="1" applyFill="1" applyBorder="1" applyAlignment="1">
      <alignment vertical="top" wrapText="1" readingOrder="1"/>
    </xf>
    <xf numFmtId="0" fontId="33" fillId="6" borderId="18" xfId="26" applyNumberFormat="1" applyFont="1" applyFill="1" applyBorder="1" applyAlignment="1">
      <alignment vertical="top" wrapText="1" readingOrder="1"/>
    </xf>
    <xf numFmtId="176" fontId="33" fillId="6" borderId="18" xfId="26" applyNumberFormat="1" applyFont="1" applyFill="1" applyBorder="1" applyAlignment="1">
      <alignment vertical="top" wrapText="1" readingOrder="1"/>
    </xf>
    <xf numFmtId="0" fontId="33" fillId="6" borderId="18" xfId="26" applyNumberFormat="1" applyFont="1" applyFill="1" applyBorder="1" applyAlignment="1">
      <alignment vertical="top" wrapText="1" readingOrder="1"/>
    </xf>
    <xf numFmtId="176" fontId="33" fillId="6" borderId="18" xfId="26" applyNumberFormat="1" applyFont="1" applyFill="1" applyBorder="1" applyAlignment="1">
      <alignment vertical="top" wrapText="1" readingOrder="1"/>
    </xf>
    <xf numFmtId="0" fontId="33" fillId="6" borderId="18" xfId="26" applyNumberFormat="1" applyFont="1" applyFill="1" applyBorder="1" applyAlignment="1">
      <alignment vertical="top" wrapText="1" readingOrder="1"/>
    </xf>
    <xf numFmtId="176" fontId="33" fillId="6" borderId="18" xfId="26" applyNumberFormat="1" applyFont="1" applyFill="1" applyBorder="1" applyAlignment="1">
      <alignment vertical="top" wrapText="1" readingOrder="1"/>
    </xf>
    <xf numFmtId="49" fontId="40" fillId="0" borderId="11" xfId="0" applyNumberFormat="1" applyFont="1" applyBorder="1" applyAlignment="1">
      <alignment horizontal="center" vertical="center"/>
    </xf>
    <xf numFmtId="49" fontId="40" fillId="0" borderId="12" xfId="0" applyNumberFormat="1" applyFont="1" applyBorder="1" applyAlignment="1">
      <alignment horizontal="center" vertical="center"/>
    </xf>
    <xf numFmtId="0" fontId="33" fillId="6" borderId="18" xfId="24" applyNumberFormat="1" applyFont="1" applyFill="1" applyBorder="1" applyAlignment="1">
      <alignment vertical="top" wrapText="1" readingOrder="1"/>
    </xf>
    <xf numFmtId="0" fontId="13" fillId="0" borderId="21" xfId="24" applyNumberFormat="1" applyFont="1" applyFill="1" applyBorder="1" applyAlignment="1">
      <alignment vertical="top" wrapText="1"/>
    </xf>
    <xf numFmtId="0" fontId="1" fillId="2" borderId="1" xfId="0" applyFont="1" applyFill="1" applyBorder="1" applyAlignment="1" applyProtection="1">
      <alignment vertical="top" wrapText="1" readingOrder="1"/>
      <protection locked="0"/>
    </xf>
    <xf numFmtId="0" fontId="0" fillId="0" borderId="13" xfId="0" applyBorder="1" applyAlignment="1" applyProtection="1">
      <alignment vertical="top" wrapText="1"/>
      <protection locked="0"/>
    </xf>
    <xf numFmtId="0" fontId="0" fillId="0" borderId="14" xfId="0" applyBorder="1" applyAlignment="1" applyProtection="1">
      <alignment vertical="top" wrapText="1"/>
      <protection locked="0"/>
    </xf>
    <xf numFmtId="0" fontId="13" fillId="0" borderId="22" xfId="24" applyNumberFormat="1" applyFont="1" applyFill="1" applyBorder="1" applyAlignment="1">
      <alignment vertical="top" wrapText="1"/>
    </xf>
    <xf numFmtId="176" fontId="33" fillId="6" borderId="18" xfId="25" applyNumberFormat="1" applyFont="1" applyFill="1" applyBorder="1" applyAlignment="1">
      <alignment vertical="top" wrapText="1" readingOrder="1"/>
    </xf>
    <xf numFmtId="176" fontId="13" fillId="0" borderId="21" xfId="25" applyNumberFormat="1" applyFont="1" applyFill="1" applyBorder="1" applyAlignment="1">
      <alignment vertical="top" wrapText="1"/>
    </xf>
    <xf numFmtId="176" fontId="13" fillId="0" borderId="22" xfId="25" applyNumberFormat="1" applyFont="1" applyFill="1" applyBorder="1" applyAlignment="1">
      <alignment vertical="top" wrapText="1"/>
    </xf>
    <xf numFmtId="0" fontId="33" fillId="6" borderId="18" xfId="26" applyNumberFormat="1" applyFont="1" applyFill="1" applyBorder="1" applyAlignment="1">
      <alignment vertical="top" wrapText="1" readingOrder="1"/>
    </xf>
    <xf numFmtId="0" fontId="27" fillId="0" borderId="22" xfId="26" applyNumberFormat="1" applyFont="1" applyFill="1" applyBorder="1" applyAlignment="1">
      <alignment vertical="top" wrapText="1"/>
    </xf>
    <xf numFmtId="0" fontId="27" fillId="0" borderId="21" xfId="26" applyNumberFormat="1" applyFont="1" applyFill="1" applyBorder="1" applyAlignment="1">
      <alignment vertical="top" wrapText="1"/>
    </xf>
    <xf numFmtId="0" fontId="37" fillId="6" borderId="23" xfId="18" applyNumberFormat="1" applyFont="1" applyFill="1" applyBorder="1" applyAlignment="1">
      <alignment vertical="top" wrapText="1" readingOrder="1"/>
    </xf>
    <xf numFmtId="0" fontId="37" fillId="6" borderId="22" xfId="18" applyNumberFormat="1" applyFont="1" applyFill="1" applyBorder="1" applyAlignment="1">
      <alignment vertical="top" wrapText="1" readingOrder="1"/>
    </xf>
    <xf numFmtId="0" fontId="37" fillId="6" borderId="21" xfId="18" applyNumberFormat="1" applyFont="1" applyFill="1" applyBorder="1" applyAlignment="1">
      <alignment vertical="top" wrapText="1" readingOrder="1"/>
    </xf>
    <xf numFmtId="0" fontId="33" fillId="6" borderId="23" xfId="18" applyNumberFormat="1" applyFont="1" applyFill="1" applyBorder="1" applyAlignment="1">
      <alignment vertical="top" wrapText="1" readingOrder="1"/>
    </xf>
    <xf numFmtId="0" fontId="33" fillId="6" borderId="21" xfId="18" applyNumberFormat="1" applyFont="1" applyFill="1" applyBorder="1" applyAlignment="1">
      <alignment vertical="top" wrapText="1" readingOrder="1"/>
    </xf>
    <xf numFmtId="0" fontId="33" fillId="6" borderId="22" xfId="18" applyNumberFormat="1" applyFont="1" applyFill="1" applyBorder="1" applyAlignment="1">
      <alignment vertical="top" wrapText="1" readingOrder="1"/>
    </xf>
    <xf numFmtId="0" fontId="10" fillId="2" borderId="15" xfId="0" applyFont="1" applyFill="1" applyBorder="1" applyAlignment="1" applyProtection="1">
      <alignment horizontal="center" vertical="top" wrapText="1" readingOrder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/>
    <xf numFmtId="0" fontId="30" fillId="0" borderId="0" xfId="29" applyNumberFormat="1" applyFont="1" applyFill="1" applyBorder="1" applyAlignment="1">
      <alignment vertical="top" wrapText="1" readingOrder="1"/>
    </xf>
    <xf numFmtId="0" fontId="13" fillId="0" borderId="0" xfId="67" applyFont="1" applyFill="1" applyBorder="1"/>
    <xf numFmtId="0" fontId="31" fillId="5" borderId="17" xfId="29" applyNumberFormat="1" applyFont="1" applyFill="1" applyBorder="1" applyAlignment="1">
      <alignment vertical="top" wrapText="1" readingOrder="1"/>
    </xf>
    <xf numFmtId="0" fontId="13" fillId="0" borderId="24" xfId="29" applyNumberFormat="1" applyFont="1" applyFill="1" applyBorder="1" applyAlignment="1">
      <alignment vertical="top" wrapText="1"/>
    </xf>
    <xf numFmtId="0" fontId="13" fillId="0" borderId="25" xfId="29" applyNumberFormat="1" applyFont="1" applyFill="1" applyBorder="1" applyAlignment="1">
      <alignment vertical="top" wrapText="1"/>
    </xf>
    <xf numFmtId="0" fontId="42" fillId="15" borderId="16" xfId="0" applyFont="1" applyFill="1" applyBorder="1" applyAlignment="1">
      <alignment horizontal="center" vertical="center"/>
    </xf>
    <xf numFmtId="14" fontId="0" fillId="0" borderId="8" xfId="0" applyNumberFormat="1" applyBorder="1"/>
  </cellXfs>
  <cellStyles count="68">
    <cellStyle name="Normal" xfId="1" xr:uid="{00000000-0005-0000-0000-000000000000}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5" xr:uid="{00000000-0005-0000-0000-000004000000}"/>
    <cellStyle name="Normal 14" xfId="6" xr:uid="{00000000-0005-0000-0000-000005000000}"/>
    <cellStyle name="Normal 15" xfId="7" xr:uid="{00000000-0005-0000-0000-000006000000}"/>
    <cellStyle name="Normal 16" xfId="8" xr:uid="{00000000-0005-0000-0000-000007000000}"/>
    <cellStyle name="Normal 17" xfId="9" xr:uid="{00000000-0005-0000-0000-000008000000}"/>
    <cellStyle name="Normal 18" xfId="10" xr:uid="{00000000-0005-0000-0000-000009000000}"/>
    <cellStyle name="Normal 19" xfId="11" xr:uid="{00000000-0005-0000-0000-00000A000000}"/>
    <cellStyle name="Normal 2" xfId="12" xr:uid="{00000000-0005-0000-0000-00000B000000}"/>
    <cellStyle name="Normal 20" xfId="13" xr:uid="{00000000-0005-0000-0000-00000C000000}"/>
    <cellStyle name="Normal 21" xfId="14" xr:uid="{00000000-0005-0000-0000-00000D000000}"/>
    <cellStyle name="Normal 22" xfId="15" xr:uid="{00000000-0005-0000-0000-00000E000000}"/>
    <cellStyle name="Normal 23" xfId="16" xr:uid="{00000000-0005-0000-0000-00000F000000}"/>
    <cellStyle name="Normal 24" xfId="17" xr:uid="{00000000-0005-0000-0000-000010000000}"/>
    <cellStyle name="Normal 25" xfId="18" xr:uid="{00000000-0005-0000-0000-000011000000}"/>
    <cellStyle name="Normal 26" xfId="19" xr:uid="{00000000-0005-0000-0000-000012000000}"/>
    <cellStyle name="Normal 27" xfId="20" xr:uid="{00000000-0005-0000-0000-000013000000}"/>
    <cellStyle name="Normal 28" xfId="21" xr:uid="{00000000-0005-0000-0000-000014000000}"/>
    <cellStyle name="Normal 29" xfId="22" xr:uid="{00000000-0005-0000-0000-000015000000}"/>
    <cellStyle name="Normal 3" xfId="23" xr:uid="{00000000-0005-0000-0000-000016000000}"/>
    <cellStyle name="Normal 30" xfId="24" xr:uid="{00000000-0005-0000-0000-000017000000}"/>
    <cellStyle name="Normal 31" xfId="25" xr:uid="{00000000-0005-0000-0000-000018000000}"/>
    <cellStyle name="Normal 32" xfId="26" xr:uid="{00000000-0005-0000-0000-000019000000}"/>
    <cellStyle name="Normal 4" xfId="27" xr:uid="{00000000-0005-0000-0000-00001A000000}"/>
    <cellStyle name="Normal 5" xfId="28" xr:uid="{00000000-0005-0000-0000-00001B000000}"/>
    <cellStyle name="Normal 6" xfId="29" xr:uid="{00000000-0005-0000-0000-00001C000000}"/>
    <cellStyle name="Normal 7" xfId="30" xr:uid="{00000000-0005-0000-0000-00001D000000}"/>
    <cellStyle name="Normal 8" xfId="31" xr:uid="{00000000-0005-0000-0000-00001E000000}"/>
    <cellStyle name="Normal 9" xfId="32" xr:uid="{00000000-0005-0000-0000-00001F000000}"/>
    <cellStyle name="常规" xfId="0" builtinId="0"/>
    <cellStyle name="常规 10" xfId="33" xr:uid="{00000000-0005-0000-0000-000021000000}"/>
    <cellStyle name="常规 11" xfId="34" xr:uid="{00000000-0005-0000-0000-000022000000}"/>
    <cellStyle name="常规 12" xfId="35" xr:uid="{00000000-0005-0000-0000-000023000000}"/>
    <cellStyle name="常规 13" xfId="36" xr:uid="{00000000-0005-0000-0000-000024000000}"/>
    <cellStyle name="常规 14" xfId="37" xr:uid="{00000000-0005-0000-0000-000025000000}"/>
    <cellStyle name="常规 15" xfId="38" xr:uid="{00000000-0005-0000-0000-000026000000}"/>
    <cellStyle name="常规 16" xfId="39" xr:uid="{00000000-0005-0000-0000-000027000000}"/>
    <cellStyle name="常规 17" xfId="40" xr:uid="{00000000-0005-0000-0000-000028000000}"/>
    <cellStyle name="常规 18" xfId="41" xr:uid="{00000000-0005-0000-0000-000029000000}"/>
    <cellStyle name="常规 19" xfId="42" xr:uid="{00000000-0005-0000-0000-00002A000000}"/>
    <cellStyle name="常规 2" xfId="43" xr:uid="{00000000-0005-0000-0000-00002B000000}"/>
    <cellStyle name="常规 2 2" xfId="44" xr:uid="{00000000-0005-0000-0000-00002C000000}"/>
    <cellStyle name="常规 20" xfId="45" xr:uid="{00000000-0005-0000-0000-00002D000000}"/>
    <cellStyle name="常规 21" xfId="46" xr:uid="{00000000-0005-0000-0000-00002E000000}"/>
    <cellStyle name="常规 22" xfId="47" xr:uid="{00000000-0005-0000-0000-00002F000000}"/>
    <cellStyle name="常规 23" xfId="48" xr:uid="{00000000-0005-0000-0000-000030000000}"/>
    <cellStyle name="常规 24" xfId="49" xr:uid="{00000000-0005-0000-0000-000031000000}"/>
    <cellStyle name="常规 25" xfId="50" xr:uid="{00000000-0005-0000-0000-000032000000}"/>
    <cellStyle name="常规 26" xfId="51" xr:uid="{00000000-0005-0000-0000-000033000000}"/>
    <cellStyle name="常规 27" xfId="52" xr:uid="{00000000-0005-0000-0000-000034000000}"/>
    <cellStyle name="常规 28" xfId="53" xr:uid="{00000000-0005-0000-0000-000035000000}"/>
    <cellStyle name="常规 29" xfId="54" xr:uid="{00000000-0005-0000-0000-000036000000}"/>
    <cellStyle name="常规 3" xfId="55" xr:uid="{00000000-0005-0000-0000-000037000000}"/>
    <cellStyle name="常规 30" xfId="56" xr:uid="{00000000-0005-0000-0000-000038000000}"/>
    <cellStyle name="常规 31" xfId="57" xr:uid="{00000000-0005-0000-0000-000039000000}"/>
    <cellStyle name="常规 32" xfId="58" xr:uid="{00000000-0005-0000-0000-00003A000000}"/>
    <cellStyle name="常规 33" xfId="59" xr:uid="{00000000-0005-0000-0000-00003B000000}"/>
    <cellStyle name="常规 34" xfId="60" xr:uid="{00000000-0005-0000-0000-00003C000000}"/>
    <cellStyle name="常规 35" xfId="61" xr:uid="{00000000-0005-0000-0000-00003D000000}"/>
    <cellStyle name="常规 4" xfId="62" xr:uid="{00000000-0005-0000-0000-00003E000000}"/>
    <cellStyle name="常规 5" xfId="63" xr:uid="{00000000-0005-0000-0000-00003F000000}"/>
    <cellStyle name="常规 6" xfId="64" xr:uid="{00000000-0005-0000-0000-000040000000}"/>
    <cellStyle name="常规 7" xfId="65" xr:uid="{00000000-0005-0000-0000-000041000000}"/>
    <cellStyle name="常规 8" xfId="66" xr:uid="{00000000-0005-0000-0000-000042000000}"/>
    <cellStyle name="常规 9" xfId="67" xr:uid="{00000000-0005-0000-0000-00004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7CEEB"/>
      <rgbColor rgb="00FFFFFF"/>
      <rgbColor rgb="000000FF"/>
      <rgbColor rgb="00E0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FACG/0.BPR/FY18/201807/OS%20&#36153;&#29992;by%20Lily%20FY18%20-%20r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level定义"/>
      <sheetName val="OS出差津贴表"/>
      <sheetName val="Vendor管理表"/>
      <sheetName val="税金"/>
      <sheetName val="项目名"/>
      <sheetName val="April"/>
      <sheetName val="2018年4月"/>
      <sheetName val="May"/>
      <sheetName val="2018年5月"/>
      <sheetName val="June"/>
      <sheetName val="2018年6月"/>
      <sheetName val="July"/>
      <sheetName val="2018年7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-accounting.sony.com.cn/eAccounting/Common/AppDetail.aspx?FROM=SAPReport&amp;AppID=@@462180720001-01" TargetMode="External"/><Relationship Id="rId13" Type="http://schemas.openxmlformats.org/officeDocument/2006/relationships/hyperlink" Target="http://e-accounting.sony.com.cn/eAccounting/Common/AppDetail.aspx?FROM=SAPReport&amp;AppID=462180625006-01" TargetMode="External"/><Relationship Id="rId18" Type="http://schemas.openxmlformats.org/officeDocument/2006/relationships/hyperlink" Target="http://e-accounting.sony.com.cn/eAccounting/Common/AppDetail.aspx?FROM=SAPReport&amp;AppID=@@461180716002-01" TargetMode="External"/><Relationship Id="rId26" Type="http://schemas.openxmlformats.org/officeDocument/2006/relationships/hyperlink" Target="http://e-accounting.sony.com.cn/eAccounting/Common/AppDetail.aspx?FROM=SAPReport&amp;AppID=@@462180725001-01" TargetMode="External"/><Relationship Id="rId3" Type="http://schemas.openxmlformats.org/officeDocument/2006/relationships/hyperlink" Target="http://e-accounting.sony.com.cn/eAccounting/Common/AppDetail.aspx?FROM=SAPReport&amp;AppID=462180625006-01" TargetMode="External"/><Relationship Id="rId21" Type="http://schemas.openxmlformats.org/officeDocument/2006/relationships/hyperlink" Target="http://e-accounting.sony.com.cn/eAccounting/Common/AppDetail.aspx?FROM=SAPReport&amp;AppID=@@462180718002-01" TargetMode="External"/><Relationship Id="rId34" Type="http://schemas.openxmlformats.org/officeDocument/2006/relationships/hyperlink" Target="http://e-accounting.sony.com.cn/eAccounting/Common/AppDetail.aspx?FROM=SAPReport&amp;AppID=20180731" TargetMode="External"/><Relationship Id="rId7" Type="http://schemas.openxmlformats.org/officeDocument/2006/relationships/hyperlink" Target="http://e-accounting.sony.com.cn/eAccounting/Common/AppDetail.aspx?FROM=SAPReport&amp;AppID=@@462180718002-01" TargetMode="External"/><Relationship Id="rId12" Type="http://schemas.openxmlformats.org/officeDocument/2006/relationships/hyperlink" Target="http://e-accounting.sony.com.cn/eAccounting/Common/AppDetail.aspx?FROM=SAPReport&amp;AppID=@@462180625006-01" TargetMode="External"/><Relationship Id="rId17" Type="http://schemas.openxmlformats.org/officeDocument/2006/relationships/hyperlink" Target="http://e-accounting.sony.com.cn/eAccounting/Common/AppDetail.aspx?FROM=SAPReport&amp;AppID=@@462180725001-01" TargetMode="External"/><Relationship Id="rId25" Type="http://schemas.openxmlformats.org/officeDocument/2006/relationships/hyperlink" Target="http://e-accounting.sony.com.cn/eAccounting/Common/AppDetail.aspx?FROM=SAPReport&amp;AppID=462180709001-01" TargetMode="External"/><Relationship Id="rId33" Type="http://schemas.openxmlformats.org/officeDocument/2006/relationships/hyperlink" Target="http://e-accounting.sony.com.cn/eAccounting/Common/AppDetail.aspx?FROM=SAPReport&amp;AppID=20180630" TargetMode="External"/><Relationship Id="rId2" Type="http://schemas.openxmlformats.org/officeDocument/2006/relationships/hyperlink" Target="http://e-accounting.sony.com.cn/eAccounting/Common/AppDetail.aspx?FROM=SAPReport&amp;AppID=@@462180625006-01" TargetMode="External"/><Relationship Id="rId16" Type="http://schemas.openxmlformats.org/officeDocument/2006/relationships/hyperlink" Target="http://e-accounting.sony.com.cn/eAccounting/Common/AppDetail.aspx?FROM=SAPReport&amp;AppID=462180709001-01" TargetMode="External"/><Relationship Id="rId20" Type="http://schemas.openxmlformats.org/officeDocument/2006/relationships/hyperlink" Target="http://e-accounting.sony.com.cn/eAccounting/Common/AppDetail.aspx?FROM=SAPReport&amp;AppID=@@462180720002-01" TargetMode="External"/><Relationship Id="rId29" Type="http://schemas.openxmlformats.org/officeDocument/2006/relationships/hyperlink" Target="http://e-accounting.sony.com.cn/eAccounting/Common/AppDetail.aspx?FROM=SAPReport&amp;AppID=@@462180718002-01" TargetMode="External"/><Relationship Id="rId1" Type="http://schemas.openxmlformats.org/officeDocument/2006/relationships/hyperlink" Target="http://e-accounting.sony.com.cn/eAccounting/Common/AppDetail.aspx?FROM=SAPReport&amp;AppID=@@462180625003-01" TargetMode="External"/><Relationship Id="rId6" Type="http://schemas.openxmlformats.org/officeDocument/2006/relationships/hyperlink" Target="http://e-accounting.sony.com.cn/eAccounting/Common/AppDetail.aspx?FROM=SAPReport&amp;AppID=@@462180725001-01" TargetMode="External"/><Relationship Id="rId11" Type="http://schemas.openxmlformats.org/officeDocument/2006/relationships/hyperlink" Target="http://e-accounting.sony.com.cn/eAccounting/Common/AppDetail.aspx?FROM=SAPReport&amp;AppID=@@462180625003-01" TargetMode="External"/><Relationship Id="rId24" Type="http://schemas.openxmlformats.org/officeDocument/2006/relationships/hyperlink" Target="http://e-accounting.sony.com.cn/eAccounting/Common/AppDetail.aspx?FROM=SAPReport&amp;AppID=462180625003-01" TargetMode="External"/><Relationship Id="rId32" Type="http://schemas.openxmlformats.org/officeDocument/2006/relationships/hyperlink" Target="http://e-accounting.sony.com.cn/eAccounting/Common/AppDetail.aspx?FROM=SAPReport&amp;AppID=014180726394-01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://e-accounting.sony.com.cn/eAccounting/Common/AppDetail.aspx?FROM=SAPReport&amp;AppID=462180709001-01" TargetMode="External"/><Relationship Id="rId15" Type="http://schemas.openxmlformats.org/officeDocument/2006/relationships/hyperlink" Target="http://e-accounting.sony.com.cn/eAccounting/Common/AppDetail.aspx?FROM=SAPReport&amp;AppID=462180709001-01" TargetMode="External"/><Relationship Id="rId23" Type="http://schemas.openxmlformats.org/officeDocument/2006/relationships/hyperlink" Target="http://e-accounting.sony.com.cn/eAccounting/Common/AppDetail.aspx?FROM=SAPReport&amp;AppID=@@462180625003-01" TargetMode="External"/><Relationship Id="rId28" Type="http://schemas.openxmlformats.org/officeDocument/2006/relationships/hyperlink" Target="http://e-accounting.sony.com.cn/eAccounting/Common/AppDetail.aspx?FROM=SAPReport&amp;AppID=@@462180720001-01" TargetMode="External"/><Relationship Id="rId36" Type="http://schemas.openxmlformats.org/officeDocument/2006/relationships/hyperlink" Target="http://e-accounting.sony.com.cn/eAccounting/Common/AppDetail.aspx?FROM=SAPReport&amp;AppID=462180711001-01" TargetMode="External"/><Relationship Id="rId10" Type="http://schemas.openxmlformats.org/officeDocument/2006/relationships/hyperlink" Target="http://e-accounting.sony.com.cn/eAccounting/Common/AppDetail.aspx?FROM=SAPReport&amp;AppID=@@462180725001-01" TargetMode="External"/><Relationship Id="rId19" Type="http://schemas.openxmlformats.org/officeDocument/2006/relationships/hyperlink" Target="http://e-accounting.sony.com.cn/eAccounting/Common/AppDetail.aspx?FROM=SAPReport&amp;AppID=@@462180718002-01" TargetMode="External"/><Relationship Id="rId31" Type="http://schemas.openxmlformats.org/officeDocument/2006/relationships/hyperlink" Target="http://e-accounting.sony.com.cn/eAccounting/Common/AppDetail.aspx?FROM=SAPReport&amp;AppID=014180726380-01" TargetMode="External"/><Relationship Id="rId4" Type="http://schemas.openxmlformats.org/officeDocument/2006/relationships/hyperlink" Target="http://e-accounting.sony.com.cn/eAccounting/Common/AppDetail.aspx?FROM=SAPReport&amp;AppID=462180625003-01" TargetMode="External"/><Relationship Id="rId9" Type="http://schemas.openxmlformats.org/officeDocument/2006/relationships/hyperlink" Target="http://e-accounting.sony.com.cn/eAccounting/Common/AppDetail.aspx?FROM=SAPReport&amp;AppID=@@461180716002-01" TargetMode="External"/><Relationship Id="rId14" Type="http://schemas.openxmlformats.org/officeDocument/2006/relationships/hyperlink" Target="http://e-accounting.sony.com.cn/eAccounting/Common/AppDetail.aspx?FROM=SAPReport&amp;AppID=462180625003-01" TargetMode="External"/><Relationship Id="rId22" Type="http://schemas.openxmlformats.org/officeDocument/2006/relationships/hyperlink" Target="http://e-accounting.sony.com.cn/eAccounting/Common/AppDetail.aspx?FROM=SAPReport&amp;AppID=@@462180720001-01" TargetMode="External"/><Relationship Id="rId27" Type="http://schemas.openxmlformats.org/officeDocument/2006/relationships/hyperlink" Target="http://e-accounting.sony.com.cn/eAccounting/Common/AppDetail.aspx?FROM=SAPReport&amp;AppID=@@462180718002-01" TargetMode="External"/><Relationship Id="rId30" Type="http://schemas.openxmlformats.org/officeDocument/2006/relationships/hyperlink" Target="http://e-accounting.sony.com.cn/eAccounting/Common/AppDetail.aspx?FROM=SAPReport&amp;AppID=20180710" TargetMode="External"/><Relationship Id="rId35" Type="http://schemas.openxmlformats.org/officeDocument/2006/relationships/hyperlink" Target="http://e-accounting.sony.com.cn/eAccounting/Common/AppDetail.aspx?FROM=SAPReport&amp;AppID=462180711001-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-accounting.sony.com.cn/eAccounting/Common/AppDetail.aspx?FROM=SAPReport&amp;AppID=@@462180417001-01" TargetMode="External"/><Relationship Id="rId3" Type="http://schemas.openxmlformats.org/officeDocument/2006/relationships/hyperlink" Target="http://e-accounting.sony.com.cn/eAccounting/Common/AppDetail.aspx?FROM=SAPReport&amp;AppID=@@462180323001-01" TargetMode="External"/><Relationship Id="rId7" Type="http://schemas.openxmlformats.org/officeDocument/2006/relationships/hyperlink" Target="http://e-accounting.sony.com.cn/eAccounting/Common/AppDetail.aspx?FROM=SAPReport&amp;AppID=@@462180418002-01" TargetMode="External"/><Relationship Id="rId2" Type="http://schemas.openxmlformats.org/officeDocument/2006/relationships/hyperlink" Target="http://e-accounting.sony.com.cn/eAccounting/Common/AppDetail.aspx?FROM=SAPReport&amp;AppID=@@462180322003-01" TargetMode="External"/><Relationship Id="rId1" Type="http://schemas.openxmlformats.org/officeDocument/2006/relationships/hyperlink" Target="http://e-accounting.sony.com.cn/eAccounting/Common/AppDetail.aspx?FROM=SAPReport&amp;AppID=@@461180320002-01" TargetMode="External"/><Relationship Id="rId6" Type="http://schemas.openxmlformats.org/officeDocument/2006/relationships/hyperlink" Target="http://e-accounting.sony.com.cn/eAccounting/Common/AppDetail.aspx?FROM=SAPReport&amp;AppID=462180402003-01" TargetMode="External"/><Relationship Id="rId5" Type="http://schemas.openxmlformats.org/officeDocument/2006/relationships/hyperlink" Target="http://e-accounting.sony.com.cn/eAccounting/Common/AppDetail.aspx?FROM=SAPReport&amp;AppID=462180323001-01" TargetMode="External"/><Relationship Id="rId10" Type="http://schemas.openxmlformats.org/officeDocument/2006/relationships/hyperlink" Target="http://e-accounting.sony.com.cn/eAccounting/Common/AppDetail.aspx?FROM=SAPReport&amp;AppID=@@462180425002-01" TargetMode="External"/><Relationship Id="rId4" Type="http://schemas.openxmlformats.org/officeDocument/2006/relationships/hyperlink" Target="http://e-accounting.sony.com.cn/eAccounting/Common/AppDetail.aspx?FROM=SAPReport&amp;AppID=462180322003-01" TargetMode="External"/><Relationship Id="rId9" Type="http://schemas.openxmlformats.org/officeDocument/2006/relationships/hyperlink" Target="http://e-accounting.sony.com.cn/eAccounting/Common/AppDetail.aspx?FROM=SAPReport&amp;AppID=@@462180423002-0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9"/>
  <sheetViews>
    <sheetView tabSelected="1" workbookViewId="0">
      <selection activeCell="C3" sqref="C3"/>
    </sheetView>
  </sheetViews>
  <sheetFormatPr defaultRowHeight="12.75" x14ac:dyDescent="0.2"/>
  <cols>
    <col min="1" max="1" width="2.5703125" customWidth="1"/>
    <col min="3" max="3" width="24" customWidth="1"/>
    <col min="4" max="4" width="9.85546875" bestFit="1" customWidth="1"/>
  </cols>
  <sheetData>
    <row r="2" spans="2:16" ht="18" x14ac:dyDescent="0.2">
      <c r="B2" s="38"/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62</v>
      </c>
      <c r="J2" s="38" t="s">
        <v>63</v>
      </c>
      <c r="K2" s="38" t="s">
        <v>35</v>
      </c>
      <c r="L2" s="38" t="s">
        <v>36</v>
      </c>
      <c r="M2" s="38" t="s">
        <v>37</v>
      </c>
      <c r="N2" s="38" t="s">
        <v>38</v>
      </c>
      <c r="O2" s="38" t="s">
        <v>39</v>
      </c>
      <c r="P2" s="38" t="s">
        <v>64</v>
      </c>
    </row>
    <row r="3" spans="2:16" x14ac:dyDescent="0.2">
      <c r="B3" s="76" t="s">
        <v>79</v>
      </c>
      <c r="C3" s="106">
        <v>40379</v>
      </c>
      <c r="D3" s="40">
        <v>21.542120000000004</v>
      </c>
      <c r="E3" s="41">
        <v>21.541809999999998</v>
      </c>
      <c r="F3" s="41">
        <v>21.60932</v>
      </c>
      <c r="G3">
        <f>[1]July!D32/1000</f>
        <v>0</v>
      </c>
      <c r="H3" s="42">
        <v>21.85</v>
      </c>
      <c r="I3" s="42"/>
      <c r="J3" s="42"/>
      <c r="K3" s="42"/>
      <c r="L3" s="42"/>
      <c r="M3" s="42"/>
      <c r="N3" s="42"/>
      <c r="O3" s="42"/>
      <c r="P3" s="43">
        <f>SUM(D3:O3)</f>
        <v>86.54325</v>
      </c>
    </row>
    <row r="4" spans="2:16" ht="15" x14ac:dyDescent="0.2">
      <c r="B4" s="77"/>
      <c r="C4" s="39" t="s">
        <v>65</v>
      </c>
      <c r="D4" s="44">
        <v>81.159000000000006</v>
      </c>
      <c r="E4" s="45">
        <v>85.599000000000004</v>
      </c>
      <c r="F4" s="45">
        <v>47.188000000000002</v>
      </c>
      <c r="G4">
        <f>[1]July!D33/1000</f>
        <v>0</v>
      </c>
      <c r="H4" s="46">
        <v>75</v>
      </c>
      <c r="I4" s="46"/>
      <c r="J4" s="46"/>
      <c r="K4" s="46"/>
      <c r="L4" s="46"/>
      <c r="M4" s="46"/>
      <c r="N4" s="46"/>
      <c r="O4" s="46"/>
      <c r="P4" s="43">
        <f>SUM(D4:O4)</f>
        <v>288.94600000000003</v>
      </c>
    </row>
    <row r="5" spans="2:16" ht="15" x14ac:dyDescent="0.2">
      <c r="B5" s="77"/>
      <c r="C5" s="39" t="s">
        <v>66</v>
      </c>
      <c r="D5" s="44">
        <v>95.9</v>
      </c>
      <c r="E5" s="41">
        <v>84.808999999999997</v>
      </c>
      <c r="F5" s="41">
        <v>120.06699999999999</v>
      </c>
      <c r="G5">
        <f>[1]July!D34/1000</f>
        <v>0</v>
      </c>
      <c r="H5" s="42">
        <v>207</v>
      </c>
      <c r="I5" s="42"/>
      <c r="J5" s="42"/>
      <c r="K5" s="42"/>
      <c r="L5" s="42"/>
      <c r="M5" s="42"/>
      <c r="N5" s="42"/>
      <c r="O5" s="42"/>
      <c r="P5" s="43">
        <f>SUM(D5:O5)</f>
        <v>507.77600000000001</v>
      </c>
    </row>
    <row r="6" spans="2:16" ht="15" x14ac:dyDescent="0.2">
      <c r="B6" s="77"/>
      <c r="C6" s="39" t="s">
        <v>67</v>
      </c>
      <c r="D6" s="47">
        <v>482.11200000000002</v>
      </c>
      <c r="E6" s="47">
        <f>498.3582-47.7</f>
        <v>450.65820000000002</v>
      </c>
      <c r="F6" s="47">
        <f>452.9476-47.7</f>
        <v>405.24760000000003</v>
      </c>
      <c r="G6" s="47">
        <f>447.7202-47.7</f>
        <v>400.02019999999999</v>
      </c>
      <c r="H6" s="47">
        <v>430.5</v>
      </c>
      <c r="I6" s="47"/>
      <c r="J6" s="47"/>
      <c r="K6" s="47"/>
      <c r="L6" s="47"/>
      <c r="M6" s="47"/>
      <c r="N6" s="47"/>
      <c r="O6" s="47"/>
      <c r="P6" s="43">
        <f>SUM(D6:O6)</f>
        <v>2168.538</v>
      </c>
    </row>
    <row r="7" spans="2:16" ht="15" x14ac:dyDescent="0.2">
      <c r="B7" s="77"/>
      <c r="C7" s="39" t="s">
        <v>68</v>
      </c>
      <c r="D7" s="44">
        <v>31.451000000000001</v>
      </c>
      <c r="E7" s="41">
        <v>33.814999999999998</v>
      </c>
      <c r="F7" s="41">
        <v>33.814999999999998</v>
      </c>
      <c r="G7" s="41">
        <v>33.814999999999998</v>
      </c>
      <c r="H7" s="42">
        <v>33</v>
      </c>
      <c r="I7" s="42"/>
      <c r="J7" s="42"/>
      <c r="K7" s="42"/>
      <c r="L7" s="42"/>
      <c r="M7" s="42"/>
      <c r="N7" s="42"/>
      <c r="O7" s="42"/>
      <c r="P7" s="43">
        <f t="shared" ref="P7:P18" si="0">SUM(D7:O7)</f>
        <v>165.89599999999999</v>
      </c>
    </row>
    <row r="8" spans="2:16" ht="15" x14ac:dyDescent="0.2">
      <c r="B8" s="77"/>
      <c r="C8" s="39" t="s">
        <v>69</v>
      </c>
      <c r="D8" s="44">
        <v>80.358000000000004</v>
      </c>
      <c r="E8" s="41">
        <v>68.2</v>
      </c>
      <c r="F8" s="41">
        <v>68.253799999999998</v>
      </c>
      <c r="G8" s="41">
        <v>68.2</v>
      </c>
      <c r="H8" s="42">
        <v>18.5</v>
      </c>
      <c r="I8" s="42"/>
      <c r="J8" s="42"/>
      <c r="K8" s="42"/>
      <c r="L8" s="42"/>
      <c r="M8" s="42"/>
      <c r="N8" s="42"/>
      <c r="O8" s="42"/>
      <c r="P8" s="43">
        <f t="shared" si="0"/>
        <v>303.51179999999999</v>
      </c>
    </row>
    <row r="9" spans="2:16" ht="15" x14ac:dyDescent="0.2">
      <c r="B9" s="77"/>
      <c r="C9" s="39" t="s">
        <v>70</v>
      </c>
      <c r="D9" s="44">
        <v>25.841999999999999</v>
      </c>
      <c r="E9" s="41">
        <v>48.655999999999999</v>
      </c>
      <c r="F9" s="41">
        <v>101.395</v>
      </c>
      <c r="G9" s="41">
        <v>91.817999999999998</v>
      </c>
      <c r="H9" s="42">
        <v>78</v>
      </c>
      <c r="I9" s="42"/>
      <c r="J9" s="42"/>
      <c r="K9" s="42"/>
      <c r="L9" s="42"/>
      <c r="M9" s="42"/>
      <c r="N9" s="42"/>
      <c r="O9" s="42"/>
      <c r="P9" s="43">
        <f t="shared" si="0"/>
        <v>345.71099999999996</v>
      </c>
    </row>
    <row r="10" spans="2:16" ht="15" x14ac:dyDescent="0.2">
      <c r="B10" s="77"/>
      <c r="C10" s="39" t="s">
        <v>71</v>
      </c>
      <c r="D10" s="44">
        <v>93.721999999999994</v>
      </c>
      <c r="E10" s="45">
        <v>95.661000000000001</v>
      </c>
      <c r="F10" s="45">
        <v>97.6</v>
      </c>
      <c r="G10" s="45">
        <v>97.6</v>
      </c>
      <c r="H10" s="46">
        <v>102</v>
      </c>
      <c r="I10" s="46"/>
      <c r="J10" s="46"/>
      <c r="K10" s="46"/>
      <c r="L10" s="46"/>
      <c r="M10" s="46"/>
      <c r="N10" s="46"/>
      <c r="O10" s="46"/>
      <c r="P10" s="43">
        <f t="shared" si="0"/>
        <v>486.58299999999997</v>
      </c>
    </row>
    <row r="11" spans="2:16" ht="15" x14ac:dyDescent="0.2">
      <c r="B11" s="77"/>
      <c r="C11" s="39" t="s">
        <v>72</v>
      </c>
      <c r="D11" s="44">
        <v>13</v>
      </c>
      <c r="E11" s="41">
        <v>13</v>
      </c>
      <c r="F11" s="41">
        <v>13</v>
      </c>
      <c r="G11" s="41">
        <v>13</v>
      </c>
      <c r="H11" s="42">
        <v>16</v>
      </c>
      <c r="I11" s="42"/>
      <c r="J11" s="42"/>
      <c r="K11" s="42"/>
      <c r="L11" s="42"/>
      <c r="M11" s="42"/>
      <c r="N11" s="42"/>
      <c r="O11" s="42"/>
      <c r="P11" s="43">
        <f t="shared" si="0"/>
        <v>68</v>
      </c>
    </row>
    <row r="12" spans="2:16" ht="15" x14ac:dyDescent="0.2">
      <c r="B12" s="77"/>
      <c r="C12" s="39" t="s">
        <v>73</v>
      </c>
      <c r="D12" s="44">
        <v>23</v>
      </c>
      <c r="E12" s="41">
        <v>0</v>
      </c>
      <c r="F12" s="41"/>
      <c r="G12" s="41"/>
      <c r="H12" s="42">
        <v>0</v>
      </c>
      <c r="I12" s="42"/>
      <c r="J12" s="42"/>
      <c r="K12" s="42"/>
      <c r="L12" s="42"/>
      <c r="M12" s="42"/>
      <c r="N12" s="42"/>
      <c r="O12" s="42"/>
      <c r="P12" s="43">
        <f t="shared" si="0"/>
        <v>23</v>
      </c>
    </row>
    <row r="13" spans="2:16" ht="15" x14ac:dyDescent="0.2">
      <c r="B13" s="77"/>
      <c r="C13" s="39" t="s">
        <v>74</v>
      </c>
      <c r="D13" s="44">
        <v>364.08769999999993</v>
      </c>
      <c r="E13" s="41">
        <v>271.36798000000005</v>
      </c>
      <c r="F13" s="41">
        <v>285.46515999999997</v>
      </c>
      <c r="G13" s="41">
        <v>305.94600000000003</v>
      </c>
      <c r="H13" s="42">
        <v>442.5</v>
      </c>
      <c r="I13" s="42"/>
      <c r="J13" s="42"/>
      <c r="K13" s="42"/>
      <c r="L13" s="42"/>
      <c r="M13" s="42"/>
      <c r="N13" s="42"/>
      <c r="O13" s="42"/>
      <c r="P13" s="43">
        <f t="shared" si="0"/>
        <v>1669.3668400000001</v>
      </c>
    </row>
    <row r="14" spans="2:16" ht="15" x14ac:dyDescent="0.2">
      <c r="B14" s="77"/>
      <c r="C14" s="39" t="s">
        <v>75</v>
      </c>
      <c r="D14" s="40">
        <v>31.4</v>
      </c>
      <c r="E14" s="41">
        <v>31.4</v>
      </c>
      <c r="F14" s="41">
        <v>17</v>
      </c>
      <c r="G14" s="41"/>
      <c r="H14" s="42">
        <v>0</v>
      </c>
      <c r="I14" s="42"/>
      <c r="J14" s="42"/>
      <c r="K14" s="42"/>
      <c r="L14" s="42"/>
      <c r="M14" s="42"/>
      <c r="N14" s="42"/>
      <c r="O14" s="42"/>
      <c r="P14" s="43">
        <f>SUM(D14:O14)</f>
        <v>79.8</v>
      </c>
    </row>
    <row r="15" spans="2:16" ht="15" x14ac:dyDescent="0.2">
      <c r="B15" s="77"/>
      <c r="C15" s="39" t="s">
        <v>76</v>
      </c>
      <c r="D15" s="44">
        <v>35.591999999999999</v>
      </c>
      <c r="E15" s="41">
        <v>28.143000000000001</v>
      </c>
      <c r="F15" s="45">
        <v>37.164999999999999</v>
      </c>
      <c r="G15" s="45">
        <v>37.164999999999999</v>
      </c>
      <c r="H15" s="42">
        <v>33</v>
      </c>
      <c r="I15" s="42"/>
      <c r="J15" s="42"/>
      <c r="K15" s="42"/>
      <c r="L15" s="42"/>
      <c r="M15" s="42"/>
      <c r="N15" s="42"/>
      <c r="O15" s="42"/>
      <c r="P15" s="43">
        <f>SUM(D15:O15)</f>
        <v>171.065</v>
      </c>
    </row>
    <row r="16" spans="2:16" ht="15" x14ac:dyDescent="0.2">
      <c r="B16" s="77"/>
      <c r="C16" s="39"/>
      <c r="D16" s="106">
        <v>40379</v>
      </c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3">
        <f t="shared" si="0"/>
        <v>40379</v>
      </c>
    </row>
    <row r="17" spans="2:16" ht="15" x14ac:dyDescent="0.2">
      <c r="B17" s="77"/>
      <c r="C17" s="39"/>
      <c r="D17" s="44"/>
      <c r="E17" s="41"/>
      <c r="F17" s="41"/>
      <c r="G17" s="41"/>
      <c r="H17" s="42"/>
      <c r="I17" s="42"/>
      <c r="J17" s="42"/>
      <c r="K17" s="42"/>
      <c r="L17" s="42"/>
      <c r="M17" s="42"/>
      <c r="N17" s="42"/>
      <c r="O17" s="42"/>
      <c r="P17" s="43">
        <f t="shared" si="0"/>
        <v>0</v>
      </c>
    </row>
    <row r="18" spans="2:16" ht="15" x14ac:dyDescent="0.2">
      <c r="B18" s="77"/>
      <c r="C18" s="39" t="s">
        <v>77</v>
      </c>
      <c r="D18" s="44">
        <v>-26.142430000000001</v>
      </c>
      <c r="E18" s="41">
        <v>-21.039359999999999</v>
      </c>
      <c r="F18" s="41">
        <v>-20.45533</v>
      </c>
      <c r="G18" s="41"/>
      <c r="H18" s="42"/>
      <c r="I18" s="42"/>
      <c r="J18" s="42"/>
      <c r="K18" s="42"/>
      <c r="L18" s="42"/>
      <c r="M18" s="42"/>
      <c r="N18" s="42"/>
      <c r="O18" s="42"/>
      <c r="P18" s="43">
        <f t="shared" si="0"/>
        <v>-67.637119999999996</v>
      </c>
    </row>
    <row r="19" spans="2:16" ht="15" x14ac:dyDescent="0.2">
      <c r="B19" s="48"/>
      <c r="C19" s="49" t="s">
        <v>78</v>
      </c>
      <c r="D19" s="50">
        <f>SUM(D3:D18)</f>
        <v>41732.023390000002</v>
      </c>
      <c r="E19" s="50">
        <f t="shared" ref="E19:O19" si="1">SUM(E3:E18)</f>
        <v>1211.8116300000002</v>
      </c>
      <c r="F19" s="50">
        <f t="shared" si="1"/>
        <v>1227.3505499999999</v>
      </c>
      <c r="G19" s="50">
        <f>SUM(G3:G18)</f>
        <v>1047.5642</v>
      </c>
      <c r="H19" s="50">
        <f t="shared" si="1"/>
        <v>1457.35</v>
      </c>
      <c r="I19" s="50">
        <f t="shared" si="1"/>
        <v>0</v>
      </c>
      <c r="J19" s="50">
        <f t="shared" si="1"/>
        <v>0</v>
      </c>
      <c r="K19" s="50">
        <f t="shared" si="1"/>
        <v>0</v>
      </c>
      <c r="L19" s="50">
        <f t="shared" si="1"/>
        <v>0</v>
      </c>
      <c r="M19" s="50">
        <f t="shared" si="1"/>
        <v>0</v>
      </c>
      <c r="N19" s="50">
        <f t="shared" si="1"/>
        <v>0</v>
      </c>
      <c r="O19" s="50">
        <f t="shared" si="1"/>
        <v>0</v>
      </c>
      <c r="P19" s="50">
        <f>SUM(P3:P18)</f>
        <v>46676.099770000001</v>
      </c>
    </row>
  </sheetData>
  <mergeCells count="1">
    <mergeCell ref="B3:B18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1"/>
  <sheetViews>
    <sheetView showGridLines="0" workbookViewId="0">
      <selection activeCell="E7" sqref="E7"/>
    </sheetView>
  </sheetViews>
  <sheetFormatPr defaultRowHeight="12.75" x14ac:dyDescent="0.2"/>
  <cols>
    <col min="1" max="1" width="3.42578125" customWidth="1"/>
    <col min="2" max="3" width="10.28515625" customWidth="1"/>
    <col min="4" max="5" width="24" customWidth="1"/>
    <col min="6" max="6" width="20.5703125" customWidth="1"/>
    <col min="7" max="7" width="3.42578125" customWidth="1"/>
    <col min="8" max="8" width="17.140625" customWidth="1"/>
    <col min="9" max="9" width="29.140625" customWidth="1"/>
    <col min="10" max="10" width="13.7109375" customWidth="1"/>
    <col min="11" max="11" width="18.85546875" customWidth="1"/>
    <col min="12" max="12" width="13.7109375" customWidth="1"/>
    <col min="13" max="13" width="20.5703125" customWidth="1"/>
    <col min="14" max="16" width="18.85546875" customWidth="1"/>
    <col min="17" max="17" width="13.7109375" customWidth="1"/>
    <col min="18" max="21" width="18.7109375" customWidth="1"/>
    <col min="22" max="22" width="0" hidden="1" customWidth="1"/>
  </cols>
  <sheetData>
    <row r="2" spans="1:22" x14ac:dyDescent="0.2">
      <c r="K2" s="3" t="s">
        <v>17</v>
      </c>
      <c r="L2">
        <f>SUMIF($K$10:$K$25,$K2,$P$10:$P$25)</f>
        <v>0</v>
      </c>
      <c r="M2" s="5">
        <f>P2+$P$1/3</f>
        <v>0</v>
      </c>
      <c r="Q2" s="8"/>
    </row>
    <row r="3" spans="1:22" x14ac:dyDescent="0.2">
      <c r="K3" s="3" t="s">
        <v>18</v>
      </c>
      <c r="L3">
        <f>SUMIF($K$10:$K$25,$K3,$P$10:$P$25)</f>
        <v>0</v>
      </c>
      <c r="M3" s="5">
        <f>L3+L2/3</f>
        <v>0</v>
      </c>
    </row>
    <row r="4" spans="1:22" x14ac:dyDescent="0.2">
      <c r="K4" s="3" t="s">
        <v>23</v>
      </c>
      <c r="L4">
        <f>SUMIF($K$10:$K$25,$K4,$P$10:$P$25)</f>
        <v>0</v>
      </c>
      <c r="M4" s="5">
        <f>L4+L2/3</f>
        <v>0</v>
      </c>
    </row>
    <row r="5" spans="1:22" x14ac:dyDescent="0.2">
      <c r="K5" s="3" t="s">
        <v>24</v>
      </c>
      <c r="L5">
        <f>SUMIF($K$10:$K$25,$K5,$P$10:$P$25)</f>
        <v>0</v>
      </c>
      <c r="M5" s="5">
        <f>L5+L2/3</f>
        <v>0</v>
      </c>
    </row>
    <row r="6" spans="1:22" x14ac:dyDescent="0.2">
      <c r="C6" s="37"/>
      <c r="E6" s="61" t="s">
        <v>96</v>
      </c>
      <c r="K6" s="6" t="s">
        <v>19</v>
      </c>
      <c r="L6" s="9" t="e">
        <f>SUM(L2:L5)-#REF!</f>
        <v>#REF!</v>
      </c>
      <c r="M6" s="4"/>
    </row>
    <row r="8" spans="1:22" ht="9" customHeight="1" thickBot="1" x14ac:dyDescent="0.25"/>
    <row r="9" spans="1:22" ht="14.25" thickTop="1" thickBot="1" x14ac:dyDescent="0.25">
      <c r="A9" s="80" t="s">
        <v>0</v>
      </c>
      <c r="B9" s="81"/>
      <c r="C9" s="82"/>
      <c r="D9" s="1" t="s">
        <v>1</v>
      </c>
      <c r="E9" s="80" t="s">
        <v>2</v>
      </c>
      <c r="F9" s="82"/>
      <c r="G9" s="80" t="s">
        <v>3</v>
      </c>
      <c r="H9" s="82"/>
      <c r="I9" s="1" t="s">
        <v>4</v>
      </c>
      <c r="J9" s="1" t="s">
        <v>5</v>
      </c>
      <c r="K9" s="27" t="s">
        <v>41</v>
      </c>
      <c r="L9" s="1" t="s">
        <v>7</v>
      </c>
      <c r="M9" s="1" t="s">
        <v>8</v>
      </c>
      <c r="N9" s="1" t="s">
        <v>9</v>
      </c>
      <c r="O9" s="1" t="s">
        <v>10</v>
      </c>
      <c r="P9" s="1" t="s">
        <v>11</v>
      </c>
      <c r="Q9" s="1" t="s">
        <v>12</v>
      </c>
      <c r="R9" s="2" t="s">
        <v>13</v>
      </c>
      <c r="S9" s="2" t="s">
        <v>14</v>
      </c>
      <c r="T9" s="2" t="s">
        <v>15</v>
      </c>
      <c r="U9" s="2" t="s">
        <v>16</v>
      </c>
    </row>
    <row r="10" spans="1:22" s="26" customFormat="1" ht="15" thickTop="1" thickBot="1" x14ac:dyDescent="0.2">
      <c r="A10" s="78"/>
      <c r="B10" s="83"/>
      <c r="C10" s="79"/>
      <c r="D10" s="52"/>
      <c r="E10" s="78"/>
      <c r="F10" s="79"/>
      <c r="G10" s="78"/>
      <c r="H10" s="79"/>
      <c r="I10" s="52"/>
      <c r="J10" s="52"/>
      <c r="K10" s="27"/>
      <c r="L10" s="52"/>
      <c r="M10" s="52"/>
      <c r="N10" s="52"/>
      <c r="O10" s="52"/>
      <c r="P10" s="53"/>
      <c r="Q10" s="52"/>
      <c r="R10" s="52"/>
      <c r="S10" s="52"/>
      <c r="T10" s="52"/>
      <c r="U10" s="52"/>
    </row>
    <row r="11" spans="1:22" s="26" customFormat="1" ht="15" thickTop="1" thickBot="1" x14ac:dyDescent="0.2">
      <c r="A11" s="78"/>
      <c r="B11" s="83"/>
      <c r="C11" s="79"/>
      <c r="D11" s="52"/>
      <c r="E11" s="78"/>
      <c r="F11" s="79"/>
      <c r="G11" s="78"/>
      <c r="H11" s="79"/>
      <c r="I11" s="52"/>
      <c r="J11" s="52"/>
      <c r="K11" s="27"/>
      <c r="L11" s="52"/>
      <c r="M11" s="52"/>
      <c r="N11" s="52"/>
      <c r="O11" s="52"/>
      <c r="P11" s="53"/>
      <c r="Q11" s="52"/>
      <c r="R11" s="52"/>
      <c r="S11" s="52"/>
      <c r="T11" s="52"/>
      <c r="U11" s="52"/>
    </row>
    <row r="12" spans="1:22" s="26" customFormat="1" ht="15" thickTop="1" thickBot="1" x14ac:dyDescent="0.2">
      <c r="A12" s="78"/>
      <c r="B12" s="83"/>
      <c r="C12" s="79"/>
      <c r="D12" s="52"/>
      <c r="E12" s="78"/>
      <c r="F12" s="79"/>
      <c r="G12" s="78"/>
      <c r="H12" s="79"/>
      <c r="I12" s="52"/>
      <c r="J12" s="52"/>
      <c r="K12" s="27"/>
      <c r="L12" s="52"/>
      <c r="M12" s="52"/>
      <c r="N12" s="52"/>
      <c r="O12" s="52"/>
      <c r="P12" s="53"/>
      <c r="Q12" s="52"/>
      <c r="R12" s="52"/>
      <c r="S12" s="52"/>
      <c r="T12" s="52"/>
      <c r="U12" s="52"/>
    </row>
    <row r="13" spans="1:22" s="26" customFormat="1" ht="15" thickTop="1" thickBot="1" x14ac:dyDescent="0.2">
      <c r="A13" s="78"/>
      <c r="B13" s="83"/>
      <c r="C13" s="79"/>
      <c r="D13" s="52"/>
      <c r="E13" s="78"/>
      <c r="F13" s="79"/>
      <c r="G13" s="78"/>
      <c r="H13" s="79"/>
      <c r="I13" s="52"/>
      <c r="J13" s="52"/>
      <c r="K13" s="27"/>
      <c r="L13" s="52"/>
      <c r="M13" s="52"/>
      <c r="N13" s="52"/>
      <c r="O13" s="52"/>
      <c r="P13" s="53"/>
      <c r="Q13" s="52"/>
      <c r="R13" s="52"/>
      <c r="S13" s="52"/>
      <c r="T13" s="52"/>
      <c r="U13" s="52"/>
    </row>
    <row r="14" spans="1:22" s="15" customFormat="1" ht="14.45" customHeight="1" thickTop="1" thickBot="1" x14ac:dyDescent="0.2">
      <c r="A14" s="78"/>
      <c r="B14" s="83"/>
      <c r="C14" s="79"/>
      <c r="D14" s="52"/>
      <c r="E14" s="78"/>
      <c r="F14" s="79"/>
      <c r="G14" s="78"/>
      <c r="H14" s="79"/>
      <c r="I14" s="52"/>
      <c r="J14" s="52"/>
      <c r="K14" s="27"/>
      <c r="L14" s="52"/>
      <c r="M14" s="52"/>
      <c r="N14" s="52"/>
      <c r="O14" s="52"/>
      <c r="P14" s="53"/>
      <c r="Q14" s="52"/>
      <c r="R14" s="52"/>
      <c r="S14" s="52"/>
      <c r="T14" s="52"/>
      <c r="U14" s="52"/>
      <c r="V14" s="16"/>
    </row>
    <row r="15" spans="1:22" s="15" customFormat="1" ht="14.45" customHeight="1" thickTop="1" thickBot="1" x14ac:dyDescent="0.2">
      <c r="A15" s="78"/>
      <c r="B15" s="83"/>
      <c r="C15" s="79"/>
      <c r="D15" s="54"/>
      <c r="E15" s="78"/>
      <c r="F15" s="79"/>
      <c r="G15" s="78"/>
      <c r="H15" s="79"/>
      <c r="I15" s="54"/>
      <c r="J15" s="54"/>
      <c r="K15" s="27"/>
      <c r="L15" s="54"/>
      <c r="M15" s="54"/>
      <c r="N15" s="54"/>
      <c r="O15" s="54"/>
      <c r="P15" s="55"/>
      <c r="Q15" s="54"/>
      <c r="R15" s="54"/>
      <c r="S15" s="54"/>
      <c r="T15" s="54"/>
      <c r="U15" s="54"/>
      <c r="V15" s="16"/>
    </row>
    <row r="16" spans="1:22" s="15" customFormat="1" ht="14.45" customHeight="1" thickTop="1" thickBot="1" x14ac:dyDescent="0.2">
      <c r="A16" s="78"/>
      <c r="B16" s="83"/>
      <c r="C16" s="79"/>
      <c r="D16" s="54"/>
      <c r="E16" s="78"/>
      <c r="F16" s="79"/>
      <c r="G16" s="78"/>
      <c r="H16" s="79"/>
      <c r="I16" s="54"/>
      <c r="J16" s="54"/>
      <c r="K16" s="27"/>
      <c r="L16" s="54"/>
      <c r="M16" s="54"/>
      <c r="N16" s="54"/>
      <c r="O16" s="54"/>
      <c r="P16" s="55"/>
      <c r="Q16" s="54"/>
      <c r="R16" s="54"/>
      <c r="S16" s="54"/>
      <c r="T16" s="54"/>
      <c r="U16" s="54"/>
    </row>
    <row r="17" spans="1:21" s="15" customFormat="1" ht="14.45" customHeight="1" thickTop="1" thickBot="1" x14ac:dyDescent="0.2">
      <c r="A17" s="78"/>
      <c r="B17" s="83"/>
      <c r="C17" s="79"/>
      <c r="D17" s="54"/>
      <c r="E17" s="78"/>
      <c r="F17" s="79"/>
      <c r="G17" s="78"/>
      <c r="H17" s="79"/>
      <c r="I17" s="54"/>
      <c r="J17" s="54"/>
      <c r="K17" s="27"/>
      <c r="L17" s="54"/>
      <c r="M17" s="54"/>
      <c r="N17" s="54"/>
      <c r="O17" s="54"/>
      <c r="P17" s="55"/>
      <c r="Q17" s="54"/>
      <c r="R17" s="54"/>
      <c r="S17" s="54"/>
      <c r="T17" s="54"/>
      <c r="U17" s="54"/>
    </row>
    <row r="18" spans="1:21" s="15" customFormat="1" ht="14.45" customHeight="1" thickTop="1" thickBot="1" x14ac:dyDescent="0.2">
      <c r="A18" s="78"/>
      <c r="B18" s="83"/>
      <c r="C18" s="79"/>
      <c r="D18" s="54"/>
      <c r="E18" s="78"/>
      <c r="F18" s="79"/>
      <c r="G18" s="78"/>
      <c r="H18" s="79"/>
      <c r="I18" s="54"/>
      <c r="J18" s="54"/>
      <c r="K18" s="27"/>
      <c r="L18" s="54"/>
      <c r="M18" s="54"/>
      <c r="N18" s="54"/>
      <c r="O18" s="54"/>
      <c r="P18" s="55"/>
      <c r="Q18" s="54"/>
      <c r="R18" s="54"/>
      <c r="S18" s="54"/>
      <c r="T18" s="54"/>
      <c r="U18" s="54"/>
    </row>
    <row r="19" spans="1:21" s="15" customFormat="1" ht="14.45" customHeight="1" thickTop="1" thickBot="1" x14ac:dyDescent="0.2">
      <c r="A19" s="78"/>
      <c r="B19" s="83"/>
      <c r="C19" s="79"/>
      <c r="D19" s="54"/>
      <c r="E19" s="78"/>
      <c r="F19" s="79"/>
      <c r="G19" s="78"/>
      <c r="H19" s="79"/>
      <c r="I19" s="54"/>
      <c r="J19" s="54"/>
      <c r="K19" s="27"/>
      <c r="L19" s="54"/>
      <c r="M19" s="54"/>
      <c r="N19" s="54"/>
      <c r="O19" s="54"/>
      <c r="P19" s="55"/>
      <c r="Q19" s="54"/>
      <c r="R19" s="54"/>
      <c r="S19" s="54"/>
      <c r="T19" s="54"/>
      <c r="U19" s="54"/>
    </row>
    <row r="20" spans="1:21" s="15" customFormat="1" ht="14.45" customHeight="1" thickTop="1" thickBot="1" x14ac:dyDescent="0.2">
      <c r="A20" s="78"/>
      <c r="B20" s="83"/>
      <c r="C20" s="79"/>
      <c r="D20" s="54"/>
      <c r="E20" s="78"/>
      <c r="F20" s="79"/>
      <c r="G20" s="78"/>
      <c r="H20" s="79"/>
      <c r="I20" s="54"/>
      <c r="J20" s="54"/>
      <c r="K20" s="27"/>
      <c r="L20" s="54"/>
      <c r="M20" s="54"/>
      <c r="N20" s="54"/>
      <c r="O20" s="54"/>
      <c r="P20" s="55"/>
      <c r="Q20" s="54"/>
      <c r="R20" s="54"/>
      <c r="S20" s="54"/>
      <c r="T20" s="54"/>
      <c r="U20" s="54"/>
    </row>
    <row r="21" spans="1:21" s="15" customFormat="1" ht="14.45" customHeight="1" thickTop="1" thickBot="1" x14ac:dyDescent="0.2">
      <c r="A21" s="78"/>
      <c r="B21" s="83"/>
      <c r="C21" s="79"/>
      <c r="D21" s="54"/>
      <c r="E21" s="78"/>
      <c r="F21" s="79"/>
      <c r="G21" s="78"/>
      <c r="H21" s="79"/>
      <c r="I21" s="54"/>
      <c r="J21" s="54"/>
      <c r="K21" s="27"/>
      <c r="L21" s="54"/>
      <c r="M21" s="54"/>
      <c r="N21" s="54"/>
      <c r="O21" s="54"/>
      <c r="P21" s="55"/>
      <c r="Q21" s="54"/>
      <c r="R21" s="54"/>
      <c r="S21" s="54"/>
      <c r="T21" s="54"/>
      <c r="U21" s="54"/>
    </row>
    <row r="22" spans="1:21" s="15" customFormat="1" ht="14.45" customHeight="1" thickTop="1" thickBot="1" x14ac:dyDescent="0.2">
      <c r="A22" s="78"/>
      <c r="B22" s="83"/>
      <c r="C22" s="79"/>
      <c r="D22" s="54"/>
      <c r="E22" s="78"/>
      <c r="F22" s="79"/>
      <c r="G22" s="78"/>
      <c r="H22" s="79"/>
      <c r="I22" s="54"/>
      <c r="J22" s="54"/>
      <c r="K22" s="27"/>
      <c r="L22" s="54"/>
      <c r="M22" s="54"/>
      <c r="N22" s="54"/>
      <c r="O22" s="54"/>
      <c r="P22" s="55"/>
      <c r="Q22" s="54"/>
      <c r="R22" s="54"/>
      <c r="S22" s="54"/>
      <c r="T22" s="54"/>
      <c r="U22" s="54"/>
    </row>
    <row r="23" spans="1:21" s="15" customFormat="1" ht="14.45" customHeight="1" thickTop="1" thickBot="1" x14ac:dyDescent="0.2">
      <c r="A23" s="78"/>
      <c r="B23" s="83"/>
      <c r="C23" s="79"/>
      <c r="D23" s="54"/>
      <c r="E23" s="78"/>
      <c r="F23" s="79"/>
      <c r="G23" s="78"/>
      <c r="H23" s="79"/>
      <c r="I23" s="54"/>
      <c r="J23" s="54"/>
      <c r="K23" s="27"/>
      <c r="L23" s="54"/>
      <c r="M23" s="54"/>
      <c r="N23" s="54"/>
      <c r="O23" s="54"/>
      <c r="P23" s="55"/>
      <c r="Q23" s="54"/>
      <c r="R23" s="54"/>
      <c r="S23" s="54"/>
      <c r="T23" s="54"/>
      <c r="U23" s="54"/>
    </row>
    <row r="24" spans="1:21" s="15" customFormat="1" ht="14.45" customHeight="1" thickTop="1" thickBot="1" x14ac:dyDescent="0.2">
      <c r="A24" s="78"/>
      <c r="B24" s="83"/>
      <c r="C24" s="79"/>
      <c r="D24" s="54"/>
      <c r="E24" s="78"/>
      <c r="F24" s="79"/>
      <c r="G24" s="78"/>
      <c r="H24" s="79"/>
      <c r="I24" s="54"/>
      <c r="J24" s="54"/>
      <c r="K24" s="27"/>
      <c r="L24" s="54"/>
      <c r="M24" s="54"/>
      <c r="N24" s="54"/>
      <c r="O24" s="54"/>
      <c r="P24" s="55"/>
      <c r="Q24" s="54"/>
      <c r="R24" s="54"/>
      <c r="S24" s="54"/>
      <c r="T24" s="54"/>
      <c r="U24" s="54"/>
    </row>
    <row r="25" spans="1:21" s="15" customFormat="1" ht="14.45" customHeight="1" thickTop="1" thickBot="1" x14ac:dyDescent="0.2">
      <c r="A25" s="78"/>
      <c r="B25" s="83"/>
      <c r="C25" s="79"/>
      <c r="D25" s="54"/>
      <c r="E25" s="78"/>
      <c r="F25" s="79"/>
      <c r="G25" s="78"/>
      <c r="H25" s="79"/>
      <c r="I25" s="54"/>
      <c r="J25" s="54"/>
      <c r="K25" s="27"/>
      <c r="L25" s="54"/>
      <c r="M25" s="54"/>
      <c r="N25" s="54"/>
      <c r="O25" s="54"/>
      <c r="P25" s="55"/>
      <c r="Q25" s="54"/>
      <c r="R25" s="54"/>
      <c r="S25" s="54"/>
      <c r="T25" s="54"/>
      <c r="U25" s="54"/>
    </row>
    <row r="26" spans="1:21" ht="15" thickTop="1" thickBot="1" x14ac:dyDescent="0.25">
      <c r="A26" s="78"/>
      <c r="B26" s="83"/>
      <c r="C26" s="79"/>
      <c r="D26" s="56"/>
      <c r="E26" s="78"/>
      <c r="F26" s="79"/>
      <c r="G26" s="78"/>
      <c r="H26" s="79"/>
      <c r="I26" s="56"/>
      <c r="J26" s="56"/>
      <c r="K26" s="27"/>
      <c r="L26" s="56"/>
      <c r="M26" s="56"/>
      <c r="N26" s="56"/>
      <c r="O26" s="56"/>
      <c r="P26" s="57"/>
      <c r="Q26" s="56"/>
      <c r="R26" s="56"/>
      <c r="S26" s="56"/>
      <c r="T26" s="56"/>
      <c r="U26" s="56"/>
    </row>
    <row r="27" spans="1:21" ht="15" thickTop="1" thickBot="1" x14ac:dyDescent="0.25">
      <c r="A27" s="78"/>
      <c r="B27" s="83"/>
      <c r="C27" s="79"/>
      <c r="D27" s="56"/>
      <c r="E27" s="78"/>
      <c r="F27" s="79"/>
      <c r="G27" s="78"/>
      <c r="H27" s="79"/>
      <c r="I27" s="56"/>
      <c r="J27" s="56"/>
      <c r="K27" s="27"/>
      <c r="L27" s="56"/>
      <c r="M27" s="56"/>
      <c r="N27" s="56"/>
      <c r="O27" s="56"/>
      <c r="P27" s="57"/>
      <c r="Q27" s="56"/>
      <c r="R27" s="56"/>
      <c r="S27" s="56"/>
      <c r="T27" s="56"/>
      <c r="U27" s="56"/>
    </row>
    <row r="28" spans="1:21" ht="15" thickTop="1" thickBot="1" x14ac:dyDescent="0.25">
      <c r="A28" s="78"/>
      <c r="B28" s="83"/>
      <c r="C28" s="79"/>
      <c r="D28" s="58"/>
      <c r="E28" s="78"/>
      <c r="F28" s="79"/>
      <c r="G28" s="78"/>
      <c r="H28" s="79"/>
      <c r="I28" s="58"/>
      <c r="J28" s="58"/>
      <c r="K28" s="27"/>
      <c r="L28" s="58"/>
      <c r="M28" s="58"/>
      <c r="N28" s="58"/>
      <c r="O28" s="58"/>
      <c r="P28" s="59"/>
      <c r="Q28" s="58"/>
      <c r="R28" s="58"/>
      <c r="S28" s="58"/>
      <c r="T28" s="58"/>
      <c r="U28" s="58"/>
    </row>
    <row r="29" spans="1:21" ht="15" thickTop="1" thickBot="1" x14ac:dyDescent="0.25">
      <c r="A29" s="84"/>
      <c r="B29" s="86"/>
      <c r="C29" s="85"/>
      <c r="D29" s="60"/>
      <c r="E29" s="84"/>
      <c r="F29" s="85"/>
      <c r="G29" s="84"/>
      <c r="H29" s="85"/>
      <c r="I29" s="60"/>
      <c r="J29" s="60"/>
      <c r="K29" s="27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spans="1:21" ht="15" thickTop="1" thickBot="1" x14ac:dyDescent="0.25">
      <c r="A30" s="84"/>
      <c r="B30" s="86"/>
      <c r="C30" s="85"/>
      <c r="D30" s="60"/>
      <c r="E30" s="84"/>
      <c r="F30" s="85"/>
      <c r="G30" s="84"/>
      <c r="H30" s="85"/>
      <c r="I30" s="60"/>
      <c r="J30" s="60"/>
      <c r="K30" s="27"/>
      <c r="L30" s="60"/>
      <c r="M30" s="60"/>
      <c r="N30" s="60"/>
      <c r="O30" s="60"/>
      <c r="P30" s="60"/>
      <c r="Q30" s="60"/>
      <c r="R30" s="60"/>
      <c r="S30" s="60"/>
      <c r="T30" s="60"/>
      <c r="U30" s="60"/>
    </row>
    <row r="31" spans="1:21" ht="14.25" thickTop="1" x14ac:dyDescent="0.2">
      <c r="A31" s="84"/>
      <c r="B31" s="86"/>
      <c r="C31" s="85"/>
      <c r="D31" s="60"/>
      <c r="E31" s="84"/>
      <c r="F31" s="85"/>
      <c r="G31" s="84"/>
      <c r="H31" s="85"/>
      <c r="I31" s="60"/>
      <c r="J31" s="60"/>
      <c r="K31" s="27"/>
      <c r="L31" s="60"/>
      <c r="M31" s="60"/>
      <c r="N31" s="60"/>
      <c r="O31" s="60"/>
      <c r="P31" s="60"/>
      <c r="Q31" s="60"/>
      <c r="R31" s="60"/>
      <c r="S31" s="60"/>
      <c r="T31" s="60"/>
      <c r="U31" s="60"/>
    </row>
  </sheetData>
  <autoFilter ref="A9:V31" xr:uid="{00000000-0009-0000-0000-000001000000}">
    <filterColumn colId="0" showButton="0"/>
    <filterColumn colId="1" showButton="0"/>
    <filterColumn colId="4" showButton="0"/>
    <filterColumn colId="6" showButton="0"/>
  </autoFilter>
  <mergeCells count="69">
    <mergeCell ref="A31:C31"/>
    <mergeCell ref="E31:F31"/>
    <mergeCell ref="G31:H31"/>
    <mergeCell ref="A28:C28"/>
    <mergeCell ref="E28:F28"/>
    <mergeCell ref="G28:H28"/>
    <mergeCell ref="A29:C29"/>
    <mergeCell ref="E29:F29"/>
    <mergeCell ref="G29:H29"/>
    <mergeCell ref="A30:C30"/>
    <mergeCell ref="E24:F24"/>
    <mergeCell ref="G24:H24"/>
    <mergeCell ref="A26:C26"/>
    <mergeCell ref="E26:F26"/>
    <mergeCell ref="G26:H26"/>
    <mergeCell ref="A27:C27"/>
    <mergeCell ref="E27:F27"/>
    <mergeCell ref="G27:H27"/>
    <mergeCell ref="E30:F30"/>
    <mergeCell ref="G30:H30"/>
    <mergeCell ref="E13:F13"/>
    <mergeCell ref="G13:H13"/>
    <mergeCell ref="A10:C10"/>
    <mergeCell ref="E10:F10"/>
    <mergeCell ref="G10:H10"/>
    <mergeCell ref="A11:C11"/>
    <mergeCell ref="E11:F11"/>
    <mergeCell ref="G11:H11"/>
    <mergeCell ref="A13:C13"/>
    <mergeCell ref="A12:C12"/>
    <mergeCell ref="A25:C25"/>
    <mergeCell ref="E25:F25"/>
    <mergeCell ref="G25:H25"/>
    <mergeCell ref="A22:C22"/>
    <mergeCell ref="E22:F22"/>
    <mergeCell ref="G22:H22"/>
    <mergeCell ref="A23:C23"/>
    <mergeCell ref="E23:F23"/>
    <mergeCell ref="G23:H23"/>
    <mergeCell ref="A24:C24"/>
    <mergeCell ref="A21:C21"/>
    <mergeCell ref="E21:F21"/>
    <mergeCell ref="G21:H21"/>
    <mergeCell ref="A20:C20"/>
    <mergeCell ref="E20:F20"/>
    <mergeCell ref="G20:H20"/>
    <mergeCell ref="A19:C19"/>
    <mergeCell ref="E19:F19"/>
    <mergeCell ref="G19:H19"/>
    <mergeCell ref="A18:C18"/>
    <mergeCell ref="E18:F18"/>
    <mergeCell ref="G18:H18"/>
    <mergeCell ref="A17:C17"/>
    <mergeCell ref="E17:F17"/>
    <mergeCell ref="G17:H17"/>
    <mergeCell ref="A16:C16"/>
    <mergeCell ref="E16:F16"/>
    <mergeCell ref="G16:H16"/>
    <mergeCell ref="A15:C15"/>
    <mergeCell ref="E15:F15"/>
    <mergeCell ref="G15:H15"/>
    <mergeCell ref="A14:C14"/>
    <mergeCell ref="E14:F14"/>
    <mergeCell ref="G14:H14"/>
    <mergeCell ref="E12:F12"/>
    <mergeCell ref="G12:H12"/>
    <mergeCell ref="A9:C9"/>
    <mergeCell ref="E9:F9"/>
    <mergeCell ref="G9:H9"/>
  </mergeCells>
  <phoneticPr fontId="18" type="noConversion"/>
  <pageMargins left="1" right="1" top="1" bottom="1" header="1" footer="1"/>
  <pageSetup orientation="portrait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45"/>
  <sheetViews>
    <sheetView showGridLines="0" workbookViewId="0">
      <selection activeCell="I12" sqref="I12"/>
    </sheetView>
  </sheetViews>
  <sheetFormatPr defaultRowHeight="12.75" x14ac:dyDescent="0.2"/>
  <cols>
    <col min="1" max="1" width="3.42578125" customWidth="1"/>
    <col min="2" max="3" width="10.28515625" customWidth="1"/>
    <col min="4" max="5" width="24" customWidth="1"/>
    <col min="6" max="6" width="20.5703125" customWidth="1"/>
    <col min="7" max="7" width="3.42578125" customWidth="1"/>
    <col min="8" max="8" width="17.140625" customWidth="1"/>
    <col min="9" max="9" width="29.140625" customWidth="1"/>
    <col min="10" max="10" width="13.7109375" customWidth="1"/>
    <col min="11" max="11" width="18.85546875" customWidth="1"/>
    <col min="12" max="12" width="13.7109375" customWidth="1"/>
    <col min="13" max="13" width="20.5703125" customWidth="1"/>
    <col min="14" max="16" width="18.85546875" customWidth="1"/>
    <col min="17" max="17" width="13.7109375" customWidth="1"/>
    <col min="18" max="21" width="18.7109375" customWidth="1"/>
    <col min="22" max="22" width="0" hidden="1" customWidth="1"/>
  </cols>
  <sheetData>
    <row r="2" spans="1:22" x14ac:dyDescent="0.2">
      <c r="K2" s="3" t="s">
        <v>17</v>
      </c>
      <c r="L2">
        <f>SUMIF($K$9:$K$44,$K2,$P$9:$P$44)</f>
        <v>0</v>
      </c>
      <c r="M2" s="5">
        <f>P2+$P$1/3</f>
        <v>0</v>
      </c>
      <c r="Q2" s="8"/>
    </row>
    <row r="3" spans="1:22" x14ac:dyDescent="0.2">
      <c r="K3" s="3" t="s">
        <v>24</v>
      </c>
      <c r="L3">
        <f>SUMIF($K$9:$K$44,$K3,$P$9:$P$44)</f>
        <v>0</v>
      </c>
      <c r="M3" s="5">
        <f>L3+L2/3</f>
        <v>0</v>
      </c>
    </row>
    <row r="4" spans="1:22" x14ac:dyDescent="0.2">
      <c r="K4" s="51" t="s">
        <v>83</v>
      </c>
      <c r="L4">
        <f>SUMIF($K$9:$K$44,$K4,$P$9:$P$44)</f>
        <v>0</v>
      </c>
      <c r="M4" s="5">
        <f>L4+L2/3</f>
        <v>0</v>
      </c>
    </row>
    <row r="5" spans="1:22" x14ac:dyDescent="0.2">
      <c r="K5" s="6" t="s">
        <v>19</v>
      </c>
      <c r="L5" s="9">
        <f>SUM(L2:L4)-P45</f>
        <v>-24119.940000000002</v>
      </c>
      <c r="M5" s="4"/>
    </row>
    <row r="7" spans="1:22" ht="9" customHeight="1" thickBot="1" x14ac:dyDescent="0.25"/>
    <row r="8" spans="1:22" ht="13.5" thickTop="1" x14ac:dyDescent="0.2">
      <c r="A8" s="80" t="s">
        <v>0</v>
      </c>
      <c r="B8" s="81"/>
      <c r="C8" s="82"/>
      <c r="D8" s="1" t="s">
        <v>1</v>
      </c>
      <c r="E8" s="80" t="s">
        <v>2</v>
      </c>
      <c r="F8" s="82"/>
      <c r="G8" s="80" t="s">
        <v>3</v>
      </c>
      <c r="H8" s="82"/>
      <c r="I8" s="1" t="s">
        <v>4</v>
      </c>
      <c r="J8" s="1" t="s">
        <v>5</v>
      </c>
      <c r="K8" s="27" t="s">
        <v>41</v>
      </c>
      <c r="L8" s="1" t="s">
        <v>7</v>
      </c>
      <c r="M8" s="1" t="s">
        <v>8</v>
      </c>
      <c r="N8" s="1" t="s">
        <v>9</v>
      </c>
      <c r="O8" s="1" t="s">
        <v>10</v>
      </c>
      <c r="P8" s="1" t="s">
        <v>11</v>
      </c>
      <c r="Q8" s="1" t="s">
        <v>12</v>
      </c>
      <c r="R8" s="2" t="s">
        <v>13</v>
      </c>
      <c r="S8" s="2" t="s">
        <v>14</v>
      </c>
      <c r="T8" s="2" t="s">
        <v>15</v>
      </c>
      <c r="U8" s="2" t="s">
        <v>16</v>
      </c>
    </row>
    <row r="9" spans="1:22" s="26" customFormat="1" ht="15" customHeight="1" x14ac:dyDescent="0.15">
      <c r="A9" s="87" t="s">
        <v>85</v>
      </c>
      <c r="B9" s="88"/>
      <c r="C9" s="89"/>
      <c r="D9" s="62" t="s">
        <v>86</v>
      </c>
      <c r="E9" s="87" t="s">
        <v>87</v>
      </c>
      <c r="F9" s="89"/>
      <c r="G9" s="87" t="s">
        <v>43</v>
      </c>
      <c r="H9" s="89"/>
      <c r="I9" s="62" t="s">
        <v>47</v>
      </c>
      <c r="J9" s="62" t="s">
        <v>44</v>
      </c>
      <c r="K9" s="62" t="s">
        <v>45</v>
      </c>
      <c r="L9" s="62"/>
      <c r="M9" s="62" t="s">
        <v>48</v>
      </c>
      <c r="N9" s="62">
        <v>-507.32</v>
      </c>
      <c r="O9" s="62">
        <v>0</v>
      </c>
      <c r="P9" s="63">
        <v>-507.32</v>
      </c>
      <c r="Q9" s="62" t="s">
        <v>43</v>
      </c>
      <c r="R9" s="62" t="s">
        <v>88</v>
      </c>
      <c r="S9" s="62" t="s">
        <v>46</v>
      </c>
      <c r="T9" s="62" t="s">
        <v>43</v>
      </c>
      <c r="U9" s="62" t="s">
        <v>43</v>
      </c>
    </row>
    <row r="10" spans="1:22" s="26" customFormat="1" ht="15" customHeight="1" x14ac:dyDescent="0.15">
      <c r="A10" s="87" t="s">
        <v>89</v>
      </c>
      <c r="B10" s="88"/>
      <c r="C10" s="89"/>
      <c r="D10" s="62" t="s">
        <v>90</v>
      </c>
      <c r="E10" s="87" t="s">
        <v>91</v>
      </c>
      <c r="F10" s="89"/>
      <c r="G10" s="87" t="s">
        <v>43</v>
      </c>
      <c r="H10" s="89"/>
      <c r="I10" s="62" t="s">
        <v>92</v>
      </c>
      <c r="J10" s="62" t="s">
        <v>44</v>
      </c>
      <c r="K10" s="62" t="s">
        <v>45</v>
      </c>
      <c r="L10" s="62"/>
      <c r="M10" s="62" t="s">
        <v>93</v>
      </c>
      <c r="N10" s="62">
        <v>-1324.53</v>
      </c>
      <c r="O10" s="62">
        <v>0</v>
      </c>
      <c r="P10" s="63">
        <v>-1324.53</v>
      </c>
      <c r="Q10" s="62" t="s">
        <v>43</v>
      </c>
      <c r="R10" s="62" t="s">
        <v>88</v>
      </c>
      <c r="S10" s="62" t="s">
        <v>46</v>
      </c>
      <c r="T10" s="62" t="s">
        <v>43</v>
      </c>
      <c r="U10" s="62" t="s">
        <v>43</v>
      </c>
    </row>
    <row r="11" spans="1:22" s="26" customFormat="1" ht="15" customHeight="1" x14ac:dyDescent="0.15">
      <c r="A11" s="87" t="s">
        <v>97</v>
      </c>
      <c r="B11" s="88"/>
      <c r="C11" s="89"/>
      <c r="D11" s="62" t="s">
        <v>90</v>
      </c>
      <c r="E11" s="87" t="s">
        <v>91</v>
      </c>
      <c r="F11" s="89"/>
      <c r="G11" s="87" t="s">
        <v>43</v>
      </c>
      <c r="H11" s="89"/>
      <c r="I11" s="62" t="s">
        <v>92</v>
      </c>
      <c r="J11" s="62" t="s">
        <v>44</v>
      </c>
      <c r="K11" s="62" t="s">
        <v>45</v>
      </c>
      <c r="L11" s="62"/>
      <c r="M11" s="62" t="s">
        <v>93</v>
      </c>
      <c r="N11" s="62">
        <v>0</v>
      </c>
      <c r="O11" s="62">
        <v>1324.53</v>
      </c>
      <c r="P11" s="63">
        <v>1324.53</v>
      </c>
      <c r="Q11" s="62" t="s">
        <v>43</v>
      </c>
      <c r="R11" s="62" t="s">
        <v>88</v>
      </c>
      <c r="S11" s="62" t="s">
        <v>46</v>
      </c>
      <c r="T11" s="62" t="s">
        <v>43</v>
      </c>
      <c r="U11" s="62" t="s">
        <v>43</v>
      </c>
    </row>
    <row r="12" spans="1:22" s="26" customFormat="1" ht="15" customHeight="1" x14ac:dyDescent="0.15">
      <c r="A12" s="87" t="s">
        <v>98</v>
      </c>
      <c r="B12" s="88"/>
      <c r="C12" s="89"/>
      <c r="D12" s="62" t="s">
        <v>86</v>
      </c>
      <c r="E12" s="87" t="s">
        <v>87</v>
      </c>
      <c r="F12" s="89"/>
      <c r="G12" s="87" t="s">
        <v>43</v>
      </c>
      <c r="H12" s="89"/>
      <c r="I12" s="62" t="s">
        <v>47</v>
      </c>
      <c r="J12" s="62" t="s">
        <v>44</v>
      </c>
      <c r="K12" s="62" t="s">
        <v>45</v>
      </c>
      <c r="L12" s="62"/>
      <c r="M12" s="62" t="s">
        <v>48</v>
      </c>
      <c r="N12" s="62">
        <v>0</v>
      </c>
      <c r="O12" s="62">
        <v>507.32</v>
      </c>
      <c r="P12" s="63">
        <v>507.32</v>
      </c>
      <c r="Q12" s="62" t="s">
        <v>43</v>
      </c>
      <c r="R12" s="62" t="s">
        <v>88</v>
      </c>
      <c r="S12" s="62" t="s">
        <v>46</v>
      </c>
      <c r="T12" s="62" t="s">
        <v>43</v>
      </c>
      <c r="U12" s="62" t="s">
        <v>43</v>
      </c>
    </row>
    <row r="13" spans="1:22" s="26" customFormat="1" ht="15" customHeight="1" x14ac:dyDescent="0.15">
      <c r="A13" s="87" t="s">
        <v>99</v>
      </c>
      <c r="B13" s="88"/>
      <c r="C13" s="89"/>
      <c r="D13" s="62" t="s">
        <v>100</v>
      </c>
      <c r="E13" s="87" t="s">
        <v>101</v>
      </c>
      <c r="F13" s="89"/>
      <c r="G13" s="87" t="s">
        <v>43</v>
      </c>
      <c r="H13" s="89"/>
      <c r="I13" s="62" t="s">
        <v>47</v>
      </c>
      <c r="J13" s="62" t="s">
        <v>44</v>
      </c>
      <c r="K13" s="62" t="s">
        <v>45</v>
      </c>
      <c r="L13" s="62"/>
      <c r="M13" s="62" t="s">
        <v>48</v>
      </c>
      <c r="N13" s="62">
        <v>0</v>
      </c>
      <c r="O13" s="62">
        <v>2793.8</v>
      </c>
      <c r="P13" s="63">
        <v>2793.8</v>
      </c>
      <c r="Q13" s="62" t="s">
        <v>43</v>
      </c>
      <c r="R13" s="62" t="s">
        <v>102</v>
      </c>
      <c r="S13" s="62" t="s">
        <v>46</v>
      </c>
      <c r="T13" s="62" t="s">
        <v>43</v>
      </c>
      <c r="U13" s="62" t="s">
        <v>43</v>
      </c>
    </row>
    <row r="14" spans="1:22" s="15" customFormat="1" ht="14.45" customHeight="1" x14ac:dyDescent="0.15">
      <c r="A14" s="87" t="s">
        <v>103</v>
      </c>
      <c r="B14" s="88"/>
      <c r="C14" s="89"/>
      <c r="D14" s="62" t="s">
        <v>104</v>
      </c>
      <c r="E14" s="87" t="s">
        <v>105</v>
      </c>
      <c r="F14" s="89"/>
      <c r="G14" s="87" t="s">
        <v>43</v>
      </c>
      <c r="H14" s="89"/>
      <c r="I14" s="62" t="s">
        <v>50</v>
      </c>
      <c r="J14" s="62" t="s">
        <v>44</v>
      </c>
      <c r="K14" s="62" t="s">
        <v>45</v>
      </c>
      <c r="L14" s="62"/>
      <c r="M14" s="62" t="s">
        <v>51</v>
      </c>
      <c r="N14" s="62">
        <v>383.5</v>
      </c>
      <c r="O14" s="62">
        <v>0</v>
      </c>
      <c r="P14" s="63">
        <v>383.5</v>
      </c>
      <c r="Q14" s="62" t="s">
        <v>43</v>
      </c>
      <c r="R14" s="62" t="s">
        <v>106</v>
      </c>
      <c r="S14" s="62" t="s">
        <v>46</v>
      </c>
      <c r="T14" s="62" t="s">
        <v>43</v>
      </c>
      <c r="U14" s="62" t="s">
        <v>43</v>
      </c>
      <c r="V14" s="16"/>
    </row>
    <row r="15" spans="1:22" s="15" customFormat="1" ht="14.45" customHeight="1" x14ac:dyDescent="0.15">
      <c r="A15" s="87" t="s">
        <v>107</v>
      </c>
      <c r="B15" s="88"/>
      <c r="C15" s="89"/>
      <c r="D15" s="62" t="s">
        <v>108</v>
      </c>
      <c r="E15" s="87" t="s">
        <v>109</v>
      </c>
      <c r="F15" s="89"/>
      <c r="G15" s="87" t="s">
        <v>43</v>
      </c>
      <c r="H15" s="89"/>
      <c r="I15" s="62" t="s">
        <v>80</v>
      </c>
      <c r="J15" s="62" t="s">
        <v>44</v>
      </c>
      <c r="K15" s="62" t="s">
        <v>45</v>
      </c>
      <c r="L15" s="62"/>
      <c r="M15" s="62" t="s">
        <v>81</v>
      </c>
      <c r="N15" s="62">
        <v>2348.5</v>
      </c>
      <c r="O15" s="62">
        <v>0</v>
      </c>
      <c r="P15" s="63">
        <v>2348.5</v>
      </c>
      <c r="Q15" s="62" t="s">
        <v>43</v>
      </c>
      <c r="R15" s="62" t="s">
        <v>110</v>
      </c>
      <c r="S15" s="62" t="s">
        <v>46</v>
      </c>
      <c r="T15" s="62" t="s">
        <v>43</v>
      </c>
      <c r="U15" s="62" t="s">
        <v>43</v>
      </c>
      <c r="V15" s="16"/>
    </row>
    <row r="16" spans="1:22" s="15" customFormat="1" ht="14.45" customHeight="1" x14ac:dyDescent="0.15">
      <c r="A16" s="87" t="s">
        <v>111</v>
      </c>
      <c r="B16" s="88"/>
      <c r="C16" s="89"/>
      <c r="D16" s="62" t="s">
        <v>112</v>
      </c>
      <c r="E16" s="87" t="s">
        <v>113</v>
      </c>
      <c r="F16" s="89"/>
      <c r="G16" s="87" t="s">
        <v>43</v>
      </c>
      <c r="H16" s="89"/>
      <c r="I16" s="62" t="s">
        <v>47</v>
      </c>
      <c r="J16" s="62" t="s">
        <v>44</v>
      </c>
      <c r="K16" s="62" t="s">
        <v>45</v>
      </c>
      <c r="L16" s="62"/>
      <c r="M16" s="62" t="s">
        <v>48</v>
      </c>
      <c r="N16" s="62">
        <v>337.74</v>
      </c>
      <c r="O16" s="62">
        <v>0</v>
      </c>
      <c r="P16" s="63">
        <v>337.74</v>
      </c>
      <c r="Q16" s="62" t="s">
        <v>43</v>
      </c>
      <c r="R16" s="62" t="s">
        <v>110</v>
      </c>
      <c r="S16" s="62" t="s">
        <v>46</v>
      </c>
      <c r="T16" s="62" t="s">
        <v>43</v>
      </c>
      <c r="U16" s="62" t="s">
        <v>43</v>
      </c>
      <c r="V16" s="16"/>
    </row>
    <row r="17" spans="1:21" s="15" customFormat="1" ht="14.45" customHeight="1" x14ac:dyDescent="0.15">
      <c r="A17" s="87" t="s">
        <v>114</v>
      </c>
      <c r="B17" s="88"/>
      <c r="C17" s="89"/>
      <c r="D17" s="62"/>
      <c r="E17" s="87" t="s">
        <v>115</v>
      </c>
      <c r="F17" s="89"/>
      <c r="G17" s="87" t="s">
        <v>43</v>
      </c>
      <c r="H17" s="89"/>
      <c r="I17" s="62" t="s">
        <v>50</v>
      </c>
      <c r="J17" s="62" t="s">
        <v>44</v>
      </c>
      <c r="K17" s="62" t="s">
        <v>45</v>
      </c>
      <c r="L17" s="62"/>
      <c r="M17" s="62" t="s">
        <v>51</v>
      </c>
      <c r="N17" s="62">
        <v>700</v>
      </c>
      <c r="O17" s="62">
        <v>0</v>
      </c>
      <c r="P17" s="63">
        <v>700</v>
      </c>
      <c r="Q17" s="62" t="s">
        <v>43</v>
      </c>
      <c r="R17" s="62" t="s">
        <v>116</v>
      </c>
      <c r="S17" s="62" t="s">
        <v>46</v>
      </c>
      <c r="T17" s="62" t="s">
        <v>43</v>
      </c>
      <c r="U17" s="62" t="s">
        <v>43</v>
      </c>
    </row>
    <row r="18" spans="1:21" s="15" customFormat="1" ht="14.45" customHeight="1" x14ac:dyDescent="0.15">
      <c r="A18" s="87" t="s">
        <v>103</v>
      </c>
      <c r="B18" s="88"/>
      <c r="C18" s="89"/>
      <c r="D18" s="62" t="s">
        <v>104</v>
      </c>
      <c r="E18" s="87" t="s">
        <v>105</v>
      </c>
      <c r="F18" s="89"/>
      <c r="G18" s="87" t="s">
        <v>43</v>
      </c>
      <c r="H18" s="89"/>
      <c r="I18" s="62" t="s">
        <v>50</v>
      </c>
      <c r="J18" s="62" t="s">
        <v>44</v>
      </c>
      <c r="K18" s="62" t="s">
        <v>45</v>
      </c>
      <c r="L18" s="62"/>
      <c r="M18" s="62" t="s">
        <v>51</v>
      </c>
      <c r="N18" s="62">
        <v>339.62</v>
      </c>
      <c r="O18" s="62">
        <v>0</v>
      </c>
      <c r="P18" s="63">
        <v>339.62</v>
      </c>
      <c r="Q18" s="62" t="s">
        <v>43</v>
      </c>
      <c r="R18" s="62" t="s">
        <v>106</v>
      </c>
      <c r="S18" s="62" t="s">
        <v>46</v>
      </c>
      <c r="T18" s="62" t="s">
        <v>43</v>
      </c>
      <c r="U18" s="62" t="s">
        <v>43</v>
      </c>
    </row>
    <row r="19" spans="1:21" s="15" customFormat="1" ht="14.45" customHeight="1" x14ac:dyDescent="0.15">
      <c r="A19" s="87" t="s">
        <v>85</v>
      </c>
      <c r="B19" s="88"/>
      <c r="C19" s="89"/>
      <c r="D19" s="64" t="s">
        <v>86</v>
      </c>
      <c r="E19" s="87" t="s">
        <v>87</v>
      </c>
      <c r="F19" s="89"/>
      <c r="G19" s="87" t="s">
        <v>43</v>
      </c>
      <c r="H19" s="89"/>
      <c r="I19" s="64" t="s">
        <v>47</v>
      </c>
      <c r="J19" s="64" t="s">
        <v>44</v>
      </c>
      <c r="K19" s="64" t="s">
        <v>45</v>
      </c>
      <c r="L19" s="64"/>
      <c r="M19" s="64" t="s">
        <v>48</v>
      </c>
      <c r="N19" s="64">
        <v>-237.56</v>
      </c>
      <c r="O19" s="64">
        <v>0</v>
      </c>
      <c r="P19" s="65">
        <v>-237.56</v>
      </c>
      <c r="Q19" s="64" t="s">
        <v>43</v>
      </c>
      <c r="R19" s="64" t="s">
        <v>88</v>
      </c>
      <c r="S19" s="64" t="s">
        <v>52</v>
      </c>
      <c r="T19" s="64" t="s">
        <v>43</v>
      </c>
      <c r="U19" s="64" t="s">
        <v>43</v>
      </c>
    </row>
    <row r="20" spans="1:21" s="15" customFormat="1" ht="14.45" customHeight="1" x14ac:dyDescent="0.15">
      <c r="A20" s="87" t="s">
        <v>89</v>
      </c>
      <c r="B20" s="88"/>
      <c r="C20" s="89"/>
      <c r="D20" s="64" t="s">
        <v>90</v>
      </c>
      <c r="E20" s="87" t="s">
        <v>91</v>
      </c>
      <c r="F20" s="89"/>
      <c r="G20" s="87" t="s">
        <v>43</v>
      </c>
      <c r="H20" s="89"/>
      <c r="I20" s="64" t="s">
        <v>92</v>
      </c>
      <c r="J20" s="64" t="s">
        <v>44</v>
      </c>
      <c r="K20" s="64" t="s">
        <v>45</v>
      </c>
      <c r="L20" s="64"/>
      <c r="M20" s="64" t="s">
        <v>93</v>
      </c>
      <c r="N20" s="64">
        <v>-295</v>
      </c>
      <c r="O20" s="64">
        <v>0</v>
      </c>
      <c r="P20" s="65">
        <v>-295</v>
      </c>
      <c r="Q20" s="64" t="s">
        <v>43</v>
      </c>
      <c r="R20" s="64" t="s">
        <v>88</v>
      </c>
      <c r="S20" s="64" t="s">
        <v>52</v>
      </c>
      <c r="T20" s="64" t="s">
        <v>43</v>
      </c>
      <c r="U20" s="64" t="s">
        <v>43</v>
      </c>
    </row>
    <row r="21" spans="1:21" s="15" customFormat="1" ht="14.45" customHeight="1" x14ac:dyDescent="0.15">
      <c r="A21" s="87" t="s">
        <v>97</v>
      </c>
      <c r="B21" s="88"/>
      <c r="C21" s="89"/>
      <c r="D21" s="64" t="s">
        <v>90</v>
      </c>
      <c r="E21" s="87" t="s">
        <v>91</v>
      </c>
      <c r="F21" s="89"/>
      <c r="G21" s="87" t="s">
        <v>43</v>
      </c>
      <c r="H21" s="89"/>
      <c r="I21" s="64" t="s">
        <v>92</v>
      </c>
      <c r="J21" s="64" t="s">
        <v>44</v>
      </c>
      <c r="K21" s="64" t="s">
        <v>45</v>
      </c>
      <c r="L21" s="64"/>
      <c r="M21" s="64" t="s">
        <v>93</v>
      </c>
      <c r="N21" s="64">
        <v>0</v>
      </c>
      <c r="O21" s="64">
        <v>295</v>
      </c>
      <c r="P21" s="65">
        <v>295</v>
      </c>
      <c r="Q21" s="64" t="s">
        <v>43</v>
      </c>
      <c r="R21" s="64" t="s">
        <v>88</v>
      </c>
      <c r="S21" s="64" t="s">
        <v>52</v>
      </c>
      <c r="T21" s="64" t="s">
        <v>43</v>
      </c>
      <c r="U21" s="64" t="s">
        <v>43</v>
      </c>
    </row>
    <row r="22" spans="1:21" s="15" customFormat="1" ht="14.45" customHeight="1" x14ac:dyDescent="0.15">
      <c r="A22" s="87" t="s">
        <v>98</v>
      </c>
      <c r="B22" s="88"/>
      <c r="C22" s="89"/>
      <c r="D22" s="64" t="s">
        <v>86</v>
      </c>
      <c r="E22" s="87" t="s">
        <v>87</v>
      </c>
      <c r="F22" s="89"/>
      <c r="G22" s="87" t="s">
        <v>43</v>
      </c>
      <c r="H22" s="89"/>
      <c r="I22" s="64" t="s">
        <v>47</v>
      </c>
      <c r="J22" s="64" t="s">
        <v>44</v>
      </c>
      <c r="K22" s="64" t="s">
        <v>45</v>
      </c>
      <c r="L22" s="64"/>
      <c r="M22" s="64" t="s">
        <v>48</v>
      </c>
      <c r="N22" s="64">
        <v>0</v>
      </c>
      <c r="O22" s="64">
        <v>237.56</v>
      </c>
      <c r="P22" s="65">
        <v>237.56</v>
      </c>
      <c r="Q22" s="64" t="s">
        <v>43</v>
      </c>
      <c r="R22" s="64" t="s">
        <v>88</v>
      </c>
      <c r="S22" s="64" t="s">
        <v>52</v>
      </c>
      <c r="T22" s="64" t="s">
        <v>43</v>
      </c>
      <c r="U22" s="64" t="s">
        <v>43</v>
      </c>
    </row>
    <row r="23" spans="1:21" s="15" customFormat="1" ht="14.45" customHeight="1" x14ac:dyDescent="0.15">
      <c r="A23" s="87" t="s">
        <v>99</v>
      </c>
      <c r="B23" s="88"/>
      <c r="C23" s="89"/>
      <c r="D23" s="64" t="s">
        <v>100</v>
      </c>
      <c r="E23" s="87" t="s">
        <v>101</v>
      </c>
      <c r="F23" s="89"/>
      <c r="G23" s="87" t="s">
        <v>43</v>
      </c>
      <c r="H23" s="89"/>
      <c r="I23" s="64" t="s">
        <v>47</v>
      </c>
      <c r="J23" s="64" t="s">
        <v>44</v>
      </c>
      <c r="K23" s="64" t="s">
        <v>45</v>
      </c>
      <c r="L23" s="64"/>
      <c r="M23" s="64" t="s">
        <v>48</v>
      </c>
      <c r="N23" s="64">
        <v>0</v>
      </c>
      <c r="O23" s="64">
        <v>81.84</v>
      </c>
      <c r="P23" s="65">
        <v>81.84</v>
      </c>
      <c r="Q23" s="64" t="s">
        <v>43</v>
      </c>
      <c r="R23" s="64" t="s">
        <v>102</v>
      </c>
      <c r="S23" s="64" t="s">
        <v>52</v>
      </c>
      <c r="T23" s="64" t="s">
        <v>43</v>
      </c>
      <c r="U23" s="64" t="s">
        <v>43</v>
      </c>
    </row>
    <row r="24" spans="1:21" s="15" customFormat="1" ht="14.45" customHeight="1" x14ac:dyDescent="0.15">
      <c r="A24" s="87" t="s">
        <v>99</v>
      </c>
      <c r="B24" s="88"/>
      <c r="C24" s="89"/>
      <c r="D24" s="64" t="s">
        <v>100</v>
      </c>
      <c r="E24" s="87" t="s">
        <v>101</v>
      </c>
      <c r="F24" s="89"/>
      <c r="G24" s="87" t="s">
        <v>43</v>
      </c>
      <c r="H24" s="89"/>
      <c r="I24" s="64" t="s">
        <v>47</v>
      </c>
      <c r="J24" s="64" t="s">
        <v>44</v>
      </c>
      <c r="K24" s="64" t="s">
        <v>45</v>
      </c>
      <c r="L24" s="64"/>
      <c r="M24" s="64" t="s">
        <v>48</v>
      </c>
      <c r="N24" s="64">
        <v>0</v>
      </c>
      <c r="O24" s="64">
        <v>189.1</v>
      </c>
      <c r="P24" s="65">
        <v>189.1</v>
      </c>
      <c r="Q24" s="64" t="s">
        <v>43</v>
      </c>
      <c r="R24" s="64" t="s">
        <v>102</v>
      </c>
      <c r="S24" s="64" t="s">
        <v>52</v>
      </c>
      <c r="T24" s="64" t="s">
        <v>43</v>
      </c>
      <c r="U24" s="64" t="s">
        <v>43</v>
      </c>
    </row>
    <row r="25" spans="1:21" s="15" customFormat="1" ht="14.45" customHeight="1" x14ac:dyDescent="0.15">
      <c r="A25" s="87" t="s">
        <v>103</v>
      </c>
      <c r="B25" s="88"/>
      <c r="C25" s="89"/>
      <c r="D25" s="64" t="s">
        <v>104</v>
      </c>
      <c r="E25" s="87" t="s">
        <v>105</v>
      </c>
      <c r="F25" s="89"/>
      <c r="G25" s="87" t="s">
        <v>43</v>
      </c>
      <c r="H25" s="89"/>
      <c r="I25" s="64" t="s">
        <v>50</v>
      </c>
      <c r="J25" s="64" t="s">
        <v>44</v>
      </c>
      <c r="K25" s="64" t="s">
        <v>45</v>
      </c>
      <c r="L25" s="64"/>
      <c r="M25" s="64" t="s">
        <v>51</v>
      </c>
      <c r="N25" s="64">
        <v>193</v>
      </c>
      <c r="O25" s="64">
        <v>0</v>
      </c>
      <c r="P25" s="65">
        <v>193</v>
      </c>
      <c r="Q25" s="64" t="s">
        <v>43</v>
      </c>
      <c r="R25" s="64" t="s">
        <v>106</v>
      </c>
      <c r="S25" s="64" t="s">
        <v>52</v>
      </c>
      <c r="T25" s="64" t="s">
        <v>43</v>
      </c>
      <c r="U25" s="64" t="s">
        <v>43</v>
      </c>
    </row>
    <row r="26" spans="1:21" s="15" customFormat="1" ht="14.45" customHeight="1" x14ac:dyDescent="0.15">
      <c r="A26" s="87" t="s">
        <v>114</v>
      </c>
      <c r="B26" s="88"/>
      <c r="C26" s="89"/>
      <c r="D26" s="64"/>
      <c r="E26" s="87" t="s">
        <v>115</v>
      </c>
      <c r="F26" s="89"/>
      <c r="G26" s="87" t="s">
        <v>43</v>
      </c>
      <c r="H26" s="89"/>
      <c r="I26" s="64" t="s">
        <v>50</v>
      </c>
      <c r="J26" s="64" t="s">
        <v>44</v>
      </c>
      <c r="K26" s="64" t="s">
        <v>45</v>
      </c>
      <c r="L26" s="64"/>
      <c r="M26" s="64" t="s">
        <v>51</v>
      </c>
      <c r="N26" s="64">
        <v>219</v>
      </c>
      <c r="O26" s="64">
        <v>0</v>
      </c>
      <c r="P26" s="65">
        <v>219</v>
      </c>
      <c r="Q26" s="64" t="s">
        <v>43</v>
      </c>
      <c r="R26" s="64" t="s">
        <v>116</v>
      </c>
      <c r="S26" s="64" t="s">
        <v>52</v>
      </c>
      <c r="T26" s="64" t="s">
        <v>43</v>
      </c>
      <c r="U26" s="64" t="s">
        <v>43</v>
      </c>
    </row>
    <row r="27" spans="1:21" s="15" customFormat="1" ht="14.45" customHeight="1" x14ac:dyDescent="0.15">
      <c r="A27" s="87" t="s">
        <v>107</v>
      </c>
      <c r="B27" s="88"/>
      <c r="C27" s="89"/>
      <c r="D27" s="64" t="s">
        <v>108</v>
      </c>
      <c r="E27" s="87" t="s">
        <v>109</v>
      </c>
      <c r="F27" s="89"/>
      <c r="G27" s="87" t="s">
        <v>43</v>
      </c>
      <c r="H27" s="89"/>
      <c r="I27" s="64" t="s">
        <v>80</v>
      </c>
      <c r="J27" s="64" t="s">
        <v>44</v>
      </c>
      <c r="K27" s="64" t="s">
        <v>45</v>
      </c>
      <c r="L27" s="64"/>
      <c r="M27" s="64" t="s">
        <v>81</v>
      </c>
      <c r="N27" s="64">
        <v>185.5</v>
      </c>
      <c r="O27" s="64">
        <v>0</v>
      </c>
      <c r="P27" s="65">
        <v>185.5</v>
      </c>
      <c r="Q27" s="64" t="s">
        <v>43</v>
      </c>
      <c r="R27" s="64" t="s">
        <v>110</v>
      </c>
      <c r="S27" s="64" t="s">
        <v>52</v>
      </c>
      <c r="T27" s="64" t="s">
        <v>43</v>
      </c>
      <c r="U27" s="64" t="s">
        <v>43</v>
      </c>
    </row>
    <row r="28" spans="1:21" s="15" customFormat="1" ht="14.45" customHeight="1" x14ac:dyDescent="0.15">
      <c r="A28" s="87" t="s">
        <v>117</v>
      </c>
      <c r="B28" s="88"/>
      <c r="C28" s="89"/>
      <c r="D28" s="64" t="s">
        <v>118</v>
      </c>
      <c r="E28" s="87" t="s">
        <v>119</v>
      </c>
      <c r="F28" s="89"/>
      <c r="G28" s="87" t="s">
        <v>43</v>
      </c>
      <c r="H28" s="89"/>
      <c r="I28" s="64" t="s">
        <v>47</v>
      </c>
      <c r="J28" s="64" t="s">
        <v>44</v>
      </c>
      <c r="K28" s="64" t="s">
        <v>45</v>
      </c>
      <c r="L28" s="64"/>
      <c r="M28" s="64" t="s">
        <v>48</v>
      </c>
      <c r="N28" s="64">
        <v>1158.43</v>
      </c>
      <c r="O28" s="64">
        <v>0</v>
      </c>
      <c r="P28" s="65">
        <v>1158.43</v>
      </c>
      <c r="Q28" s="64" t="s">
        <v>43</v>
      </c>
      <c r="R28" s="64" t="s">
        <v>110</v>
      </c>
      <c r="S28" s="64" t="s">
        <v>52</v>
      </c>
      <c r="T28" s="64" t="s">
        <v>43</v>
      </c>
      <c r="U28" s="64" t="s">
        <v>43</v>
      </c>
    </row>
    <row r="29" spans="1:21" ht="14.45" customHeight="1" x14ac:dyDescent="0.2">
      <c r="A29" s="87" t="s">
        <v>107</v>
      </c>
      <c r="B29" s="88"/>
      <c r="C29" s="89"/>
      <c r="D29" s="64" t="s">
        <v>108</v>
      </c>
      <c r="E29" s="87" t="s">
        <v>109</v>
      </c>
      <c r="F29" s="89"/>
      <c r="G29" s="87" t="s">
        <v>43</v>
      </c>
      <c r="H29" s="89"/>
      <c r="I29" s="64" t="s">
        <v>80</v>
      </c>
      <c r="J29" s="64" t="s">
        <v>44</v>
      </c>
      <c r="K29" s="64" t="s">
        <v>45</v>
      </c>
      <c r="L29" s="64"/>
      <c r="M29" s="64" t="s">
        <v>81</v>
      </c>
      <c r="N29" s="64">
        <v>193.37</v>
      </c>
      <c r="O29" s="64">
        <v>0</v>
      </c>
      <c r="P29" s="65">
        <v>193.37</v>
      </c>
      <c r="Q29" s="64" t="s">
        <v>43</v>
      </c>
      <c r="R29" s="64" t="s">
        <v>110</v>
      </c>
      <c r="S29" s="64" t="s">
        <v>52</v>
      </c>
      <c r="T29" s="64" t="s">
        <v>43</v>
      </c>
      <c r="U29" s="64" t="s">
        <v>43</v>
      </c>
    </row>
    <row r="30" spans="1:21" ht="14.45" customHeight="1" x14ac:dyDescent="0.2">
      <c r="A30" s="87" t="s">
        <v>111</v>
      </c>
      <c r="B30" s="88"/>
      <c r="C30" s="89"/>
      <c r="D30" s="64" t="s">
        <v>112</v>
      </c>
      <c r="E30" s="87" t="s">
        <v>113</v>
      </c>
      <c r="F30" s="89"/>
      <c r="G30" s="87" t="s">
        <v>43</v>
      </c>
      <c r="H30" s="89"/>
      <c r="I30" s="64" t="s">
        <v>47</v>
      </c>
      <c r="J30" s="64" t="s">
        <v>44</v>
      </c>
      <c r="K30" s="64" t="s">
        <v>45</v>
      </c>
      <c r="L30" s="64"/>
      <c r="M30" s="64" t="s">
        <v>48</v>
      </c>
      <c r="N30" s="64">
        <v>122</v>
      </c>
      <c r="O30" s="64">
        <v>0</v>
      </c>
      <c r="P30" s="65">
        <v>122</v>
      </c>
      <c r="Q30" s="64" t="s">
        <v>43</v>
      </c>
      <c r="R30" s="64" t="s">
        <v>110</v>
      </c>
      <c r="S30" s="64" t="s">
        <v>52</v>
      </c>
      <c r="T30" s="64" t="s">
        <v>43</v>
      </c>
      <c r="U30" s="64" t="s">
        <v>43</v>
      </c>
    </row>
    <row r="31" spans="1:21" ht="14.45" customHeight="1" x14ac:dyDescent="0.2">
      <c r="A31" s="87" t="s">
        <v>85</v>
      </c>
      <c r="B31" s="88"/>
      <c r="C31" s="89"/>
      <c r="D31" s="66" t="s">
        <v>86</v>
      </c>
      <c r="E31" s="87" t="s">
        <v>87</v>
      </c>
      <c r="F31" s="89"/>
      <c r="G31" s="87" t="s">
        <v>43</v>
      </c>
      <c r="H31" s="89"/>
      <c r="I31" s="66" t="s">
        <v>47</v>
      </c>
      <c r="J31" s="66" t="s">
        <v>44</v>
      </c>
      <c r="K31" s="66" t="s">
        <v>45</v>
      </c>
      <c r="L31" s="66"/>
      <c r="M31" s="66" t="s">
        <v>48</v>
      </c>
      <c r="N31" s="66">
        <v>-1050</v>
      </c>
      <c r="O31" s="66">
        <v>0</v>
      </c>
      <c r="P31" s="67">
        <v>-1050</v>
      </c>
      <c r="Q31" s="66" t="s">
        <v>43</v>
      </c>
      <c r="R31" s="66" t="s">
        <v>88</v>
      </c>
      <c r="S31" s="66" t="s">
        <v>53</v>
      </c>
      <c r="T31" s="66" t="s">
        <v>43</v>
      </c>
      <c r="U31" s="66" t="s">
        <v>43</v>
      </c>
    </row>
    <row r="32" spans="1:21" ht="14.45" customHeight="1" x14ac:dyDescent="0.2">
      <c r="A32" s="87" t="s">
        <v>98</v>
      </c>
      <c r="B32" s="88"/>
      <c r="C32" s="89"/>
      <c r="D32" s="66" t="s">
        <v>86</v>
      </c>
      <c r="E32" s="87" t="s">
        <v>87</v>
      </c>
      <c r="F32" s="89"/>
      <c r="G32" s="87" t="s">
        <v>43</v>
      </c>
      <c r="H32" s="89"/>
      <c r="I32" s="66" t="s">
        <v>47</v>
      </c>
      <c r="J32" s="66" t="s">
        <v>44</v>
      </c>
      <c r="K32" s="66" t="s">
        <v>45</v>
      </c>
      <c r="L32" s="66"/>
      <c r="M32" s="66" t="s">
        <v>48</v>
      </c>
      <c r="N32" s="66">
        <v>0</v>
      </c>
      <c r="O32" s="66">
        <v>1050</v>
      </c>
      <c r="P32" s="67">
        <v>1050</v>
      </c>
      <c r="Q32" s="66" t="s">
        <v>43</v>
      </c>
      <c r="R32" s="66" t="s">
        <v>88</v>
      </c>
      <c r="S32" s="66" t="s">
        <v>53</v>
      </c>
      <c r="T32" s="66" t="s">
        <v>43</v>
      </c>
      <c r="U32" s="66" t="s">
        <v>43</v>
      </c>
    </row>
    <row r="33" spans="1:21" ht="14.45" customHeight="1" x14ac:dyDescent="0.2">
      <c r="A33" s="87" t="s">
        <v>99</v>
      </c>
      <c r="B33" s="88"/>
      <c r="C33" s="89"/>
      <c r="D33" s="66" t="s">
        <v>100</v>
      </c>
      <c r="E33" s="87" t="s">
        <v>101</v>
      </c>
      <c r="F33" s="89"/>
      <c r="G33" s="87" t="s">
        <v>43</v>
      </c>
      <c r="H33" s="89"/>
      <c r="I33" s="66" t="s">
        <v>47</v>
      </c>
      <c r="J33" s="66" t="s">
        <v>44</v>
      </c>
      <c r="K33" s="66" t="s">
        <v>45</v>
      </c>
      <c r="L33" s="66"/>
      <c r="M33" s="66" t="s">
        <v>48</v>
      </c>
      <c r="N33" s="66">
        <v>0</v>
      </c>
      <c r="O33" s="66">
        <v>3117.1</v>
      </c>
      <c r="P33" s="67">
        <v>3117.1</v>
      </c>
      <c r="Q33" s="66" t="s">
        <v>43</v>
      </c>
      <c r="R33" s="66" t="s">
        <v>102</v>
      </c>
      <c r="S33" s="66" t="s">
        <v>53</v>
      </c>
      <c r="T33" s="66" t="s">
        <v>43</v>
      </c>
      <c r="U33" s="66" t="s">
        <v>43</v>
      </c>
    </row>
    <row r="34" spans="1:21" ht="14.45" customHeight="1" x14ac:dyDescent="0.2">
      <c r="A34" s="87" t="s">
        <v>103</v>
      </c>
      <c r="B34" s="88"/>
      <c r="C34" s="89"/>
      <c r="D34" s="66" t="s">
        <v>104</v>
      </c>
      <c r="E34" s="87" t="s">
        <v>105</v>
      </c>
      <c r="F34" s="89"/>
      <c r="G34" s="87" t="s">
        <v>43</v>
      </c>
      <c r="H34" s="89"/>
      <c r="I34" s="66" t="s">
        <v>50</v>
      </c>
      <c r="J34" s="66" t="s">
        <v>44</v>
      </c>
      <c r="K34" s="66" t="s">
        <v>45</v>
      </c>
      <c r="L34" s="66"/>
      <c r="M34" s="66" t="s">
        <v>51</v>
      </c>
      <c r="N34" s="66">
        <v>540</v>
      </c>
      <c r="O34" s="66">
        <v>0</v>
      </c>
      <c r="P34" s="67">
        <v>540</v>
      </c>
      <c r="Q34" s="66" t="s">
        <v>43</v>
      </c>
      <c r="R34" s="66" t="s">
        <v>106</v>
      </c>
      <c r="S34" s="66" t="s">
        <v>53</v>
      </c>
      <c r="T34" s="66" t="s">
        <v>43</v>
      </c>
      <c r="U34" s="66" t="s">
        <v>43</v>
      </c>
    </row>
    <row r="35" spans="1:21" ht="14.45" customHeight="1" x14ac:dyDescent="0.2">
      <c r="A35" s="87" t="s">
        <v>107</v>
      </c>
      <c r="B35" s="88"/>
      <c r="C35" s="89"/>
      <c r="D35" s="66" t="s">
        <v>108</v>
      </c>
      <c r="E35" s="87" t="s">
        <v>109</v>
      </c>
      <c r="F35" s="89"/>
      <c r="G35" s="87" t="s">
        <v>43</v>
      </c>
      <c r="H35" s="89"/>
      <c r="I35" s="66" t="s">
        <v>80</v>
      </c>
      <c r="J35" s="66" t="s">
        <v>44</v>
      </c>
      <c r="K35" s="66" t="s">
        <v>45</v>
      </c>
      <c r="L35" s="66"/>
      <c r="M35" s="66" t="s">
        <v>81</v>
      </c>
      <c r="N35" s="66">
        <v>2049.6</v>
      </c>
      <c r="O35" s="66">
        <v>0</v>
      </c>
      <c r="P35" s="67">
        <v>2049.6</v>
      </c>
      <c r="Q35" s="66" t="s">
        <v>43</v>
      </c>
      <c r="R35" s="66" t="s">
        <v>110</v>
      </c>
      <c r="S35" s="66" t="s">
        <v>53</v>
      </c>
      <c r="T35" s="66" t="s">
        <v>43</v>
      </c>
      <c r="U35" s="66" t="s">
        <v>43</v>
      </c>
    </row>
    <row r="36" spans="1:21" ht="14.45" customHeight="1" x14ac:dyDescent="0.2">
      <c r="A36" s="87" t="s">
        <v>111</v>
      </c>
      <c r="B36" s="88"/>
      <c r="C36" s="89"/>
      <c r="D36" s="66" t="s">
        <v>112</v>
      </c>
      <c r="E36" s="87" t="s">
        <v>113</v>
      </c>
      <c r="F36" s="89"/>
      <c r="G36" s="87" t="s">
        <v>43</v>
      </c>
      <c r="H36" s="89"/>
      <c r="I36" s="66" t="s">
        <v>47</v>
      </c>
      <c r="J36" s="66" t="s">
        <v>44</v>
      </c>
      <c r="K36" s="66" t="s">
        <v>45</v>
      </c>
      <c r="L36" s="66"/>
      <c r="M36" s="66" t="s">
        <v>48</v>
      </c>
      <c r="N36" s="66">
        <v>700</v>
      </c>
      <c r="O36" s="66">
        <v>0</v>
      </c>
      <c r="P36" s="67">
        <v>700</v>
      </c>
      <c r="Q36" s="66" t="s">
        <v>43</v>
      </c>
      <c r="R36" s="66" t="s">
        <v>110</v>
      </c>
      <c r="S36" s="66" t="s">
        <v>53</v>
      </c>
      <c r="T36" s="66" t="s">
        <v>43</v>
      </c>
      <c r="U36" s="66" t="s">
        <v>43</v>
      </c>
    </row>
    <row r="37" spans="1:21" ht="14.45" customHeight="1" x14ac:dyDescent="0.2">
      <c r="A37" s="87" t="s">
        <v>107</v>
      </c>
      <c r="B37" s="88"/>
      <c r="C37" s="89"/>
      <c r="D37" s="68" t="s">
        <v>108</v>
      </c>
      <c r="E37" s="87" t="s">
        <v>109</v>
      </c>
      <c r="F37" s="89"/>
      <c r="G37" s="87" t="s">
        <v>43</v>
      </c>
      <c r="H37" s="89"/>
      <c r="I37" s="68" t="s">
        <v>80</v>
      </c>
      <c r="J37" s="68" t="s">
        <v>44</v>
      </c>
      <c r="K37" s="68" t="s">
        <v>45</v>
      </c>
      <c r="L37" s="68"/>
      <c r="M37" s="68" t="s">
        <v>81</v>
      </c>
      <c r="N37" s="68">
        <v>64</v>
      </c>
      <c r="O37" s="68">
        <v>0</v>
      </c>
      <c r="P37" s="69">
        <v>64</v>
      </c>
      <c r="Q37" s="68" t="s">
        <v>43</v>
      </c>
      <c r="R37" s="68" t="s">
        <v>110</v>
      </c>
      <c r="S37" s="68" t="s">
        <v>120</v>
      </c>
      <c r="T37" s="68" t="s">
        <v>43</v>
      </c>
      <c r="U37" s="68" t="s">
        <v>43</v>
      </c>
    </row>
    <row r="38" spans="1:21" ht="14.45" customHeight="1" x14ac:dyDescent="0.2">
      <c r="A38" s="87" t="s">
        <v>121</v>
      </c>
      <c r="B38" s="88"/>
      <c r="C38" s="89"/>
      <c r="D38" s="70"/>
      <c r="E38" s="87" t="s">
        <v>122</v>
      </c>
      <c r="F38" s="89"/>
      <c r="G38" s="87"/>
      <c r="H38" s="89"/>
      <c r="I38" s="70"/>
      <c r="J38" s="70" t="s">
        <v>44</v>
      </c>
      <c r="K38" s="70" t="s">
        <v>45</v>
      </c>
      <c r="L38" s="70"/>
      <c r="M38" s="70"/>
      <c r="N38" s="70">
        <v>0</v>
      </c>
      <c r="O38" s="70">
        <v>1865.93</v>
      </c>
      <c r="P38" s="71">
        <v>1865.93</v>
      </c>
      <c r="Q38" s="70" t="s">
        <v>43</v>
      </c>
      <c r="R38" s="70"/>
      <c r="S38" s="70" t="s">
        <v>49</v>
      </c>
      <c r="T38" s="70" t="s">
        <v>43</v>
      </c>
      <c r="U38" s="70"/>
    </row>
    <row r="39" spans="1:21" ht="15" customHeight="1" x14ac:dyDescent="0.2">
      <c r="A39" s="87" t="s">
        <v>123</v>
      </c>
      <c r="B39" s="88"/>
      <c r="C39" s="89"/>
      <c r="D39" s="72"/>
      <c r="E39" s="87" t="s">
        <v>124</v>
      </c>
      <c r="F39" s="89"/>
      <c r="G39" s="87" t="s">
        <v>43</v>
      </c>
      <c r="H39" s="89"/>
      <c r="I39" s="72" t="s">
        <v>80</v>
      </c>
      <c r="J39" s="72" t="s">
        <v>44</v>
      </c>
      <c r="K39" s="72" t="s">
        <v>45</v>
      </c>
      <c r="L39" s="72" t="s">
        <v>125</v>
      </c>
      <c r="M39" s="72" t="s">
        <v>43</v>
      </c>
      <c r="N39" s="72">
        <v>0</v>
      </c>
      <c r="O39" s="72">
        <v>4201</v>
      </c>
      <c r="P39" s="73">
        <v>4201</v>
      </c>
      <c r="Q39" s="72" t="s">
        <v>43</v>
      </c>
      <c r="R39" s="72" t="s">
        <v>126</v>
      </c>
      <c r="S39" s="72" t="s">
        <v>95</v>
      </c>
      <c r="T39" s="72" t="s">
        <v>43</v>
      </c>
      <c r="U39" s="72" t="s">
        <v>43</v>
      </c>
    </row>
    <row r="40" spans="1:21" ht="15" customHeight="1" x14ac:dyDescent="0.2">
      <c r="A40" s="87" t="s">
        <v>127</v>
      </c>
      <c r="B40" s="88"/>
      <c r="C40" s="89"/>
      <c r="D40" s="72"/>
      <c r="E40" s="87" t="s">
        <v>124</v>
      </c>
      <c r="F40" s="89"/>
      <c r="G40" s="87" t="s">
        <v>43</v>
      </c>
      <c r="H40" s="89"/>
      <c r="I40" s="72" t="s">
        <v>47</v>
      </c>
      <c r="J40" s="72" t="s">
        <v>44</v>
      </c>
      <c r="K40" s="72" t="s">
        <v>45</v>
      </c>
      <c r="L40" s="72" t="s">
        <v>125</v>
      </c>
      <c r="M40" s="72" t="s">
        <v>43</v>
      </c>
      <c r="N40" s="72">
        <v>0</v>
      </c>
      <c r="O40" s="72">
        <v>7712</v>
      </c>
      <c r="P40" s="73">
        <v>7712</v>
      </c>
      <c r="Q40" s="72" t="s">
        <v>43</v>
      </c>
      <c r="R40" s="72" t="s">
        <v>126</v>
      </c>
      <c r="S40" s="72" t="s">
        <v>95</v>
      </c>
      <c r="T40" s="72" t="s">
        <v>43</v>
      </c>
      <c r="U40" s="72" t="s">
        <v>43</v>
      </c>
    </row>
    <row r="41" spans="1:21" ht="15" customHeight="1" x14ac:dyDescent="0.2">
      <c r="A41" s="87" t="s">
        <v>84</v>
      </c>
      <c r="B41" s="88"/>
      <c r="C41" s="89"/>
      <c r="D41" s="72"/>
      <c r="E41" s="87" t="s">
        <v>94</v>
      </c>
      <c r="F41" s="89"/>
      <c r="G41" s="87"/>
      <c r="H41" s="89"/>
      <c r="I41" s="72"/>
      <c r="J41" s="72" t="s">
        <v>44</v>
      </c>
      <c r="K41" s="72" t="s">
        <v>45</v>
      </c>
      <c r="L41" s="72"/>
      <c r="M41" s="72"/>
      <c r="N41" s="72">
        <v>0</v>
      </c>
      <c r="O41" s="72">
        <v>-11913</v>
      </c>
      <c r="P41" s="73">
        <v>-11913</v>
      </c>
      <c r="Q41" s="72" t="s">
        <v>43</v>
      </c>
      <c r="R41" s="72"/>
      <c r="S41" s="72" t="s">
        <v>95</v>
      </c>
      <c r="T41" s="72" t="s">
        <v>43</v>
      </c>
      <c r="U41" s="72"/>
    </row>
    <row r="42" spans="1:21" ht="15" customHeight="1" x14ac:dyDescent="0.2">
      <c r="A42" s="87" t="s">
        <v>128</v>
      </c>
      <c r="B42" s="88"/>
      <c r="C42" s="89"/>
      <c r="D42" s="72"/>
      <c r="E42" s="87" t="s">
        <v>129</v>
      </c>
      <c r="F42" s="89"/>
      <c r="G42" s="87"/>
      <c r="H42" s="89"/>
      <c r="I42" s="72"/>
      <c r="J42" s="72" t="s">
        <v>44</v>
      </c>
      <c r="K42" s="72" t="s">
        <v>45</v>
      </c>
      <c r="L42" s="72"/>
      <c r="M42" s="72"/>
      <c r="N42" s="72">
        <v>0</v>
      </c>
      <c r="O42" s="72">
        <v>6317</v>
      </c>
      <c r="P42" s="73">
        <v>6317</v>
      </c>
      <c r="Q42" s="72" t="s">
        <v>43</v>
      </c>
      <c r="R42" s="72"/>
      <c r="S42" s="72" t="s">
        <v>95</v>
      </c>
      <c r="T42" s="72" t="s">
        <v>43</v>
      </c>
      <c r="U42" s="72"/>
    </row>
    <row r="43" spans="1:21" ht="15" customHeight="1" x14ac:dyDescent="0.2">
      <c r="A43" s="87" t="s">
        <v>130</v>
      </c>
      <c r="B43" s="88"/>
      <c r="C43" s="89"/>
      <c r="D43" s="74"/>
      <c r="E43" s="87" t="s">
        <v>131</v>
      </c>
      <c r="F43" s="89"/>
      <c r="G43" s="87" t="s">
        <v>43</v>
      </c>
      <c r="H43" s="89"/>
      <c r="I43" s="74" t="s">
        <v>47</v>
      </c>
      <c r="J43" s="74" t="s">
        <v>44</v>
      </c>
      <c r="K43" s="74" t="s">
        <v>45</v>
      </c>
      <c r="L43" s="74"/>
      <c r="M43" s="74" t="s">
        <v>48</v>
      </c>
      <c r="N43" s="74">
        <v>0</v>
      </c>
      <c r="O43" s="74">
        <v>99</v>
      </c>
      <c r="P43" s="75">
        <v>99</v>
      </c>
      <c r="Q43" s="74" t="s">
        <v>43</v>
      </c>
      <c r="R43" s="74" t="s">
        <v>132</v>
      </c>
      <c r="S43" s="74" t="s">
        <v>82</v>
      </c>
      <c r="T43" s="74" t="s">
        <v>43</v>
      </c>
      <c r="U43" s="74" t="s">
        <v>43</v>
      </c>
    </row>
    <row r="44" spans="1:21" ht="14.25" customHeight="1" x14ac:dyDescent="0.2">
      <c r="A44" s="87" t="s">
        <v>130</v>
      </c>
      <c r="B44" s="88"/>
      <c r="C44" s="89"/>
      <c r="D44" s="74"/>
      <c r="E44" s="87" t="s">
        <v>131</v>
      </c>
      <c r="F44" s="89"/>
      <c r="G44" s="87" t="s">
        <v>43</v>
      </c>
      <c r="H44" s="89"/>
      <c r="I44" s="74" t="s">
        <v>47</v>
      </c>
      <c r="J44" s="74" t="s">
        <v>44</v>
      </c>
      <c r="K44" s="74" t="s">
        <v>45</v>
      </c>
      <c r="L44" s="74"/>
      <c r="M44" s="74" t="s">
        <v>48</v>
      </c>
      <c r="N44" s="74">
        <v>0</v>
      </c>
      <c r="O44" s="74">
        <v>121.91</v>
      </c>
      <c r="P44" s="75">
        <v>121.91</v>
      </c>
      <c r="Q44" s="74" t="s">
        <v>43</v>
      </c>
      <c r="R44" s="74" t="s">
        <v>132</v>
      </c>
      <c r="S44" s="74" t="s">
        <v>82</v>
      </c>
      <c r="T44" s="74" t="s">
        <v>43</v>
      </c>
      <c r="U44" s="74" t="s">
        <v>43</v>
      </c>
    </row>
    <row r="45" spans="1:21" x14ac:dyDescent="0.2">
      <c r="P45">
        <f>SUBTOTAL(9,P9:P44)</f>
        <v>24119.940000000002</v>
      </c>
    </row>
  </sheetData>
  <autoFilter ref="A8:V44" xr:uid="{00000000-0009-0000-0000-000002000000}">
    <filterColumn colId="0" showButton="0"/>
    <filterColumn colId="1" showButton="0"/>
    <filterColumn colId="4" showButton="0"/>
    <filterColumn colId="6" showButton="0"/>
  </autoFilter>
  <mergeCells count="111">
    <mergeCell ref="A9:C9"/>
    <mergeCell ref="E9:F9"/>
    <mergeCell ref="G9:H9"/>
    <mergeCell ref="A10:C10"/>
    <mergeCell ref="E10:F10"/>
    <mergeCell ref="G10:H10"/>
    <mergeCell ref="A24:C24"/>
    <mergeCell ref="E24:F24"/>
    <mergeCell ref="G24:H24"/>
    <mergeCell ref="A22:C22"/>
    <mergeCell ref="E22:F22"/>
    <mergeCell ref="G22:H22"/>
    <mergeCell ref="A23:C23"/>
    <mergeCell ref="E23:F23"/>
    <mergeCell ref="G23:H23"/>
    <mergeCell ref="A44:C44"/>
    <mergeCell ref="E44:F44"/>
    <mergeCell ref="G44:H44"/>
    <mergeCell ref="G36:H36"/>
    <mergeCell ref="A33:C33"/>
    <mergeCell ref="A8:C8"/>
    <mergeCell ref="E8:F8"/>
    <mergeCell ref="G8:H8"/>
    <mergeCell ref="A13:C13"/>
    <mergeCell ref="E13:F13"/>
    <mergeCell ref="G13:H13"/>
    <mergeCell ref="A14:C14"/>
    <mergeCell ref="A35:C35"/>
    <mergeCell ref="E14:F14"/>
    <mergeCell ref="G14:H14"/>
    <mergeCell ref="A11:C11"/>
    <mergeCell ref="E11:F11"/>
    <mergeCell ref="G11:H11"/>
    <mergeCell ref="A12:C12"/>
    <mergeCell ref="E12:F12"/>
    <mergeCell ref="G12:H12"/>
    <mergeCell ref="A19:C19"/>
    <mergeCell ref="E19:F19"/>
    <mergeCell ref="G19:H19"/>
    <mergeCell ref="A15:C15"/>
    <mergeCell ref="E15:F15"/>
    <mergeCell ref="G15:H15"/>
    <mergeCell ref="A16:C16"/>
    <mergeCell ref="E16:F16"/>
    <mergeCell ref="G16:H16"/>
    <mergeCell ref="A28:C28"/>
    <mergeCell ref="A43:C43"/>
    <mergeCell ref="E43:F43"/>
    <mergeCell ref="G43:H43"/>
    <mergeCell ref="A21:C21"/>
    <mergeCell ref="E21:F21"/>
    <mergeCell ref="G21:H21"/>
    <mergeCell ref="A20:C20"/>
    <mergeCell ref="E20:F20"/>
    <mergeCell ref="G20:H20"/>
    <mergeCell ref="A37:C37"/>
    <mergeCell ref="E37:F37"/>
    <mergeCell ref="G37:H37"/>
    <mergeCell ref="A25:C25"/>
    <mergeCell ref="E25:F25"/>
    <mergeCell ref="G25:H25"/>
    <mergeCell ref="E36:F36"/>
    <mergeCell ref="A17:C17"/>
    <mergeCell ref="E17:F17"/>
    <mergeCell ref="G17:H17"/>
    <mergeCell ref="A18:C18"/>
    <mergeCell ref="E18:F18"/>
    <mergeCell ref="A29:C29"/>
    <mergeCell ref="E29:F29"/>
    <mergeCell ref="G29:H29"/>
    <mergeCell ref="A30:C30"/>
    <mergeCell ref="E30:F30"/>
    <mergeCell ref="G30:H30"/>
    <mergeCell ref="E28:F28"/>
    <mergeCell ref="G28:H28"/>
    <mergeCell ref="A26:C26"/>
    <mergeCell ref="E26:F26"/>
    <mergeCell ref="G26:H26"/>
    <mergeCell ref="G18:H18"/>
    <mergeCell ref="A27:C27"/>
    <mergeCell ref="E27:F27"/>
    <mergeCell ref="G27:H27"/>
    <mergeCell ref="A38:C38"/>
    <mergeCell ref="E38:F38"/>
    <mergeCell ref="G38:H38"/>
    <mergeCell ref="E40:F40"/>
    <mergeCell ref="G40:H40"/>
    <mergeCell ref="A31:C31"/>
    <mergeCell ref="E31:F31"/>
    <mergeCell ref="G31:H31"/>
    <mergeCell ref="A32:C32"/>
    <mergeCell ref="E32:F32"/>
    <mergeCell ref="G32:H32"/>
    <mergeCell ref="E33:F33"/>
    <mergeCell ref="G33:H33"/>
    <mergeCell ref="A34:C34"/>
    <mergeCell ref="E34:F34"/>
    <mergeCell ref="G34:H34"/>
    <mergeCell ref="E35:F35"/>
    <mergeCell ref="G35:H35"/>
    <mergeCell ref="A36:C36"/>
    <mergeCell ref="A41:C41"/>
    <mergeCell ref="E41:F41"/>
    <mergeCell ref="G41:H41"/>
    <mergeCell ref="A42:C42"/>
    <mergeCell ref="E42:F42"/>
    <mergeCell ref="G42:H42"/>
    <mergeCell ref="A39:C39"/>
    <mergeCell ref="E39:F39"/>
    <mergeCell ref="G39:H39"/>
    <mergeCell ref="A40:C40"/>
  </mergeCells>
  <phoneticPr fontId="8" type="noConversion"/>
  <hyperlinks>
    <hyperlink ref="A9" r:id="rId1" xr:uid="{00000000-0004-0000-0200-000000000000}"/>
    <hyperlink ref="A10" r:id="rId2" xr:uid="{00000000-0004-0000-0200-000001000000}"/>
    <hyperlink ref="A11" r:id="rId3" xr:uid="{00000000-0004-0000-0200-000002000000}"/>
    <hyperlink ref="A12" r:id="rId4" xr:uid="{00000000-0004-0000-0200-000003000000}"/>
    <hyperlink ref="A13" r:id="rId5" xr:uid="{00000000-0004-0000-0200-000004000000}"/>
    <hyperlink ref="A14" r:id="rId6" xr:uid="{00000000-0004-0000-0200-000005000000}"/>
    <hyperlink ref="A15" r:id="rId7" xr:uid="{00000000-0004-0000-0200-000006000000}"/>
    <hyperlink ref="A16" r:id="rId8" xr:uid="{00000000-0004-0000-0200-000007000000}"/>
    <hyperlink ref="A17" r:id="rId9" xr:uid="{00000000-0004-0000-0200-000008000000}"/>
    <hyperlink ref="A18" r:id="rId10" xr:uid="{00000000-0004-0000-0200-000009000000}"/>
    <hyperlink ref="A19" r:id="rId11" xr:uid="{00000000-0004-0000-0200-00000A000000}"/>
    <hyperlink ref="A20" r:id="rId12" xr:uid="{00000000-0004-0000-0200-00000B000000}"/>
    <hyperlink ref="A21" r:id="rId13" xr:uid="{00000000-0004-0000-0200-00000C000000}"/>
    <hyperlink ref="A22" r:id="rId14" xr:uid="{00000000-0004-0000-0200-00000D000000}"/>
    <hyperlink ref="A23" r:id="rId15" xr:uid="{00000000-0004-0000-0200-00000E000000}"/>
    <hyperlink ref="A24" r:id="rId16" xr:uid="{00000000-0004-0000-0200-00000F000000}"/>
    <hyperlink ref="A25" r:id="rId17" xr:uid="{00000000-0004-0000-0200-000010000000}"/>
    <hyperlink ref="A26" r:id="rId18" xr:uid="{00000000-0004-0000-0200-000011000000}"/>
    <hyperlink ref="A27" r:id="rId19" xr:uid="{00000000-0004-0000-0200-000012000000}"/>
    <hyperlink ref="A28" r:id="rId20" xr:uid="{00000000-0004-0000-0200-000013000000}"/>
    <hyperlink ref="A29" r:id="rId21" xr:uid="{00000000-0004-0000-0200-000014000000}"/>
    <hyperlink ref="A30" r:id="rId22" xr:uid="{00000000-0004-0000-0200-000015000000}"/>
    <hyperlink ref="A31" r:id="rId23" xr:uid="{00000000-0004-0000-0200-000016000000}"/>
    <hyperlink ref="A32" r:id="rId24" xr:uid="{00000000-0004-0000-0200-000017000000}"/>
    <hyperlink ref="A33" r:id="rId25" xr:uid="{00000000-0004-0000-0200-000018000000}"/>
    <hyperlink ref="A34" r:id="rId26" xr:uid="{00000000-0004-0000-0200-000019000000}"/>
    <hyperlink ref="A35" r:id="rId27" xr:uid="{00000000-0004-0000-0200-00001A000000}"/>
    <hyperlink ref="A36" r:id="rId28" xr:uid="{00000000-0004-0000-0200-00001B000000}"/>
    <hyperlink ref="A37" r:id="rId29" xr:uid="{00000000-0004-0000-0200-00001C000000}"/>
    <hyperlink ref="A38" r:id="rId30" xr:uid="{00000000-0004-0000-0200-00001D000000}"/>
    <hyperlink ref="A39" r:id="rId31" xr:uid="{00000000-0004-0000-0200-00001E000000}"/>
    <hyperlink ref="A40" r:id="rId32" xr:uid="{00000000-0004-0000-0200-00001F000000}"/>
    <hyperlink ref="A41" r:id="rId33" xr:uid="{00000000-0004-0000-0200-000020000000}"/>
    <hyperlink ref="A42" r:id="rId34" xr:uid="{00000000-0004-0000-0200-000021000000}"/>
    <hyperlink ref="A43" r:id="rId35" xr:uid="{00000000-0004-0000-0200-000022000000}"/>
    <hyperlink ref="A44" r:id="rId36" xr:uid="{00000000-0004-0000-0200-000023000000}"/>
  </hyperlinks>
  <pageMargins left="1" right="1" top="1" bottom="1" header="1" footer="1"/>
  <pageSetup orientation="portrait" r:id="rId37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showGridLines="0" workbookViewId="0">
      <selection activeCell="F5" sqref="F5"/>
    </sheetView>
  </sheetViews>
  <sheetFormatPr defaultRowHeight="12.75" x14ac:dyDescent="0.2"/>
  <cols>
    <col min="1" max="1" width="3.42578125" customWidth="1"/>
    <col min="2" max="3" width="10.28515625" customWidth="1"/>
    <col min="4" max="5" width="24" customWidth="1"/>
    <col min="6" max="6" width="20.5703125" customWidth="1"/>
    <col min="7" max="7" width="3.42578125" customWidth="1"/>
    <col min="8" max="8" width="17.140625" customWidth="1"/>
    <col min="9" max="9" width="29.140625" customWidth="1"/>
    <col min="10" max="10" width="13.7109375" customWidth="1"/>
    <col min="11" max="11" width="18.85546875" customWidth="1"/>
    <col min="12" max="12" width="13.7109375" customWidth="1"/>
    <col min="13" max="14" width="20.5703125" customWidth="1"/>
    <col min="15" max="17" width="18.85546875" customWidth="1"/>
    <col min="18" max="18" width="13.7109375" customWidth="1"/>
    <col min="19" max="22" width="18.7109375" customWidth="1"/>
    <col min="23" max="23" width="0" hidden="1" customWidth="1"/>
  </cols>
  <sheetData>
    <row r="1" spans="1:21" ht="23.65" customHeight="1" thickBot="1" x14ac:dyDescent="0.25">
      <c r="A1" s="96" t="s">
        <v>20</v>
      </c>
      <c r="B1" s="97"/>
      <c r="C1" s="97"/>
      <c r="D1" s="97"/>
      <c r="E1" s="97"/>
      <c r="F1" s="97"/>
      <c r="G1" s="97"/>
    </row>
    <row r="2" spans="1:21" ht="12.4" customHeight="1" thickTop="1" x14ac:dyDescent="0.2">
      <c r="N2" s="3" t="s">
        <v>17</v>
      </c>
    </row>
    <row r="3" spans="1:21" ht="13.5" thickBot="1" x14ac:dyDescent="0.25">
      <c r="B3" s="7"/>
      <c r="C3" s="98"/>
      <c r="D3" s="99"/>
      <c r="E3" s="99"/>
      <c r="N3" s="3" t="s">
        <v>18</v>
      </c>
    </row>
    <row r="4" spans="1:21" ht="22.5" customHeight="1" thickTop="1" thickBot="1" x14ac:dyDescent="0.25">
      <c r="A4" s="10"/>
      <c r="B4" s="11" t="s">
        <v>21</v>
      </c>
      <c r="C4" s="100" t="s">
        <v>22</v>
      </c>
      <c r="D4" s="101"/>
      <c r="E4" s="101"/>
      <c r="F4" s="35" t="s">
        <v>55</v>
      </c>
      <c r="G4" s="10"/>
      <c r="H4" s="30"/>
      <c r="I4" s="29"/>
      <c r="J4" s="28"/>
      <c r="K4" s="28"/>
      <c r="L4" s="28"/>
      <c r="M4" s="28"/>
      <c r="N4" s="28"/>
      <c r="P4" s="10"/>
      <c r="Q4" s="10"/>
      <c r="R4" s="10"/>
      <c r="S4" s="10"/>
      <c r="T4" s="10"/>
      <c r="U4" s="10"/>
    </row>
    <row r="5" spans="1:21" ht="15" thickBo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ht="14.25" thickTop="1" x14ac:dyDescent="0.2">
      <c r="A6" s="102" t="s">
        <v>0</v>
      </c>
      <c r="B6" s="103"/>
      <c r="C6" s="104"/>
      <c r="D6" s="12" t="s">
        <v>1</v>
      </c>
      <c r="E6" s="102" t="s">
        <v>2</v>
      </c>
      <c r="F6" s="104"/>
      <c r="G6" s="102" t="s">
        <v>3</v>
      </c>
      <c r="H6" s="104"/>
      <c r="I6" s="12" t="s">
        <v>4</v>
      </c>
      <c r="J6" s="12" t="s">
        <v>5</v>
      </c>
      <c r="K6" s="14" t="s">
        <v>6</v>
      </c>
      <c r="L6" s="12" t="s">
        <v>7</v>
      </c>
      <c r="M6" s="12" t="s">
        <v>8</v>
      </c>
      <c r="N6" s="12" t="s">
        <v>9</v>
      </c>
      <c r="O6" s="12" t="s">
        <v>10</v>
      </c>
      <c r="P6" s="12" t="s">
        <v>11</v>
      </c>
      <c r="Q6" s="12" t="s">
        <v>12</v>
      </c>
      <c r="R6" s="13" t="s">
        <v>13</v>
      </c>
      <c r="S6" s="13" t="s">
        <v>14</v>
      </c>
      <c r="T6" s="13" t="s">
        <v>15</v>
      </c>
      <c r="U6" s="13" t="s">
        <v>16</v>
      </c>
    </row>
    <row r="7" spans="1:21" x14ac:dyDescent="0.2">
      <c r="A7" s="93"/>
      <c r="B7" s="95"/>
      <c r="C7" s="94"/>
      <c r="D7" s="32"/>
      <c r="E7" s="93"/>
      <c r="F7" s="94"/>
      <c r="G7" s="93"/>
      <c r="H7" s="94"/>
      <c r="I7" s="32"/>
      <c r="J7" s="32"/>
      <c r="K7" s="32"/>
      <c r="L7" s="32"/>
      <c r="M7" s="32"/>
      <c r="N7" s="32"/>
      <c r="O7" s="32"/>
      <c r="P7" s="33"/>
      <c r="Q7" s="32"/>
      <c r="R7" s="32"/>
      <c r="S7" s="32"/>
      <c r="T7" s="32"/>
      <c r="U7" s="32"/>
    </row>
    <row r="8" spans="1:21" x14ac:dyDescent="0.2">
      <c r="A8" s="93"/>
      <c r="B8" s="95"/>
      <c r="C8" s="94"/>
      <c r="D8" s="32"/>
      <c r="E8" s="93"/>
      <c r="F8" s="94"/>
      <c r="G8" s="93"/>
      <c r="H8" s="94"/>
      <c r="I8" s="32"/>
      <c r="J8" s="32"/>
      <c r="K8" s="32"/>
      <c r="L8" s="32"/>
      <c r="M8" s="32"/>
      <c r="N8" s="32"/>
      <c r="O8" s="32"/>
      <c r="P8" s="33"/>
      <c r="Q8" s="32"/>
      <c r="R8" s="32"/>
      <c r="S8" s="32"/>
      <c r="T8" s="32"/>
      <c r="U8" s="32"/>
    </row>
    <row r="9" spans="1:21" x14ac:dyDescent="0.2">
      <c r="A9" s="93"/>
      <c r="B9" s="95"/>
      <c r="C9" s="94"/>
      <c r="D9" s="32"/>
      <c r="E9" s="93"/>
      <c r="F9" s="94"/>
      <c r="G9" s="93"/>
      <c r="H9" s="94"/>
      <c r="I9" s="32"/>
      <c r="J9" s="32"/>
      <c r="K9" s="32"/>
      <c r="L9" s="32"/>
      <c r="M9" s="32"/>
      <c r="N9" s="32"/>
      <c r="O9" s="32"/>
      <c r="P9" s="33"/>
      <c r="Q9" s="32"/>
      <c r="R9" s="32"/>
      <c r="S9" s="32"/>
      <c r="T9" s="32"/>
      <c r="U9" s="32"/>
    </row>
    <row r="10" spans="1:21" x14ac:dyDescent="0.2">
      <c r="A10" s="93"/>
      <c r="B10" s="95"/>
      <c r="C10" s="94"/>
      <c r="D10" s="32"/>
      <c r="E10" s="93"/>
      <c r="F10" s="94"/>
      <c r="G10" s="93"/>
      <c r="H10" s="94"/>
      <c r="I10" s="32"/>
      <c r="J10" s="32"/>
      <c r="K10" s="32"/>
      <c r="L10" s="32"/>
      <c r="M10" s="32"/>
      <c r="N10" s="32"/>
      <c r="O10" s="32"/>
      <c r="P10" s="33"/>
      <c r="Q10" s="32"/>
      <c r="R10" s="32"/>
      <c r="S10" s="32"/>
      <c r="T10" s="32"/>
      <c r="U10" s="32"/>
    </row>
    <row r="11" spans="1:21" x14ac:dyDescent="0.2">
      <c r="A11" s="93"/>
      <c r="B11" s="95"/>
      <c r="C11" s="94"/>
      <c r="D11" s="32"/>
      <c r="E11" s="93"/>
      <c r="F11" s="94"/>
      <c r="G11" s="93"/>
      <c r="H11" s="94"/>
      <c r="I11" s="32"/>
      <c r="J11" s="32"/>
      <c r="K11" s="32"/>
      <c r="L11" s="32"/>
      <c r="M11" s="32"/>
      <c r="N11" s="32"/>
      <c r="O11" s="32"/>
      <c r="P11" s="33"/>
      <c r="Q11" s="32"/>
      <c r="R11" s="32"/>
      <c r="S11" s="32"/>
      <c r="T11" s="32"/>
      <c r="U11" s="32"/>
    </row>
    <row r="12" spans="1:21" x14ac:dyDescent="0.2">
      <c r="A12" s="93"/>
      <c r="B12" s="95"/>
      <c r="C12" s="94"/>
      <c r="D12" s="32"/>
      <c r="E12" s="93"/>
      <c r="F12" s="94"/>
      <c r="G12" s="93"/>
      <c r="H12" s="94"/>
      <c r="I12" s="32"/>
      <c r="J12" s="32"/>
      <c r="K12" s="32"/>
      <c r="L12" s="32"/>
      <c r="M12" s="32"/>
      <c r="N12" s="32"/>
      <c r="O12" s="32"/>
      <c r="P12" s="33"/>
      <c r="Q12" s="32"/>
      <c r="R12" s="32"/>
      <c r="S12" s="32"/>
      <c r="T12" s="32"/>
      <c r="U12" s="32"/>
    </row>
    <row r="13" spans="1:21" x14ac:dyDescent="0.2">
      <c r="A13" s="93"/>
      <c r="B13" s="95"/>
      <c r="C13" s="94"/>
      <c r="D13" s="32"/>
      <c r="E13" s="93"/>
      <c r="F13" s="94"/>
      <c r="G13" s="93"/>
      <c r="H13" s="94"/>
      <c r="I13" s="32"/>
      <c r="J13" s="32"/>
      <c r="K13" s="32"/>
      <c r="L13" s="32"/>
      <c r="M13" s="32"/>
      <c r="N13" s="32"/>
      <c r="O13" s="32"/>
      <c r="P13" s="33"/>
      <c r="Q13" s="32"/>
      <c r="R13" s="32"/>
      <c r="S13" s="32"/>
      <c r="T13" s="32"/>
      <c r="U13" s="32"/>
    </row>
    <row r="14" spans="1:21" x14ac:dyDescent="0.2">
      <c r="A14" s="93"/>
      <c r="B14" s="95"/>
      <c r="C14" s="94"/>
      <c r="D14" s="32"/>
      <c r="E14" s="93"/>
      <c r="F14" s="94"/>
      <c r="G14" s="93"/>
      <c r="H14" s="94"/>
      <c r="I14" s="32"/>
      <c r="J14" s="32"/>
      <c r="K14" s="32"/>
      <c r="L14" s="32"/>
      <c r="M14" s="32"/>
      <c r="N14" s="32"/>
      <c r="O14" s="32"/>
      <c r="P14" s="33"/>
      <c r="Q14" s="32"/>
      <c r="R14" s="32"/>
      <c r="S14" s="32"/>
      <c r="T14" s="32"/>
      <c r="U14" s="32"/>
    </row>
    <row r="15" spans="1:21" x14ac:dyDescent="0.2">
      <c r="A15" s="90"/>
      <c r="B15" s="91"/>
      <c r="C15" s="92"/>
      <c r="D15" s="34"/>
      <c r="E15" s="90"/>
      <c r="F15" s="92"/>
      <c r="G15" s="90"/>
      <c r="H15" s="92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</sheetData>
  <mergeCells count="33">
    <mergeCell ref="A7:C7"/>
    <mergeCell ref="E7:F7"/>
    <mergeCell ref="G7:H7"/>
    <mergeCell ref="A8:C8"/>
    <mergeCell ref="G13:H13"/>
    <mergeCell ref="A11:C11"/>
    <mergeCell ref="E11:F11"/>
    <mergeCell ref="G11:H11"/>
    <mergeCell ref="G8:H8"/>
    <mergeCell ref="E8:F8"/>
    <mergeCell ref="G10:H10"/>
    <mergeCell ref="A12:C12"/>
    <mergeCell ref="E12:F12"/>
    <mergeCell ref="G12:H12"/>
    <mergeCell ref="A1:G1"/>
    <mergeCell ref="C3:E3"/>
    <mergeCell ref="C4:E4"/>
    <mergeCell ref="A6:C6"/>
    <mergeCell ref="E6:F6"/>
    <mergeCell ref="G6:H6"/>
    <mergeCell ref="A15:C15"/>
    <mergeCell ref="E15:F15"/>
    <mergeCell ref="G15:H15"/>
    <mergeCell ref="E9:F9"/>
    <mergeCell ref="G9:H9"/>
    <mergeCell ref="A13:C13"/>
    <mergeCell ref="E13:F13"/>
    <mergeCell ref="G14:H14"/>
    <mergeCell ref="A10:C10"/>
    <mergeCell ref="E10:F10"/>
    <mergeCell ref="A9:C9"/>
    <mergeCell ref="A14:C14"/>
    <mergeCell ref="E14:F14"/>
  </mergeCells>
  <phoneticPr fontId="11" type="noConversion"/>
  <hyperlinks>
    <hyperlink ref="A7" r:id="rId1" display="@@461180320002-01" xr:uid="{00000000-0004-0000-0300-000000000000}"/>
    <hyperlink ref="A8" r:id="rId2" display="@@462180322003-01" xr:uid="{00000000-0004-0000-0300-000001000000}"/>
    <hyperlink ref="A9" r:id="rId3" display="@@462180323001-01" xr:uid="{00000000-0004-0000-0300-000002000000}"/>
    <hyperlink ref="A10" r:id="rId4" display="462180322003-01" xr:uid="{00000000-0004-0000-0300-000003000000}"/>
    <hyperlink ref="A11" r:id="rId5" display="462180323001-01" xr:uid="{00000000-0004-0000-0300-000004000000}"/>
    <hyperlink ref="A12" r:id="rId6" display="462180402003-01" xr:uid="{00000000-0004-0000-0300-000005000000}"/>
    <hyperlink ref="A13" r:id="rId7" display="@@462180418002-01" xr:uid="{00000000-0004-0000-0300-000006000000}"/>
    <hyperlink ref="A14" r:id="rId8" display="@@462180417001-01" xr:uid="{00000000-0004-0000-0300-000007000000}"/>
    <hyperlink ref="A15" r:id="rId9" display="@@462180423002-01" xr:uid="{00000000-0004-0000-0300-000008000000}"/>
    <hyperlink ref="A16" r:id="rId10" display="@@462180425002-01" xr:uid="{00000000-0004-0000-0300-000009000000}"/>
  </hyperlinks>
  <pageMargins left="1" right="1" top="1" bottom="1" header="1" footer="1"/>
  <pageSetup orientation="portrait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zoomScale="115" zoomScaleNormal="115" workbookViewId="0">
      <selection activeCell="G7" sqref="G7"/>
    </sheetView>
  </sheetViews>
  <sheetFormatPr defaultRowHeight="12.75" x14ac:dyDescent="0.2"/>
  <cols>
    <col min="1" max="1" width="14.140625" customWidth="1"/>
    <col min="3" max="3" width="29.28515625" customWidth="1"/>
    <col min="4" max="4" width="11.7109375" customWidth="1"/>
    <col min="5" max="5" width="13" customWidth="1"/>
    <col min="6" max="6" width="11.7109375" customWidth="1"/>
    <col min="7" max="7" width="12.7109375" customWidth="1"/>
    <col min="8" max="8" width="13.140625" customWidth="1"/>
    <col min="9" max="9" width="12.140625" customWidth="1"/>
    <col min="10" max="10" width="13.28515625" customWidth="1"/>
    <col min="11" max="11" width="12.28515625" customWidth="1"/>
    <col min="12" max="12" width="12.140625" customWidth="1"/>
    <col min="13" max="13" width="12.28515625" bestFit="1" customWidth="1"/>
    <col min="14" max="15" width="13" customWidth="1"/>
  </cols>
  <sheetData>
    <row r="1" spans="1:15" s="18" customFormat="1" ht="14.25" x14ac:dyDescent="0.2">
      <c r="A1" s="17"/>
      <c r="D1" s="105" t="s">
        <v>54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s="18" customFormat="1" x14ac:dyDescent="0.2">
      <c r="A2" s="19" t="s">
        <v>25</v>
      </c>
      <c r="B2" s="20" t="s">
        <v>26</v>
      </c>
      <c r="C2" s="21" t="s">
        <v>27</v>
      </c>
      <c r="D2" s="31" t="s">
        <v>28</v>
      </c>
      <c r="E2" s="31" t="s">
        <v>29</v>
      </c>
      <c r="F2" s="31" t="s">
        <v>30</v>
      </c>
      <c r="G2" s="31" t="s">
        <v>31</v>
      </c>
      <c r="H2" s="31" t="s">
        <v>32</v>
      </c>
      <c r="I2" s="31" t="s">
        <v>33</v>
      </c>
      <c r="J2" s="31" t="s">
        <v>34</v>
      </c>
      <c r="K2" s="31" t="s">
        <v>35</v>
      </c>
      <c r="L2" s="31" t="s">
        <v>36</v>
      </c>
      <c r="M2" s="31" t="s">
        <v>37</v>
      </c>
      <c r="N2" s="31" t="s">
        <v>38</v>
      </c>
      <c r="O2" s="31" t="s">
        <v>39</v>
      </c>
    </row>
    <row r="3" spans="1:15" s="18" customFormat="1" x14ac:dyDescent="0.2">
      <c r="A3" s="22" t="s">
        <v>42</v>
      </c>
      <c r="B3" s="23" t="s">
        <v>40</v>
      </c>
      <c r="C3" s="24"/>
      <c r="D3" s="36">
        <v>119169.82</v>
      </c>
      <c r="E3" s="25">
        <v>122184.48</v>
      </c>
      <c r="F3" s="25">
        <v>137545.03000000003</v>
      </c>
      <c r="G3" s="25">
        <v>127980.65999999997</v>
      </c>
      <c r="H3" s="25"/>
      <c r="I3" s="25"/>
      <c r="J3" s="25"/>
      <c r="K3" s="25"/>
      <c r="L3" s="25"/>
      <c r="M3" s="25"/>
      <c r="N3" s="25"/>
      <c r="O3" s="25"/>
    </row>
    <row r="4" spans="1:15" s="18" customFormat="1" x14ac:dyDescent="0.2">
      <c r="A4" s="17"/>
    </row>
  </sheetData>
  <mergeCells count="1">
    <mergeCell ref="D1:O1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OS Exp</vt:lpstr>
      <vt:lpstr>12272 travel</vt:lpstr>
      <vt:lpstr>12273 travel</vt:lpstr>
      <vt:lpstr>12273 R&amp;D</vt:lpstr>
      <vt:lpstr>Expact Exp.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2015-12-10T00:51:31Z</dcterms:created>
  <dcterms:modified xsi:type="dcterms:W3CDTF">2018-09-15T05:24:09Z</dcterms:modified>
</cp:coreProperties>
</file>