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https://gla-my.sharepoint.com/personal/2607045s_student_gla_ac_uk/Documents/Documents/GitHub/COVcode/raw_data/"/>
    </mc:Choice>
  </mc:AlternateContent>
  <xr:revisionPtr revIDLastSave="0" documentId="8_{BCB7A2F3-CAB9-48B0-9066-05B31005DA56}" xr6:coauthVersionLast="47" xr6:coauthVersionMax="47" xr10:uidLastSave="{00000000-0000-0000-0000-000000000000}"/>
  <bookViews>
    <workbookView xWindow="30" yWindow="30" windowWidth="20460" windowHeight="10770" firstSheet="2" activeTab="2" xr2:uid="{640EA9E0-8B69-6649-84F0-8DEB84EDF346}"/>
  </bookViews>
  <sheets>
    <sheet name="Key" sheetId="3" r:id="rId1"/>
    <sheet name="Data_Sources_Notes" sheetId="14" r:id="rId2"/>
    <sheet name="RD_Sources" sheetId="32" r:id="rId3"/>
    <sheet name="Historical_Data_Dictionary" sheetId="22" r:id="rId4"/>
    <sheet name="COV_By_Ward" sheetId="7" r:id="rId5"/>
    <sheet name="Births_By_Ward" sheetId="18" r:id="rId6"/>
    <sheet name="Births_By_Month_1908" sheetId="19" r:id="rId7"/>
    <sheet name="Vars_By_Sanitary_Dist" sheetId="21" r:id="rId8"/>
    <sheet name="Vars_By_Ward" sheetId="23" r:id="rId9"/>
    <sheet name="Smallpox_historical" sheetId="35" r:id="rId10"/>
    <sheet name="RD_MOH_Numbering" sheetId="31" r:id="rId11"/>
    <sheet name="Vars_By_RD" sheetId="29" r:id="rId12"/>
    <sheet name="COV_By_RD_1913_adjust" sheetId="30" r:id="rId13"/>
    <sheet name="Census_1901_Houses" sheetId="26" r:id="rId14"/>
    <sheet name="Matching_Matrix" sheetId="15" r:id="rId15"/>
    <sheet name="Matching_Matrix_RD" sheetId="33" r:id="rId16"/>
    <sheet name="Year_Dummies" sheetId="27" r:id="rId17"/>
    <sheet name="Weightings_1903" sheetId="28" r:id="rId18"/>
    <sheet name="Reg_district_vacc_annual" sheetId="34"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 i="34" l="1"/>
  <c r="J12" i="34"/>
  <c r="J13" i="34"/>
  <c r="J14" i="34"/>
  <c r="J15" i="34"/>
  <c r="J16" i="34"/>
  <c r="J10" i="34"/>
  <c r="H3" i="34"/>
  <c r="H4" i="34"/>
  <c r="H5" i="34"/>
  <c r="H6" i="34"/>
  <c r="H7" i="34"/>
  <c r="H8" i="34"/>
  <c r="H9" i="34"/>
  <c r="H10" i="34"/>
  <c r="H11" i="34"/>
  <c r="H12" i="34"/>
  <c r="H13" i="34"/>
  <c r="H14" i="34"/>
  <c r="H15" i="34"/>
  <c r="H16" i="34"/>
  <c r="H2" i="34"/>
  <c r="F3" i="34"/>
  <c r="F4" i="34"/>
  <c r="F5" i="34"/>
  <c r="F6" i="34"/>
  <c r="P6" i="34" s="1"/>
  <c r="F7" i="34"/>
  <c r="F8" i="34"/>
  <c r="F9" i="34"/>
  <c r="F10" i="34"/>
  <c r="F11" i="34"/>
  <c r="F12" i="34"/>
  <c r="F13" i="34"/>
  <c r="F14" i="34"/>
  <c r="F15" i="34"/>
  <c r="F16" i="34"/>
  <c r="F2" i="34"/>
  <c r="P2" i="34" s="1"/>
  <c r="D3" i="34"/>
  <c r="D4" i="34"/>
  <c r="D5" i="34"/>
  <c r="D6" i="34"/>
  <c r="D7" i="34"/>
  <c r="D8" i="34"/>
  <c r="D9" i="34"/>
  <c r="D10" i="34"/>
  <c r="D11" i="34"/>
  <c r="D12" i="34"/>
  <c r="D13" i="34"/>
  <c r="D14" i="34"/>
  <c r="D15" i="34"/>
  <c r="D16" i="34"/>
  <c r="D2" i="34"/>
  <c r="Q3" i="34"/>
  <c r="Q4" i="34"/>
  <c r="Q5" i="34"/>
  <c r="Q6" i="34"/>
  <c r="Q7" i="34"/>
  <c r="Q8" i="34"/>
  <c r="Q9" i="34"/>
  <c r="Q10" i="34"/>
  <c r="Q11" i="34"/>
  <c r="Q12" i="34"/>
  <c r="Q13" i="34"/>
  <c r="Q14" i="34"/>
  <c r="Q15" i="34"/>
  <c r="Q16" i="34"/>
  <c r="Q2" i="34"/>
  <c r="K3" i="34"/>
  <c r="L3" i="34" s="1"/>
  <c r="K4" i="34"/>
  <c r="L4" i="34"/>
  <c r="K5" i="34"/>
  <c r="L5" i="34"/>
  <c r="K6" i="34"/>
  <c r="L6" i="34"/>
  <c r="K7" i="34"/>
  <c r="L7" i="34"/>
  <c r="K8" i="34"/>
  <c r="L8" i="34"/>
  <c r="K9" i="34"/>
  <c r="L9" i="34"/>
  <c r="K10" i="34"/>
  <c r="L10" i="34"/>
  <c r="K11" i="34"/>
  <c r="L11" i="34"/>
  <c r="K12" i="34"/>
  <c r="L12" i="34"/>
  <c r="K13" i="34"/>
  <c r="L13" i="34"/>
  <c r="K14" i="34"/>
  <c r="L14" i="34"/>
  <c r="K15" i="34"/>
  <c r="L15" i="34"/>
  <c r="K16" i="34"/>
  <c r="L16" i="34"/>
  <c r="L2" i="34"/>
  <c r="K2" i="34"/>
  <c r="O16" i="34"/>
  <c r="P16" i="34" s="1"/>
  <c r="N16" i="34"/>
  <c r="M16" i="34"/>
  <c r="O15" i="34"/>
  <c r="P15" i="34" s="1"/>
  <c r="N15" i="34"/>
  <c r="M15" i="34"/>
  <c r="O14" i="34"/>
  <c r="P14" i="34" s="1"/>
  <c r="N14" i="34"/>
  <c r="M14" i="34"/>
  <c r="O13" i="34"/>
  <c r="N13" i="34"/>
  <c r="M13" i="34"/>
  <c r="O12" i="34"/>
  <c r="N12" i="34"/>
  <c r="M12" i="34"/>
  <c r="O11" i="34"/>
  <c r="N11" i="34"/>
  <c r="M11" i="34"/>
  <c r="O10" i="34"/>
  <c r="N10" i="34"/>
  <c r="M10" i="34"/>
  <c r="P9" i="34"/>
  <c r="O9" i="34"/>
  <c r="N9" i="34"/>
  <c r="M9" i="34"/>
  <c r="P8" i="34"/>
  <c r="O8" i="34"/>
  <c r="N8" i="34"/>
  <c r="M8" i="34"/>
  <c r="P7" i="34"/>
  <c r="O7" i="34"/>
  <c r="N7" i="34"/>
  <c r="M7" i="34"/>
  <c r="O6" i="34"/>
  <c r="N6" i="34"/>
  <c r="M6" i="34"/>
  <c r="P5" i="34"/>
  <c r="O5" i="34"/>
  <c r="N5" i="34"/>
  <c r="M5" i="34"/>
  <c r="P4" i="34"/>
  <c r="O4" i="34"/>
  <c r="N4" i="34"/>
  <c r="M4" i="34"/>
  <c r="P3" i="34"/>
  <c r="O3" i="34"/>
  <c r="N3" i="34"/>
  <c r="M3" i="34"/>
  <c r="O2" i="34"/>
  <c r="N2" i="34"/>
  <c r="M2" i="34"/>
  <c r="E11" i="30"/>
  <c r="G16" i="30"/>
  <c r="H16" i="30"/>
  <c r="I16" i="30"/>
  <c r="G17" i="30"/>
  <c r="H17" i="30"/>
  <c r="I17" i="30"/>
  <c r="F16" i="30"/>
  <c r="F17" i="30"/>
  <c r="E17" i="30"/>
  <c r="E16" i="30"/>
  <c r="G10" i="30"/>
  <c r="H10" i="30"/>
  <c r="I10" i="30"/>
  <c r="G11" i="30"/>
  <c r="H11" i="30"/>
  <c r="I11" i="30"/>
  <c r="F10" i="30"/>
  <c r="F11" i="30"/>
  <c r="E10" i="30"/>
  <c r="S141" i="29"/>
  <c r="P141" i="29"/>
  <c r="O141" i="29"/>
  <c r="Q141" i="29" s="1"/>
  <c r="N141" i="29"/>
  <c r="M141" i="29"/>
  <c r="L141" i="29"/>
  <c r="J141" i="29"/>
  <c r="H141" i="29"/>
  <c r="F141" i="29"/>
  <c r="S140" i="29"/>
  <c r="P140" i="29"/>
  <c r="O140" i="29"/>
  <c r="Q140" i="29" s="1"/>
  <c r="N140" i="29"/>
  <c r="M140" i="29"/>
  <c r="L140" i="29"/>
  <c r="J140" i="29"/>
  <c r="H140" i="29"/>
  <c r="F140" i="29"/>
  <c r="S139" i="29"/>
  <c r="P139" i="29"/>
  <c r="O139" i="29"/>
  <c r="Q139" i="29" s="1"/>
  <c r="N139" i="29"/>
  <c r="M139" i="29"/>
  <c r="L139" i="29"/>
  <c r="J139" i="29"/>
  <c r="H139" i="29"/>
  <c r="F139" i="29"/>
  <c r="S138" i="29"/>
  <c r="Q138" i="29"/>
  <c r="P138" i="29"/>
  <c r="O138" i="29"/>
  <c r="N138" i="29"/>
  <c r="M138" i="29"/>
  <c r="L138" i="29"/>
  <c r="J138" i="29"/>
  <c r="H138" i="29"/>
  <c r="F138" i="29"/>
  <c r="S137" i="29"/>
  <c r="Q137" i="29"/>
  <c r="P137" i="29"/>
  <c r="O137" i="29"/>
  <c r="N137" i="29"/>
  <c r="M137" i="29"/>
  <c r="L137" i="29"/>
  <c r="J137" i="29"/>
  <c r="H137" i="29"/>
  <c r="F137" i="29"/>
  <c r="S136" i="29"/>
  <c r="Q136" i="29"/>
  <c r="P136" i="29"/>
  <c r="O136" i="29"/>
  <c r="N136" i="29"/>
  <c r="M136" i="29"/>
  <c r="L136" i="29"/>
  <c r="J136" i="29"/>
  <c r="H136" i="29"/>
  <c r="F136" i="29"/>
  <c r="S135" i="29"/>
  <c r="P135" i="29"/>
  <c r="O135" i="29"/>
  <c r="Q135" i="29" s="1"/>
  <c r="N135" i="29"/>
  <c r="M135" i="29"/>
  <c r="L135" i="29"/>
  <c r="J135" i="29"/>
  <c r="H135" i="29"/>
  <c r="F135" i="29"/>
  <c r="S134" i="29"/>
  <c r="Q134" i="29"/>
  <c r="P134" i="29"/>
  <c r="O134" i="29"/>
  <c r="N134" i="29"/>
  <c r="M134" i="29"/>
  <c r="L134" i="29"/>
  <c r="J134" i="29"/>
  <c r="H134" i="29"/>
  <c r="F134" i="29"/>
  <c r="S133" i="29"/>
  <c r="Q133" i="29"/>
  <c r="P133" i="29"/>
  <c r="O133" i="29"/>
  <c r="N133" i="29"/>
  <c r="M133" i="29"/>
  <c r="L133" i="29"/>
  <c r="J133" i="29"/>
  <c r="H133" i="29"/>
  <c r="F133" i="29"/>
  <c r="S132" i="29"/>
  <c r="Q132" i="29"/>
  <c r="P132" i="29"/>
  <c r="O132" i="29"/>
  <c r="N132" i="29"/>
  <c r="M132" i="29"/>
  <c r="L132" i="29"/>
  <c r="J132" i="29"/>
  <c r="H132" i="29"/>
  <c r="F132" i="29"/>
  <c r="S131" i="29"/>
  <c r="P131" i="29"/>
  <c r="O131" i="29"/>
  <c r="Q131" i="29" s="1"/>
  <c r="N131" i="29"/>
  <c r="M131" i="29"/>
  <c r="L131" i="29"/>
  <c r="J131" i="29"/>
  <c r="H131" i="29"/>
  <c r="F131" i="29"/>
  <c r="S130" i="29"/>
  <c r="Q130" i="29"/>
  <c r="P130" i="29"/>
  <c r="O130" i="29"/>
  <c r="N130" i="29"/>
  <c r="M130" i="29"/>
  <c r="L130" i="29"/>
  <c r="J130" i="29"/>
  <c r="H130" i="29"/>
  <c r="F130" i="29"/>
  <c r="S129" i="29"/>
  <c r="Q129" i="29"/>
  <c r="P129" i="29"/>
  <c r="O129" i="29"/>
  <c r="N129" i="29"/>
  <c r="M129" i="29"/>
  <c r="L129" i="29"/>
  <c r="J129" i="29"/>
  <c r="H129" i="29"/>
  <c r="F129" i="29"/>
  <c r="S128" i="29"/>
  <c r="Q128" i="29"/>
  <c r="P128" i="29"/>
  <c r="O128" i="29"/>
  <c r="N128" i="29"/>
  <c r="M128" i="29"/>
  <c r="L128" i="29"/>
  <c r="J128" i="29"/>
  <c r="H128" i="29"/>
  <c r="F128" i="29"/>
  <c r="S127" i="29"/>
  <c r="P127" i="29"/>
  <c r="O127" i="29"/>
  <c r="Q127" i="29" s="1"/>
  <c r="N127" i="29"/>
  <c r="M127" i="29"/>
  <c r="L127" i="29"/>
  <c r="J127" i="29"/>
  <c r="H127" i="29"/>
  <c r="F127" i="29"/>
  <c r="S126" i="29"/>
  <c r="Q126" i="29"/>
  <c r="P126" i="29"/>
  <c r="O126" i="29"/>
  <c r="N126" i="29"/>
  <c r="M126" i="29"/>
  <c r="L126" i="29"/>
  <c r="J126" i="29"/>
  <c r="H126" i="29"/>
  <c r="F126" i="29"/>
  <c r="S125" i="29"/>
  <c r="Q125" i="29"/>
  <c r="P125" i="29"/>
  <c r="O125" i="29"/>
  <c r="N125" i="29"/>
  <c r="M125" i="29"/>
  <c r="L125" i="29"/>
  <c r="J125" i="29"/>
  <c r="H125" i="29"/>
  <c r="F125" i="29"/>
  <c r="S124" i="29"/>
  <c r="Q124" i="29"/>
  <c r="P124" i="29"/>
  <c r="O124" i="29"/>
  <c r="N124" i="29"/>
  <c r="M124" i="29"/>
  <c r="L124" i="29"/>
  <c r="J124" i="29"/>
  <c r="H124" i="29"/>
  <c r="F124" i="29"/>
  <c r="S123" i="29"/>
  <c r="P123" i="29"/>
  <c r="O123" i="29"/>
  <c r="Q123" i="29" s="1"/>
  <c r="N123" i="29"/>
  <c r="M123" i="29"/>
  <c r="L123" i="29"/>
  <c r="J123" i="29"/>
  <c r="H123" i="29"/>
  <c r="F123" i="29"/>
  <c r="S122" i="29"/>
  <c r="Q122" i="29"/>
  <c r="P122" i="29"/>
  <c r="O122" i="29"/>
  <c r="N122" i="29"/>
  <c r="M122" i="29"/>
  <c r="L122" i="29"/>
  <c r="J122" i="29"/>
  <c r="H122" i="29"/>
  <c r="F122" i="29"/>
  <c r="S121" i="29"/>
  <c r="P121" i="29"/>
  <c r="O121" i="29"/>
  <c r="Q121" i="29" s="1"/>
  <c r="N121" i="29"/>
  <c r="M121" i="29"/>
  <c r="L121" i="29"/>
  <c r="J121" i="29"/>
  <c r="H121" i="29"/>
  <c r="F121" i="29"/>
  <c r="S120" i="29"/>
  <c r="Q120" i="29"/>
  <c r="P120" i="29"/>
  <c r="O120" i="29"/>
  <c r="N120" i="29"/>
  <c r="M120" i="29"/>
  <c r="L120" i="29"/>
  <c r="J120" i="29"/>
  <c r="H120" i="29"/>
  <c r="F120" i="29"/>
  <c r="S119" i="29"/>
  <c r="P119" i="29"/>
  <c r="O119" i="29"/>
  <c r="Q119" i="29" s="1"/>
  <c r="N119" i="29"/>
  <c r="M119" i="29"/>
  <c r="L119" i="29"/>
  <c r="J119" i="29"/>
  <c r="H119" i="29"/>
  <c r="F119" i="29"/>
  <c r="S118" i="29"/>
  <c r="Q118" i="29"/>
  <c r="P118" i="29"/>
  <c r="O118" i="29"/>
  <c r="N118" i="29"/>
  <c r="M118" i="29"/>
  <c r="L118" i="29"/>
  <c r="J118" i="29"/>
  <c r="H118" i="29"/>
  <c r="F118" i="29"/>
  <c r="S117" i="29"/>
  <c r="P117" i="29"/>
  <c r="O117" i="29"/>
  <c r="Q117" i="29" s="1"/>
  <c r="N117" i="29"/>
  <c r="M117" i="29"/>
  <c r="L117" i="29"/>
  <c r="J117" i="29"/>
  <c r="H117" i="29"/>
  <c r="F117" i="29"/>
  <c r="S116" i="29"/>
  <c r="Q116" i="29"/>
  <c r="P116" i="29"/>
  <c r="O116" i="29"/>
  <c r="N116" i="29"/>
  <c r="M116" i="29"/>
  <c r="L116" i="29"/>
  <c r="J116" i="29"/>
  <c r="H116" i="29"/>
  <c r="F116" i="29"/>
  <c r="S115" i="29"/>
  <c r="P115" i="29"/>
  <c r="O115" i="29"/>
  <c r="Q115" i="29" s="1"/>
  <c r="N115" i="29"/>
  <c r="M115" i="29"/>
  <c r="L115" i="29"/>
  <c r="J115" i="29"/>
  <c r="H115" i="29"/>
  <c r="F115" i="29"/>
  <c r="S114" i="29"/>
  <c r="Q114" i="29"/>
  <c r="P114" i="29"/>
  <c r="O114" i="29"/>
  <c r="N114" i="29"/>
  <c r="M114" i="29"/>
  <c r="L114" i="29"/>
  <c r="J114" i="29"/>
  <c r="H114" i="29"/>
  <c r="F114" i="29"/>
  <c r="S113" i="29"/>
  <c r="P113" i="29"/>
  <c r="O113" i="29"/>
  <c r="Q113" i="29" s="1"/>
  <c r="N113" i="29"/>
  <c r="M113" i="29"/>
  <c r="L113" i="29"/>
  <c r="J113" i="29"/>
  <c r="H113" i="29"/>
  <c r="F113" i="29"/>
  <c r="S112" i="29"/>
  <c r="Q112" i="29"/>
  <c r="P112" i="29"/>
  <c r="O112" i="29"/>
  <c r="N112" i="29"/>
  <c r="M112" i="29"/>
  <c r="L112" i="29"/>
  <c r="J112" i="29"/>
  <c r="H112" i="29"/>
  <c r="F112" i="29"/>
  <c r="S111" i="29"/>
  <c r="P111" i="29"/>
  <c r="O111" i="29"/>
  <c r="Q111" i="29" s="1"/>
  <c r="N111" i="29"/>
  <c r="M111" i="29"/>
  <c r="L111" i="29"/>
  <c r="J111" i="29"/>
  <c r="H111" i="29"/>
  <c r="F111" i="29"/>
  <c r="S110" i="29"/>
  <c r="Q110" i="29"/>
  <c r="P110" i="29"/>
  <c r="O110" i="29"/>
  <c r="N110" i="29"/>
  <c r="M110" i="29"/>
  <c r="L110" i="29"/>
  <c r="J110" i="29"/>
  <c r="H110" i="29"/>
  <c r="F110" i="29"/>
  <c r="S109" i="29"/>
  <c r="P109" i="29"/>
  <c r="O109" i="29"/>
  <c r="Q109" i="29" s="1"/>
  <c r="N109" i="29"/>
  <c r="M109" i="29"/>
  <c r="L109" i="29"/>
  <c r="J109" i="29"/>
  <c r="H109" i="29"/>
  <c r="F109" i="29"/>
  <c r="S108" i="29"/>
  <c r="Q108" i="29"/>
  <c r="P108" i="29"/>
  <c r="O108" i="29"/>
  <c r="N108" i="29"/>
  <c r="M108" i="29"/>
  <c r="L108" i="29"/>
  <c r="J108" i="29"/>
  <c r="H108" i="29"/>
  <c r="F108" i="29"/>
  <c r="S107" i="29"/>
  <c r="P107" i="29"/>
  <c r="O107" i="29"/>
  <c r="Q107" i="29" s="1"/>
  <c r="N107" i="29"/>
  <c r="M107" i="29"/>
  <c r="L107" i="29"/>
  <c r="J107" i="29"/>
  <c r="H107" i="29"/>
  <c r="F107" i="29"/>
  <c r="S106" i="29"/>
  <c r="Q106" i="29"/>
  <c r="P106" i="29"/>
  <c r="O106" i="29"/>
  <c r="N106" i="29"/>
  <c r="M106" i="29"/>
  <c r="L106" i="29"/>
  <c r="J106" i="29"/>
  <c r="H106" i="29"/>
  <c r="F106" i="29"/>
  <c r="S105" i="29"/>
  <c r="Q105" i="29"/>
  <c r="P105" i="29"/>
  <c r="O105" i="29"/>
  <c r="N105" i="29"/>
  <c r="M105" i="29"/>
  <c r="L105" i="29"/>
  <c r="J105" i="29"/>
  <c r="H105" i="29"/>
  <c r="F105" i="29"/>
  <c r="S104" i="29"/>
  <c r="Q104" i="29"/>
  <c r="P104" i="29"/>
  <c r="O104" i="29"/>
  <c r="N104" i="29"/>
  <c r="M104" i="29"/>
  <c r="L104" i="29"/>
  <c r="J104" i="29"/>
  <c r="H104" i="29"/>
  <c r="F104" i="29"/>
  <c r="S103" i="29"/>
  <c r="P103" i="29"/>
  <c r="O103" i="29"/>
  <c r="Q103" i="29" s="1"/>
  <c r="N103" i="29"/>
  <c r="M103" i="29"/>
  <c r="L103" i="29"/>
  <c r="J103" i="29"/>
  <c r="H103" i="29"/>
  <c r="F103" i="29"/>
  <c r="S102" i="29"/>
  <c r="Q102" i="29"/>
  <c r="P102" i="29"/>
  <c r="O102" i="29"/>
  <c r="N102" i="29"/>
  <c r="M102" i="29"/>
  <c r="L102" i="29"/>
  <c r="J102" i="29"/>
  <c r="H102" i="29"/>
  <c r="F102" i="29"/>
  <c r="AB101" i="29"/>
  <c r="AA101" i="29"/>
  <c r="Z101" i="29"/>
  <c r="S101" i="29"/>
  <c r="P101" i="29"/>
  <c r="O101" i="29"/>
  <c r="Q101" i="29" s="1"/>
  <c r="N101" i="29"/>
  <c r="M101" i="29"/>
  <c r="L101" i="29"/>
  <c r="J101" i="29"/>
  <c r="H101" i="29"/>
  <c r="F101" i="29"/>
  <c r="AB100" i="29"/>
  <c r="AA100" i="29"/>
  <c r="Z100" i="29"/>
  <c r="S100" i="29"/>
  <c r="Q100" i="29"/>
  <c r="P100" i="29"/>
  <c r="O100" i="29"/>
  <c r="N100" i="29"/>
  <c r="M100" i="29"/>
  <c r="L100" i="29"/>
  <c r="J100" i="29"/>
  <c r="H100" i="29"/>
  <c r="F100" i="29"/>
  <c r="AB99" i="29"/>
  <c r="AA99" i="29"/>
  <c r="Z99" i="29"/>
  <c r="S99" i="29"/>
  <c r="P99" i="29"/>
  <c r="Q99" i="29" s="1"/>
  <c r="O99" i="29"/>
  <c r="N99" i="29"/>
  <c r="M99" i="29"/>
  <c r="L99" i="29"/>
  <c r="J99" i="29"/>
  <c r="H99" i="29"/>
  <c r="F99" i="29"/>
  <c r="AB98" i="29"/>
  <c r="AA98" i="29"/>
  <c r="Z98" i="29"/>
  <c r="S98" i="29"/>
  <c r="Q98" i="29"/>
  <c r="P98" i="29"/>
  <c r="O98" i="29"/>
  <c r="N98" i="29"/>
  <c r="M98" i="29"/>
  <c r="L98" i="29"/>
  <c r="J98" i="29"/>
  <c r="H98" i="29"/>
  <c r="F98" i="29"/>
  <c r="AB97" i="29"/>
  <c r="AA97" i="29"/>
  <c r="Z97" i="29"/>
  <c r="S97" i="29"/>
  <c r="P97" i="29"/>
  <c r="Q97" i="29" s="1"/>
  <c r="O97" i="29"/>
  <c r="N97" i="29"/>
  <c r="M97" i="29"/>
  <c r="L97" i="29"/>
  <c r="J97" i="29"/>
  <c r="H97" i="29"/>
  <c r="F97" i="29"/>
  <c r="AB96" i="29"/>
  <c r="AA96" i="29"/>
  <c r="Z96" i="29"/>
  <c r="S96" i="29"/>
  <c r="P96" i="29"/>
  <c r="O96" i="29"/>
  <c r="Q96" i="29" s="1"/>
  <c r="N96" i="29"/>
  <c r="M96" i="29"/>
  <c r="L96" i="29"/>
  <c r="J96" i="29"/>
  <c r="H96" i="29"/>
  <c r="F96" i="29"/>
  <c r="AB95" i="29"/>
  <c r="AA95" i="29"/>
  <c r="Z95" i="29"/>
  <c r="S95" i="29"/>
  <c r="P95" i="29"/>
  <c r="O95" i="29"/>
  <c r="Q95" i="29" s="1"/>
  <c r="N95" i="29"/>
  <c r="M95" i="29"/>
  <c r="L95" i="29"/>
  <c r="J95" i="29"/>
  <c r="H95" i="29"/>
  <c r="F95" i="29"/>
  <c r="AB94" i="29"/>
  <c r="AA94" i="29"/>
  <c r="Z94" i="29"/>
  <c r="S94" i="29"/>
  <c r="Q94" i="29"/>
  <c r="P94" i="29"/>
  <c r="O94" i="29"/>
  <c r="N94" i="29"/>
  <c r="M94" i="29"/>
  <c r="L94" i="29"/>
  <c r="J94" i="29"/>
  <c r="H94" i="29"/>
  <c r="F94" i="29"/>
  <c r="AB93" i="29"/>
  <c r="AA93" i="29"/>
  <c r="Z93" i="29"/>
  <c r="S93" i="29"/>
  <c r="P93" i="29"/>
  <c r="Q93" i="29" s="1"/>
  <c r="O93" i="29"/>
  <c r="N93" i="29"/>
  <c r="M93" i="29"/>
  <c r="L93" i="29"/>
  <c r="J93" i="29"/>
  <c r="H93" i="29"/>
  <c r="F93" i="29"/>
  <c r="AB92" i="29"/>
  <c r="AA92" i="29"/>
  <c r="Z92" i="29"/>
  <c r="S92" i="29"/>
  <c r="Q92" i="29"/>
  <c r="P92" i="29"/>
  <c r="O92" i="29"/>
  <c r="N92" i="29"/>
  <c r="M92" i="29"/>
  <c r="L92" i="29"/>
  <c r="J92" i="29"/>
  <c r="H92" i="29"/>
  <c r="F92" i="29"/>
  <c r="AB91" i="29"/>
  <c r="AA91" i="29"/>
  <c r="Z91" i="29"/>
  <c r="S91" i="29"/>
  <c r="P91" i="29"/>
  <c r="O91" i="29"/>
  <c r="Q91" i="29" s="1"/>
  <c r="N91" i="29"/>
  <c r="M91" i="29"/>
  <c r="L91" i="29"/>
  <c r="J91" i="29"/>
  <c r="H91" i="29"/>
  <c r="F91" i="29"/>
  <c r="AB90" i="29"/>
  <c r="AA90" i="29"/>
  <c r="Z90" i="29"/>
  <c r="S90" i="29"/>
  <c r="Q90" i="29"/>
  <c r="P90" i="29"/>
  <c r="O90" i="29"/>
  <c r="N90" i="29"/>
  <c r="M90" i="29"/>
  <c r="L90" i="29"/>
  <c r="J90" i="29"/>
  <c r="H90" i="29"/>
  <c r="F90" i="29"/>
  <c r="AB89" i="29"/>
  <c r="AA89" i="29"/>
  <c r="Z89" i="29"/>
  <c r="S89" i="29"/>
  <c r="P89" i="29"/>
  <c r="Q89" i="29" s="1"/>
  <c r="O89" i="29"/>
  <c r="N89" i="29"/>
  <c r="M89" i="29"/>
  <c r="L89" i="29"/>
  <c r="J89" i="29"/>
  <c r="H89" i="29"/>
  <c r="F89" i="29"/>
  <c r="AB88" i="29"/>
  <c r="AA88" i="29"/>
  <c r="Z88" i="29"/>
  <c r="S88" i="29"/>
  <c r="P88" i="29"/>
  <c r="O88" i="29"/>
  <c r="Q88" i="29" s="1"/>
  <c r="N88" i="29"/>
  <c r="M88" i="29"/>
  <c r="L88" i="29"/>
  <c r="J88" i="29"/>
  <c r="H88" i="29"/>
  <c r="F88" i="29"/>
  <c r="AB87" i="29"/>
  <c r="AA87" i="29"/>
  <c r="Z87" i="29"/>
  <c r="S87" i="29"/>
  <c r="P87" i="29"/>
  <c r="Q87" i="29" s="1"/>
  <c r="O87" i="29"/>
  <c r="N87" i="29"/>
  <c r="M87" i="29"/>
  <c r="L87" i="29"/>
  <c r="J87" i="29"/>
  <c r="H87" i="29"/>
  <c r="F87" i="29"/>
  <c r="AB86" i="29"/>
  <c r="AA86" i="29"/>
  <c r="Z86" i="29"/>
  <c r="S86" i="29"/>
  <c r="Q86" i="29"/>
  <c r="P86" i="29"/>
  <c r="O86" i="29"/>
  <c r="N86" i="29"/>
  <c r="M86" i="29"/>
  <c r="L86" i="29"/>
  <c r="J86" i="29"/>
  <c r="H86" i="29"/>
  <c r="F86" i="29"/>
  <c r="AB85" i="29"/>
  <c r="AA85" i="29"/>
  <c r="Z85" i="29"/>
  <c r="S85" i="29"/>
  <c r="P85" i="29"/>
  <c r="Q85" i="29" s="1"/>
  <c r="O85" i="29"/>
  <c r="N85" i="29"/>
  <c r="M85" i="29"/>
  <c r="L85" i="29"/>
  <c r="J85" i="29"/>
  <c r="H85" i="29"/>
  <c r="F85" i="29"/>
  <c r="AB84" i="29"/>
  <c r="AA84" i="29"/>
  <c r="Z84" i="29"/>
  <c r="S84" i="29"/>
  <c r="Q84" i="29"/>
  <c r="P84" i="29"/>
  <c r="O84" i="29"/>
  <c r="N84" i="29"/>
  <c r="M84" i="29"/>
  <c r="L84" i="29"/>
  <c r="J84" i="29"/>
  <c r="H84" i="29"/>
  <c r="F84" i="29"/>
  <c r="AB83" i="29"/>
  <c r="AA83" i="29"/>
  <c r="Z83" i="29"/>
  <c r="S83" i="29"/>
  <c r="P83" i="29"/>
  <c r="O83" i="29"/>
  <c r="Q83" i="29" s="1"/>
  <c r="N83" i="29"/>
  <c r="M83" i="29"/>
  <c r="L83" i="29"/>
  <c r="J83" i="29"/>
  <c r="H83" i="29"/>
  <c r="F83" i="29"/>
  <c r="AB82" i="29"/>
  <c r="AA82" i="29"/>
  <c r="Z82" i="29"/>
  <c r="S82" i="29"/>
  <c r="Q82" i="29"/>
  <c r="P82" i="29"/>
  <c r="O82" i="29"/>
  <c r="N82" i="29"/>
  <c r="M82" i="29"/>
  <c r="L82" i="29"/>
  <c r="J82" i="29"/>
  <c r="H82" i="29"/>
  <c r="F82" i="29"/>
  <c r="S81" i="29"/>
  <c r="P81" i="29"/>
  <c r="O81" i="29"/>
  <c r="Q81" i="29" s="1"/>
  <c r="N81" i="29"/>
  <c r="M81" i="29"/>
  <c r="L81" i="29"/>
  <c r="J81" i="29"/>
  <c r="H81" i="29"/>
  <c r="F81" i="29"/>
  <c r="S80" i="29"/>
  <c r="Q80" i="29"/>
  <c r="P80" i="29"/>
  <c r="O80" i="29"/>
  <c r="N80" i="29"/>
  <c r="M80" i="29"/>
  <c r="L80" i="29"/>
  <c r="J80" i="29"/>
  <c r="H80" i="29"/>
  <c r="F80" i="29"/>
  <c r="S79" i="29"/>
  <c r="Q79" i="29"/>
  <c r="P79" i="29"/>
  <c r="O79" i="29"/>
  <c r="N79" i="29"/>
  <c r="M79" i="29"/>
  <c r="L79" i="29"/>
  <c r="J79" i="29"/>
  <c r="H79" i="29"/>
  <c r="F79" i="29"/>
  <c r="S78" i="29"/>
  <c r="Q78" i="29"/>
  <c r="P78" i="29"/>
  <c r="O78" i="29"/>
  <c r="N78" i="29"/>
  <c r="M78" i="29"/>
  <c r="L78" i="29"/>
  <c r="J78" i="29"/>
  <c r="H78" i="29"/>
  <c r="F78" i="29"/>
  <c r="S77" i="29"/>
  <c r="P77" i="29"/>
  <c r="O77" i="29"/>
  <c r="Q77" i="29" s="1"/>
  <c r="N77" i="29"/>
  <c r="M77" i="29"/>
  <c r="L77" i="29"/>
  <c r="J77" i="29"/>
  <c r="H77" i="29"/>
  <c r="F77" i="29"/>
  <c r="S76" i="29"/>
  <c r="Q76" i="29"/>
  <c r="P76" i="29"/>
  <c r="O76" i="29"/>
  <c r="N76" i="29"/>
  <c r="M76" i="29"/>
  <c r="L76" i="29"/>
  <c r="J76" i="29"/>
  <c r="H76" i="29"/>
  <c r="F76" i="29"/>
  <c r="S75" i="29"/>
  <c r="Q75" i="29"/>
  <c r="P75" i="29"/>
  <c r="O75" i="29"/>
  <c r="N75" i="29"/>
  <c r="M75" i="29"/>
  <c r="L75" i="29"/>
  <c r="J75" i="29"/>
  <c r="H75" i="29"/>
  <c r="F75" i="29"/>
  <c r="S74" i="29"/>
  <c r="Q74" i="29"/>
  <c r="P74" i="29"/>
  <c r="O74" i="29"/>
  <c r="N74" i="29"/>
  <c r="M74" i="29"/>
  <c r="L74" i="29"/>
  <c r="J74" i="29"/>
  <c r="H74" i="29"/>
  <c r="F74" i="29"/>
  <c r="S73" i="29"/>
  <c r="P73" i="29"/>
  <c r="O73" i="29"/>
  <c r="Q73" i="29" s="1"/>
  <c r="N73" i="29"/>
  <c r="M73" i="29"/>
  <c r="L73" i="29"/>
  <c r="J73" i="29"/>
  <c r="H73" i="29"/>
  <c r="F73" i="29"/>
  <c r="S72" i="29"/>
  <c r="Q72" i="29"/>
  <c r="P72" i="29"/>
  <c r="O72" i="29"/>
  <c r="N72" i="29"/>
  <c r="M72" i="29"/>
  <c r="L72" i="29"/>
  <c r="J72" i="29"/>
  <c r="H72" i="29"/>
  <c r="F72" i="29"/>
  <c r="S71" i="29"/>
  <c r="Q71" i="29"/>
  <c r="P71" i="29"/>
  <c r="O71" i="29"/>
  <c r="N71" i="29"/>
  <c r="M71" i="29"/>
  <c r="L71" i="29"/>
  <c r="J71" i="29"/>
  <c r="H71" i="29"/>
  <c r="F71" i="29"/>
  <c r="S70" i="29"/>
  <c r="Q70" i="29"/>
  <c r="P70" i="29"/>
  <c r="O70" i="29"/>
  <c r="N70" i="29"/>
  <c r="M70" i="29"/>
  <c r="L70" i="29"/>
  <c r="J70" i="29"/>
  <c r="H70" i="29"/>
  <c r="F70" i="29"/>
  <c r="S69" i="29"/>
  <c r="P69" i="29"/>
  <c r="O69" i="29"/>
  <c r="Q69" i="29" s="1"/>
  <c r="N69" i="29"/>
  <c r="M69" i="29"/>
  <c r="L69" i="29"/>
  <c r="J69" i="29"/>
  <c r="H69" i="29"/>
  <c r="F69" i="29"/>
  <c r="S68" i="29"/>
  <c r="Q68" i="29"/>
  <c r="P68" i="29"/>
  <c r="O68" i="29"/>
  <c r="N68" i="29"/>
  <c r="M68" i="29"/>
  <c r="L68" i="29"/>
  <c r="J68" i="29"/>
  <c r="H68" i="29"/>
  <c r="F68" i="29"/>
  <c r="S67" i="29"/>
  <c r="Q67" i="29"/>
  <c r="P67" i="29"/>
  <c r="O67" i="29"/>
  <c r="N67" i="29"/>
  <c r="M67" i="29"/>
  <c r="L67" i="29"/>
  <c r="J67" i="29"/>
  <c r="H67" i="29"/>
  <c r="F67" i="29"/>
  <c r="S66" i="29"/>
  <c r="Q66" i="29"/>
  <c r="P66" i="29"/>
  <c r="O66" i="29"/>
  <c r="N66" i="29"/>
  <c r="M66" i="29"/>
  <c r="L66" i="29"/>
  <c r="J66" i="29"/>
  <c r="H66" i="29"/>
  <c r="F66" i="29"/>
  <c r="S65" i="29"/>
  <c r="P65" i="29"/>
  <c r="O65" i="29"/>
  <c r="Q65" i="29" s="1"/>
  <c r="N65" i="29"/>
  <c r="M65" i="29"/>
  <c r="L65" i="29"/>
  <c r="J65" i="29"/>
  <c r="H65" i="29"/>
  <c r="F65" i="29"/>
  <c r="S64" i="29"/>
  <c r="Q64" i="29"/>
  <c r="P64" i="29"/>
  <c r="O64" i="29"/>
  <c r="N64" i="29"/>
  <c r="M64" i="29"/>
  <c r="L64" i="29"/>
  <c r="J64" i="29"/>
  <c r="H64" i="29"/>
  <c r="F64" i="29"/>
  <c r="S63" i="29"/>
  <c r="Q63" i="29"/>
  <c r="P63" i="29"/>
  <c r="O63" i="29"/>
  <c r="N63" i="29"/>
  <c r="M63" i="29"/>
  <c r="L63" i="29"/>
  <c r="J63" i="29"/>
  <c r="H63" i="29"/>
  <c r="F63" i="29"/>
  <c r="S62" i="29"/>
  <c r="Q62" i="29"/>
  <c r="P62" i="29"/>
  <c r="O62" i="29"/>
  <c r="N62" i="29"/>
  <c r="M62" i="29"/>
  <c r="L62" i="29"/>
  <c r="J62" i="29"/>
  <c r="H62" i="29"/>
  <c r="F62" i="29"/>
  <c r="S61" i="29"/>
  <c r="P61" i="29"/>
  <c r="O61" i="29"/>
  <c r="Q61" i="29" s="1"/>
  <c r="N61" i="29"/>
  <c r="M61" i="29"/>
  <c r="L61" i="29"/>
  <c r="J61" i="29"/>
  <c r="H61" i="29"/>
  <c r="F61" i="29"/>
  <c r="S60" i="29"/>
  <c r="Q60" i="29"/>
  <c r="P60" i="29"/>
  <c r="O60" i="29"/>
  <c r="N60" i="29"/>
  <c r="M60" i="29"/>
  <c r="L60" i="29"/>
  <c r="J60" i="29"/>
  <c r="H60" i="29"/>
  <c r="F60" i="29"/>
  <c r="S59" i="29"/>
  <c r="Q59" i="29"/>
  <c r="P59" i="29"/>
  <c r="O59" i="29"/>
  <c r="N59" i="29"/>
  <c r="M59" i="29"/>
  <c r="L59" i="29"/>
  <c r="J59" i="29"/>
  <c r="H59" i="29"/>
  <c r="F59" i="29"/>
  <c r="S58" i="29"/>
  <c r="Q58" i="29"/>
  <c r="P58" i="29"/>
  <c r="O58" i="29"/>
  <c r="N58" i="29"/>
  <c r="M58" i="29"/>
  <c r="L58" i="29"/>
  <c r="J58" i="29"/>
  <c r="H58" i="29"/>
  <c r="F58" i="29"/>
  <c r="S57" i="29"/>
  <c r="P57" i="29"/>
  <c r="O57" i="29"/>
  <c r="Q57" i="29" s="1"/>
  <c r="N57" i="29"/>
  <c r="M57" i="29"/>
  <c r="L57" i="29"/>
  <c r="J57" i="29"/>
  <c r="H57" i="29"/>
  <c r="F57" i="29"/>
  <c r="S56" i="29"/>
  <c r="Q56" i="29"/>
  <c r="P56" i="29"/>
  <c r="O56" i="29"/>
  <c r="N56" i="29"/>
  <c r="M56" i="29"/>
  <c r="L56" i="29"/>
  <c r="J56" i="29"/>
  <c r="H56" i="29"/>
  <c r="F56" i="29"/>
  <c r="S55" i="29"/>
  <c r="Q55" i="29"/>
  <c r="P55" i="29"/>
  <c r="O55" i="29"/>
  <c r="N55" i="29"/>
  <c r="M55" i="29"/>
  <c r="L55" i="29"/>
  <c r="J55" i="29"/>
  <c r="H55" i="29"/>
  <c r="F55" i="29"/>
  <c r="S54" i="29"/>
  <c r="Q54" i="29"/>
  <c r="P54" i="29"/>
  <c r="O54" i="29"/>
  <c r="N54" i="29"/>
  <c r="M54" i="29"/>
  <c r="L54" i="29"/>
  <c r="J54" i="29"/>
  <c r="H54" i="29"/>
  <c r="F54" i="29"/>
  <c r="S53" i="29"/>
  <c r="P53" i="29"/>
  <c r="O53" i="29"/>
  <c r="Q53" i="29" s="1"/>
  <c r="N53" i="29"/>
  <c r="M53" i="29"/>
  <c r="L53" i="29"/>
  <c r="J53" i="29"/>
  <c r="H53" i="29"/>
  <c r="F53" i="29"/>
  <c r="S52" i="29"/>
  <c r="Q52" i="29"/>
  <c r="P52" i="29"/>
  <c r="O52" i="29"/>
  <c r="N52" i="29"/>
  <c r="M52" i="29"/>
  <c r="L52" i="29"/>
  <c r="J52" i="29"/>
  <c r="H52" i="29"/>
  <c r="F52" i="29"/>
  <c r="S51" i="29"/>
  <c r="Q51" i="29"/>
  <c r="P51" i="29"/>
  <c r="O51" i="29"/>
  <c r="N51" i="29"/>
  <c r="M51" i="29"/>
  <c r="L51" i="29"/>
  <c r="J51" i="29"/>
  <c r="H51" i="29"/>
  <c r="F51" i="29"/>
  <c r="S50" i="29"/>
  <c r="Q50" i="29"/>
  <c r="P50" i="29"/>
  <c r="O50" i="29"/>
  <c r="N50" i="29"/>
  <c r="M50" i="29"/>
  <c r="L50" i="29"/>
  <c r="J50" i="29"/>
  <c r="H50" i="29"/>
  <c r="F50" i="29"/>
  <c r="S49" i="29"/>
  <c r="P49" i="29"/>
  <c r="O49" i="29"/>
  <c r="Q49" i="29" s="1"/>
  <c r="N49" i="29"/>
  <c r="M49" i="29"/>
  <c r="L49" i="29"/>
  <c r="J49" i="29"/>
  <c r="H49" i="29"/>
  <c r="F49" i="29"/>
  <c r="S48" i="29"/>
  <c r="Q48" i="29"/>
  <c r="P48" i="29"/>
  <c r="O48" i="29"/>
  <c r="N48" i="29"/>
  <c r="M48" i="29"/>
  <c r="L48" i="29"/>
  <c r="J48" i="29"/>
  <c r="H48" i="29"/>
  <c r="F48" i="29"/>
  <c r="S47" i="29"/>
  <c r="Q47" i="29"/>
  <c r="P47" i="29"/>
  <c r="O47" i="29"/>
  <c r="N47" i="29"/>
  <c r="M47" i="29"/>
  <c r="L47" i="29"/>
  <c r="J47" i="29"/>
  <c r="H47" i="29"/>
  <c r="F47" i="29"/>
  <c r="S46" i="29"/>
  <c r="Q46" i="29"/>
  <c r="P46" i="29"/>
  <c r="O46" i="29"/>
  <c r="N46" i="29"/>
  <c r="M46" i="29"/>
  <c r="L46" i="29"/>
  <c r="J46" i="29"/>
  <c r="H46" i="29"/>
  <c r="F46" i="29"/>
  <c r="S45" i="29"/>
  <c r="P45" i="29"/>
  <c r="O45" i="29"/>
  <c r="Q45" i="29" s="1"/>
  <c r="N45" i="29"/>
  <c r="M45" i="29"/>
  <c r="L45" i="29"/>
  <c r="J45" i="29"/>
  <c r="H45" i="29"/>
  <c r="F45" i="29"/>
  <c r="S44" i="29"/>
  <c r="Q44" i="29"/>
  <c r="P44" i="29"/>
  <c r="O44" i="29"/>
  <c r="N44" i="29"/>
  <c r="M44" i="29"/>
  <c r="L44" i="29"/>
  <c r="J44" i="29"/>
  <c r="H44" i="29"/>
  <c r="F44" i="29"/>
  <c r="S43" i="29"/>
  <c r="Q43" i="29"/>
  <c r="P43" i="29"/>
  <c r="O43" i="29"/>
  <c r="N43" i="29"/>
  <c r="M43" i="29"/>
  <c r="L43" i="29"/>
  <c r="J43" i="29"/>
  <c r="H43" i="29"/>
  <c r="F43" i="29"/>
  <c r="S42" i="29"/>
  <c r="Q42" i="29"/>
  <c r="P42" i="29"/>
  <c r="O42" i="29"/>
  <c r="N42" i="29"/>
  <c r="M42" i="29"/>
  <c r="L42" i="29"/>
  <c r="J42" i="29"/>
  <c r="H42" i="29"/>
  <c r="F42" i="29"/>
  <c r="S41" i="29"/>
  <c r="P41" i="29"/>
  <c r="O41" i="29"/>
  <c r="Q41" i="29" s="1"/>
  <c r="N41" i="29"/>
  <c r="M41" i="29"/>
  <c r="L41" i="29"/>
  <c r="J41" i="29"/>
  <c r="H41" i="29"/>
  <c r="F41" i="29"/>
  <c r="S40" i="29"/>
  <c r="Q40" i="29"/>
  <c r="P40" i="29"/>
  <c r="O40" i="29"/>
  <c r="N40" i="29"/>
  <c r="M40" i="29"/>
  <c r="L40" i="29"/>
  <c r="J40" i="29"/>
  <c r="H40" i="29"/>
  <c r="F40" i="29"/>
  <c r="S39" i="29"/>
  <c r="Q39" i="29"/>
  <c r="P39" i="29"/>
  <c r="O39" i="29"/>
  <c r="N39" i="29"/>
  <c r="M39" i="29"/>
  <c r="L39" i="29"/>
  <c r="J39" i="29"/>
  <c r="H39" i="29"/>
  <c r="F39" i="29"/>
  <c r="S38" i="29"/>
  <c r="Q38" i="29"/>
  <c r="P38" i="29"/>
  <c r="O38" i="29"/>
  <c r="N38" i="29"/>
  <c r="M38" i="29"/>
  <c r="L38" i="29"/>
  <c r="J38" i="29"/>
  <c r="H38" i="29"/>
  <c r="F38" i="29"/>
  <c r="S37" i="29"/>
  <c r="P37" i="29"/>
  <c r="O37" i="29"/>
  <c r="Q37" i="29" s="1"/>
  <c r="N37" i="29"/>
  <c r="M37" i="29"/>
  <c r="L37" i="29"/>
  <c r="J37" i="29"/>
  <c r="H37" i="29"/>
  <c r="F37" i="29"/>
  <c r="S36" i="29"/>
  <c r="Q36" i="29"/>
  <c r="P36" i="29"/>
  <c r="O36" i="29"/>
  <c r="N36" i="29"/>
  <c r="M36" i="29"/>
  <c r="L36" i="29"/>
  <c r="J36" i="29"/>
  <c r="H36" i="29"/>
  <c r="F36" i="29"/>
  <c r="S35" i="29"/>
  <c r="Q35" i="29"/>
  <c r="P35" i="29"/>
  <c r="O35" i="29"/>
  <c r="N35" i="29"/>
  <c r="M35" i="29"/>
  <c r="L35" i="29"/>
  <c r="J35" i="29"/>
  <c r="H35" i="29"/>
  <c r="F35" i="29"/>
  <c r="S34" i="29"/>
  <c r="Q34" i="29"/>
  <c r="P34" i="29"/>
  <c r="O34" i="29"/>
  <c r="N34" i="29"/>
  <c r="M34" i="29"/>
  <c r="L34" i="29"/>
  <c r="J34" i="29"/>
  <c r="H34" i="29"/>
  <c r="F34" i="29"/>
  <c r="S33" i="29"/>
  <c r="P33" i="29"/>
  <c r="O33" i="29"/>
  <c r="Q33" i="29" s="1"/>
  <c r="N33" i="29"/>
  <c r="M33" i="29"/>
  <c r="L33" i="29"/>
  <c r="J33" i="29"/>
  <c r="H33" i="29"/>
  <c r="F33" i="29"/>
  <c r="S32" i="29"/>
  <c r="Q32" i="29"/>
  <c r="P32" i="29"/>
  <c r="O32" i="29"/>
  <c r="N32" i="29"/>
  <c r="M32" i="29"/>
  <c r="L32" i="29"/>
  <c r="J32" i="29"/>
  <c r="H32" i="29"/>
  <c r="F32" i="29"/>
  <c r="S31" i="29"/>
  <c r="Q31" i="29"/>
  <c r="P31" i="29"/>
  <c r="O31" i="29"/>
  <c r="N31" i="29"/>
  <c r="M31" i="29"/>
  <c r="L31" i="29"/>
  <c r="J31" i="29"/>
  <c r="H31" i="29"/>
  <c r="F31" i="29"/>
  <c r="S30" i="29"/>
  <c r="Q30" i="29"/>
  <c r="P30" i="29"/>
  <c r="O30" i="29"/>
  <c r="N30" i="29"/>
  <c r="M30" i="29"/>
  <c r="L30" i="29"/>
  <c r="J30" i="29"/>
  <c r="H30" i="29"/>
  <c r="F30" i="29"/>
  <c r="S29" i="29"/>
  <c r="P29" i="29"/>
  <c r="O29" i="29"/>
  <c r="Q29" i="29" s="1"/>
  <c r="N29" i="29"/>
  <c r="M29" i="29"/>
  <c r="L29" i="29"/>
  <c r="J29" i="29"/>
  <c r="H29" i="29"/>
  <c r="F29" i="29"/>
  <c r="S28" i="29"/>
  <c r="Q28" i="29"/>
  <c r="P28" i="29"/>
  <c r="O28" i="29"/>
  <c r="N28" i="29"/>
  <c r="M28" i="29"/>
  <c r="L28" i="29"/>
  <c r="J28" i="29"/>
  <c r="H28" i="29"/>
  <c r="F28" i="29"/>
  <c r="S27" i="29"/>
  <c r="Q27" i="29"/>
  <c r="P27" i="29"/>
  <c r="O27" i="29"/>
  <c r="N27" i="29"/>
  <c r="M27" i="29"/>
  <c r="L27" i="29"/>
  <c r="J27" i="29"/>
  <c r="H27" i="29"/>
  <c r="F27" i="29"/>
  <c r="S26" i="29"/>
  <c r="Q26" i="29"/>
  <c r="P26" i="29"/>
  <c r="O26" i="29"/>
  <c r="N26" i="29"/>
  <c r="M26" i="29"/>
  <c r="L26" i="29"/>
  <c r="J26" i="29"/>
  <c r="H26" i="29"/>
  <c r="F26" i="29"/>
  <c r="S25" i="29"/>
  <c r="P25" i="29"/>
  <c r="O25" i="29"/>
  <c r="Q25" i="29" s="1"/>
  <c r="N25" i="29"/>
  <c r="M25" i="29"/>
  <c r="L25" i="29"/>
  <c r="J25" i="29"/>
  <c r="H25" i="29"/>
  <c r="F25" i="29"/>
  <c r="S24" i="29"/>
  <c r="Q24" i="29"/>
  <c r="P24" i="29"/>
  <c r="O24" i="29"/>
  <c r="N24" i="29"/>
  <c r="M24" i="29"/>
  <c r="L24" i="29"/>
  <c r="J24" i="29"/>
  <c r="H24" i="29"/>
  <c r="F24" i="29"/>
  <c r="S23" i="29"/>
  <c r="Q23" i="29"/>
  <c r="P23" i="29"/>
  <c r="O23" i="29"/>
  <c r="N23" i="29"/>
  <c r="M23" i="29"/>
  <c r="L23" i="29"/>
  <c r="J23" i="29"/>
  <c r="H23" i="29"/>
  <c r="F23" i="29"/>
  <c r="S22" i="29"/>
  <c r="Q22" i="29"/>
  <c r="P22" i="29"/>
  <c r="O22" i="29"/>
  <c r="N22" i="29"/>
  <c r="M22" i="29"/>
  <c r="L22" i="29"/>
  <c r="J22" i="29"/>
  <c r="H22" i="29"/>
  <c r="F22" i="29"/>
  <c r="S21" i="29"/>
  <c r="P21" i="29"/>
  <c r="O21" i="29"/>
  <c r="Q21" i="29" s="1"/>
  <c r="N21" i="29"/>
  <c r="M21" i="29"/>
  <c r="L21" i="29"/>
  <c r="J21" i="29"/>
  <c r="H21" i="29"/>
  <c r="F21" i="29"/>
  <c r="S20" i="29"/>
  <c r="Q20" i="29"/>
  <c r="P20" i="29"/>
  <c r="O20" i="29"/>
  <c r="N20" i="29"/>
  <c r="M20" i="29"/>
  <c r="L20" i="29"/>
  <c r="J20" i="29"/>
  <c r="H20" i="29"/>
  <c r="F20" i="29"/>
  <c r="S19" i="29"/>
  <c r="Q19" i="29"/>
  <c r="P19" i="29"/>
  <c r="O19" i="29"/>
  <c r="N19" i="29"/>
  <c r="M19" i="29"/>
  <c r="L19" i="29"/>
  <c r="J19" i="29"/>
  <c r="H19" i="29"/>
  <c r="F19" i="29"/>
  <c r="S18" i="29"/>
  <c r="Q18" i="29"/>
  <c r="P18" i="29"/>
  <c r="O18" i="29"/>
  <c r="N18" i="29"/>
  <c r="M18" i="29"/>
  <c r="L18" i="29"/>
  <c r="J18" i="29"/>
  <c r="H18" i="29"/>
  <c r="F18" i="29"/>
  <c r="S17" i="29"/>
  <c r="P17" i="29"/>
  <c r="O17" i="29"/>
  <c r="Q17" i="29" s="1"/>
  <c r="N17" i="29"/>
  <c r="M17" i="29"/>
  <c r="L17" i="29"/>
  <c r="J17" i="29"/>
  <c r="H17" i="29"/>
  <c r="F17" i="29"/>
  <c r="S16" i="29"/>
  <c r="Q16" i="29"/>
  <c r="P16" i="29"/>
  <c r="O16" i="29"/>
  <c r="N16" i="29"/>
  <c r="M16" i="29"/>
  <c r="L16" i="29"/>
  <c r="J16" i="29"/>
  <c r="H16" i="29"/>
  <c r="F16" i="29"/>
  <c r="S15" i="29"/>
  <c r="Q15" i="29"/>
  <c r="P15" i="29"/>
  <c r="O15" i="29"/>
  <c r="N15" i="29"/>
  <c r="M15" i="29"/>
  <c r="L15" i="29"/>
  <c r="J15" i="29"/>
  <c r="H15" i="29"/>
  <c r="F15" i="29"/>
  <c r="S14" i="29"/>
  <c r="Q14" i="29"/>
  <c r="P14" i="29"/>
  <c r="O14" i="29"/>
  <c r="N14" i="29"/>
  <c r="M14" i="29"/>
  <c r="L14" i="29"/>
  <c r="J14" i="29"/>
  <c r="H14" i="29"/>
  <c r="F14" i="29"/>
  <c r="S13" i="29"/>
  <c r="P13" i="29"/>
  <c r="O13" i="29"/>
  <c r="Q13" i="29" s="1"/>
  <c r="N13" i="29"/>
  <c r="M13" i="29"/>
  <c r="L13" i="29"/>
  <c r="J13" i="29"/>
  <c r="H13" i="29"/>
  <c r="F13" i="29"/>
  <c r="S12" i="29"/>
  <c r="Q12" i="29"/>
  <c r="P12" i="29"/>
  <c r="O12" i="29"/>
  <c r="N12" i="29"/>
  <c r="M12" i="29"/>
  <c r="L12" i="29"/>
  <c r="J12" i="29"/>
  <c r="H12" i="29"/>
  <c r="F12" i="29"/>
  <c r="S11" i="29"/>
  <c r="Q11" i="29"/>
  <c r="P11" i="29"/>
  <c r="O11" i="29"/>
  <c r="N11" i="29"/>
  <c r="M11" i="29"/>
  <c r="L11" i="29"/>
  <c r="J11" i="29"/>
  <c r="H11" i="29"/>
  <c r="F11" i="29"/>
  <c r="S10" i="29"/>
  <c r="Q10" i="29"/>
  <c r="P10" i="29"/>
  <c r="O10" i="29"/>
  <c r="N10" i="29"/>
  <c r="M10" i="29"/>
  <c r="L10" i="29"/>
  <c r="J10" i="29"/>
  <c r="H10" i="29"/>
  <c r="F10" i="29"/>
  <c r="S9" i="29"/>
  <c r="P9" i="29"/>
  <c r="O9" i="29"/>
  <c r="Q9" i="29" s="1"/>
  <c r="N9" i="29"/>
  <c r="M9" i="29"/>
  <c r="L9" i="29"/>
  <c r="J9" i="29"/>
  <c r="H9" i="29"/>
  <c r="F9" i="29"/>
  <c r="S8" i="29"/>
  <c r="Q8" i="29"/>
  <c r="P8" i="29"/>
  <c r="O8" i="29"/>
  <c r="N8" i="29"/>
  <c r="M8" i="29"/>
  <c r="L8" i="29"/>
  <c r="J8" i="29"/>
  <c r="H8" i="29"/>
  <c r="F8" i="29"/>
  <c r="S7" i="29"/>
  <c r="Q7" i="29"/>
  <c r="P7" i="29"/>
  <c r="O7" i="29"/>
  <c r="N7" i="29"/>
  <c r="M7" i="29"/>
  <c r="L7" i="29"/>
  <c r="J7" i="29"/>
  <c r="H7" i="29"/>
  <c r="F7" i="29"/>
  <c r="S6" i="29"/>
  <c r="Q6" i="29"/>
  <c r="P6" i="29"/>
  <c r="O6" i="29"/>
  <c r="N6" i="29"/>
  <c r="M6" i="29"/>
  <c r="L6" i="29"/>
  <c r="J6" i="29"/>
  <c r="H6" i="29"/>
  <c r="F6" i="29"/>
  <c r="S5" i="29"/>
  <c r="P5" i="29"/>
  <c r="O5" i="29"/>
  <c r="Q5" i="29" s="1"/>
  <c r="N5" i="29"/>
  <c r="M5" i="29"/>
  <c r="L5" i="29"/>
  <c r="J5" i="29"/>
  <c r="H5" i="29"/>
  <c r="F5" i="29"/>
  <c r="S4" i="29"/>
  <c r="Q4" i="29"/>
  <c r="P4" i="29"/>
  <c r="O4" i="29"/>
  <c r="N4" i="29"/>
  <c r="M4" i="29"/>
  <c r="L4" i="29"/>
  <c r="J4" i="29"/>
  <c r="H4" i="29"/>
  <c r="F4" i="29"/>
  <c r="S3" i="29"/>
  <c r="Q3" i="29"/>
  <c r="P3" i="29"/>
  <c r="O3" i="29"/>
  <c r="N3" i="29"/>
  <c r="M3" i="29"/>
  <c r="L3" i="29"/>
  <c r="J3" i="29"/>
  <c r="H3" i="29"/>
  <c r="F3" i="29"/>
  <c r="S2" i="29"/>
  <c r="Q2" i="29"/>
  <c r="P2" i="29"/>
  <c r="O2" i="29"/>
  <c r="N2" i="29"/>
  <c r="M2" i="29"/>
  <c r="L2" i="29"/>
  <c r="J2" i="29"/>
  <c r="H2" i="29"/>
  <c r="F2" i="29"/>
  <c r="B15" i="19"/>
  <c r="P11" i="34" l="1"/>
  <c r="P10" i="34"/>
  <c r="P13" i="34"/>
  <c r="P12" i="34"/>
  <c r="D3" i="18"/>
  <c r="D11" i="18"/>
  <c r="D19" i="18"/>
  <c r="D27" i="18"/>
  <c r="D15" i="18"/>
  <c r="D24" i="18"/>
  <c r="D10" i="18"/>
  <c r="D4" i="18"/>
  <c r="D12" i="18"/>
  <c r="D20" i="18"/>
  <c r="D28" i="18"/>
  <c r="D23" i="18"/>
  <c r="D9" i="18"/>
  <c r="D5" i="18"/>
  <c r="D13" i="18"/>
  <c r="D21" i="18"/>
  <c r="D2" i="18"/>
  <c r="D22" i="18"/>
  <c r="D16" i="18"/>
  <c r="D25" i="18"/>
  <c r="D6" i="18"/>
  <c r="D14" i="18"/>
  <c r="D7" i="18"/>
  <c r="D17" i="18"/>
  <c r="D26" i="18"/>
  <c r="D8" i="18"/>
  <c r="D18"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Gill</author>
  </authors>
  <commentList>
    <comment ref="A2" authorId="0" shapeId="0" xr:uid="{A6D96FA4-B52A-2A40-BD7B-FDFB92401ACC}">
      <text>
        <r>
          <rPr>
            <b/>
            <sz val="9"/>
            <color indexed="81"/>
            <rFont val="Tahoma"/>
            <family val="2"/>
          </rPr>
          <t>Gill:</t>
        </r>
        <r>
          <rPr>
            <sz val="9"/>
            <color indexed="81"/>
            <rFont val="Tahoma"/>
            <family val="2"/>
          </rPr>
          <t xml:space="preserve">
Note reg district names and numbers have changed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Gill</author>
  </authors>
  <commentList>
    <comment ref="Z1" authorId="0" shapeId="0" xr:uid="{FA3D3054-75DC-4646-BBED-910CD3686DCE}">
      <text>
        <r>
          <rPr>
            <b/>
            <sz val="9"/>
            <color indexed="81"/>
            <rFont val="Tahoma"/>
            <family val="2"/>
          </rPr>
          <t>Gill:</t>
        </r>
        <r>
          <rPr>
            <sz val="9"/>
            <color indexed="81"/>
            <rFont val="Tahoma"/>
            <family val="2"/>
          </rPr>
          <t xml:space="preserve">
Changed order of these columns manually to match GIS output</t>
        </r>
      </text>
    </comment>
  </commentList>
</comments>
</file>

<file path=xl/sharedStrings.xml><?xml version="1.0" encoding="utf-8"?>
<sst xmlns="http://schemas.openxmlformats.org/spreadsheetml/2006/main" count="800" uniqueCount="360">
  <si>
    <t>Notes</t>
  </si>
  <si>
    <t>Population</t>
  </si>
  <si>
    <t>Table LIV</t>
  </si>
  <si>
    <t>p149</t>
  </si>
  <si>
    <t>Contains by-ward population, births, deaths, deaths by age group</t>
  </si>
  <si>
    <t>Death_Numbers</t>
  </si>
  <si>
    <t>Table LV</t>
  </si>
  <si>
    <t>150-151</t>
  </si>
  <si>
    <t>By-ward death at all ages by cause</t>
  </si>
  <si>
    <t>Death_Rates</t>
  </si>
  <si>
    <t>Table LVI</t>
  </si>
  <si>
    <t>As above, but per million</t>
  </si>
  <si>
    <t>Death_Institutions</t>
  </si>
  <si>
    <t>Table LVII</t>
  </si>
  <si>
    <t>152-153</t>
  </si>
  <si>
    <t>Deaths, occurrence in institutions, nursing homes, etc.</t>
  </si>
  <si>
    <t>Cases_Numbers_Hosp_Home</t>
  </si>
  <si>
    <t>LVIII</t>
  </si>
  <si>
    <t>Cases of infectious diseases, with numbers treated in hospitals split out</t>
  </si>
  <si>
    <t>Cases_Disease_Month</t>
  </si>
  <si>
    <t>LIX</t>
  </si>
  <si>
    <t>p154</t>
  </si>
  <si>
    <t>Cases by cause and month</t>
  </si>
  <si>
    <t>Population_Density</t>
  </si>
  <si>
    <t>Table IV</t>
  </si>
  <si>
    <t>Population density per acre</t>
  </si>
  <si>
    <t>Also table II on p219 for new annexed areas</t>
  </si>
  <si>
    <t>Conscientious_Objection</t>
  </si>
  <si>
    <t>Table XXV</t>
  </si>
  <si>
    <t>p122</t>
  </si>
  <si>
    <t>Conscientious objection to vaccination, by ward (measure of trust?)</t>
  </si>
  <si>
    <t xml:space="preserve">Data for 1908-1912 from the 1912 MOH Report, p112. Data for 1913 from 1913 MOH Report, p167. Data for 1907 from the 1908 MOH Report, p62. </t>
  </si>
  <si>
    <t>Births_By_Ward</t>
  </si>
  <si>
    <t>For 1907, Table II, p11; For 1909, Table VI, p.iv; For 1908, Table VIII, p14; For 1910, Table VI, p.iv., For 1911, Table VI, p.iv., For 1913, Table VI, p122.</t>
  </si>
  <si>
    <t>Note that to compute births in last quarter of 1908, we use Table XXIV, p39 of the MOH 1908 Report</t>
  </si>
  <si>
    <t>Issues arising:</t>
  </si>
  <si>
    <t>Empty cells</t>
  </si>
  <si>
    <t xml:space="preserve">Population </t>
  </si>
  <si>
    <t>How to deal with totals that don't match</t>
  </si>
  <si>
    <t>Which cols to compute versus enter, how to check (protocol)</t>
  </si>
  <si>
    <t>Don't have population by age, so can't compute death rates by age</t>
  </si>
  <si>
    <t>Maybe from census??</t>
  </si>
  <si>
    <t>Sheets</t>
  </si>
  <si>
    <t>COV_By_Ward</t>
  </si>
  <si>
    <t>Registrations of conscientious objections (counts) by year and by ward for 1907-1913</t>
  </si>
  <si>
    <t>Sources of data</t>
  </si>
  <si>
    <t>Data on Conscientious Objection in England and Wales</t>
  </si>
  <si>
    <t>https://www.historyofvaccines.org/content/britain-allows-exemptions</t>
  </si>
  <si>
    <t>Movement from Sanitary Districts to Wards</t>
  </si>
  <si>
    <t>Reporting is by Sanitary District until 1902. It appears that there was a shift towards wards starting in 1901, and there is a "matching table" for Sanitary Districts to wards in the MOH Report for this year, and apparently further information is available in the 1901 census. However, reporting is still by Sanitary District in this report and in the following one, and reporting by ward proper really starts in the MOH Report of 1903.</t>
  </si>
  <si>
    <t>Kinning Park ward</t>
  </si>
  <si>
    <r>
      <t>Originally a separate police burgh founded in 1871, it became part of </t>
    </r>
    <r>
      <rPr>
        <b/>
        <sz val="12"/>
        <color rgb="FF222222"/>
        <rFont val="Arial"/>
        <family val="2"/>
      </rPr>
      <t>Glasgow</t>
    </r>
    <r>
      <rPr>
        <sz val="12"/>
        <color rgb="FF222222"/>
        <rFont val="Arial"/>
        <family val="2"/>
      </rPr>
      <t> in 1905 (thereafter it was a </t>
    </r>
    <r>
      <rPr>
        <b/>
        <sz val="12"/>
        <color rgb="FF222222"/>
        <rFont val="Arial"/>
        <family val="2"/>
      </rPr>
      <t>Town</t>
    </r>
    <r>
      <rPr>
        <sz val="12"/>
        <color rgb="FF222222"/>
        <rFont val="Arial"/>
        <family val="2"/>
      </rPr>
      <t> Council ward situated between those covering Plantation to the west and Kingston to the east).</t>
    </r>
  </si>
  <si>
    <t>1907 Act: VACCINATION (SCOTLAND) BILL [H.L.]</t>
  </si>
  <si>
    <t>The second reading of the Act was on 1 August 1907: https://api.parliament.uk/historic-hansard/lords/1907/aug/01/vaccination-scotland-bill-hl-second#S4V0179P0_19070801_HOL_62. So we assume it became a law later in 1907. We therefore think that we should start using conscientious objector data from 1908.</t>
  </si>
  <si>
    <t>Sheet:</t>
  </si>
  <si>
    <t>Vars_by_RD</t>
  </si>
  <si>
    <t>Variable:</t>
  </si>
  <si>
    <t>Smallpox data (births, successful vaccination, etc)</t>
  </si>
  <si>
    <t>Source:</t>
  </si>
  <si>
    <t>Year</t>
  </si>
  <si>
    <t>Page</t>
  </si>
  <si>
    <t>Table</t>
  </si>
  <si>
    <t>Report</t>
  </si>
  <si>
    <t>43-46</t>
  </si>
  <si>
    <t>Registrar General for Scotland 1900</t>
  </si>
  <si>
    <t>44-47</t>
  </si>
  <si>
    <t>Supplement to the Monthly and Quarterly Returns of the Births, Deaths and Marriages reported in Scotland during the year 1901; also the Vaccination Returns relative to the children born in 1900. Published by the authority of the Registrar-General</t>
  </si>
  <si>
    <t>Supplement to the Monthly and Quarterly Returns of the Births, Deaths and Marriages reported in Scotland during the year 1901; also the Vaccination Returns relative to the children born in 1900</t>
  </si>
  <si>
    <t>Supplement to the Monthly and Quarterly Returns of the Births, Deaths and Marriages reported in Scotland during the year 1902; also the Vaccination Returns relative to the children born in 1901. Published by the authority of the Registrar-General</t>
  </si>
  <si>
    <t>Supplement to the Monthly and Quarterly Returns of the Births, Deaths and Marriages reported in Scotland during the year 1903; also the Vaccination Returns relative to the children born in 1902. Published by the authority of the Registrar-General</t>
  </si>
  <si>
    <t>Supplement to the Monthly and Quarterly Returns of the Births, Deaths and Marriages reported in Scotland during the year 1904; also the Vaccination Returns relative to the children born in 1903. Published by the authority of the Registrar-General</t>
  </si>
  <si>
    <t>Supplement to the Monthly and Quarterly Returns of the Births, Deaths and Marriages reported in Scotland during the year 1905; also the Vaccination Returns relative to the children born in 1904. Published by the authority of the Registrar-General</t>
  </si>
  <si>
    <t>Supplement to the Monthly and Quarterly Returns of the Births, Deaths and Marriages reported in Scotland during the year 1906; also the Vaccination Returns relative to the children born in 1905. Published by the authority of the Registrar-General</t>
  </si>
  <si>
    <t>Supplement to the Monthly and Quarterly Returns of the Births, Deaths and Marriages reported in Scotland during the year 1907; also the Vaccination Returns relative to the children born in 1906. Published by the authority of the Registrar-General</t>
  </si>
  <si>
    <t>49-54</t>
  </si>
  <si>
    <t>Supplement to the Monthly and Quarterly Returns of the Births, Deaths and Marriages reported in Scotland during the year 1908; also the Vaccination Returns relative to the children born in 1907. Published by the authority of the Registrar-General</t>
  </si>
  <si>
    <t>Supplement to the Monthly and Quarterly Returns of the Births, Deaths and Marriages reported in Scotland during the year 1909; also the Vaccination Returns relative to the children born in 1908. Published by the authority of the Registrar-General</t>
  </si>
  <si>
    <t>Supplement to the Monthly and Quarterly Returns of the Births, Deaths and Marriages reported in Scotland during the year 1910; also the Vaccination Returns relative to the children born in 1909. Published by the authority of the Registrar-General</t>
  </si>
  <si>
    <t>51-52</t>
  </si>
  <si>
    <t>Supplement to the Monthly and Quarterly Returns of the Births, Deaths and Marriages reported in Scotland during the year 1911; also the Vaccination Returns relative to the children born in 1910. Published by the authority of the Registrar-General</t>
  </si>
  <si>
    <t>25-30</t>
  </si>
  <si>
    <t>Annual Report of Registrar General for Scotland, Volume 58, 1912</t>
  </si>
  <si>
    <t>29-31</t>
  </si>
  <si>
    <t>Annual Report of Registrar General for Scotland, Volume 59, 1913</t>
  </si>
  <si>
    <t>Annual Report of Registrar General for Scotland, Volume 60, 1914</t>
  </si>
  <si>
    <t>1913 data for Eastwood and Cathcart amended using 1912 weightings for 'Glasgow portion'. See w/s 'COV_by_RD_1913_adjust'</t>
  </si>
  <si>
    <t>Windowed rooms, population and inhabited houses data</t>
  </si>
  <si>
    <t>VII</t>
  </si>
  <si>
    <t>1911 Census Vol I</t>
  </si>
  <si>
    <t>Acreage</t>
  </si>
  <si>
    <t>No acreage figures for registration districts are given in the Registrar General of Census Reports.</t>
  </si>
  <si>
    <t>Acreage for RDs has been calculated from the shp files as per Output_Data/Polygons_RDs_area_to_check</t>
  </si>
  <si>
    <t>Sheet</t>
  </si>
  <si>
    <t>Variable</t>
  </si>
  <si>
    <t>Description</t>
  </si>
  <si>
    <t>Source</t>
  </si>
  <si>
    <t>Vars_By_Sanitary_District</t>
  </si>
  <si>
    <t>Smallpox_Cases_1901_Epidemic</t>
  </si>
  <si>
    <t>Cases during the pre-epidemic and epidemic phases</t>
  </si>
  <si>
    <t>MOH supplementary report on smallpox, Table IV, p24</t>
  </si>
  <si>
    <t>Smallpox_Cases_Per_Mill_1901_Epidemic</t>
  </si>
  <si>
    <t>Apr-Dec 1900 (pre-epidemic)</t>
  </si>
  <si>
    <t>Smallpox_Deaths_1901_Epidemic</t>
  </si>
  <si>
    <t>Jan-13 July 1901 (epidemic)</t>
  </si>
  <si>
    <t>Smallpox_Deaths_Per_Mill_1901_Epidemic</t>
  </si>
  <si>
    <t>Cases from "recrudence" period (Nov 1901-May 1902) and in between not included.</t>
  </si>
  <si>
    <t>Measles_Deaths_1900</t>
  </si>
  <si>
    <t>Deaths from measles in 1900</t>
  </si>
  <si>
    <t>MOH Report 1900, Table IIIA, p.74</t>
  </si>
  <si>
    <t>Measles_Deaths_Mill_1900</t>
  </si>
  <si>
    <t>Per million</t>
  </si>
  <si>
    <t>MOH Report 1900, Table IVA, p.76</t>
  </si>
  <si>
    <t>Measles_Deaths_1901</t>
  </si>
  <si>
    <t>Deaths from measles in 1901</t>
  </si>
  <si>
    <t>MOH Report 1901, Table III, p68</t>
  </si>
  <si>
    <t>Measles_Deaths_Mill_1901</t>
  </si>
  <si>
    <t>MOH Report 1901, Table IV, p69</t>
  </si>
  <si>
    <t>Note that for SP and RV for data in the form of sanitary districts, the information is combined, and is "split out" in the R code to be recombined in generating sanitary districts</t>
  </si>
  <si>
    <t>Vars_By_Ward</t>
  </si>
  <si>
    <t>Smallpox_Cases_1903_Epidemic</t>
  </si>
  <si>
    <t>These are total numbers during 1903-1904 outbreak</t>
  </si>
  <si>
    <t>MOH Report 1904, Table XII, P65</t>
  </si>
  <si>
    <t>Smallpox_Cases_Per_Mill_1903_Epidemic</t>
  </si>
  <si>
    <t>Smallpox_Deaths_1903_Epidemic</t>
  </si>
  <si>
    <t>Smallpox_Deaths_Per_Mill_1903_Epidemic</t>
  </si>
  <si>
    <t>Perc_Irish_Born_1901</t>
  </si>
  <si>
    <t>Percentage of Irish born inhabitants</t>
  </si>
  <si>
    <t>Census 1901 TABLE XII, p61</t>
  </si>
  <si>
    <t>Measles_Deaths_1903</t>
  </si>
  <si>
    <t>Deaths from measles in 1903</t>
  </si>
  <si>
    <t>MOH Report 1903, Table III , p.129</t>
  </si>
  <si>
    <t>Measles_Deaths_Mill_1903</t>
  </si>
  <si>
    <t>MOH Report 1903, Table IV, p.130</t>
  </si>
  <si>
    <t>Measles_Deaths_1904</t>
  </si>
  <si>
    <t>Measles deaths in 1904</t>
  </si>
  <si>
    <t>MOH Report 1904, Table III, p.147 (But found online with Report 1905)</t>
  </si>
  <si>
    <t>Measles_Deaths_Mill_1904</t>
  </si>
  <si>
    <t>MOH Report 1904, Table IV, p.148 (But found online with Report 1905)</t>
  </si>
  <si>
    <t>Persons_Per_Acre_Inc_Institutions_Census_1911</t>
  </si>
  <si>
    <t>Persons per acre</t>
  </si>
  <si>
    <t>Chalmers 'Census 1911, Report on Glasgow and its Municipal Wards', Table VIII, p53</t>
  </si>
  <si>
    <t>Average_Occ_House_Size_1911</t>
  </si>
  <si>
    <t>Average number of rooms per inhabited house</t>
  </si>
  <si>
    <t>Census Report Scotland 1911 Vol I, Glasgow, Table V, p53, calculated from Number of houses and Number of rooms</t>
  </si>
  <si>
    <t>Census_1901_Houses</t>
  </si>
  <si>
    <t>Num_1_Apartment_1901</t>
  </si>
  <si>
    <t>Number of houses of 1 apartment in 1901</t>
  </si>
  <si>
    <t>Chalmers 'Census 1911, Report on Glasgow and its Municipal Wards', Table XII, p61.</t>
  </si>
  <si>
    <t>Num_2_Apartment_1901</t>
  </si>
  <si>
    <t>Number of houses of 2 apartment in 1901</t>
  </si>
  <si>
    <t>Num_3_Apartment_1901</t>
  </si>
  <si>
    <t>Number of houses of 3 apartment in 1901</t>
  </si>
  <si>
    <t>Num_4_Apartment_1901</t>
  </si>
  <si>
    <t>Number of houses of 4 apartment in 1901</t>
  </si>
  <si>
    <t>Num_5p_Apartment_1901</t>
  </si>
  <si>
    <t>Number of houses of 5 apartment in 1901</t>
  </si>
  <si>
    <t>Total_Inhab_Houses_1901</t>
  </si>
  <si>
    <t>Number inhabited houses in 1901</t>
  </si>
  <si>
    <t>Matching_Matrix</t>
  </si>
  <si>
    <t>Matrix</t>
  </si>
  <si>
    <t>Matrix showing relationship between old Sanitary Districts and new Wards</t>
  </si>
  <si>
    <t>MOH 1901, Table III, p15</t>
  </si>
  <si>
    <t>Weightings_1903</t>
  </si>
  <si>
    <t>Inhabited_houses_1903</t>
  </si>
  <si>
    <t>Number of in habited houses in 1903 by ward</t>
  </si>
  <si>
    <t>MOH 1903, Table A, p11</t>
  </si>
  <si>
    <t>Workshops_1903</t>
  </si>
  <si>
    <t>Number of workshops in 1903 by ward</t>
  </si>
  <si>
    <t>MOH 1903, Table XXXVIII, p118. Except Jordanhill, Pollokshaws and Cathcart where data are estimated based on neighbouring wards</t>
  </si>
  <si>
    <t>Municipal_Ward_Number</t>
  </si>
  <si>
    <t>Municipal_Ward_Name</t>
  </si>
  <si>
    <t>COV_1907</t>
  </si>
  <si>
    <t>COV_1908</t>
  </si>
  <si>
    <t>COV_1909</t>
  </si>
  <si>
    <t>COV_1910</t>
  </si>
  <si>
    <t>COV_1911</t>
  </si>
  <si>
    <t>COV_1912</t>
  </si>
  <si>
    <t>COV_1913</t>
  </si>
  <si>
    <t>Dalmarnock</t>
  </si>
  <si>
    <t>Calton</t>
  </si>
  <si>
    <t>Mile-End</t>
  </si>
  <si>
    <t>Whitevale</t>
  </si>
  <si>
    <t>Dennistoun</t>
  </si>
  <si>
    <t>Springburn</t>
  </si>
  <si>
    <t>Cowlairs</t>
  </si>
  <si>
    <t>Townhead</t>
  </si>
  <si>
    <t>Blackfriars</t>
  </si>
  <si>
    <t>Exchange</t>
  </si>
  <si>
    <t>Blythswood</t>
  </si>
  <si>
    <t>Broomlielaw</t>
  </si>
  <si>
    <t>Anderston</t>
  </si>
  <si>
    <t>Sandyford</t>
  </si>
  <si>
    <t>Park</t>
  </si>
  <si>
    <t>Cowcaddens</t>
  </si>
  <si>
    <t>Woodside</t>
  </si>
  <si>
    <t>Hutchesontown</t>
  </si>
  <si>
    <t>Gorbals</t>
  </si>
  <si>
    <t>Kingston</t>
  </si>
  <si>
    <t>Govanhill</t>
  </si>
  <si>
    <t>Langside</t>
  </si>
  <si>
    <t>Pollokshields</t>
  </si>
  <si>
    <t>Kelvinside</t>
  </si>
  <si>
    <t>Maryhill</t>
  </si>
  <si>
    <t>Kinning Park</t>
  </si>
  <si>
    <t>Institutions and Harbour</t>
  </si>
  <si>
    <t>Jordanhill</t>
  </si>
  <si>
    <t>Pollokshaws</t>
  </si>
  <si>
    <t>Cathcart</t>
  </si>
  <si>
    <t>Births_1907</t>
  </si>
  <si>
    <t>Births_1907_Last_Four_Months</t>
  </si>
  <si>
    <t>Births_1908</t>
  </si>
  <si>
    <t>Births_1909</t>
  </si>
  <si>
    <t>Births_1910</t>
  </si>
  <si>
    <t>Births_1911</t>
  </si>
  <si>
    <t>Births_1912</t>
  </si>
  <si>
    <t>Births_1913</t>
  </si>
  <si>
    <t>Month</t>
  </si>
  <si>
    <t>Num_Births</t>
  </si>
  <si>
    <t>January</t>
  </si>
  <si>
    <t>February</t>
  </si>
  <si>
    <t>March</t>
  </si>
  <si>
    <t>April</t>
  </si>
  <si>
    <t>May</t>
  </si>
  <si>
    <t>June</t>
  </si>
  <si>
    <t>July</t>
  </si>
  <si>
    <t>August</t>
  </si>
  <si>
    <t>September</t>
  </si>
  <si>
    <t>October</t>
  </si>
  <si>
    <t>November</t>
  </si>
  <si>
    <t>December</t>
  </si>
  <si>
    <t>Total</t>
  </si>
  <si>
    <t>Proportion 4 mth</t>
  </si>
  <si>
    <t>Sanitary_District_Number</t>
  </si>
  <si>
    <t>Sanitary_District_Name</t>
  </si>
  <si>
    <t>Scarlet_fever_Deaths_Mill_1900</t>
  </si>
  <si>
    <t>Scarlet_fever_Deaths_Mill_1901</t>
  </si>
  <si>
    <t>Scarlet_fever_Deaths_1900</t>
  </si>
  <si>
    <t>Scarlet_fever_Deaths_1901</t>
  </si>
  <si>
    <t>BL</t>
  </si>
  <si>
    <t>Port-Dundas</t>
  </si>
  <si>
    <t>High Street and Closes West</t>
  </si>
  <si>
    <t>St Rollox</t>
  </si>
  <si>
    <t>Belgrove and Dennistoun</t>
  </si>
  <si>
    <t>High Street and Closes East</t>
  </si>
  <si>
    <t>Greenhead and London Road</t>
  </si>
  <si>
    <t>Barrowfield</t>
  </si>
  <si>
    <t>Monteith Row</t>
  </si>
  <si>
    <t>St Andrew Square</t>
  </si>
  <si>
    <t>St Enoch Square</t>
  </si>
  <si>
    <t>Brownfield</t>
  </si>
  <si>
    <t>Bridgegate and Wynds</t>
  </si>
  <si>
    <t>Kelvinhaugh and Sandyford</t>
  </si>
  <si>
    <t>Laurieston</t>
  </si>
  <si>
    <t>Hutcheson Square</t>
  </si>
  <si>
    <t>RV</t>
  </si>
  <si>
    <t>Springburn and Rockvilla</t>
  </si>
  <si>
    <t>Crosshill</t>
  </si>
  <si>
    <t>Langside and Mount Florida</t>
  </si>
  <si>
    <t>Pollokshields East and Strathbungo</t>
  </si>
  <si>
    <t>Pollokshields West and Bellahouston</t>
  </si>
  <si>
    <t>Hillhead</t>
  </si>
  <si>
    <t>Possilpark and Barnhill</t>
  </si>
  <si>
    <t>Scarlet_fever_Deaths_1903</t>
  </si>
  <si>
    <t>Scarlet_fever_Deaths_1904</t>
  </si>
  <si>
    <t>Scarlet_fever_Deaths_Mill_1903</t>
  </si>
  <si>
    <t>Scarlet_fever_Deaths_Mill_1904</t>
  </si>
  <si>
    <t>Deaths</t>
  </si>
  <si>
    <t>Death_rate_1000</t>
  </si>
  <si>
    <t>1855-59</t>
  </si>
  <si>
    <t>1860-64</t>
  </si>
  <si>
    <t>1865-69</t>
  </si>
  <si>
    <t>1870-74</t>
  </si>
  <si>
    <t>1875-79</t>
  </si>
  <si>
    <t>1880-84</t>
  </si>
  <si>
    <t>1885-89</t>
  </si>
  <si>
    <t>RD_Num</t>
  </si>
  <si>
    <t>RD_Name</t>
  </si>
  <si>
    <t>Bridgeton</t>
  </si>
  <si>
    <t>Camlachie</t>
  </si>
  <si>
    <t>Garngadhill</t>
  </si>
  <si>
    <t>Possilpark</t>
  </si>
  <si>
    <t>Milton</t>
  </si>
  <si>
    <t>Kelvin</t>
  </si>
  <si>
    <t xml:space="preserve"> Cathcart </t>
  </si>
  <si>
    <t xml:space="preserve"> Eastwood </t>
  </si>
  <si>
    <t>Reg_district_number</t>
  </si>
  <si>
    <t>Registration_district_name</t>
  </si>
  <si>
    <t>RD_Number_of_children_born</t>
  </si>
  <si>
    <t>RD_Successfully_vaccinated_count</t>
  </si>
  <si>
    <t>RD_Successfully_vaccinated_perc</t>
  </si>
  <si>
    <t>RD_Died_before_vaccination_count</t>
  </si>
  <si>
    <t>RD_Died_before_vaccination_perc</t>
  </si>
  <si>
    <t>RD_Removed_otherwise_unaccounted_count</t>
  </si>
  <si>
    <t>RU_perc</t>
  </si>
  <si>
    <t>RD_COV_count</t>
  </si>
  <si>
    <t>COV_perc</t>
  </si>
  <si>
    <t>COV_RU_perc</t>
  </si>
  <si>
    <t>Successfully_vacc_as_perc_of_those_still_alive_aged_1_yr</t>
  </si>
  <si>
    <t>RU_surv_perc</t>
  </si>
  <si>
    <t>COV_surv_perc</t>
  </si>
  <si>
    <t>COV_RU_surv_perc</t>
  </si>
  <si>
    <t>Illeg_births_count</t>
  </si>
  <si>
    <t>Illeg_births_perc_all_births</t>
  </si>
  <si>
    <t>Average_rooms_1911</t>
  </si>
  <si>
    <t>Population_density_1911</t>
  </si>
  <si>
    <t>Acres</t>
  </si>
  <si>
    <t>Population_1911</t>
  </si>
  <si>
    <t>Windowed_rooms_total</t>
  </si>
  <si>
    <t>Inhabited_houses_total</t>
  </si>
  <si>
    <t>Persons_per_room</t>
  </si>
  <si>
    <t>Rooms_per_house</t>
  </si>
  <si>
    <t>Birth_rate_1000</t>
  </si>
  <si>
    <t>Eastwood</t>
  </si>
  <si>
    <t>This worksheet divides the Cathcart and Eastwood totals for 1913 into 'Glasgow' and 'landward' portions, based on 1912 data*</t>
  </si>
  <si>
    <t>GLASGOW PORTION</t>
  </si>
  <si>
    <t>LANDWARD</t>
  </si>
  <si>
    <t>TOTAL OF GLASGOW AND LANDWARD</t>
  </si>
  <si>
    <t>GLASGOW PORTION as % of TOTAL</t>
  </si>
  <si>
    <t>AS PER RG REPORT</t>
  </si>
  <si>
    <t>RECALCULATED AS PER 1912 % (lines 10-11)</t>
  </si>
  <si>
    <t>* Data are not divided into these categories in the 1913 Report of the Registrar General</t>
  </si>
  <si>
    <t>Indicates calculated cell</t>
  </si>
  <si>
    <t>SP</t>
  </si>
  <si>
    <t>RD_Number</t>
  </si>
  <si>
    <t>Mile End</t>
  </si>
  <si>
    <t>Blackfriar</t>
  </si>
  <si>
    <t>Broomliela</t>
  </si>
  <si>
    <t>Hutchesont</t>
  </si>
  <si>
    <t>Pollokshie</t>
  </si>
  <si>
    <t>Kinning Pa</t>
  </si>
  <si>
    <t>Plantation</t>
  </si>
  <si>
    <t>Ibrox</t>
  </si>
  <si>
    <t>Govan Cent</t>
  </si>
  <si>
    <t>Fairfield</t>
  </si>
  <si>
    <t>Partick Ea</t>
  </si>
  <si>
    <t>Partick Ce</t>
  </si>
  <si>
    <t>Partick We</t>
  </si>
  <si>
    <t>Pollokshaw</t>
  </si>
  <si>
    <t>Year_1</t>
  </si>
  <si>
    <t>Year_2</t>
  </si>
  <si>
    <t>Year_3</t>
  </si>
  <si>
    <t>Year_4</t>
  </si>
  <si>
    <t>Year_5</t>
  </si>
  <si>
    <t>Year_6</t>
  </si>
  <si>
    <t>Year_7</t>
  </si>
  <si>
    <t>Number_of_children_born</t>
  </si>
  <si>
    <t>Successfully_vaccinated_count</t>
  </si>
  <si>
    <t>Successfully_vaccinated_perc</t>
  </si>
  <si>
    <t>Died_before_vaccination_count</t>
  </si>
  <si>
    <t>Died_before_vaccination_perc</t>
  </si>
  <si>
    <t>Removed_otherwise_unaccounted_count</t>
  </si>
  <si>
    <t>Removed_otherwise_unaccounted_perc</t>
  </si>
  <si>
    <t>COV_count</t>
  </si>
  <si>
    <t>Other_count</t>
  </si>
  <si>
    <t>Other_perc</t>
  </si>
  <si>
    <t>Successfully_vacc_as_%_of_those_still_alive_aged_1_yr</t>
  </si>
  <si>
    <t>Removed_or_unacc_as_%_of_those_still_alive_aged_1_yr</t>
  </si>
  <si>
    <t>COV_as_perc_of_those_still_alive_aged_1_yr</t>
  </si>
  <si>
    <t>COVRU_as_perc_of_those_still_alive_aged_1_yr</t>
  </si>
  <si>
    <t>Other_perc_surv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</si>
</sst>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 #,##0_-;_-* &quot;-&quot;??_-;_-@_-"/>
    <numFmt numFmtId="166" formatCode="_(* #,##0_);_(* \(#,##0\);_(* &quot;-&quot;??_);_(@_)"/>
  </numFmts>
  <fonts count="17">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b/>
      <sz val="12"/>
      <color rgb="FF222222"/>
      <name val="Arial"/>
      <family val="2"/>
    </font>
    <font>
      <sz val="12"/>
      <color rgb="FF222222"/>
      <name val="Arial"/>
      <family val="2"/>
    </font>
    <font>
      <sz val="12"/>
      <color rgb="FF000000"/>
      <name val="Calibri"/>
      <family val="2"/>
      <scheme val="minor"/>
    </font>
    <font>
      <sz val="9"/>
      <color indexed="81"/>
      <name val="Tahoma"/>
      <family val="2"/>
    </font>
    <font>
      <b/>
      <sz val="9"/>
      <color indexed="81"/>
      <name val="Tahoma"/>
      <family val="2"/>
    </font>
    <font>
      <sz val="8"/>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
      <sz val="11"/>
      <color rgb="FFFF0000"/>
      <name val="Calibri"/>
      <family val="2"/>
      <scheme val="minor"/>
    </font>
    <font>
      <sz val="11"/>
      <color rgb="FF3D3A23"/>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4"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0" fontId="2" fillId="0" borderId="0"/>
    <xf numFmtId="9" fontId="2" fillId="0" borderId="0" applyFont="0" applyFill="0" applyBorder="0" applyAlignment="0" applyProtection="0"/>
  </cellStyleXfs>
  <cellXfs count="53">
    <xf numFmtId="0" fontId="0" fillId="0" borderId="0" xfId="0"/>
    <xf numFmtId="0" fontId="0" fillId="2" borderId="0" xfId="0" applyFill="1"/>
    <xf numFmtId="0" fontId="3" fillId="0" borderId="0" xfId="0" applyFont="1"/>
    <xf numFmtId="0" fontId="3" fillId="0" borderId="0" xfId="0" applyFont="1" applyAlignment="1">
      <alignment wrapText="1"/>
    </xf>
    <xf numFmtId="0" fontId="4" fillId="0" borderId="0" xfId="1" applyAlignment="1">
      <alignment wrapText="1"/>
    </xf>
    <xf numFmtId="0" fontId="0" fillId="0" borderId="0" xfId="0" applyAlignment="1">
      <alignment wrapText="1"/>
    </xf>
    <xf numFmtId="0" fontId="7" fillId="0" borderId="0" xfId="0" applyFont="1"/>
    <xf numFmtId="0" fontId="11" fillId="0" borderId="0" xfId="0" applyFont="1" applyAlignment="1">
      <alignment horizontal="center" wrapText="1"/>
    </xf>
    <xf numFmtId="0" fontId="13" fillId="0" borderId="0" xfId="0" applyFont="1"/>
    <xf numFmtId="0" fontId="0" fillId="0" borderId="1" xfId="0" applyBorder="1"/>
    <xf numFmtId="0" fontId="13" fillId="0" borderId="1" xfId="0" applyFont="1" applyBorder="1"/>
    <xf numFmtId="164" fontId="13" fillId="0" borderId="1" xfId="0" applyNumberFormat="1" applyFont="1" applyBorder="1"/>
    <xf numFmtId="0" fontId="14" fillId="0" borderId="1" xfId="0" applyFont="1" applyBorder="1" applyAlignment="1">
      <alignment wrapText="1"/>
    </xf>
    <xf numFmtId="164" fontId="0" fillId="0" borderId="1" xfId="3" applyNumberFormat="1" applyFont="1" applyBorder="1"/>
    <xf numFmtId="43" fontId="0" fillId="0" borderId="1" xfId="2" applyFont="1" applyBorder="1"/>
    <xf numFmtId="0" fontId="3" fillId="0" borderId="1" xfId="0" applyFont="1" applyBorder="1" applyAlignment="1">
      <alignment wrapText="1"/>
    </xf>
    <xf numFmtId="0" fontId="3" fillId="0" borderId="2" xfId="0" applyFont="1" applyBorder="1" applyAlignment="1">
      <alignment wrapText="1"/>
    </xf>
    <xf numFmtId="164" fontId="3" fillId="0" borderId="2" xfId="3" applyNumberFormat="1" applyFont="1" applyBorder="1" applyAlignment="1">
      <alignment wrapText="1"/>
    </xf>
    <xf numFmtId="164" fontId="3" fillId="0" borderId="1" xfId="3" applyNumberFormat="1" applyFont="1" applyBorder="1" applyAlignment="1">
      <alignment wrapText="1"/>
    </xf>
    <xf numFmtId="0" fontId="3" fillId="0" borderId="3" xfId="0" applyFont="1" applyBorder="1" applyAlignment="1">
      <alignment wrapText="1"/>
    </xf>
    <xf numFmtId="0" fontId="3" fillId="0" borderId="1" xfId="0" applyFont="1" applyBorder="1"/>
    <xf numFmtId="43" fontId="3" fillId="0" borderId="1" xfId="2" applyFont="1" applyBorder="1"/>
    <xf numFmtId="164" fontId="0" fillId="0" borderId="0" xfId="0" applyNumberFormat="1"/>
    <xf numFmtId="164" fontId="0" fillId="0" borderId="0" xfId="3" applyNumberFormat="1" applyFont="1" applyBorder="1"/>
    <xf numFmtId="2" fontId="0" fillId="0" borderId="0" xfId="3" applyNumberFormat="1" applyFont="1" applyBorder="1"/>
    <xf numFmtId="43" fontId="0" fillId="0" borderId="0" xfId="2" applyFont="1" applyBorder="1"/>
    <xf numFmtId="0" fontId="14" fillId="0" borderId="0" xfId="0" applyFont="1"/>
    <xf numFmtId="0" fontId="15" fillId="0" borderId="0" xfId="0" applyFont="1"/>
    <xf numFmtId="0" fontId="11" fillId="0" borderId="0" xfId="0" applyFont="1"/>
    <xf numFmtId="0" fontId="0" fillId="3" borderId="1" xfId="0" applyFill="1" applyBorder="1"/>
    <xf numFmtId="0" fontId="11" fillId="0" borderId="1" xfId="0" applyFont="1" applyBorder="1" applyAlignment="1">
      <alignment horizontal="center"/>
    </xf>
    <xf numFmtId="3" fontId="16" fillId="0" borderId="0" xfId="0" applyNumberFormat="1" applyFont="1" applyAlignment="1">
      <alignment vertical="center" wrapText="1"/>
    </xf>
    <xf numFmtId="0" fontId="13" fillId="0" borderId="1" xfId="0" applyFont="1" applyBorder="1" applyAlignment="1">
      <alignment wrapText="1"/>
    </xf>
    <xf numFmtId="0" fontId="14" fillId="0" borderId="1" xfId="0" applyFont="1" applyBorder="1"/>
    <xf numFmtId="0" fontId="0" fillId="4" borderId="0" xfId="0" applyFill="1"/>
    <xf numFmtId="164" fontId="13" fillId="4" borderId="1" xfId="0" applyNumberFormat="1" applyFont="1" applyFill="1" applyBorder="1"/>
    <xf numFmtId="165" fontId="13" fillId="4" borderId="1" xfId="0" applyNumberFormat="1" applyFont="1" applyFill="1" applyBorder="1"/>
    <xf numFmtId="0" fontId="2" fillId="0" borderId="1" xfId="4" applyBorder="1" applyAlignment="1">
      <alignment wrapText="1"/>
    </xf>
    <xf numFmtId="0" fontId="2" fillId="0" borderId="2" xfId="4" applyBorder="1" applyAlignment="1">
      <alignment wrapText="1"/>
    </xf>
    <xf numFmtId="164" fontId="0" fillId="0" borderId="1" xfId="5" applyNumberFormat="1" applyFont="1" applyBorder="1" applyAlignment="1">
      <alignment wrapText="1"/>
    </xf>
    <xf numFmtId="0" fontId="2" fillId="0" borderId="0" xfId="4"/>
    <xf numFmtId="164" fontId="0" fillId="0" borderId="1" xfId="5" applyNumberFormat="1" applyFont="1" applyBorder="1"/>
    <xf numFmtId="0" fontId="2" fillId="0" borderId="1" xfId="4" applyBorder="1"/>
    <xf numFmtId="164" fontId="2" fillId="0" borderId="1" xfId="4" applyNumberFormat="1" applyBorder="1"/>
    <xf numFmtId="164" fontId="0" fillId="0" borderId="0" xfId="5" applyNumberFormat="1" applyFont="1"/>
    <xf numFmtId="0" fontId="1" fillId="0" borderId="1" xfId="4" applyFont="1" applyBorder="1" applyAlignment="1">
      <alignment wrapText="1"/>
    </xf>
    <xf numFmtId="164" fontId="2" fillId="0" borderId="0" xfId="4" applyNumberFormat="1"/>
    <xf numFmtId="166" fontId="0" fillId="0" borderId="0" xfId="2" applyNumberFormat="1" applyFont="1" applyAlignment="1">
      <alignment wrapText="1"/>
    </xf>
    <xf numFmtId="43" fontId="0" fillId="0" borderId="0" xfId="2" applyFont="1"/>
    <xf numFmtId="0" fontId="3"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wrapText="1"/>
    </xf>
    <xf numFmtId="0" fontId="1" fillId="0" borderId="1" xfId="0" applyFont="1" applyBorder="1" applyAlignment="1">
      <alignment horizontal="center"/>
    </xf>
  </cellXfs>
  <cellStyles count="6">
    <cellStyle name="Comma" xfId="2" builtinId="3"/>
    <cellStyle name="Hyperlink" xfId="1" builtinId="8"/>
    <cellStyle name="Normal" xfId="0" builtinId="0"/>
    <cellStyle name="Normal 2" xfId="4" xr:uid="{0A4AD1C7-B600-4BB9-8327-C4ECE1143BA1}"/>
    <cellStyle name="Per cent" xfId="3" builtinId="5"/>
    <cellStyle name="Percent 2" xfId="5" xr:uid="{08215D57-0DA0-40B2-A426-C4832BBE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historyofvaccines.org/content/britain-allows-exemptions"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6AA-27A8-2A4A-9777-AC5BC35840A0}">
  <dimension ref="A1:F21"/>
  <sheetViews>
    <sheetView workbookViewId="0">
      <selection activeCell="D23" sqref="D23"/>
    </sheetView>
  </sheetViews>
  <sheetFormatPr defaultColWidth="11" defaultRowHeight="15.75"/>
  <cols>
    <col min="1" max="1" width="25.5" bestFit="1" customWidth="1"/>
    <col min="4" max="4" width="61.375" bestFit="1" customWidth="1"/>
    <col min="5" max="5" width="84" style="5" bestFit="1" customWidth="1"/>
    <col min="6" max="6" width="10.875" style="5"/>
  </cols>
  <sheetData>
    <row r="1" spans="1:5">
      <c r="E1" s="3" t="s">
        <v>0</v>
      </c>
    </row>
    <row r="2" spans="1:5">
      <c r="A2" s="1" t="s">
        <v>1</v>
      </c>
      <c r="B2" t="s">
        <v>2</v>
      </c>
      <c r="C2" t="s">
        <v>3</v>
      </c>
      <c r="D2" t="s">
        <v>4</v>
      </c>
    </row>
    <row r="3" spans="1:5">
      <c r="A3" s="1" t="s">
        <v>5</v>
      </c>
      <c r="B3" t="s">
        <v>6</v>
      </c>
      <c r="C3" t="s">
        <v>7</v>
      </c>
      <c r="D3" t="s">
        <v>8</v>
      </c>
    </row>
    <row r="4" spans="1:5">
      <c r="A4" t="s">
        <v>9</v>
      </c>
      <c r="B4" t="s">
        <v>10</v>
      </c>
      <c r="C4" t="s">
        <v>7</v>
      </c>
      <c r="D4" t="s">
        <v>11</v>
      </c>
    </row>
    <row r="5" spans="1:5">
      <c r="A5" t="s">
        <v>12</v>
      </c>
      <c r="B5" t="s">
        <v>13</v>
      </c>
      <c r="C5" t="s">
        <v>14</v>
      </c>
      <c r="D5" t="s">
        <v>15</v>
      </c>
    </row>
    <row r="6" spans="1:5">
      <c r="A6" s="1" t="s">
        <v>16</v>
      </c>
      <c r="B6" t="s">
        <v>17</v>
      </c>
      <c r="C6" t="s">
        <v>14</v>
      </c>
      <c r="D6" t="s">
        <v>18</v>
      </c>
    </row>
    <row r="7" spans="1:5">
      <c r="A7" t="s">
        <v>19</v>
      </c>
      <c r="B7" t="s">
        <v>20</v>
      </c>
      <c r="C7" t="s">
        <v>21</v>
      </c>
      <c r="D7" t="s">
        <v>22</v>
      </c>
    </row>
    <row r="8" spans="1:5">
      <c r="A8" t="s">
        <v>23</v>
      </c>
      <c r="B8" t="s">
        <v>24</v>
      </c>
      <c r="C8">
        <v>109</v>
      </c>
      <c r="D8" t="s">
        <v>25</v>
      </c>
      <c r="E8" s="5" t="s">
        <v>26</v>
      </c>
    </row>
    <row r="9" spans="1:5" ht="31.5">
      <c r="A9" t="s">
        <v>27</v>
      </c>
      <c r="B9" t="s">
        <v>28</v>
      </c>
      <c r="C9" t="s">
        <v>29</v>
      </c>
      <c r="D9" t="s">
        <v>30</v>
      </c>
      <c r="E9" s="5" t="s">
        <v>31</v>
      </c>
    </row>
    <row r="10" spans="1:5">
      <c r="A10" t="s">
        <v>32</v>
      </c>
      <c r="E10" t="s">
        <v>33</v>
      </c>
    </row>
    <row r="11" spans="1:5" ht="31.5">
      <c r="E11" s="5" t="s">
        <v>34</v>
      </c>
    </row>
    <row r="13" spans="1:5">
      <c r="A13" s="2" t="s">
        <v>35</v>
      </c>
    </row>
    <row r="14" spans="1:5">
      <c r="A14" t="s">
        <v>36</v>
      </c>
      <c r="B14" t="s">
        <v>37</v>
      </c>
    </row>
    <row r="15" spans="1:5">
      <c r="A15" t="s">
        <v>38</v>
      </c>
      <c r="B15" t="s">
        <v>37</v>
      </c>
    </row>
    <row r="16" spans="1:5">
      <c r="A16" t="s">
        <v>39</v>
      </c>
      <c r="B16" t="s">
        <v>37</v>
      </c>
    </row>
    <row r="17" spans="1:3">
      <c r="A17" t="s">
        <v>40</v>
      </c>
      <c r="B17" t="s">
        <v>37</v>
      </c>
      <c r="C17" t="s">
        <v>41</v>
      </c>
    </row>
    <row r="20" spans="1:3">
      <c r="A20" t="s">
        <v>42</v>
      </c>
    </row>
    <row r="21" spans="1:3">
      <c r="A21" t="s">
        <v>43</v>
      </c>
      <c r="B2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B957-2036-C741-A43F-1AAE0FCCABD3}">
  <dimension ref="A1:A12"/>
  <sheetViews>
    <sheetView workbookViewId="0">
      <selection activeCell="A9" sqref="A9"/>
    </sheetView>
  </sheetViews>
  <sheetFormatPr defaultColWidth="11" defaultRowHeight="15.75"/>
  <cols>
    <col min="1" max="1" width="72.125" style="5" customWidth="1"/>
  </cols>
  <sheetData>
    <row r="1" spans="1:1">
      <c r="A1" s="3" t="s">
        <v>45</v>
      </c>
    </row>
    <row r="2" spans="1:1">
      <c r="A2" s="5" t="s">
        <v>46</v>
      </c>
    </row>
    <row r="3" spans="1:1">
      <c r="A3" s="4" t="s">
        <v>47</v>
      </c>
    </row>
    <row r="5" spans="1:1">
      <c r="A5" s="3" t="s">
        <v>48</v>
      </c>
    </row>
    <row r="6" spans="1:1" ht="87" customHeight="1">
      <c r="A6" s="5" t="s">
        <v>49</v>
      </c>
    </row>
    <row r="8" spans="1:1">
      <c r="A8" s="3" t="s">
        <v>50</v>
      </c>
    </row>
    <row r="9" spans="1:1" ht="47.25">
      <c r="A9" s="5" t="s">
        <v>51</v>
      </c>
    </row>
    <row r="11" spans="1:1">
      <c r="A11" s="3" t="s">
        <v>52</v>
      </c>
    </row>
    <row r="12" spans="1:1" ht="68.099999999999994" customHeight="1">
      <c r="A12" s="5" t="s">
        <v>53</v>
      </c>
    </row>
  </sheetData>
  <hyperlinks>
    <hyperlink ref="A3" r:id="rId1" xr:uid="{A4CF2CF9-B1CE-6541-90FF-7B116D135B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7622-9BBF-6F4A-A0A7-6EB01458C6FC}">
  <dimension ref="A1:P44"/>
  <sheetViews>
    <sheetView tabSelected="1" topLeftCell="B10" workbookViewId="0">
      <selection activeCell="F33" sqref="F33"/>
    </sheetView>
  </sheetViews>
  <sheetFormatPr defaultColWidth="11" defaultRowHeight="15.75"/>
  <cols>
    <col min="2" max="2" width="9.875" customWidth="1"/>
    <col min="3" max="3" width="9.875" bestFit="1" customWidth="1"/>
    <col min="4" max="4" width="10.625" bestFit="1" customWidth="1"/>
    <col min="5" max="5" width="61.875" style="5" customWidth="1"/>
    <col min="6" max="6" width="74.125" style="5" customWidth="1"/>
    <col min="7" max="8" width="12.125" bestFit="1" customWidth="1"/>
  </cols>
  <sheetData>
    <row r="1" spans="1:6">
      <c r="A1" s="2" t="s">
        <v>54</v>
      </c>
      <c r="B1" s="2" t="s">
        <v>55</v>
      </c>
    </row>
    <row r="2" spans="1:6">
      <c r="B2" s="28"/>
    </row>
    <row r="3" spans="1:6">
      <c r="A3" s="3" t="s">
        <v>56</v>
      </c>
      <c r="B3" s="28" t="s">
        <v>57</v>
      </c>
    </row>
    <row r="4" spans="1:6">
      <c r="A4" s="49" t="s">
        <v>58</v>
      </c>
      <c r="B4" s="2" t="s">
        <v>59</v>
      </c>
      <c r="C4" s="2" t="s">
        <v>60</v>
      </c>
      <c r="D4" s="2" t="s">
        <v>61</v>
      </c>
      <c r="E4" s="3" t="s">
        <v>62</v>
      </c>
    </row>
    <row r="5" spans="1:6">
      <c r="A5" s="49"/>
      <c r="B5">
        <v>1899</v>
      </c>
      <c r="C5" t="s">
        <v>63</v>
      </c>
      <c r="E5" s="5" t="s">
        <v>64</v>
      </c>
    </row>
    <row r="6" spans="1:6" ht="63">
      <c r="A6" s="49"/>
      <c r="B6">
        <v>1900</v>
      </c>
      <c r="C6" t="s">
        <v>65</v>
      </c>
      <c r="E6" s="5" t="s">
        <v>66</v>
      </c>
      <c r="F6" s="5" t="s">
        <v>67</v>
      </c>
    </row>
    <row r="7" spans="1:6" ht="63">
      <c r="A7" s="49"/>
      <c r="B7">
        <v>1901</v>
      </c>
      <c r="C7" t="s">
        <v>65</v>
      </c>
      <c r="E7" s="5" t="s">
        <v>68</v>
      </c>
    </row>
    <row r="8" spans="1:6" ht="63">
      <c r="A8" s="49"/>
      <c r="B8">
        <v>1902</v>
      </c>
      <c r="C8" t="s">
        <v>65</v>
      </c>
      <c r="E8" s="5" t="s">
        <v>69</v>
      </c>
    </row>
    <row r="9" spans="1:6" ht="63">
      <c r="A9" s="49"/>
      <c r="B9">
        <v>1903</v>
      </c>
      <c r="C9" t="s">
        <v>65</v>
      </c>
      <c r="E9" s="5" t="s">
        <v>70</v>
      </c>
    </row>
    <row r="10" spans="1:6" ht="63">
      <c r="A10" s="49"/>
      <c r="B10">
        <v>1904</v>
      </c>
      <c r="C10" t="s">
        <v>65</v>
      </c>
      <c r="E10" s="5" t="s">
        <v>71</v>
      </c>
    </row>
    <row r="11" spans="1:6" ht="63">
      <c r="A11" s="49"/>
      <c r="B11">
        <v>1905</v>
      </c>
      <c r="C11" t="s">
        <v>65</v>
      </c>
      <c r="E11" s="5" t="s">
        <v>72</v>
      </c>
    </row>
    <row r="12" spans="1:6" ht="63">
      <c r="A12" s="49"/>
      <c r="B12">
        <v>1906</v>
      </c>
      <c r="C12" t="s">
        <v>65</v>
      </c>
      <c r="E12" s="5" t="s">
        <v>73</v>
      </c>
    </row>
    <row r="13" spans="1:6" ht="63">
      <c r="A13" s="49"/>
      <c r="B13">
        <v>1907</v>
      </c>
      <c r="C13" t="s">
        <v>74</v>
      </c>
      <c r="E13" s="5" t="s">
        <v>75</v>
      </c>
    </row>
    <row r="14" spans="1:6" ht="63">
      <c r="A14" s="49"/>
      <c r="B14">
        <v>1908</v>
      </c>
      <c r="C14" t="s">
        <v>74</v>
      </c>
      <c r="E14" s="5" t="s">
        <v>76</v>
      </c>
    </row>
    <row r="15" spans="1:6" ht="63">
      <c r="A15" s="49"/>
      <c r="B15">
        <v>1909</v>
      </c>
      <c r="C15" t="s">
        <v>74</v>
      </c>
      <c r="E15" s="5" t="s">
        <v>77</v>
      </c>
    </row>
    <row r="16" spans="1:6" ht="63">
      <c r="A16" s="49"/>
      <c r="B16">
        <v>1910</v>
      </c>
      <c r="C16" t="s">
        <v>78</v>
      </c>
      <c r="E16" s="5" t="s">
        <v>79</v>
      </c>
    </row>
    <row r="17" spans="1:16">
      <c r="A17" s="49"/>
      <c r="B17">
        <v>1911</v>
      </c>
      <c r="C17" t="s">
        <v>80</v>
      </c>
      <c r="E17" s="5" t="s">
        <v>81</v>
      </c>
    </row>
    <row r="18" spans="1:16">
      <c r="A18" s="49"/>
      <c r="B18">
        <v>1912</v>
      </c>
      <c r="C18" t="s">
        <v>82</v>
      </c>
      <c r="E18" s="5" t="s">
        <v>83</v>
      </c>
      <c r="K18" s="26"/>
      <c r="L18" s="8"/>
      <c r="M18" s="8"/>
      <c r="N18" s="8"/>
      <c r="O18" s="8"/>
      <c r="P18" s="8"/>
    </row>
    <row r="19" spans="1:16" ht="31.5">
      <c r="A19" s="49"/>
      <c r="B19">
        <v>1913</v>
      </c>
      <c r="C19" t="s">
        <v>82</v>
      </c>
      <c r="E19" s="5" t="s">
        <v>84</v>
      </c>
      <c r="F19" s="5" t="s">
        <v>85</v>
      </c>
      <c r="K19" s="8"/>
      <c r="L19" s="8"/>
      <c r="M19" s="8"/>
      <c r="N19" s="8"/>
      <c r="O19" s="8"/>
      <c r="P19" s="8"/>
    </row>
    <row r="20" spans="1:16">
      <c r="K20" s="26"/>
      <c r="L20" s="8"/>
      <c r="M20" s="8"/>
      <c r="N20" s="8"/>
      <c r="O20" s="8"/>
      <c r="P20" s="8"/>
    </row>
    <row r="21" spans="1:16">
      <c r="A21" s="3" t="s">
        <v>56</v>
      </c>
      <c r="B21" s="28" t="s">
        <v>86</v>
      </c>
      <c r="K21" s="8"/>
      <c r="L21" s="8"/>
      <c r="M21" s="8"/>
      <c r="N21" s="8"/>
      <c r="O21" s="8"/>
      <c r="P21" s="8"/>
    </row>
    <row r="22" spans="1:16">
      <c r="A22" s="49" t="s">
        <v>58</v>
      </c>
      <c r="B22" s="2" t="s">
        <v>59</v>
      </c>
      <c r="C22" s="2" t="s">
        <v>60</v>
      </c>
      <c r="D22" s="2" t="s">
        <v>61</v>
      </c>
      <c r="E22" s="3" t="s">
        <v>62</v>
      </c>
      <c r="K22" s="8"/>
      <c r="L22" s="8"/>
      <c r="M22" s="8"/>
      <c r="N22" s="8"/>
      <c r="O22" s="8"/>
      <c r="P22" s="8"/>
    </row>
    <row r="23" spans="1:16">
      <c r="A23" s="49"/>
      <c r="B23">
        <v>1911</v>
      </c>
      <c r="C23">
        <v>55</v>
      </c>
      <c r="D23" t="s">
        <v>87</v>
      </c>
      <c r="E23" s="5" t="s">
        <v>88</v>
      </c>
      <c r="K23" s="8"/>
      <c r="L23" s="8"/>
      <c r="M23" s="8"/>
      <c r="N23" s="8"/>
      <c r="O23" s="8"/>
      <c r="P23" s="8"/>
    </row>
    <row r="24" spans="1:16">
      <c r="K24" s="8"/>
      <c r="L24" s="8"/>
      <c r="M24" s="8"/>
      <c r="N24" s="8"/>
      <c r="O24" s="8"/>
      <c r="P24" s="8"/>
    </row>
    <row r="25" spans="1:16">
      <c r="A25" s="3" t="s">
        <v>56</v>
      </c>
      <c r="B25" s="28" t="s">
        <v>89</v>
      </c>
      <c r="K25" s="8"/>
      <c r="L25" s="8"/>
      <c r="M25" s="8"/>
      <c r="N25" s="8"/>
      <c r="O25" s="8"/>
      <c r="P25" s="8"/>
    </row>
    <row r="26" spans="1:16">
      <c r="A26" s="49" t="s">
        <v>58</v>
      </c>
      <c r="B26" t="s">
        <v>90</v>
      </c>
      <c r="K26" s="8"/>
      <c r="L26" s="8"/>
      <c r="M26" s="8"/>
      <c r="N26" s="8"/>
      <c r="O26" s="8"/>
      <c r="P26" s="8"/>
    </row>
    <row r="27" spans="1:16">
      <c r="A27" s="49"/>
      <c r="B27" t="s">
        <v>91</v>
      </c>
      <c r="K27" s="8"/>
      <c r="L27" s="8"/>
      <c r="M27" s="8"/>
      <c r="N27" s="8"/>
      <c r="O27" s="8"/>
      <c r="P27" s="8"/>
    </row>
    <row r="28" spans="1:16">
      <c r="K28" s="8"/>
      <c r="L28" s="8"/>
      <c r="M28" s="8"/>
      <c r="N28" s="8"/>
      <c r="O28" s="8"/>
      <c r="P28" s="8"/>
    </row>
    <row r="29" spans="1:16">
      <c r="K29" s="8"/>
      <c r="L29" s="8"/>
      <c r="M29" s="8"/>
      <c r="N29" s="8"/>
      <c r="O29" s="8"/>
      <c r="P29" s="8"/>
    </row>
    <row r="30" spans="1:16">
      <c r="K30" s="8"/>
      <c r="L30" s="8"/>
      <c r="M30" s="8"/>
      <c r="N30" s="8"/>
      <c r="O30" s="8"/>
      <c r="P30" s="8"/>
    </row>
    <row r="31" spans="1:16">
      <c r="K31" s="8"/>
      <c r="L31" s="8"/>
      <c r="M31" s="8"/>
      <c r="N31" s="8"/>
      <c r="O31" s="8"/>
      <c r="P31" s="8"/>
    </row>
    <row r="32" spans="1:16">
      <c r="K32" s="8"/>
      <c r="L32" s="8"/>
      <c r="M32" s="8"/>
      <c r="N32" s="8"/>
      <c r="O32" s="8"/>
      <c r="P32" s="8"/>
    </row>
    <row r="33" spans="11:16">
      <c r="K33" s="8"/>
      <c r="L33" s="8"/>
      <c r="M33" s="8"/>
      <c r="N33" s="8"/>
      <c r="O33" s="8"/>
      <c r="P33" s="8"/>
    </row>
    <row r="34" spans="11:16">
      <c r="K34" s="8"/>
      <c r="L34" s="8"/>
      <c r="M34" s="8"/>
      <c r="N34" s="8"/>
      <c r="O34" s="8"/>
      <c r="P34" s="8"/>
    </row>
    <row r="35" spans="11:16">
      <c r="K35" s="8"/>
      <c r="L35" s="8"/>
      <c r="M35" s="8"/>
      <c r="N35" s="8"/>
      <c r="O35" s="8"/>
      <c r="P35" s="8"/>
    </row>
    <row r="36" spans="11:16">
      <c r="K36" s="8"/>
      <c r="L36" s="8"/>
      <c r="M36" s="8"/>
      <c r="N36" s="8"/>
      <c r="O36" s="8"/>
      <c r="P36" s="8"/>
    </row>
    <row r="37" spans="11:16">
      <c r="K37" s="8"/>
      <c r="L37" s="8"/>
      <c r="M37" s="8"/>
      <c r="N37" s="8"/>
      <c r="O37" s="8"/>
      <c r="P37" s="27"/>
    </row>
    <row r="38" spans="11:16">
      <c r="K38" s="8"/>
      <c r="L38" s="8"/>
      <c r="M38" s="8"/>
      <c r="N38" s="8"/>
      <c r="O38" s="8"/>
      <c r="P38" s="27"/>
    </row>
    <row r="39" spans="11:16">
      <c r="K39" s="8"/>
      <c r="L39" s="8"/>
      <c r="M39" s="8"/>
      <c r="N39" s="8"/>
      <c r="O39" s="8"/>
      <c r="P39" s="27"/>
    </row>
    <row r="40" spans="11:16">
      <c r="K40" s="8"/>
      <c r="L40" s="8"/>
      <c r="M40" s="8"/>
      <c r="N40" s="8"/>
      <c r="O40" s="8"/>
      <c r="P40" s="27"/>
    </row>
    <row r="41" spans="11:16">
      <c r="K41" s="8"/>
      <c r="L41" s="8"/>
      <c r="M41" s="8"/>
      <c r="N41" s="8"/>
      <c r="O41" s="8"/>
      <c r="P41" s="8"/>
    </row>
    <row r="42" spans="11:16">
      <c r="K42" s="8"/>
      <c r="L42" s="8"/>
      <c r="M42" s="8"/>
      <c r="N42" s="8"/>
      <c r="O42" s="8"/>
      <c r="P42" s="27"/>
    </row>
    <row r="43" spans="11:16">
      <c r="K43" s="8"/>
      <c r="L43" s="8"/>
      <c r="M43" s="8"/>
      <c r="N43" s="8"/>
      <c r="O43" s="8"/>
      <c r="P43" s="8"/>
    </row>
    <row r="44" spans="11:16">
      <c r="K44" s="8"/>
      <c r="L44" s="8"/>
      <c r="M44" s="8"/>
      <c r="N44" s="8"/>
      <c r="O44" s="8"/>
      <c r="P44" s="8"/>
    </row>
  </sheetData>
  <mergeCells count="3">
    <mergeCell ref="A4:A19"/>
    <mergeCell ref="A22:A23"/>
    <mergeCell ref="A26:A27"/>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6B29B-D439-8548-836C-75EC35A536E2}">
  <dimension ref="A1:D31"/>
  <sheetViews>
    <sheetView workbookViewId="0">
      <pane xSplit="1" ySplit="2" topLeftCell="C9" activePane="bottomRight" state="frozen"/>
      <selection pane="bottomRight" activeCell="D31" sqref="D31"/>
      <selection pane="bottomLeft" activeCell="A3" sqref="A3"/>
      <selection pane="topRight" activeCell="B1" sqref="B1"/>
    </sheetView>
  </sheetViews>
  <sheetFormatPr defaultColWidth="11" defaultRowHeight="15.75"/>
  <cols>
    <col min="1" max="1" width="26.875" style="2" bestFit="1" customWidth="1"/>
    <col min="2" max="2" width="44.625" style="5" customWidth="1"/>
    <col min="3" max="3" width="52.875" style="5" bestFit="1" customWidth="1"/>
    <col min="4" max="4" width="59.5" bestFit="1" customWidth="1"/>
  </cols>
  <sheetData>
    <row r="1" spans="1:4">
      <c r="A1" s="2" t="s">
        <v>92</v>
      </c>
      <c r="B1" s="3" t="s">
        <v>93</v>
      </c>
      <c r="C1" s="3" t="s">
        <v>94</v>
      </c>
      <c r="D1" s="2" t="s">
        <v>95</v>
      </c>
    </row>
    <row r="3" spans="1:4">
      <c r="A3" s="2" t="s">
        <v>96</v>
      </c>
      <c r="B3" s="5" t="s">
        <v>97</v>
      </c>
      <c r="C3" s="5" t="s">
        <v>98</v>
      </c>
      <c r="D3" t="s">
        <v>99</v>
      </c>
    </row>
    <row r="4" spans="1:4">
      <c r="B4" s="5" t="s">
        <v>100</v>
      </c>
      <c r="C4" s="5" t="s">
        <v>101</v>
      </c>
    </row>
    <row r="5" spans="1:4">
      <c r="B5" s="5" t="s">
        <v>102</v>
      </c>
      <c r="C5" s="5" t="s">
        <v>103</v>
      </c>
    </row>
    <row r="6" spans="1:4" ht="31.5">
      <c r="B6" s="5" t="s">
        <v>104</v>
      </c>
      <c r="C6" s="5" t="s">
        <v>105</v>
      </c>
    </row>
    <row r="7" spans="1:4">
      <c r="B7" t="s">
        <v>106</v>
      </c>
      <c r="C7" s="5" t="s">
        <v>107</v>
      </c>
      <c r="D7" t="s">
        <v>108</v>
      </c>
    </row>
    <row r="8" spans="1:4">
      <c r="B8" t="s">
        <v>109</v>
      </c>
      <c r="C8" s="5" t="s">
        <v>110</v>
      </c>
      <c r="D8" t="s">
        <v>111</v>
      </c>
    </row>
    <row r="9" spans="1:4">
      <c r="B9" t="s">
        <v>112</v>
      </c>
      <c r="C9" s="5" t="s">
        <v>113</v>
      </c>
      <c r="D9" t="s">
        <v>114</v>
      </c>
    </row>
    <row r="10" spans="1:4">
      <c r="B10" t="s">
        <v>115</v>
      </c>
      <c r="C10" s="5" t="s">
        <v>110</v>
      </c>
      <c r="D10" t="s">
        <v>116</v>
      </c>
    </row>
    <row r="11" spans="1:4" ht="48.75" customHeight="1">
      <c r="B11" s="5" t="s">
        <v>117</v>
      </c>
      <c r="C11" s="5" t="s">
        <v>117</v>
      </c>
    </row>
    <row r="12" spans="1:4">
      <c r="A12" s="2" t="s">
        <v>118</v>
      </c>
      <c r="B12" s="5" t="s">
        <v>119</v>
      </c>
      <c r="C12" s="50" t="s">
        <v>120</v>
      </c>
      <c r="D12" t="s">
        <v>121</v>
      </c>
    </row>
    <row r="13" spans="1:4">
      <c r="B13" s="5" t="s">
        <v>122</v>
      </c>
      <c r="C13" s="50"/>
      <c r="D13" t="s">
        <v>121</v>
      </c>
    </row>
    <row r="14" spans="1:4">
      <c r="B14" s="5" t="s">
        <v>123</v>
      </c>
      <c r="C14" s="50"/>
      <c r="D14" t="s">
        <v>121</v>
      </c>
    </row>
    <row r="15" spans="1:4">
      <c r="B15" s="5" t="s">
        <v>124</v>
      </c>
      <c r="C15" s="50"/>
      <c r="D15" t="s">
        <v>121</v>
      </c>
    </row>
    <row r="16" spans="1:4">
      <c r="B16" s="5" t="s">
        <v>125</v>
      </c>
      <c r="C16" s="5" t="s">
        <v>126</v>
      </c>
      <c r="D16" t="s">
        <v>127</v>
      </c>
    </row>
    <row r="17" spans="1:4">
      <c r="B17" t="s">
        <v>128</v>
      </c>
      <c r="C17" s="5" t="s">
        <v>129</v>
      </c>
      <c r="D17" t="s">
        <v>130</v>
      </c>
    </row>
    <row r="18" spans="1:4">
      <c r="B18" t="s">
        <v>131</v>
      </c>
      <c r="C18" s="5" t="s">
        <v>110</v>
      </c>
      <c r="D18" t="s">
        <v>132</v>
      </c>
    </row>
    <row r="19" spans="1:4">
      <c r="B19" t="s">
        <v>133</v>
      </c>
      <c r="C19" s="5" t="s">
        <v>134</v>
      </c>
      <c r="D19" t="s">
        <v>135</v>
      </c>
    </row>
    <row r="20" spans="1:4">
      <c r="B20" t="s">
        <v>136</v>
      </c>
      <c r="C20" s="5" t="s">
        <v>110</v>
      </c>
      <c r="D20" t="s">
        <v>137</v>
      </c>
    </row>
    <row r="21" spans="1:4" ht="31.5">
      <c r="B21" s="51" t="s">
        <v>138</v>
      </c>
      <c r="C21" s="5" t="s">
        <v>139</v>
      </c>
      <c r="D21" s="5" t="s">
        <v>140</v>
      </c>
    </row>
    <row r="22" spans="1:4" ht="31.5">
      <c r="B22" s="51" t="s">
        <v>141</v>
      </c>
      <c r="C22" s="5" t="s">
        <v>142</v>
      </c>
      <c r="D22" s="5" t="s">
        <v>143</v>
      </c>
    </row>
    <row r="23" spans="1:4" ht="31.5" customHeight="1">
      <c r="A23" s="2" t="s">
        <v>144</v>
      </c>
      <c r="B23" s="5" t="s">
        <v>145</v>
      </c>
      <c r="C23" s="5" t="s">
        <v>146</v>
      </c>
      <c r="D23" s="50" t="s">
        <v>147</v>
      </c>
    </row>
    <row r="24" spans="1:4">
      <c r="B24" s="5" t="s">
        <v>148</v>
      </c>
      <c r="C24" s="5" t="s">
        <v>149</v>
      </c>
      <c r="D24" s="50"/>
    </row>
    <row r="25" spans="1:4">
      <c r="B25" s="5" t="s">
        <v>150</v>
      </c>
      <c r="C25" s="5" t="s">
        <v>151</v>
      </c>
      <c r="D25" s="50"/>
    </row>
    <row r="26" spans="1:4">
      <c r="B26" s="5" t="s">
        <v>152</v>
      </c>
      <c r="C26" s="5" t="s">
        <v>153</v>
      </c>
      <c r="D26" s="50"/>
    </row>
    <row r="27" spans="1:4">
      <c r="B27" s="5" t="s">
        <v>154</v>
      </c>
      <c r="C27" s="5" t="s">
        <v>155</v>
      </c>
      <c r="D27" s="50"/>
    </row>
    <row r="28" spans="1:4">
      <c r="B28" s="5" t="s">
        <v>156</v>
      </c>
      <c r="C28" s="5" t="s">
        <v>157</v>
      </c>
      <c r="D28" s="50"/>
    </row>
    <row r="29" spans="1:4" ht="31.5">
      <c r="A29" s="2" t="s">
        <v>158</v>
      </c>
      <c r="B29" s="5" t="s">
        <v>159</v>
      </c>
      <c r="C29" s="5" t="s">
        <v>160</v>
      </c>
      <c r="D29" t="s">
        <v>161</v>
      </c>
    </row>
    <row r="30" spans="1:4">
      <c r="A30" s="2" t="s">
        <v>162</v>
      </c>
      <c r="B30" s="5" t="s">
        <v>163</v>
      </c>
      <c r="C30" s="5" t="s">
        <v>164</v>
      </c>
      <c r="D30" t="s">
        <v>165</v>
      </c>
    </row>
    <row r="31" spans="1:4" ht="31.5">
      <c r="B31" s="5" t="s">
        <v>166</v>
      </c>
      <c r="C31" s="5" t="s">
        <v>167</v>
      </c>
      <c r="D31" s="5" t="s">
        <v>168</v>
      </c>
    </row>
  </sheetData>
  <mergeCells count="2">
    <mergeCell ref="C12:C15"/>
    <mergeCell ref="D23:D28"/>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04C1F-6212-274C-B9F7-B9A4CBB029E6}">
  <dimension ref="A1:I31"/>
  <sheetViews>
    <sheetView workbookViewId="0">
      <pane xSplit="2" ySplit="1" topLeftCell="C2" activePane="bottomRight" state="frozen"/>
      <selection pane="bottomRight" activeCell="A32" sqref="A32:XFD34"/>
      <selection pane="bottomLeft" activeCell="A2" sqref="A2"/>
      <selection pane="topRight" activeCell="C1" sqref="C1"/>
    </sheetView>
  </sheetViews>
  <sheetFormatPr defaultColWidth="11" defaultRowHeight="15.75"/>
  <cols>
    <col min="1" max="1" width="22.625" bestFit="1" customWidth="1"/>
    <col min="2" max="2" width="21" bestFit="1" customWidth="1"/>
    <col min="3" max="3" width="10.875" customWidth="1"/>
  </cols>
  <sheetData>
    <row r="1" spans="1:9">
      <c r="A1" t="s">
        <v>169</v>
      </c>
      <c r="B1" t="s">
        <v>170</v>
      </c>
      <c r="C1" t="s">
        <v>171</v>
      </c>
      <c r="D1" t="s">
        <v>172</v>
      </c>
      <c r="E1" t="s">
        <v>173</v>
      </c>
      <c r="F1" t="s">
        <v>174</v>
      </c>
      <c r="G1" t="s">
        <v>175</v>
      </c>
      <c r="H1" t="s">
        <v>176</v>
      </c>
      <c r="I1" t="s">
        <v>177</v>
      </c>
    </row>
    <row r="2" spans="1:9">
      <c r="A2">
        <v>1</v>
      </c>
      <c r="B2" t="s">
        <v>178</v>
      </c>
      <c r="C2">
        <v>20</v>
      </c>
      <c r="D2">
        <v>126</v>
      </c>
      <c r="E2">
        <v>195</v>
      </c>
      <c r="F2">
        <v>223</v>
      </c>
      <c r="G2">
        <v>306</v>
      </c>
      <c r="H2">
        <v>395</v>
      </c>
      <c r="I2">
        <v>395</v>
      </c>
    </row>
    <row r="3" spans="1:9">
      <c r="A3">
        <v>2</v>
      </c>
      <c r="B3" t="s">
        <v>179</v>
      </c>
      <c r="C3">
        <v>6</v>
      </c>
      <c r="D3">
        <v>54</v>
      </c>
      <c r="E3">
        <v>70</v>
      </c>
      <c r="F3">
        <v>109</v>
      </c>
      <c r="G3">
        <v>96</v>
      </c>
      <c r="H3">
        <v>139</v>
      </c>
      <c r="I3">
        <v>153</v>
      </c>
    </row>
    <row r="4" spans="1:9">
      <c r="A4">
        <v>3</v>
      </c>
      <c r="B4" t="s">
        <v>180</v>
      </c>
      <c r="C4">
        <v>25</v>
      </c>
      <c r="D4">
        <v>112</v>
      </c>
      <c r="E4">
        <v>156</v>
      </c>
      <c r="F4">
        <v>261</v>
      </c>
      <c r="G4">
        <v>299</v>
      </c>
      <c r="H4">
        <v>321</v>
      </c>
      <c r="I4">
        <v>358</v>
      </c>
    </row>
    <row r="5" spans="1:9">
      <c r="A5">
        <v>4</v>
      </c>
      <c r="B5" t="s">
        <v>181</v>
      </c>
      <c r="C5">
        <v>12</v>
      </c>
      <c r="D5">
        <v>61</v>
      </c>
      <c r="E5">
        <v>86</v>
      </c>
      <c r="F5">
        <v>113</v>
      </c>
      <c r="G5">
        <v>144</v>
      </c>
      <c r="H5">
        <v>145</v>
      </c>
      <c r="I5">
        <v>178</v>
      </c>
    </row>
    <row r="6" spans="1:9">
      <c r="A6">
        <v>5</v>
      </c>
      <c r="B6" t="s">
        <v>182</v>
      </c>
      <c r="C6">
        <v>26</v>
      </c>
      <c r="D6">
        <v>119</v>
      </c>
      <c r="E6">
        <v>119</v>
      </c>
      <c r="F6">
        <v>152</v>
      </c>
      <c r="G6">
        <v>172</v>
      </c>
      <c r="H6">
        <v>203</v>
      </c>
      <c r="I6">
        <v>206</v>
      </c>
    </row>
    <row r="7" spans="1:9">
      <c r="A7">
        <v>6</v>
      </c>
      <c r="B7" t="s">
        <v>183</v>
      </c>
      <c r="C7">
        <v>37</v>
      </c>
      <c r="D7">
        <v>253</v>
      </c>
      <c r="E7">
        <v>336</v>
      </c>
      <c r="F7">
        <v>394</v>
      </c>
      <c r="G7">
        <v>344</v>
      </c>
      <c r="H7">
        <v>438</v>
      </c>
      <c r="I7">
        <v>516</v>
      </c>
    </row>
    <row r="8" spans="1:9">
      <c r="A8">
        <v>7</v>
      </c>
      <c r="B8" t="s">
        <v>184</v>
      </c>
      <c r="C8">
        <v>41</v>
      </c>
      <c r="D8">
        <v>183</v>
      </c>
      <c r="E8">
        <v>210</v>
      </c>
      <c r="F8">
        <v>214</v>
      </c>
      <c r="G8">
        <v>243</v>
      </c>
      <c r="H8">
        <v>286</v>
      </c>
      <c r="I8">
        <v>325</v>
      </c>
    </row>
    <row r="9" spans="1:9">
      <c r="A9">
        <v>8</v>
      </c>
      <c r="B9" t="s">
        <v>185</v>
      </c>
      <c r="C9">
        <v>14</v>
      </c>
      <c r="D9">
        <v>97</v>
      </c>
      <c r="E9">
        <v>145</v>
      </c>
      <c r="F9">
        <v>165</v>
      </c>
      <c r="G9">
        <v>149</v>
      </c>
      <c r="H9">
        <v>171</v>
      </c>
      <c r="I9">
        <v>179</v>
      </c>
    </row>
    <row r="10" spans="1:9">
      <c r="A10">
        <v>9</v>
      </c>
      <c r="B10" t="s">
        <v>186</v>
      </c>
      <c r="C10">
        <v>10</v>
      </c>
      <c r="D10">
        <v>41</v>
      </c>
      <c r="E10">
        <v>27</v>
      </c>
      <c r="F10">
        <v>39</v>
      </c>
      <c r="G10">
        <v>63</v>
      </c>
      <c r="H10">
        <v>62</v>
      </c>
      <c r="I10">
        <v>80</v>
      </c>
    </row>
    <row r="11" spans="1:9">
      <c r="A11">
        <v>10</v>
      </c>
      <c r="B11" t="s">
        <v>187</v>
      </c>
      <c r="C11">
        <v>2</v>
      </c>
      <c r="D11">
        <v>0</v>
      </c>
      <c r="E11">
        <v>3</v>
      </c>
      <c r="F11">
        <v>4</v>
      </c>
      <c r="G11">
        <v>2</v>
      </c>
      <c r="H11">
        <v>3</v>
      </c>
      <c r="I11">
        <v>0</v>
      </c>
    </row>
    <row r="12" spans="1:9">
      <c r="A12">
        <v>11</v>
      </c>
      <c r="B12" t="s">
        <v>188</v>
      </c>
      <c r="C12">
        <v>0</v>
      </c>
      <c r="D12">
        <v>2</v>
      </c>
      <c r="E12">
        <v>5</v>
      </c>
      <c r="F12">
        <v>3</v>
      </c>
      <c r="G12">
        <v>4</v>
      </c>
      <c r="H12">
        <v>8</v>
      </c>
      <c r="I12">
        <v>4</v>
      </c>
    </row>
    <row r="13" spans="1:9">
      <c r="A13">
        <v>12</v>
      </c>
      <c r="B13" t="s">
        <v>189</v>
      </c>
      <c r="C13">
        <v>0</v>
      </c>
      <c r="D13">
        <v>7</v>
      </c>
      <c r="E13">
        <v>13</v>
      </c>
      <c r="F13">
        <v>14</v>
      </c>
      <c r="G13">
        <v>11</v>
      </c>
      <c r="H13">
        <v>15</v>
      </c>
      <c r="I13">
        <v>13</v>
      </c>
    </row>
    <row r="14" spans="1:9">
      <c r="A14">
        <v>13</v>
      </c>
      <c r="B14" t="s">
        <v>190</v>
      </c>
      <c r="C14">
        <v>10</v>
      </c>
      <c r="D14">
        <v>72</v>
      </c>
      <c r="E14">
        <v>98</v>
      </c>
      <c r="F14">
        <v>92</v>
      </c>
      <c r="G14">
        <v>110</v>
      </c>
      <c r="H14">
        <v>119</v>
      </c>
      <c r="I14">
        <v>156</v>
      </c>
    </row>
    <row r="15" spans="1:9">
      <c r="A15">
        <v>14</v>
      </c>
      <c r="B15" t="s">
        <v>191</v>
      </c>
      <c r="C15">
        <v>11</v>
      </c>
      <c r="D15">
        <v>35</v>
      </c>
      <c r="E15">
        <v>38</v>
      </c>
      <c r="F15">
        <v>52</v>
      </c>
      <c r="G15">
        <v>74</v>
      </c>
      <c r="H15">
        <v>77</v>
      </c>
      <c r="I15">
        <v>79</v>
      </c>
    </row>
    <row r="16" spans="1:9">
      <c r="A16">
        <v>15</v>
      </c>
      <c r="B16" t="s">
        <v>192</v>
      </c>
      <c r="C16">
        <v>6</v>
      </c>
      <c r="D16">
        <v>22</v>
      </c>
      <c r="E16">
        <v>16</v>
      </c>
      <c r="F16">
        <v>35</v>
      </c>
      <c r="G16">
        <v>30</v>
      </c>
      <c r="H16">
        <v>50</v>
      </c>
      <c r="I16">
        <v>42</v>
      </c>
    </row>
    <row r="17" spans="1:9">
      <c r="A17">
        <v>16</v>
      </c>
      <c r="B17" t="s">
        <v>193</v>
      </c>
      <c r="C17">
        <v>9</v>
      </c>
      <c r="D17">
        <v>64</v>
      </c>
      <c r="E17">
        <v>73</v>
      </c>
      <c r="F17">
        <v>90</v>
      </c>
      <c r="G17">
        <v>118</v>
      </c>
      <c r="H17">
        <v>128</v>
      </c>
      <c r="I17">
        <v>149</v>
      </c>
    </row>
    <row r="18" spans="1:9">
      <c r="A18">
        <v>17</v>
      </c>
      <c r="B18" t="s">
        <v>194</v>
      </c>
      <c r="C18">
        <v>43</v>
      </c>
      <c r="D18">
        <v>169</v>
      </c>
      <c r="E18">
        <v>176</v>
      </c>
      <c r="F18">
        <v>211</v>
      </c>
      <c r="G18">
        <v>234</v>
      </c>
      <c r="H18">
        <v>263</v>
      </c>
      <c r="I18">
        <v>275</v>
      </c>
    </row>
    <row r="19" spans="1:9">
      <c r="A19">
        <v>18</v>
      </c>
      <c r="B19" t="s">
        <v>195</v>
      </c>
      <c r="C19">
        <v>23</v>
      </c>
      <c r="D19">
        <v>90</v>
      </c>
      <c r="E19">
        <v>140</v>
      </c>
      <c r="F19">
        <v>177</v>
      </c>
      <c r="G19">
        <v>272</v>
      </c>
      <c r="H19">
        <v>293</v>
      </c>
      <c r="I19">
        <v>333</v>
      </c>
    </row>
    <row r="20" spans="1:9">
      <c r="A20">
        <v>19</v>
      </c>
      <c r="B20" t="s">
        <v>196</v>
      </c>
      <c r="C20">
        <v>15</v>
      </c>
      <c r="D20">
        <v>71</v>
      </c>
      <c r="E20">
        <v>73</v>
      </c>
      <c r="F20">
        <v>86</v>
      </c>
      <c r="G20">
        <v>95</v>
      </c>
      <c r="H20">
        <v>131</v>
      </c>
      <c r="I20">
        <v>161</v>
      </c>
    </row>
    <row r="21" spans="1:9">
      <c r="A21">
        <v>20</v>
      </c>
      <c r="B21" t="s">
        <v>197</v>
      </c>
      <c r="C21">
        <v>18</v>
      </c>
      <c r="D21">
        <v>86</v>
      </c>
      <c r="E21">
        <v>101</v>
      </c>
      <c r="F21">
        <v>125</v>
      </c>
      <c r="G21">
        <v>166</v>
      </c>
      <c r="H21">
        <v>214</v>
      </c>
      <c r="I21">
        <v>229</v>
      </c>
    </row>
    <row r="22" spans="1:9">
      <c r="A22">
        <v>21</v>
      </c>
      <c r="B22" t="s">
        <v>198</v>
      </c>
      <c r="C22">
        <v>54</v>
      </c>
      <c r="D22">
        <v>174</v>
      </c>
      <c r="E22">
        <v>196</v>
      </c>
      <c r="F22">
        <v>207</v>
      </c>
      <c r="G22">
        <v>244</v>
      </c>
      <c r="H22">
        <v>246</v>
      </c>
      <c r="I22">
        <v>342</v>
      </c>
    </row>
    <row r="23" spans="1:9">
      <c r="A23">
        <v>22</v>
      </c>
      <c r="B23" t="s">
        <v>199</v>
      </c>
      <c r="C23">
        <v>39</v>
      </c>
      <c r="D23">
        <v>127</v>
      </c>
      <c r="E23">
        <v>95</v>
      </c>
      <c r="F23">
        <v>119</v>
      </c>
      <c r="G23">
        <v>130</v>
      </c>
      <c r="H23">
        <v>177</v>
      </c>
      <c r="I23">
        <v>199</v>
      </c>
    </row>
    <row r="24" spans="1:9">
      <c r="A24">
        <v>23</v>
      </c>
      <c r="B24" t="s">
        <v>200</v>
      </c>
      <c r="C24">
        <v>9</v>
      </c>
      <c r="D24">
        <v>14</v>
      </c>
      <c r="E24">
        <v>17</v>
      </c>
      <c r="F24">
        <v>22</v>
      </c>
      <c r="G24">
        <v>34</v>
      </c>
      <c r="H24">
        <v>28</v>
      </c>
      <c r="I24">
        <v>34</v>
      </c>
    </row>
    <row r="25" spans="1:9">
      <c r="A25">
        <v>24</v>
      </c>
      <c r="B25" t="s">
        <v>201</v>
      </c>
      <c r="C25">
        <v>5</v>
      </c>
      <c r="D25">
        <v>28</v>
      </c>
      <c r="E25">
        <v>20</v>
      </c>
      <c r="F25">
        <v>28</v>
      </c>
      <c r="G25">
        <v>39</v>
      </c>
      <c r="H25">
        <v>23</v>
      </c>
      <c r="I25">
        <v>38</v>
      </c>
    </row>
    <row r="26" spans="1:9">
      <c r="A26">
        <v>25</v>
      </c>
      <c r="B26" t="s">
        <v>202</v>
      </c>
      <c r="C26">
        <v>35</v>
      </c>
      <c r="D26">
        <v>127</v>
      </c>
      <c r="E26">
        <v>164</v>
      </c>
      <c r="F26">
        <v>193</v>
      </c>
      <c r="G26">
        <v>267</v>
      </c>
      <c r="H26">
        <v>304</v>
      </c>
      <c r="I26">
        <v>269</v>
      </c>
    </row>
    <row r="27" spans="1:9">
      <c r="A27">
        <v>26</v>
      </c>
      <c r="B27" t="s">
        <v>203</v>
      </c>
      <c r="C27">
        <v>4</v>
      </c>
      <c r="D27">
        <v>49</v>
      </c>
      <c r="E27">
        <v>81</v>
      </c>
      <c r="F27">
        <v>103</v>
      </c>
      <c r="G27">
        <v>145</v>
      </c>
      <c r="H27">
        <v>132</v>
      </c>
      <c r="I27">
        <v>155</v>
      </c>
    </row>
    <row r="28" spans="1:9">
      <c r="A28">
        <v>27</v>
      </c>
      <c r="B28" t="s">
        <v>204</v>
      </c>
      <c r="I28">
        <v>12</v>
      </c>
    </row>
    <row r="29" spans="1:9">
      <c r="A29">
        <v>34</v>
      </c>
      <c r="B29" t="s">
        <v>205</v>
      </c>
    </row>
    <row r="30" spans="1:9">
      <c r="A30">
        <v>35</v>
      </c>
      <c r="B30" t="s">
        <v>206</v>
      </c>
    </row>
    <row r="31" spans="1:9">
      <c r="A31">
        <v>36</v>
      </c>
      <c r="B31" t="s">
        <v>207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959D5-1C2D-1442-B081-DC05125F8321}">
  <dimension ref="A1:J58"/>
  <sheetViews>
    <sheetView workbookViewId="0">
      <pane xSplit="2" ySplit="1" topLeftCell="C2" activePane="bottomRight" state="frozen"/>
      <selection pane="bottomRight" activeCell="D16" sqref="D16"/>
      <selection pane="bottomLeft" activeCell="A2" sqref="A2"/>
      <selection pane="topRight" activeCell="C1" sqref="C1"/>
    </sheetView>
  </sheetViews>
  <sheetFormatPr defaultColWidth="11" defaultRowHeight="15.75"/>
  <cols>
    <col min="1" max="1" width="22.625" bestFit="1" customWidth="1"/>
    <col min="2" max="2" width="21" bestFit="1" customWidth="1"/>
    <col min="4" max="4" width="27.625" bestFit="1" customWidth="1"/>
  </cols>
  <sheetData>
    <row r="1" spans="1:10">
      <c r="A1" t="s">
        <v>169</v>
      </c>
      <c r="B1" t="s">
        <v>170</v>
      </c>
      <c r="C1" t="s">
        <v>208</v>
      </c>
      <c r="D1" s="1" t="s">
        <v>209</v>
      </c>
      <c r="E1" t="s">
        <v>210</v>
      </c>
      <c r="F1" t="s">
        <v>211</v>
      </c>
      <c r="G1" t="s">
        <v>212</v>
      </c>
      <c r="H1" t="s">
        <v>213</v>
      </c>
      <c r="I1" t="s">
        <v>214</v>
      </c>
      <c r="J1" t="s">
        <v>215</v>
      </c>
    </row>
    <row r="2" spans="1:10">
      <c r="A2">
        <v>1</v>
      </c>
      <c r="B2" t="s">
        <v>178</v>
      </c>
      <c r="C2">
        <v>1973</v>
      </c>
      <c r="D2" s="1">
        <f>ROUND(C2*Births_By_Month_1908!$B$15,0)</f>
        <v>599</v>
      </c>
      <c r="E2">
        <v>1900</v>
      </c>
      <c r="F2">
        <v>1878</v>
      </c>
      <c r="G2">
        <v>1774</v>
      </c>
      <c r="H2">
        <v>1777</v>
      </c>
      <c r="I2">
        <v>1845</v>
      </c>
      <c r="J2">
        <v>1851</v>
      </c>
    </row>
    <row r="3" spans="1:10">
      <c r="A3">
        <v>2</v>
      </c>
      <c r="B3" t="s">
        <v>179</v>
      </c>
      <c r="C3">
        <v>1124</v>
      </c>
      <c r="D3" s="1">
        <f>ROUND(C3*Births_By_Month_1908!$B$15,0)</f>
        <v>341</v>
      </c>
      <c r="E3">
        <v>1147</v>
      </c>
      <c r="F3">
        <v>1093</v>
      </c>
      <c r="G3">
        <v>1085</v>
      </c>
      <c r="H3">
        <v>1066</v>
      </c>
      <c r="I3">
        <v>1089</v>
      </c>
      <c r="J3">
        <v>1038</v>
      </c>
    </row>
    <row r="4" spans="1:10">
      <c r="A4">
        <v>3</v>
      </c>
      <c r="B4" t="s">
        <v>180</v>
      </c>
      <c r="C4">
        <v>1841</v>
      </c>
      <c r="D4" s="1">
        <f>ROUND(C4*Births_By_Month_1908!$B$15,0)</f>
        <v>559</v>
      </c>
      <c r="E4">
        <v>1863</v>
      </c>
      <c r="F4">
        <v>1727</v>
      </c>
      <c r="G4">
        <v>1679</v>
      </c>
      <c r="H4">
        <v>1661</v>
      </c>
      <c r="I4">
        <v>1693</v>
      </c>
      <c r="J4">
        <v>1741</v>
      </c>
    </row>
    <row r="5" spans="1:10">
      <c r="A5">
        <v>4</v>
      </c>
      <c r="B5" t="s">
        <v>181</v>
      </c>
      <c r="C5">
        <v>1090</v>
      </c>
      <c r="D5" s="1">
        <f>ROUND(C5*Births_By_Month_1908!$B$15,0)</f>
        <v>331</v>
      </c>
      <c r="E5">
        <v>1040</v>
      </c>
      <c r="F5">
        <v>1055</v>
      </c>
      <c r="G5">
        <v>981</v>
      </c>
      <c r="H5">
        <v>945</v>
      </c>
      <c r="I5">
        <v>1022</v>
      </c>
      <c r="J5">
        <v>1012</v>
      </c>
    </row>
    <row r="6" spans="1:10">
      <c r="A6">
        <v>5</v>
      </c>
      <c r="B6" t="s">
        <v>182</v>
      </c>
      <c r="C6">
        <v>987</v>
      </c>
      <c r="D6" s="1">
        <f>ROUND(C6*Births_By_Month_1908!$B$15,0)</f>
        <v>300</v>
      </c>
      <c r="E6">
        <v>1009</v>
      </c>
      <c r="F6">
        <v>995</v>
      </c>
      <c r="G6">
        <v>896</v>
      </c>
      <c r="H6">
        <v>913</v>
      </c>
      <c r="I6">
        <v>907</v>
      </c>
      <c r="J6">
        <v>928</v>
      </c>
    </row>
    <row r="7" spans="1:10">
      <c r="A7">
        <v>6</v>
      </c>
      <c r="B7" t="s">
        <v>183</v>
      </c>
      <c r="C7">
        <v>1775</v>
      </c>
      <c r="D7" s="1">
        <f>ROUND(C7*Births_By_Month_1908!$B$15,0)</f>
        <v>539</v>
      </c>
      <c r="E7">
        <v>1756</v>
      </c>
      <c r="F7">
        <v>1764</v>
      </c>
      <c r="G7">
        <v>1636</v>
      </c>
      <c r="H7">
        <v>1613</v>
      </c>
      <c r="I7">
        <v>1612</v>
      </c>
      <c r="J7">
        <v>1637</v>
      </c>
    </row>
    <row r="8" spans="1:10">
      <c r="A8">
        <v>7</v>
      </c>
      <c r="B8" t="s">
        <v>184</v>
      </c>
      <c r="C8">
        <v>1003</v>
      </c>
      <c r="D8" s="1">
        <f>ROUND(C8*Births_By_Month_1908!$B$15,0)</f>
        <v>304</v>
      </c>
      <c r="E8">
        <v>1039</v>
      </c>
      <c r="F8">
        <v>921</v>
      </c>
      <c r="G8">
        <v>980</v>
      </c>
      <c r="H8">
        <v>902</v>
      </c>
      <c r="I8">
        <v>942</v>
      </c>
      <c r="J8">
        <v>915</v>
      </c>
    </row>
    <row r="9" spans="1:10">
      <c r="A9">
        <v>8</v>
      </c>
      <c r="B9" t="s">
        <v>185</v>
      </c>
      <c r="C9">
        <v>1177</v>
      </c>
      <c r="D9" s="1">
        <f>ROUND(C9*Births_By_Month_1908!$B$15,0)</f>
        <v>357</v>
      </c>
      <c r="E9">
        <v>1158</v>
      </c>
      <c r="F9">
        <v>1093</v>
      </c>
      <c r="G9">
        <v>1079</v>
      </c>
      <c r="H9">
        <v>933</v>
      </c>
      <c r="I9">
        <v>928</v>
      </c>
      <c r="J9">
        <v>931</v>
      </c>
    </row>
    <row r="10" spans="1:10">
      <c r="A10">
        <v>9</v>
      </c>
      <c r="B10" t="s">
        <v>186</v>
      </c>
      <c r="C10">
        <v>638</v>
      </c>
      <c r="D10" s="1">
        <f>ROUND(C10*Births_By_Month_1908!$B$15,0)</f>
        <v>194</v>
      </c>
      <c r="E10">
        <v>680</v>
      </c>
      <c r="F10">
        <v>656</v>
      </c>
      <c r="G10">
        <v>612</v>
      </c>
      <c r="H10">
        <v>560</v>
      </c>
      <c r="I10">
        <v>609</v>
      </c>
      <c r="J10">
        <v>634</v>
      </c>
    </row>
    <row r="11" spans="1:10">
      <c r="A11">
        <v>10</v>
      </c>
      <c r="B11" t="s">
        <v>187</v>
      </c>
      <c r="C11">
        <v>31</v>
      </c>
      <c r="D11" s="1">
        <f>ROUND(C11*Births_By_Month_1908!$B$15,0)</f>
        <v>9</v>
      </c>
      <c r="E11">
        <v>42</v>
      </c>
      <c r="F11">
        <v>32</v>
      </c>
      <c r="G11">
        <v>37</v>
      </c>
      <c r="H11">
        <v>25</v>
      </c>
      <c r="I11">
        <v>25</v>
      </c>
      <c r="J11">
        <v>28</v>
      </c>
    </row>
    <row r="12" spans="1:10">
      <c r="A12">
        <v>11</v>
      </c>
      <c r="B12" t="s">
        <v>188</v>
      </c>
      <c r="C12">
        <v>38</v>
      </c>
      <c r="D12" s="1">
        <f>ROUND(C12*Births_By_Month_1908!$B$15,0)</f>
        <v>12</v>
      </c>
      <c r="E12">
        <v>40</v>
      </c>
      <c r="F12">
        <v>34</v>
      </c>
      <c r="G12">
        <v>27</v>
      </c>
      <c r="H12">
        <v>25</v>
      </c>
      <c r="I12">
        <v>24</v>
      </c>
      <c r="J12">
        <v>25</v>
      </c>
    </row>
    <row r="13" spans="1:10">
      <c r="A13">
        <v>12</v>
      </c>
      <c r="B13" t="s">
        <v>189</v>
      </c>
      <c r="C13">
        <v>234</v>
      </c>
      <c r="D13" s="1">
        <f>ROUND(C13*Births_By_Month_1908!$B$15,0)</f>
        <v>71</v>
      </c>
      <c r="E13">
        <v>231</v>
      </c>
      <c r="F13">
        <v>187</v>
      </c>
      <c r="G13">
        <v>184</v>
      </c>
      <c r="H13">
        <v>205</v>
      </c>
      <c r="I13">
        <v>184</v>
      </c>
      <c r="J13">
        <v>181</v>
      </c>
    </row>
    <row r="14" spans="1:10">
      <c r="A14">
        <v>13</v>
      </c>
      <c r="B14" t="s">
        <v>190</v>
      </c>
      <c r="C14">
        <v>940</v>
      </c>
      <c r="D14" s="1">
        <f>ROUND(C14*Births_By_Month_1908!$B$15,0)</f>
        <v>285</v>
      </c>
      <c r="E14">
        <v>947</v>
      </c>
      <c r="F14">
        <v>914</v>
      </c>
      <c r="G14">
        <v>855</v>
      </c>
      <c r="H14">
        <v>801</v>
      </c>
      <c r="I14">
        <v>874</v>
      </c>
      <c r="J14">
        <v>890</v>
      </c>
    </row>
    <row r="15" spans="1:10">
      <c r="A15">
        <v>14</v>
      </c>
      <c r="B15" t="s">
        <v>191</v>
      </c>
      <c r="C15">
        <v>568</v>
      </c>
      <c r="D15" s="1">
        <f>ROUND(C15*Births_By_Month_1908!$B$15,0)</f>
        <v>172</v>
      </c>
      <c r="E15">
        <v>549</v>
      </c>
      <c r="F15">
        <v>559</v>
      </c>
      <c r="G15">
        <v>523</v>
      </c>
      <c r="H15">
        <v>509</v>
      </c>
      <c r="I15">
        <v>517</v>
      </c>
      <c r="J15">
        <v>516</v>
      </c>
    </row>
    <row r="16" spans="1:10">
      <c r="A16">
        <v>15</v>
      </c>
      <c r="B16" t="s">
        <v>192</v>
      </c>
      <c r="C16">
        <v>264</v>
      </c>
      <c r="D16" s="1">
        <f>ROUND(C16*Births_By_Month_1908!$B$15,0)</f>
        <v>80</v>
      </c>
      <c r="E16">
        <v>249</v>
      </c>
      <c r="F16">
        <v>260</v>
      </c>
      <c r="G16">
        <v>206</v>
      </c>
      <c r="H16">
        <v>199</v>
      </c>
      <c r="I16">
        <v>214</v>
      </c>
      <c r="J16">
        <v>199</v>
      </c>
    </row>
    <row r="17" spans="1:10">
      <c r="A17">
        <v>16</v>
      </c>
      <c r="B17" t="s">
        <v>193</v>
      </c>
      <c r="C17">
        <v>1101</v>
      </c>
      <c r="D17" s="1">
        <f>ROUND(C17*Births_By_Month_1908!$B$15,0)</f>
        <v>334</v>
      </c>
      <c r="E17">
        <v>1059</v>
      </c>
      <c r="F17">
        <v>1058</v>
      </c>
      <c r="G17">
        <v>1030</v>
      </c>
      <c r="H17">
        <v>1049</v>
      </c>
      <c r="I17">
        <v>1016</v>
      </c>
      <c r="J17">
        <v>1014</v>
      </c>
    </row>
    <row r="18" spans="1:10">
      <c r="A18">
        <v>17</v>
      </c>
      <c r="B18" t="s">
        <v>194</v>
      </c>
      <c r="C18">
        <v>1269</v>
      </c>
      <c r="D18" s="1">
        <f>ROUND(C18*Births_By_Month_1908!$B$15,0)</f>
        <v>385</v>
      </c>
      <c r="E18">
        <v>1225</v>
      </c>
      <c r="F18">
        <v>1127</v>
      </c>
      <c r="G18">
        <v>1111</v>
      </c>
      <c r="H18">
        <v>1080</v>
      </c>
      <c r="I18">
        <v>1061</v>
      </c>
      <c r="J18">
        <v>1038</v>
      </c>
    </row>
    <row r="19" spans="1:10">
      <c r="A19">
        <v>18</v>
      </c>
      <c r="B19" t="s">
        <v>195</v>
      </c>
      <c r="C19">
        <v>1467</v>
      </c>
      <c r="D19" s="1">
        <f>ROUND(C19*Births_By_Month_1908!$B$15,0)</f>
        <v>445</v>
      </c>
      <c r="E19">
        <v>1402</v>
      </c>
      <c r="F19">
        <v>1462</v>
      </c>
      <c r="G19">
        <v>1459</v>
      </c>
      <c r="H19">
        <v>1433</v>
      </c>
      <c r="I19">
        <v>1369</v>
      </c>
      <c r="J19">
        <v>1300</v>
      </c>
    </row>
    <row r="20" spans="1:10">
      <c r="A20">
        <v>19</v>
      </c>
      <c r="B20" t="s">
        <v>196</v>
      </c>
      <c r="C20">
        <v>923</v>
      </c>
      <c r="D20" s="1">
        <f>ROUND(C20*Births_By_Month_1908!$B$15,0)</f>
        <v>280</v>
      </c>
      <c r="E20">
        <v>968</v>
      </c>
      <c r="F20">
        <v>880</v>
      </c>
      <c r="G20">
        <v>865</v>
      </c>
      <c r="H20">
        <v>916</v>
      </c>
      <c r="I20">
        <v>837</v>
      </c>
      <c r="J20">
        <v>846</v>
      </c>
    </row>
    <row r="21" spans="1:10">
      <c r="A21">
        <v>20</v>
      </c>
      <c r="B21" t="s">
        <v>197</v>
      </c>
      <c r="C21">
        <v>984</v>
      </c>
      <c r="D21" s="1">
        <f>ROUND(C21*Births_By_Month_1908!$B$15,0)</f>
        <v>299</v>
      </c>
      <c r="E21">
        <v>995</v>
      </c>
      <c r="F21">
        <v>933</v>
      </c>
      <c r="G21">
        <v>912</v>
      </c>
      <c r="H21">
        <v>867</v>
      </c>
      <c r="I21">
        <v>888</v>
      </c>
      <c r="J21">
        <v>834</v>
      </c>
    </row>
    <row r="22" spans="1:10">
      <c r="A22">
        <v>21</v>
      </c>
      <c r="B22" t="s">
        <v>198</v>
      </c>
      <c r="C22">
        <v>1223</v>
      </c>
      <c r="D22" s="1">
        <f>ROUND(C22*Births_By_Month_1908!$B$15,0)</f>
        <v>371</v>
      </c>
      <c r="E22">
        <v>1151</v>
      </c>
      <c r="F22">
        <v>1201</v>
      </c>
      <c r="G22">
        <v>1097</v>
      </c>
      <c r="H22">
        <v>1139</v>
      </c>
      <c r="I22">
        <v>1118</v>
      </c>
      <c r="J22">
        <v>1116</v>
      </c>
    </row>
    <row r="23" spans="1:10">
      <c r="A23">
        <v>22</v>
      </c>
      <c r="B23" t="s">
        <v>199</v>
      </c>
      <c r="C23">
        <v>831</v>
      </c>
      <c r="D23" s="1">
        <f>ROUND(C23*Births_By_Month_1908!$B$15,0)</f>
        <v>252</v>
      </c>
      <c r="E23">
        <v>932</v>
      </c>
      <c r="F23">
        <v>858</v>
      </c>
      <c r="G23">
        <v>777</v>
      </c>
      <c r="H23">
        <v>793</v>
      </c>
      <c r="I23">
        <v>790</v>
      </c>
      <c r="J23">
        <v>772</v>
      </c>
    </row>
    <row r="24" spans="1:10">
      <c r="A24">
        <v>23</v>
      </c>
      <c r="B24" t="s">
        <v>200</v>
      </c>
      <c r="C24">
        <v>152</v>
      </c>
      <c r="D24" s="1">
        <f>ROUND(C24*Births_By_Month_1908!$B$15,0)</f>
        <v>46</v>
      </c>
      <c r="E24">
        <v>168</v>
      </c>
      <c r="F24">
        <v>162</v>
      </c>
      <c r="G24">
        <v>180</v>
      </c>
      <c r="H24">
        <v>175</v>
      </c>
      <c r="I24">
        <v>151</v>
      </c>
      <c r="J24">
        <v>196</v>
      </c>
    </row>
    <row r="25" spans="1:10">
      <c r="A25">
        <v>24</v>
      </c>
      <c r="B25" t="s">
        <v>201</v>
      </c>
      <c r="C25">
        <v>275</v>
      </c>
      <c r="D25" s="1">
        <f>ROUND(C25*Births_By_Month_1908!$B$15,0)</f>
        <v>83</v>
      </c>
      <c r="E25">
        <v>267</v>
      </c>
      <c r="F25">
        <v>264</v>
      </c>
      <c r="G25">
        <v>255</v>
      </c>
      <c r="H25">
        <v>278</v>
      </c>
      <c r="I25">
        <v>258</v>
      </c>
      <c r="J25">
        <v>283</v>
      </c>
    </row>
    <row r="26" spans="1:10">
      <c r="A26">
        <v>25</v>
      </c>
      <c r="B26" t="s">
        <v>202</v>
      </c>
      <c r="C26">
        <v>1509</v>
      </c>
      <c r="D26" s="1">
        <f>ROUND(C26*Births_By_Month_1908!$B$15,0)</f>
        <v>458</v>
      </c>
      <c r="E26">
        <v>1393</v>
      </c>
      <c r="F26">
        <v>1368</v>
      </c>
      <c r="G26">
        <v>1261</v>
      </c>
      <c r="H26">
        <v>1216</v>
      </c>
      <c r="I26">
        <v>1296</v>
      </c>
      <c r="J26">
        <v>1270</v>
      </c>
    </row>
    <row r="27" spans="1:10">
      <c r="A27">
        <v>26</v>
      </c>
      <c r="B27" t="s">
        <v>203</v>
      </c>
      <c r="C27">
        <v>448</v>
      </c>
      <c r="D27" s="1">
        <f>ROUND(C27*Births_By_Month_1908!$B$15,0)</f>
        <v>136</v>
      </c>
      <c r="E27">
        <v>469</v>
      </c>
      <c r="F27">
        <v>450</v>
      </c>
      <c r="G27">
        <v>432</v>
      </c>
      <c r="H27">
        <v>428</v>
      </c>
      <c r="I27">
        <v>465</v>
      </c>
      <c r="J27">
        <v>436</v>
      </c>
    </row>
    <row r="28" spans="1:10">
      <c r="A28">
        <v>27</v>
      </c>
      <c r="B28" t="s">
        <v>204</v>
      </c>
      <c r="C28">
        <v>61</v>
      </c>
      <c r="D28" s="1">
        <f>ROUND(C28*Births_By_Month_1908!$B$15,0)</f>
        <v>19</v>
      </c>
      <c r="E28">
        <v>64</v>
      </c>
      <c r="F28">
        <v>71</v>
      </c>
      <c r="G28">
        <v>81</v>
      </c>
      <c r="H28">
        <v>76</v>
      </c>
      <c r="I28">
        <v>78</v>
      </c>
      <c r="J28">
        <v>59</v>
      </c>
    </row>
    <row r="58" spans="1:2">
      <c r="A58" s="2"/>
      <c r="B5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9D47-920B-EB4C-9B47-21DA1C084134}">
  <dimension ref="A1:B15"/>
  <sheetViews>
    <sheetView workbookViewId="0">
      <pane ySplit="1" topLeftCell="A2" activePane="bottomLeft" state="frozen"/>
      <selection pane="bottomLeft" sqref="A1:XFD1"/>
    </sheetView>
  </sheetViews>
  <sheetFormatPr defaultColWidth="11" defaultRowHeight="15.75"/>
  <cols>
    <col min="1" max="1" width="17.875" customWidth="1"/>
  </cols>
  <sheetData>
    <row r="1" spans="1:2" s="2" customFormat="1">
      <c r="A1" s="2" t="s">
        <v>216</v>
      </c>
      <c r="B1" s="2" t="s">
        <v>217</v>
      </c>
    </row>
    <row r="2" spans="1:2" s="2" customFormat="1">
      <c r="A2" s="2" t="s">
        <v>218</v>
      </c>
      <c r="B2" s="2">
        <v>2114</v>
      </c>
    </row>
    <row r="3" spans="1:2" s="2" customFormat="1">
      <c r="A3" s="2" t="s">
        <v>219</v>
      </c>
      <c r="B3" s="2">
        <v>1812</v>
      </c>
    </row>
    <row r="4" spans="1:2" s="2" customFormat="1">
      <c r="A4" s="2" t="s">
        <v>220</v>
      </c>
      <c r="B4" s="2">
        <v>2047</v>
      </c>
    </row>
    <row r="5" spans="1:2" s="2" customFormat="1">
      <c r="A5" s="2" t="s">
        <v>221</v>
      </c>
      <c r="B5" s="2">
        <v>2254</v>
      </c>
    </row>
    <row r="6" spans="1:2" s="2" customFormat="1">
      <c r="A6" s="2" t="s">
        <v>222</v>
      </c>
      <c r="B6" s="2">
        <v>2053</v>
      </c>
    </row>
    <row r="7" spans="1:2" s="2" customFormat="1">
      <c r="A7" s="2" t="s">
        <v>223</v>
      </c>
      <c r="B7" s="2">
        <v>2249</v>
      </c>
    </row>
    <row r="8" spans="1:2" s="2" customFormat="1">
      <c r="A8" s="2" t="s">
        <v>224</v>
      </c>
      <c r="B8" s="2">
        <v>2077</v>
      </c>
    </row>
    <row r="9" spans="1:2" s="2" customFormat="1">
      <c r="A9" s="2" t="s">
        <v>225</v>
      </c>
      <c r="B9" s="2">
        <v>1929</v>
      </c>
    </row>
    <row r="10" spans="1:2">
      <c r="A10" t="s">
        <v>226</v>
      </c>
      <c r="B10">
        <v>1816</v>
      </c>
    </row>
    <row r="11" spans="1:2">
      <c r="A11" t="s">
        <v>227</v>
      </c>
      <c r="B11">
        <v>1877</v>
      </c>
    </row>
    <row r="12" spans="1:2">
      <c r="A12" t="s">
        <v>228</v>
      </c>
      <c r="B12">
        <v>1673</v>
      </c>
    </row>
    <row r="13" spans="1:2">
      <c r="A13" t="s">
        <v>229</v>
      </c>
      <c r="B13">
        <v>1842</v>
      </c>
    </row>
    <row r="14" spans="1:2">
      <c r="A14" s="2" t="s">
        <v>230</v>
      </c>
      <c r="B14" s="2">
        <v>23743</v>
      </c>
    </row>
    <row r="15" spans="1:2">
      <c r="A15" s="1" t="s">
        <v>231</v>
      </c>
      <c r="B15" s="1">
        <f>SUM(B10:B13)/B14</f>
        <v>0.30358421429473953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6A835-D52D-4A44-AE75-DFF6C5B421E2}">
  <dimension ref="A1:N36"/>
  <sheetViews>
    <sheetView workbookViewId="0">
      <pane xSplit="2" ySplit="1" topLeftCell="I2" activePane="bottomRight" state="frozen"/>
      <selection pane="bottomRight" activeCell="K16" sqref="K16"/>
      <selection pane="bottomLeft" activeCell="A2" sqref="A2"/>
      <selection pane="topRight" activeCell="C1" sqref="C1"/>
    </sheetView>
  </sheetViews>
  <sheetFormatPr defaultColWidth="11" defaultRowHeight="15.75"/>
  <cols>
    <col min="1" max="1" width="22.625" bestFit="1" customWidth="1"/>
    <col min="2" max="2" width="31.875" bestFit="1" customWidth="1"/>
    <col min="3" max="3" width="28.375" bestFit="1" customWidth="1"/>
    <col min="4" max="4" width="36.375" bestFit="1" customWidth="1"/>
    <col min="5" max="5" width="29.375" bestFit="1" customWidth="1"/>
    <col min="6" max="6" width="37.5" bestFit="1" customWidth="1"/>
    <col min="7" max="8" width="24.125" bestFit="1" customWidth="1"/>
    <col min="9" max="9" width="20.25" customWidth="1"/>
    <col min="10" max="10" width="24" customWidth="1"/>
    <col min="11" max="11" width="15.5" style="5" customWidth="1"/>
    <col min="12" max="12" width="11" style="5"/>
  </cols>
  <sheetData>
    <row r="1" spans="1:14" ht="47.25">
      <c r="A1" t="s">
        <v>232</v>
      </c>
      <c r="B1" t="s">
        <v>233</v>
      </c>
      <c r="C1" t="s">
        <v>97</v>
      </c>
      <c r="D1" t="s">
        <v>100</v>
      </c>
      <c r="E1" t="s">
        <v>102</v>
      </c>
      <c r="F1" t="s">
        <v>104</v>
      </c>
      <c r="G1" t="s">
        <v>109</v>
      </c>
      <c r="H1" t="s">
        <v>115</v>
      </c>
      <c r="I1" s="5" t="s">
        <v>106</v>
      </c>
      <c r="J1" s="5" t="s">
        <v>112</v>
      </c>
      <c r="K1" s="5" t="s">
        <v>234</v>
      </c>
      <c r="L1" s="5" t="s">
        <v>235</v>
      </c>
      <c r="M1" s="5" t="s">
        <v>236</v>
      </c>
      <c r="N1" s="5" t="s">
        <v>237</v>
      </c>
    </row>
    <row r="2" spans="1:14">
      <c r="A2" t="s">
        <v>238</v>
      </c>
      <c r="B2" t="s">
        <v>188</v>
      </c>
      <c r="C2">
        <v>22</v>
      </c>
      <c r="D2">
        <v>770</v>
      </c>
      <c r="E2">
        <v>4</v>
      </c>
      <c r="F2">
        <v>140</v>
      </c>
      <c r="G2">
        <v>434</v>
      </c>
      <c r="H2">
        <v>393</v>
      </c>
      <c r="I2">
        <v>12</v>
      </c>
      <c r="J2">
        <v>11</v>
      </c>
      <c r="K2" s="47">
        <v>72.385088671733612</v>
      </c>
      <c r="L2" s="47">
        <v>142.77555682467161</v>
      </c>
      <c r="M2">
        <v>2</v>
      </c>
      <c r="N2">
        <v>4</v>
      </c>
    </row>
    <row r="3" spans="1:14">
      <c r="A3">
        <v>1</v>
      </c>
      <c r="B3" t="s">
        <v>187</v>
      </c>
      <c r="C3">
        <v>34</v>
      </c>
      <c r="D3">
        <v>1392</v>
      </c>
      <c r="E3">
        <v>8</v>
      </c>
      <c r="F3">
        <v>327</v>
      </c>
      <c r="G3">
        <v>222</v>
      </c>
      <c r="H3">
        <v>495</v>
      </c>
      <c r="I3">
        <v>5</v>
      </c>
      <c r="J3">
        <v>11</v>
      </c>
      <c r="K3" s="47">
        <v>177.90428749332858</v>
      </c>
      <c r="L3" s="47">
        <v>450.20709526382137</v>
      </c>
      <c r="M3">
        <v>4</v>
      </c>
      <c r="N3">
        <v>10</v>
      </c>
    </row>
    <row r="4" spans="1:14">
      <c r="A4">
        <v>2</v>
      </c>
      <c r="B4" t="s">
        <v>239</v>
      </c>
      <c r="C4">
        <v>2</v>
      </c>
      <c r="D4">
        <v>374</v>
      </c>
      <c r="E4">
        <v>0</v>
      </c>
      <c r="F4">
        <v>0</v>
      </c>
      <c r="G4">
        <v>2416</v>
      </c>
      <c r="H4">
        <v>2441</v>
      </c>
      <c r="I4">
        <v>13</v>
      </c>
      <c r="J4">
        <v>13</v>
      </c>
      <c r="K4" s="47">
        <v>371.74721189591077</v>
      </c>
      <c r="L4" s="47">
        <v>0</v>
      </c>
      <c r="M4">
        <v>2</v>
      </c>
      <c r="N4">
        <v>0</v>
      </c>
    </row>
    <row r="5" spans="1:14">
      <c r="A5">
        <v>3</v>
      </c>
      <c r="B5" t="s">
        <v>240</v>
      </c>
      <c r="C5">
        <v>8</v>
      </c>
      <c r="D5">
        <v>827</v>
      </c>
      <c r="E5">
        <v>1</v>
      </c>
      <c r="F5">
        <v>103</v>
      </c>
      <c r="G5">
        <v>299</v>
      </c>
      <c r="H5">
        <v>793</v>
      </c>
      <c r="I5">
        <v>3</v>
      </c>
      <c r="J5">
        <v>7</v>
      </c>
      <c r="K5" s="47">
        <v>498.10719266786214</v>
      </c>
      <c r="L5" s="47">
        <v>0</v>
      </c>
      <c r="M5">
        <v>5</v>
      </c>
      <c r="N5">
        <v>0</v>
      </c>
    </row>
    <row r="6" spans="1:14">
      <c r="A6">
        <v>4</v>
      </c>
      <c r="B6" t="s">
        <v>241</v>
      </c>
      <c r="C6">
        <v>31</v>
      </c>
      <c r="D6">
        <v>1948</v>
      </c>
      <c r="E6">
        <v>6</v>
      </c>
      <c r="F6">
        <v>377</v>
      </c>
      <c r="G6">
        <v>185</v>
      </c>
      <c r="H6">
        <v>566</v>
      </c>
      <c r="I6">
        <v>3</v>
      </c>
      <c r="J6">
        <v>9</v>
      </c>
      <c r="K6" s="47">
        <v>431.48616162238795</v>
      </c>
      <c r="L6" s="47">
        <v>125.76243476073698</v>
      </c>
      <c r="M6">
        <v>7</v>
      </c>
      <c r="N6">
        <v>2</v>
      </c>
    </row>
    <row r="7" spans="1:14">
      <c r="A7">
        <v>5</v>
      </c>
      <c r="B7" t="s">
        <v>242</v>
      </c>
      <c r="C7">
        <v>224</v>
      </c>
      <c r="D7">
        <v>2828</v>
      </c>
      <c r="E7">
        <v>35</v>
      </c>
      <c r="F7">
        <v>442</v>
      </c>
      <c r="G7">
        <v>656</v>
      </c>
      <c r="H7">
        <v>603</v>
      </c>
      <c r="I7">
        <v>51</v>
      </c>
      <c r="J7">
        <v>47</v>
      </c>
      <c r="K7" s="47">
        <v>360.082304526749</v>
      </c>
      <c r="L7" s="47">
        <v>128.33181474019224</v>
      </c>
      <c r="M7">
        <v>28</v>
      </c>
      <c r="N7">
        <v>10</v>
      </c>
    </row>
    <row r="8" spans="1:14">
      <c r="A8">
        <v>6</v>
      </c>
      <c r="B8" t="s">
        <v>243</v>
      </c>
      <c r="C8">
        <v>21</v>
      </c>
      <c r="D8">
        <v>2957</v>
      </c>
      <c r="E8">
        <v>2</v>
      </c>
      <c r="F8">
        <v>282</v>
      </c>
      <c r="G8">
        <v>0</v>
      </c>
      <c r="H8">
        <v>596</v>
      </c>
      <c r="I8">
        <v>0</v>
      </c>
      <c r="J8">
        <v>3</v>
      </c>
      <c r="K8" s="47">
        <v>563.90977443609029</v>
      </c>
      <c r="L8" s="47">
        <v>595.5926146515784</v>
      </c>
      <c r="M8">
        <v>3</v>
      </c>
      <c r="N8">
        <v>3</v>
      </c>
    </row>
    <row r="9" spans="1:14">
      <c r="A9">
        <v>7</v>
      </c>
      <c r="B9" t="s">
        <v>244</v>
      </c>
      <c r="C9">
        <v>660</v>
      </c>
      <c r="D9">
        <v>9970</v>
      </c>
      <c r="E9">
        <v>73</v>
      </c>
      <c r="F9">
        <v>1103</v>
      </c>
      <c r="G9">
        <v>686</v>
      </c>
      <c r="H9">
        <v>400</v>
      </c>
      <c r="I9">
        <v>43</v>
      </c>
      <c r="J9">
        <v>26</v>
      </c>
      <c r="K9" s="47">
        <v>255.16713447307987</v>
      </c>
      <c r="L9" s="47">
        <v>138.27008757105546</v>
      </c>
      <c r="M9">
        <v>16</v>
      </c>
      <c r="N9">
        <v>9</v>
      </c>
    </row>
    <row r="10" spans="1:14">
      <c r="A10">
        <v>8</v>
      </c>
      <c r="B10" t="s">
        <v>245</v>
      </c>
      <c r="C10">
        <v>179</v>
      </c>
      <c r="D10">
        <v>6463</v>
      </c>
      <c r="E10">
        <v>26</v>
      </c>
      <c r="F10">
        <v>939</v>
      </c>
      <c r="G10">
        <v>850</v>
      </c>
      <c r="H10">
        <v>650</v>
      </c>
      <c r="I10">
        <v>23</v>
      </c>
      <c r="J10">
        <v>18</v>
      </c>
      <c r="K10" s="47">
        <v>369.45357815790447</v>
      </c>
      <c r="L10" s="47">
        <v>72.21259387637204</v>
      </c>
      <c r="M10">
        <v>10</v>
      </c>
      <c r="N10">
        <v>2</v>
      </c>
    </row>
    <row r="11" spans="1:14">
      <c r="A11">
        <v>9</v>
      </c>
      <c r="B11" t="s">
        <v>246</v>
      </c>
      <c r="C11">
        <v>11</v>
      </c>
      <c r="D11">
        <v>2578</v>
      </c>
      <c r="E11">
        <v>1</v>
      </c>
      <c r="F11">
        <v>234</v>
      </c>
      <c r="G11">
        <v>506</v>
      </c>
      <c r="H11">
        <v>0</v>
      </c>
      <c r="I11">
        <v>2</v>
      </c>
      <c r="J11">
        <v>0</v>
      </c>
      <c r="K11" s="47">
        <v>0</v>
      </c>
      <c r="L11" s="47">
        <v>0</v>
      </c>
      <c r="M11">
        <v>0</v>
      </c>
      <c r="N11">
        <v>0</v>
      </c>
    </row>
    <row r="12" spans="1:14">
      <c r="A12">
        <v>10</v>
      </c>
      <c r="B12" t="s">
        <v>247</v>
      </c>
      <c r="C12">
        <v>5</v>
      </c>
      <c r="D12">
        <v>1043</v>
      </c>
      <c r="E12">
        <v>1</v>
      </c>
      <c r="F12">
        <v>209</v>
      </c>
      <c r="G12">
        <v>262</v>
      </c>
      <c r="H12">
        <v>249</v>
      </c>
      <c r="I12">
        <v>1</v>
      </c>
      <c r="J12">
        <v>1</v>
      </c>
      <c r="K12" s="47">
        <v>0</v>
      </c>
      <c r="L12" s="47">
        <v>748.12967581047383</v>
      </c>
      <c r="M12">
        <v>0</v>
      </c>
      <c r="N12">
        <v>3</v>
      </c>
    </row>
    <row r="13" spans="1:14">
      <c r="A13">
        <v>11</v>
      </c>
      <c r="B13" t="s">
        <v>179</v>
      </c>
      <c r="C13">
        <v>94</v>
      </c>
      <c r="D13">
        <v>4240</v>
      </c>
      <c r="E13">
        <v>12</v>
      </c>
      <c r="F13">
        <v>541</v>
      </c>
      <c r="G13">
        <v>435</v>
      </c>
      <c r="H13">
        <v>1066</v>
      </c>
      <c r="I13">
        <v>9</v>
      </c>
      <c r="J13">
        <v>22</v>
      </c>
      <c r="K13" s="47">
        <v>96.604356856494221</v>
      </c>
      <c r="L13" s="47">
        <v>48.44961240310078</v>
      </c>
      <c r="M13">
        <v>2</v>
      </c>
      <c r="N13">
        <v>1</v>
      </c>
    </row>
    <row r="14" spans="1:14">
      <c r="A14">
        <v>12</v>
      </c>
      <c r="B14" t="s">
        <v>248</v>
      </c>
      <c r="C14">
        <v>5</v>
      </c>
      <c r="D14">
        <v>1667</v>
      </c>
      <c r="E14">
        <v>1</v>
      </c>
      <c r="F14">
        <v>333</v>
      </c>
      <c r="G14">
        <v>0</v>
      </c>
      <c r="H14">
        <v>1683</v>
      </c>
      <c r="I14">
        <v>0</v>
      </c>
      <c r="J14">
        <v>4</v>
      </c>
      <c r="K14" s="47">
        <v>0</v>
      </c>
      <c r="L14" s="47">
        <v>420.87542087542084</v>
      </c>
      <c r="M14">
        <v>0</v>
      </c>
      <c r="N14">
        <v>1</v>
      </c>
    </row>
    <row r="15" spans="1:14">
      <c r="A15">
        <v>13</v>
      </c>
      <c r="B15" t="s">
        <v>249</v>
      </c>
      <c r="C15">
        <v>10</v>
      </c>
      <c r="D15">
        <v>2548</v>
      </c>
      <c r="E15">
        <v>0</v>
      </c>
      <c r="F15">
        <v>0</v>
      </c>
      <c r="G15">
        <v>1787</v>
      </c>
      <c r="H15">
        <v>1964</v>
      </c>
      <c r="I15">
        <v>6</v>
      </c>
      <c r="J15">
        <v>7</v>
      </c>
      <c r="K15" s="47">
        <v>893.38892197736743</v>
      </c>
      <c r="L15" s="47">
        <v>280.58361391694723</v>
      </c>
      <c r="M15">
        <v>3</v>
      </c>
      <c r="N15">
        <v>1</v>
      </c>
    </row>
    <row r="16" spans="1:14">
      <c r="A16">
        <v>14</v>
      </c>
      <c r="B16" t="s">
        <v>250</v>
      </c>
      <c r="C16">
        <v>6</v>
      </c>
      <c r="D16">
        <v>1546</v>
      </c>
      <c r="E16">
        <v>1</v>
      </c>
      <c r="F16">
        <v>258</v>
      </c>
      <c r="G16">
        <v>976</v>
      </c>
      <c r="H16">
        <v>797</v>
      </c>
      <c r="I16">
        <v>4</v>
      </c>
      <c r="J16">
        <v>3</v>
      </c>
      <c r="K16" s="47">
        <v>976.08589555880917</v>
      </c>
      <c r="L16" s="47">
        <v>0</v>
      </c>
      <c r="M16">
        <v>4</v>
      </c>
      <c r="N16">
        <v>0</v>
      </c>
    </row>
    <row r="17" spans="1:14">
      <c r="A17">
        <v>15</v>
      </c>
      <c r="B17" t="s">
        <v>194</v>
      </c>
      <c r="C17">
        <v>34</v>
      </c>
      <c r="D17">
        <v>485</v>
      </c>
      <c r="E17">
        <v>5</v>
      </c>
      <c r="F17">
        <v>71</v>
      </c>
      <c r="G17">
        <v>509</v>
      </c>
      <c r="H17">
        <v>630</v>
      </c>
      <c r="I17">
        <v>36</v>
      </c>
      <c r="J17">
        <v>44</v>
      </c>
      <c r="K17" s="47">
        <v>226.21555514711082</v>
      </c>
      <c r="L17" s="47">
        <v>157.62247983148725</v>
      </c>
      <c r="M17">
        <v>16</v>
      </c>
      <c r="N17">
        <v>11</v>
      </c>
    </row>
    <row r="18" spans="1:14">
      <c r="A18">
        <v>16</v>
      </c>
      <c r="B18" t="s">
        <v>193</v>
      </c>
      <c r="C18">
        <v>19</v>
      </c>
      <c r="D18">
        <v>1043</v>
      </c>
      <c r="E18">
        <v>4</v>
      </c>
      <c r="F18">
        <v>220</v>
      </c>
      <c r="G18">
        <v>1418</v>
      </c>
      <c r="H18">
        <v>1880</v>
      </c>
      <c r="I18">
        <v>24</v>
      </c>
      <c r="J18">
        <v>33</v>
      </c>
      <c r="K18" s="47">
        <v>59.084194977843424</v>
      </c>
      <c r="L18" s="47">
        <v>227.92022792022792</v>
      </c>
      <c r="M18">
        <v>1</v>
      </c>
      <c r="N18">
        <v>4</v>
      </c>
    </row>
    <row r="19" spans="1:14">
      <c r="A19">
        <v>17</v>
      </c>
      <c r="B19" t="s">
        <v>251</v>
      </c>
      <c r="C19">
        <v>12</v>
      </c>
      <c r="D19">
        <v>372</v>
      </c>
      <c r="E19">
        <v>2</v>
      </c>
      <c r="F19">
        <v>62</v>
      </c>
      <c r="G19">
        <v>193</v>
      </c>
      <c r="H19">
        <v>424</v>
      </c>
      <c r="I19">
        <v>6</v>
      </c>
      <c r="J19">
        <v>13</v>
      </c>
      <c r="K19" s="47">
        <v>257.82332656547101</v>
      </c>
      <c r="L19" s="47">
        <v>228.21373846705569</v>
      </c>
      <c r="M19">
        <v>8</v>
      </c>
      <c r="N19">
        <v>7</v>
      </c>
    </row>
    <row r="20" spans="1:14">
      <c r="A20">
        <v>18</v>
      </c>
      <c r="B20" t="s">
        <v>190</v>
      </c>
      <c r="C20">
        <v>40</v>
      </c>
      <c r="D20">
        <v>1386</v>
      </c>
      <c r="E20">
        <v>7</v>
      </c>
      <c r="F20">
        <v>243</v>
      </c>
      <c r="G20">
        <v>1299</v>
      </c>
      <c r="H20">
        <v>1091</v>
      </c>
      <c r="I20">
        <v>36</v>
      </c>
      <c r="J20">
        <v>31</v>
      </c>
      <c r="K20" s="47">
        <v>216.51270207852195</v>
      </c>
      <c r="L20" s="47">
        <v>387.02413623249601</v>
      </c>
      <c r="M20">
        <v>6</v>
      </c>
      <c r="N20">
        <v>11</v>
      </c>
    </row>
    <row r="21" spans="1:14">
      <c r="A21">
        <v>19</v>
      </c>
      <c r="B21" t="s">
        <v>197</v>
      </c>
      <c r="C21">
        <v>63</v>
      </c>
      <c r="D21">
        <v>1559</v>
      </c>
      <c r="E21">
        <v>10</v>
      </c>
      <c r="F21">
        <v>247</v>
      </c>
      <c r="G21">
        <v>999</v>
      </c>
      <c r="H21">
        <v>399</v>
      </c>
      <c r="I21">
        <v>40</v>
      </c>
      <c r="J21">
        <v>16</v>
      </c>
      <c r="K21" s="47">
        <v>149.90630855715179</v>
      </c>
      <c r="L21" s="47">
        <v>74.852166970233796</v>
      </c>
      <c r="M21">
        <v>6</v>
      </c>
      <c r="N21">
        <v>3</v>
      </c>
    </row>
    <row r="22" spans="1:14">
      <c r="A22">
        <v>20</v>
      </c>
      <c r="B22" t="s">
        <v>252</v>
      </c>
      <c r="C22">
        <v>6</v>
      </c>
      <c r="D22">
        <v>668</v>
      </c>
      <c r="E22">
        <v>0</v>
      </c>
      <c r="F22">
        <v>0</v>
      </c>
      <c r="G22">
        <v>2262</v>
      </c>
      <c r="H22">
        <v>808</v>
      </c>
      <c r="I22">
        <v>19</v>
      </c>
      <c r="J22">
        <v>7</v>
      </c>
      <c r="K22" s="47">
        <v>595.16724199500061</v>
      </c>
      <c r="L22" s="47">
        <v>0</v>
      </c>
      <c r="M22">
        <v>5</v>
      </c>
      <c r="N22">
        <v>0</v>
      </c>
    </row>
    <row r="23" spans="1:14">
      <c r="A23">
        <v>21</v>
      </c>
      <c r="B23" t="s">
        <v>253</v>
      </c>
      <c r="C23">
        <v>146</v>
      </c>
      <c r="D23">
        <v>2079</v>
      </c>
      <c r="E23">
        <v>18</v>
      </c>
      <c r="F23">
        <v>256</v>
      </c>
      <c r="G23">
        <v>739</v>
      </c>
      <c r="H23">
        <v>955</v>
      </c>
      <c r="I23">
        <v>51</v>
      </c>
      <c r="J23">
        <v>67</v>
      </c>
      <c r="K23" s="47">
        <v>507.07000463606869</v>
      </c>
      <c r="L23" s="47">
        <v>313.71654284369788</v>
      </c>
      <c r="M23">
        <v>35</v>
      </c>
      <c r="N23">
        <v>22</v>
      </c>
    </row>
    <row r="24" spans="1:14">
      <c r="A24">
        <v>22</v>
      </c>
      <c r="B24" t="s">
        <v>196</v>
      </c>
      <c r="C24">
        <v>24</v>
      </c>
      <c r="D24">
        <v>1833</v>
      </c>
      <c r="E24">
        <v>2</v>
      </c>
      <c r="F24">
        <v>153</v>
      </c>
      <c r="G24">
        <v>165</v>
      </c>
      <c r="H24">
        <v>1712</v>
      </c>
      <c r="I24">
        <v>2</v>
      </c>
      <c r="J24">
        <v>21</v>
      </c>
      <c r="K24" s="47">
        <v>164.75821731608863</v>
      </c>
      <c r="L24" s="47">
        <v>81.539465101108931</v>
      </c>
      <c r="M24">
        <v>2</v>
      </c>
      <c r="N24">
        <v>1</v>
      </c>
    </row>
    <row r="25" spans="1:14">
      <c r="A25" t="s">
        <v>254</v>
      </c>
      <c r="B25" t="s">
        <v>255</v>
      </c>
      <c r="C25">
        <v>26</v>
      </c>
      <c r="D25">
        <v>732</v>
      </c>
      <c r="E25">
        <v>3</v>
      </c>
      <c r="F25">
        <v>84</v>
      </c>
      <c r="G25">
        <v>529</v>
      </c>
      <c r="H25">
        <v>591</v>
      </c>
      <c r="I25">
        <v>19</v>
      </c>
      <c r="J25">
        <v>21</v>
      </c>
      <c r="K25" s="47">
        <v>278.55929134516282</v>
      </c>
      <c r="L25" s="47">
        <v>56.295212092211564</v>
      </c>
      <c r="M25">
        <v>10</v>
      </c>
      <c r="N25">
        <v>2</v>
      </c>
    </row>
    <row r="26" spans="1:14">
      <c r="A26">
        <v>23</v>
      </c>
      <c r="B26" t="s">
        <v>198</v>
      </c>
      <c r="C26">
        <v>26</v>
      </c>
      <c r="D26">
        <v>1121</v>
      </c>
      <c r="E26">
        <v>5</v>
      </c>
      <c r="F26">
        <v>216</v>
      </c>
      <c r="G26">
        <v>337</v>
      </c>
      <c r="H26">
        <v>216</v>
      </c>
      <c r="I26">
        <v>8</v>
      </c>
      <c r="J26">
        <v>5</v>
      </c>
      <c r="K26" s="47">
        <v>420.78687144961077</v>
      </c>
      <c r="L26" s="47">
        <v>215.60087965158897</v>
      </c>
      <c r="M26">
        <v>10</v>
      </c>
      <c r="N26">
        <v>5</v>
      </c>
    </row>
    <row r="27" spans="1:14">
      <c r="A27">
        <v>24</v>
      </c>
      <c r="B27" t="s">
        <v>256</v>
      </c>
      <c r="C27">
        <v>11</v>
      </c>
      <c r="D27">
        <v>1442</v>
      </c>
      <c r="E27">
        <v>2</v>
      </c>
      <c r="F27">
        <v>262</v>
      </c>
      <c r="G27">
        <v>247</v>
      </c>
      <c r="H27">
        <v>131</v>
      </c>
      <c r="I27">
        <v>2</v>
      </c>
      <c r="J27">
        <v>1</v>
      </c>
      <c r="K27" s="47">
        <v>617.1315724512466</v>
      </c>
      <c r="L27" s="47">
        <v>262.26068712300025</v>
      </c>
      <c r="M27">
        <v>5</v>
      </c>
      <c r="N27">
        <v>2</v>
      </c>
    </row>
    <row r="28" spans="1:14">
      <c r="A28">
        <v>25</v>
      </c>
      <c r="B28" t="s">
        <v>257</v>
      </c>
      <c r="C28">
        <v>9</v>
      </c>
      <c r="D28">
        <v>606</v>
      </c>
      <c r="E28">
        <v>1</v>
      </c>
      <c r="F28">
        <v>67</v>
      </c>
      <c r="G28">
        <v>194</v>
      </c>
      <c r="H28">
        <v>0</v>
      </c>
      <c r="I28">
        <v>3</v>
      </c>
      <c r="J28">
        <v>0</v>
      </c>
      <c r="K28" s="47">
        <v>129.21566093810569</v>
      </c>
      <c r="L28" s="47">
        <v>276.1096155173604</v>
      </c>
      <c r="M28">
        <v>2</v>
      </c>
      <c r="N28">
        <v>4</v>
      </c>
    </row>
    <row r="29" spans="1:14">
      <c r="A29">
        <v>26</v>
      </c>
      <c r="B29" t="s">
        <v>258</v>
      </c>
      <c r="C29">
        <v>4</v>
      </c>
      <c r="D29">
        <v>312</v>
      </c>
      <c r="E29">
        <v>2</v>
      </c>
      <c r="F29">
        <v>156</v>
      </c>
      <c r="G29">
        <v>0</v>
      </c>
      <c r="H29">
        <v>78</v>
      </c>
      <c r="I29">
        <v>0</v>
      </c>
      <c r="J29">
        <v>1</v>
      </c>
      <c r="K29" s="47">
        <v>143.52350197344816</v>
      </c>
      <c r="L29" s="47">
        <v>0</v>
      </c>
      <c r="M29">
        <v>2</v>
      </c>
      <c r="N29">
        <v>0</v>
      </c>
    </row>
    <row r="30" spans="1:14">
      <c r="A30">
        <v>27</v>
      </c>
      <c r="B30" t="s">
        <v>259</v>
      </c>
      <c r="C30">
        <v>5</v>
      </c>
      <c r="D30">
        <v>875</v>
      </c>
      <c r="E30">
        <v>0</v>
      </c>
      <c r="F30">
        <v>0</v>
      </c>
      <c r="G30">
        <v>0</v>
      </c>
      <c r="H30">
        <v>0</v>
      </c>
      <c r="I30">
        <v>0</v>
      </c>
      <c r="J30">
        <v>0</v>
      </c>
      <c r="K30" s="47">
        <v>168.74789065136687</v>
      </c>
      <c r="L30" s="47">
        <v>175.10068289266329</v>
      </c>
      <c r="M30">
        <v>1</v>
      </c>
      <c r="N30">
        <v>1</v>
      </c>
    </row>
    <row r="31" spans="1:14">
      <c r="A31">
        <v>28</v>
      </c>
      <c r="B31" t="s">
        <v>260</v>
      </c>
      <c r="C31">
        <v>4</v>
      </c>
      <c r="D31">
        <v>469</v>
      </c>
      <c r="E31">
        <v>0</v>
      </c>
      <c r="F31">
        <v>0</v>
      </c>
      <c r="G31">
        <v>0</v>
      </c>
      <c r="H31">
        <v>0</v>
      </c>
      <c r="I31">
        <v>0</v>
      </c>
      <c r="J31">
        <v>0</v>
      </c>
      <c r="K31" s="47">
        <v>0</v>
      </c>
      <c r="L31" s="47">
        <v>117.13716762328687</v>
      </c>
      <c r="M31">
        <v>0</v>
      </c>
      <c r="N31">
        <v>1</v>
      </c>
    </row>
    <row r="32" spans="1:14">
      <c r="A32">
        <v>29</v>
      </c>
      <c r="B32" t="s">
        <v>201</v>
      </c>
      <c r="C32">
        <v>1</v>
      </c>
      <c r="D32">
        <v>128</v>
      </c>
      <c r="E32">
        <v>0</v>
      </c>
      <c r="F32">
        <v>0</v>
      </c>
      <c r="G32">
        <v>136</v>
      </c>
      <c r="H32">
        <v>0</v>
      </c>
      <c r="I32">
        <v>1</v>
      </c>
      <c r="J32">
        <v>0</v>
      </c>
      <c r="K32" s="47">
        <v>0</v>
      </c>
      <c r="L32" s="47">
        <v>0</v>
      </c>
      <c r="M32">
        <v>0</v>
      </c>
      <c r="N32">
        <v>0</v>
      </c>
    </row>
    <row r="33" spans="1:14">
      <c r="A33">
        <v>30</v>
      </c>
      <c r="B33" t="s">
        <v>202</v>
      </c>
      <c r="C33">
        <v>6</v>
      </c>
      <c r="D33">
        <v>168</v>
      </c>
      <c r="E33">
        <v>1</v>
      </c>
      <c r="F33">
        <v>28</v>
      </c>
      <c r="G33">
        <v>597</v>
      </c>
      <c r="H33">
        <v>535</v>
      </c>
      <c r="I33">
        <v>20</v>
      </c>
      <c r="J33">
        <v>18</v>
      </c>
      <c r="K33" s="47">
        <v>119.27836588638735</v>
      </c>
      <c r="L33" s="47">
        <v>89.123911945574989</v>
      </c>
      <c r="M33">
        <v>4</v>
      </c>
      <c r="N33">
        <v>3</v>
      </c>
    </row>
    <row r="34" spans="1:14">
      <c r="A34">
        <v>31</v>
      </c>
      <c r="B34" t="s">
        <v>261</v>
      </c>
      <c r="C34">
        <v>11</v>
      </c>
      <c r="D34">
        <v>507</v>
      </c>
      <c r="E34">
        <v>1</v>
      </c>
      <c r="F34">
        <v>46</v>
      </c>
      <c r="G34">
        <v>411</v>
      </c>
      <c r="H34">
        <v>296</v>
      </c>
      <c r="I34">
        <v>8</v>
      </c>
      <c r="J34">
        <v>6</v>
      </c>
      <c r="K34" s="47">
        <v>359.80467746080694</v>
      </c>
      <c r="L34" s="47">
        <v>246.75516952080145</v>
      </c>
      <c r="M34">
        <v>7</v>
      </c>
      <c r="N34">
        <v>5</v>
      </c>
    </row>
    <row r="35" spans="1:14">
      <c r="A35">
        <v>32</v>
      </c>
      <c r="B35" t="s">
        <v>204</v>
      </c>
      <c r="G35">
        <v>0</v>
      </c>
      <c r="H35">
        <v>0</v>
      </c>
      <c r="I35">
        <v>11</v>
      </c>
      <c r="J35">
        <v>33</v>
      </c>
      <c r="K35" s="47">
        <v>268.00670016750422</v>
      </c>
      <c r="L35" s="47">
        <v>145.71595103944045</v>
      </c>
      <c r="M35">
        <v>4</v>
      </c>
      <c r="N35">
        <v>3</v>
      </c>
    </row>
    <row r="36" spans="1:14">
      <c r="I36" s="2"/>
      <c r="J36" s="2"/>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DC794-74BC-0D44-BF9C-DC714FE30F97}">
  <dimension ref="A1:Q28"/>
  <sheetViews>
    <sheetView workbookViewId="0">
      <pane xSplit="2" ySplit="1" topLeftCell="N2" activePane="bottomRight" state="frozen"/>
      <selection pane="bottomRight" activeCell="S1" sqref="S1:T1048576"/>
      <selection pane="bottomLeft" activeCell="A2" sqref="A2"/>
      <selection pane="topRight" activeCell="C1" sqref="C1"/>
    </sheetView>
  </sheetViews>
  <sheetFormatPr defaultColWidth="11" defaultRowHeight="15.75"/>
  <cols>
    <col min="1" max="1" width="22.625" bestFit="1" customWidth="1"/>
    <col min="2" max="2" width="21" bestFit="1" customWidth="1"/>
    <col min="3" max="3" width="28.375" bestFit="1" customWidth="1"/>
    <col min="4" max="4" width="36.375" bestFit="1" customWidth="1"/>
    <col min="5" max="5" width="29.375" bestFit="1" customWidth="1"/>
    <col min="6" max="6" width="37.5" bestFit="1" customWidth="1"/>
    <col min="7" max="7" width="19.125" bestFit="1" customWidth="1"/>
    <col min="8" max="9" width="24.125" bestFit="1" customWidth="1"/>
    <col min="10" max="10" width="40.5" customWidth="1"/>
    <col min="11" max="11" width="26.875" customWidth="1"/>
    <col min="12" max="12" width="19.375" customWidth="1"/>
    <col min="13" max="13" width="17.375" customWidth="1"/>
    <col min="14" max="14" width="16.75" customWidth="1"/>
  </cols>
  <sheetData>
    <row r="1" spans="1:17">
      <c r="A1" t="s">
        <v>169</v>
      </c>
      <c r="B1" t="s">
        <v>170</v>
      </c>
      <c r="C1" t="s">
        <v>119</v>
      </c>
      <c r="D1" t="s">
        <v>122</v>
      </c>
      <c r="E1" t="s">
        <v>123</v>
      </c>
      <c r="F1" t="s">
        <v>124</v>
      </c>
      <c r="G1" t="s">
        <v>125</v>
      </c>
      <c r="H1" t="s">
        <v>131</v>
      </c>
      <c r="I1" t="s">
        <v>136</v>
      </c>
      <c r="J1" s="7" t="s">
        <v>138</v>
      </c>
      <c r="K1" s="7" t="s">
        <v>141</v>
      </c>
      <c r="L1" t="s">
        <v>128</v>
      </c>
      <c r="M1" t="s">
        <v>133</v>
      </c>
      <c r="N1" t="s">
        <v>262</v>
      </c>
      <c r="O1" t="s">
        <v>263</v>
      </c>
      <c r="P1" t="s">
        <v>264</v>
      </c>
      <c r="Q1" t="s">
        <v>265</v>
      </c>
    </row>
    <row r="2" spans="1:17">
      <c r="A2">
        <v>1</v>
      </c>
      <c r="B2" t="s">
        <v>178</v>
      </c>
      <c r="C2">
        <v>208</v>
      </c>
      <c r="D2">
        <v>4098</v>
      </c>
      <c r="E2">
        <v>20</v>
      </c>
      <c r="F2">
        <v>394</v>
      </c>
      <c r="G2">
        <v>9.44</v>
      </c>
      <c r="H2">
        <v>610</v>
      </c>
      <c r="I2">
        <v>178</v>
      </c>
      <c r="J2">
        <v>95</v>
      </c>
      <c r="K2">
        <v>1.7837538120321597</v>
      </c>
      <c r="L2">
        <v>31</v>
      </c>
      <c r="M2">
        <v>9</v>
      </c>
      <c r="N2">
        <v>3</v>
      </c>
      <c r="O2">
        <v>3</v>
      </c>
      <c r="P2" s="48">
        <v>58.986610039521025</v>
      </c>
      <c r="Q2" s="48">
        <v>59.224163458691145</v>
      </c>
    </row>
    <row r="3" spans="1:17">
      <c r="A3">
        <v>2</v>
      </c>
      <c r="B3" t="s">
        <v>179</v>
      </c>
      <c r="C3">
        <v>66</v>
      </c>
      <c r="D3">
        <v>1716</v>
      </c>
      <c r="E3">
        <v>4</v>
      </c>
      <c r="F3">
        <v>104</v>
      </c>
      <c r="G3">
        <v>10</v>
      </c>
      <c r="H3">
        <v>821</v>
      </c>
      <c r="I3">
        <v>342</v>
      </c>
      <c r="J3">
        <v>114</v>
      </c>
      <c r="K3">
        <v>2.1189542483660131</v>
      </c>
      <c r="L3">
        <v>32</v>
      </c>
      <c r="M3">
        <v>13</v>
      </c>
      <c r="N3">
        <v>2</v>
      </c>
      <c r="O3">
        <v>2</v>
      </c>
      <c r="P3" s="48">
        <v>51.3347022587269</v>
      </c>
      <c r="Q3" s="48">
        <v>52.678712532265713</v>
      </c>
    </row>
    <row r="4" spans="1:17">
      <c r="A4">
        <v>3</v>
      </c>
      <c r="B4" t="s">
        <v>180</v>
      </c>
      <c r="C4">
        <v>160</v>
      </c>
      <c r="D4">
        <v>3706</v>
      </c>
      <c r="E4">
        <v>11</v>
      </c>
      <c r="F4">
        <v>255</v>
      </c>
      <c r="G4">
        <v>8.1199999999999992</v>
      </c>
      <c r="H4">
        <v>788</v>
      </c>
      <c r="I4">
        <v>440</v>
      </c>
      <c r="J4">
        <v>90</v>
      </c>
      <c r="K4">
        <v>1.7715262667081131</v>
      </c>
      <c r="L4">
        <v>34</v>
      </c>
      <c r="M4">
        <v>19</v>
      </c>
      <c r="N4">
        <v>5</v>
      </c>
      <c r="O4">
        <v>6</v>
      </c>
      <c r="P4" s="48">
        <v>115.82385508119252</v>
      </c>
      <c r="Q4" s="48">
        <v>138.95321908290876</v>
      </c>
    </row>
    <row r="5" spans="1:17">
      <c r="A5">
        <v>4</v>
      </c>
      <c r="B5" t="s">
        <v>181</v>
      </c>
      <c r="C5">
        <v>57</v>
      </c>
      <c r="D5">
        <v>1705</v>
      </c>
      <c r="E5">
        <v>5</v>
      </c>
      <c r="F5">
        <v>150</v>
      </c>
      <c r="G5">
        <v>8.73</v>
      </c>
      <c r="H5">
        <v>533</v>
      </c>
      <c r="I5">
        <v>363</v>
      </c>
      <c r="J5">
        <v>108</v>
      </c>
      <c r="K5">
        <v>2.106332138590203</v>
      </c>
      <c r="L5">
        <v>18</v>
      </c>
      <c r="M5">
        <v>12</v>
      </c>
      <c r="N5">
        <v>8</v>
      </c>
      <c r="O5">
        <v>2</v>
      </c>
      <c r="P5" s="48">
        <v>236.84054710166379</v>
      </c>
      <c r="Q5" s="48">
        <v>60.446701121286303</v>
      </c>
    </row>
    <row r="6" spans="1:17">
      <c r="A6">
        <v>5</v>
      </c>
      <c r="B6" t="s">
        <v>182</v>
      </c>
      <c r="C6">
        <v>15</v>
      </c>
      <c r="D6">
        <v>449</v>
      </c>
      <c r="E6">
        <v>0</v>
      </c>
      <c r="F6">
        <v>0</v>
      </c>
      <c r="G6">
        <v>4.8899999999999997</v>
      </c>
      <c r="H6">
        <v>246</v>
      </c>
      <c r="I6">
        <v>88</v>
      </c>
      <c r="J6">
        <v>52</v>
      </c>
      <c r="K6">
        <v>2.8557762170016954</v>
      </c>
      <c r="L6">
        <v>8</v>
      </c>
      <c r="M6">
        <v>3</v>
      </c>
      <c r="N6">
        <v>10</v>
      </c>
      <c r="O6">
        <v>3</v>
      </c>
      <c r="P6" s="48">
        <v>307.60712418099604</v>
      </c>
      <c r="Q6" s="48">
        <v>87.598913773469221</v>
      </c>
    </row>
    <row r="7" spans="1:17">
      <c r="A7">
        <v>6</v>
      </c>
      <c r="B7" t="s">
        <v>183</v>
      </c>
      <c r="C7">
        <v>37</v>
      </c>
      <c r="D7">
        <v>885</v>
      </c>
      <c r="E7">
        <v>3</v>
      </c>
      <c r="F7">
        <v>72</v>
      </c>
      <c r="G7">
        <v>16.25</v>
      </c>
      <c r="H7">
        <v>484</v>
      </c>
      <c r="I7">
        <v>1324</v>
      </c>
      <c r="J7">
        <v>32</v>
      </c>
      <c r="K7">
        <v>2.0365010109609449</v>
      </c>
      <c r="L7">
        <v>20</v>
      </c>
      <c r="M7">
        <v>56</v>
      </c>
      <c r="N7">
        <v>3</v>
      </c>
      <c r="O7">
        <v>5</v>
      </c>
      <c r="P7" s="48">
        <v>72.533849129593804</v>
      </c>
      <c r="Q7" s="48">
        <v>118.2396481188072</v>
      </c>
    </row>
    <row r="8" spans="1:17">
      <c r="A8">
        <v>7</v>
      </c>
      <c r="B8" t="s">
        <v>184</v>
      </c>
      <c r="C8">
        <v>7</v>
      </c>
      <c r="D8">
        <v>279</v>
      </c>
      <c r="E8">
        <v>2</v>
      </c>
      <c r="F8">
        <v>80</v>
      </c>
      <c r="G8">
        <v>9.7799999999999994</v>
      </c>
      <c r="H8">
        <v>101</v>
      </c>
      <c r="I8">
        <v>791</v>
      </c>
      <c r="J8">
        <v>31</v>
      </c>
      <c r="K8">
        <v>2.0250646830530399</v>
      </c>
      <c r="L8">
        <v>3</v>
      </c>
      <c r="M8">
        <v>24</v>
      </c>
      <c r="N8">
        <v>2</v>
      </c>
      <c r="O8">
        <v>5</v>
      </c>
      <c r="P8" s="48">
        <v>67.156912125180497</v>
      </c>
      <c r="Q8" s="48">
        <v>164.81524211359067</v>
      </c>
    </row>
    <row r="9" spans="1:17">
      <c r="A9">
        <v>8</v>
      </c>
      <c r="B9" t="s">
        <v>185</v>
      </c>
      <c r="C9">
        <v>33</v>
      </c>
      <c r="D9">
        <v>832</v>
      </c>
      <c r="E9">
        <v>5</v>
      </c>
      <c r="F9">
        <v>126</v>
      </c>
      <c r="G9">
        <v>8.35</v>
      </c>
      <c r="H9">
        <v>625</v>
      </c>
      <c r="I9">
        <v>407</v>
      </c>
      <c r="J9">
        <v>146</v>
      </c>
      <c r="K9">
        <v>2.2116339869281045</v>
      </c>
      <c r="L9">
        <v>25</v>
      </c>
      <c r="M9">
        <v>16</v>
      </c>
      <c r="N9">
        <v>2</v>
      </c>
      <c r="O9">
        <v>2</v>
      </c>
      <c r="P9" s="48">
        <v>50.013753782290131</v>
      </c>
      <c r="Q9" s="48">
        <v>50.820755196422219</v>
      </c>
    </row>
    <row r="10" spans="1:17">
      <c r="A10">
        <v>9</v>
      </c>
      <c r="B10" t="s">
        <v>186</v>
      </c>
      <c r="C10">
        <v>25</v>
      </c>
      <c r="D10">
        <v>1097</v>
      </c>
      <c r="E10">
        <v>2</v>
      </c>
      <c r="F10">
        <v>88</v>
      </c>
      <c r="G10">
        <v>10.48</v>
      </c>
      <c r="H10">
        <v>520</v>
      </c>
      <c r="I10">
        <v>178</v>
      </c>
      <c r="J10">
        <v>162</v>
      </c>
      <c r="K10">
        <v>2.3406432748538011</v>
      </c>
      <c r="L10">
        <v>12</v>
      </c>
      <c r="M10">
        <v>4</v>
      </c>
      <c r="N10">
        <v>2</v>
      </c>
      <c r="O10">
        <v>3</v>
      </c>
      <c r="P10" s="48">
        <v>86.628838740416683</v>
      </c>
      <c r="Q10" s="48">
        <v>133.34518623877679</v>
      </c>
    </row>
    <row r="11" spans="1:17">
      <c r="A11">
        <v>10</v>
      </c>
      <c r="B11" t="s">
        <v>187</v>
      </c>
      <c r="C11">
        <v>2</v>
      </c>
      <c r="D11">
        <v>895</v>
      </c>
      <c r="E11">
        <v>0</v>
      </c>
      <c r="F11">
        <v>0</v>
      </c>
      <c r="G11">
        <v>10.71</v>
      </c>
      <c r="H11">
        <v>0</v>
      </c>
      <c r="I11">
        <v>447</v>
      </c>
      <c r="J11">
        <v>18</v>
      </c>
      <c r="K11">
        <v>5.2281250000000004</v>
      </c>
      <c r="L11">
        <v>0</v>
      </c>
      <c r="M11">
        <v>1</v>
      </c>
      <c r="N11">
        <v>0</v>
      </c>
      <c r="O11">
        <v>0</v>
      </c>
      <c r="P11" s="48">
        <v>0</v>
      </c>
      <c r="Q11" s="48">
        <v>0</v>
      </c>
    </row>
    <row r="12" spans="1:17">
      <c r="A12">
        <v>11</v>
      </c>
      <c r="B12" t="s">
        <v>188</v>
      </c>
      <c r="C12">
        <v>3</v>
      </c>
      <c r="D12">
        <v>847</v>
      </c>
      <c r="E12">
        <v>0</v>
      </c>
      <c r="F12">
        <v>0</v>
      </c>
      <c r="G12">
        <v>5.31</v>
      </c>
      <c r="H12">
        <v>278</v>
      </c>
      <c r="I12">
        <v>0</v>
      </c>
      <c r="J12">
        <v>35</v>
      </c>
      <c r="K12">
        <v>6.82046332046332</v>
      </c>
      <c r="L12">
        <v>1</v>
      </c>
      <c r="M12">
        <v>0</v>
      </c>
      <c r="N12">
        <v>0</v>
      </c>
      <c r="O12">
        <v>0</v>
      </c>
      <c r="P12" s="48">
        <v>0</v>
      </c>
      <c r="Q12" s="48">
        <v>0</v>
      </c>
    </row>
    <row r="13" spans="1:17">
      <c r="A13">
        <v>12</v>
      </c>
      <c r="B13" t="s">
        <v>189</v>
      </c>
      <c r="C13">
        <v>25</v>
      </c>
      <c r="D13">
        <v>3044</v>
      </c>
      <c r="E13">
        <v>2</v>
      </c>
      <c r="F13">
        <v>243</v>
      </c>
      <c r="G13">
        <v>14.3</v>
      </c>
      <c r="H13">
        <v>720</v>
      </c>
      <c r="I13">
        <v>494</v>
      </c>
      <c r="J13">
        <v>85</v>
      </c>
      <c r="K13">
        <v>3.253662297609869</v>
      </c>
      <c r="L13">
        <v>6</v>
      </c>
      <c r="M13">
        <v>4</v>
      </c>
      <c r="N13">
        <v>1</v>
      </c>
      <c r="O13">
        <v>0</v>
      </c>
      <c r="P13" s="48">
        <v>119.94722322178242</v>
      </c>
      <c r="Q13" s="48">
        <v>0</v>
      </c>
    </row>
    <row r="14" spans="1:17">
      <c r="A14">
        <v>13</v>
      </c>
      <c r="B14" t="s">
        <v>190</v>
      </c>
      <c r="C14">
        <v>16</v>
      </c>
      <c r="D14">
        <v>546</v>
      </c>
      <c r="E14">
        <v>0</v>
      </c>
      <c r="F14">
        <v>0</v>
      </c>
      <c r="G14">
        <v>13.56</v>
      </c>
      <c r="H14">
        <v>102</v>
      </c>
      <c r="I14">
        <v>446</v>
      </c>
      <c r="J14">
        <v>66</v>
      </c>
      <c r="K14">
        <v>2.2054172274562585</v>
      </c>
      <c r="L14">
        <v>3</v>
      </c>
      <c r="M14">
        <v>13</v>
      </c>
      <c r="N14">
        <v>4</v>
      </c>
      <c r="O14">
        <v>5</v>
      </c>
      <c r="P14" s="48">
        <v>135.81420616596495</v>
      </c>
      <c r="Q14" s="48">
        <v>171.57367373550204</v>
      </c>
    </row>
    <row r="15" spans="1:17">
      <c r="A15">
        <v>14</v>
      </c>
      <c r="B15" t="s">
        <v>191</v>
      </c>
      <c r="C15">
        <v>31</v>
      </c>
      <c r="D15">
        <v>1182</v>
      </c>
      <c r="E15">
        <v>4</v>
      </c>
      <c r="F15">
        <v>153</v>
      </c>
      <c r="G15">
        <v>8.06</v>
      </c>
      <c r="H15">
        <v>302</v>
      </c>
      <c r="I15">
        <v>501</v>
      </c>
      <c r="J15">
        <v>180</v>
      </c>
      <c r="K15">
        <v>2.9468385018123238</v>
      </c>
      <c r="L15">
        <v>8</v>
      </c>
      <c r="M15">
        <v>13</v>
      </c>
      <c r="N15">
        <v>1</v>
      </c>
      <c r="O15">
        <v>1</v>
      </c>
      <c r="P15" s="48">
        <v>37.75294472968892</v>
      </c>
      <c r="Q15" s="48">
        <v>38.544557508479798</v>
      </c>
    </row>
    <row r="16" spans="1:17">
      <c r="A16">
        <v>15</v>
      </c>
      <c r="B16" t="s">
        <v>192</v>
      </c>
      <c r="C16">
        <v>3</v>
      </c>
      <c r="D16">
        <v>120</v>
      </c>
      <c r="E16">
        <v>0</v>
      </c>
      <c r="F16">
        <v>0</v>
      </c>
      <c r="G16">
        <v>2.88</v>
      </c>
      <c r="H16">
        <v>80</v>
      </c>
      <c r="I16">
        <v>159</v>
      </c>
      <c r="J16">
        <v>71</v>
      </c>
      <c r="K16">
        <v>4.8820534577853207</v>
      </c>
      <c r="L16">
        <v>2</v>
      </c>
      <c r="M16">
        <v>4</v>
      </c>
      <c r="N16">
        <v>2</v>
      </c>
      <c r="O16">
        <v>2</v>
      </c>
      <c r="P16" s="48">
        <v>80.150683284574995</v>
      </c>
      <c r="Q16" s="48">
        <v>79.295852826897146</v>
      </c>
    </row>
    <row r="17" spans="1:17">
      <c r="A17">
        <v>16</v>
      </c>
      <c r="B17" t="s">
        <v>193</v>
      </c>
      <c r="C17">
        <v>32</v>
      </c>
      <c r="D17">
        <v>819</v>
      </c>
      <c r="E17">
        <v>1</v>
      </c>
      <c r="F17">
        <v>26</v>
      </c>
      <c r="G17">
        <v>10.97</v>
      </c>
      <c r="H17">
        <v>776</v>
      </c>
      <c r="I17">
        <v>733</v>
      </c>
      <c r="J17">
        <v>223</v>
      </c>
      <c r="K17">
        <v>2.2105701206824802</v>
      </c>
      <c r="L17">
        <v>31</v>
      </c>
      <c r="M17">
        <v>28</v>
      </c>
      <c r="N17">
        <v>0</v>
      </c>
      <c r="O17">
        <v>2</v>
      </c>
      <c r="P17" s="48">
        <v>0</v>
      </c>
      <c r="Q17" s="48">
        <v>52.36835903746956</v>
      </c>
    </row>
    <row r="18" spans="1:17">
      <c r="A18">
        <v>17</v>
      </c>
      <c r="B18" t="s">
        <v>194</v>
      </c>
      <c r="C18">
        <v>26</v>
      </c>
      <c r="D18">
        <v>573</v>
      </c>
      <c r="E18">
        <v>2</v>
      </c>
      <c r="F18">
        <v>44</v>
      </c>
      <c r="G18">
        <v>5.92</v>
      </c>
      <c r="H18">
        <v>394</v>
      </c>
      <c r="I18">
        <v>399</v>
      </c>
      <c r="J18">
        <v>152</v>
      </c>
      <c r="K18">
        <v>2.3639548888645572</v>
      </c>
      <c r="L18">
        <v>18</v>
      </c>
      <c r="M18">
        <v>18</v>
      </c>
      <c r="N18">
        <v>6</v>
      </c>
      <c r="O18">
        <v>6</v>
      </c>
      <c r="P18" s="48">
        <v>131.42619324031278</v>
      </c>
      <c r="Q18" s="48">
        <v>133.15579227696404</v>
      </c>
    </row>
    <row r="19" spans="1:17">
      <c r="A19">
        <v>18</v>
      </c>
      <c r="B19" t="s">
        <v>195</v>
      </c>
      <c r="C19">
        <v>73</v>
      </c>
      <c r="D19">
        <v>1750</v>
      </c>
      <c r="E19">
        <v>7</v>
      </c>
      <c r="F19">
        <v>168</v>
      </c>
      <c r="G19">
        <v>7.56</v>
      </c>
      <c r="H19">
        <v>477</v>
      </c>
      <c r="I19">
        <v>555</v>
      </c>
      <c r="J19">
        <v>187</v>
      </c>
      <c r="K19">
        <v>1.760486674391657</v>
      </c>
      <c r="L19">
        <v>20</v>
      </c>
      <c r="M19">
        <v>23</v>
      </c>
      <c r="N19">
        <v>5</v>
      </c>
      <c r="O19">
        <v>2</v>
      </c>
      <c r="P19" s="48">
        <v>119.12136084242627</v>
      </c>
      <c r="Q19" s="48">
        <v>48.233449897503917</v>
      </c>
    </row>
    <row r="20" spans="1:17">
      <c r="A20">
        <v>19</v>
      </c>
      <c r="B20" t="s">
        <v>196</v>
      </c>
      <c r="C20">
        <v>53</v>
      </c>
      <c r="D20">
        <v>1450</v>
      </c>
      <c r="E20">
        <v>4</v>
      </c>
      <c r="F20">
        <v>109</v>
      </c>
      <c r="G20">
        <v>9.43</v>
      </c>
      <c r="H20">
        <v>547</v>
      </c>
      <c r="I20">
        <v>164</v>
      </c>
      <c r="J20">
        <v>149</v>
      </c>
      <c r="K20">
        <v>2.5566769050753253</v>
      </c>
      <c r="L20">
        <v>20</v>
      </c>
      <c r="M20">
        <v>6</v>
      </c>
      <c r="N20">
        <v>7</v>
      </c>
      <c r="O20">
        <v>6</v>
      </c>
      <c r="P20" s="48">
        <v>191.58661083285435</v>
      </c>
      <c r="Q20" s="48">
        <v>164.10031999562401</v>
      </c>
    </row>
    <row r="21" spans="1:17">
      <c r="A21">
        <v>20</v>
      </c>
      <c r="B21" t="s">
        <v>197</v>
      </c>
      <c r="C21">
        <v>53</v>
      </c>
      <c r="D21">
        <v>1520</v>
      </c>
      <c r="E21">
        <v>3</v>
      </c>
      <c r="F21">
        <v>86</v>
      </c>
      <c r="G21">
        <v>8.3699999999999992</v>
      </c>
      <c r="H21">
        <v>662</v>
      </c>
      <c r="I21">
        <v>315</v>
      </c>
      <c r="J21">
        <v>82</v>
      </c>
      <c r="K21">
        <v>2.4036321031048624</v>
      </c>
      <c r="L21">
        <v>23</v>
      </c>
      <c r="M21">
        <v>11</v>
      </c>
      <c r="N21">
        <v>3</v>
      </c>
      <c r="O21">
        <v>4</v>
      </c>
      <c r="P21" s="48">
        <v>86.301133421552279</v>
      </c>
      <c r="Q21" s="48">
        <v>114.42629516262836</v>
      </c>
    </row>
    <row r="22" spans="1:17">
      <c r="A22">
        <v>21</v>
      </c>
      <c r="B22" t="s">
        <v>198</v>
      </c>
      <c r="C22">
        <v>34</v>
      </c>
      <c r="D22">
        <v>1005</v>
      </c>
      <c r="E22">
        <v>2</v>
      </c>
      <c r="F22">
        <v>59</v>
      </c>
      <c r="G22">
        <v>5.82</v>
      </c>
      <c r="H22">
        <v>237</v>
      </c>
      <c r="I22">
        <v>295</v>
      </c>
      <c r="J22">
        <v>79</v>
      </c>
      <c r="K22">
        <v>2.2634941329856586</v>
      </c>
      <c r="L22">
        <v>8</v>
      </c>
      <c r="M22">
        <v>10</v>
      </c>
      <c r="N22">
        <v>10</v>
      </c>
      <c r="O22">
        <v>4</v>
      </c>
      <c r="P22" s="48">
        <v>295.97182348240449</v>
      </c>
      <c r="Q22" s="48">
        <v>118.04981702278361</v>
      </c>
    </row>
    <row r="23" spans="1:17">
      <c r="A23">
        <v>22</v>
      </c>
      <c r="B23" t="s">
        <v>199</v>
      </c>
      <c r="C23">
        <v>7</v>
      </c>
      <c r="D23">
        <v>225</v>
      </c>
      <c r="E23">
        <v>0</v>
      </c>
      <c r="F23">
        <v>0</v>
      </c>
      <c r="G23">
        <v>2.54</v>
      </c>
      <c r="H23">
        <v>67</v>
      </c>
      <c r="I23">
        <v>184</v>
      </c>
      <c r="J23">
        <v>46</v>
      </c>
      <c r="K23">
        <v>3.665</v>
      </c>
      <c r="L23">
        <v>2</v>
      </c>
      <c r="M23">
        <v>6</v>
      </c>
      <c r="N23">
        <v>2</v>
      </c>
      <c r="O23">
        <v>2</v>
      </c>
      <c r="P23" s="48">
        <v>67.510548523206751</v>
      </c>
      <c r="Q23" s="48">
        <v>61.236987140232692</v>
      </c>
    </row>
    <row r="24" spans="1:17">
      <c r="A24">
        <v>23</v>
      </c>
      <c r="B24" t="s">
        <v>200</v>
      </c>
      <c r="C24">
        <v>2</v>
      </c>
      <c r="D24">
        <v>115</v>
      </c>
      <c r="E24">
        <v>0</v>
      </c>
      <c r="F24">
        <v>0</v>
      </c>
      <c r="G24">
        <v>2.3199999999999998</v>
      </c>
      <c r="H24">
        <v>235</v>
      </c>
      <c r="I24">
        <v>0</v>
      </c>
      <c r="J24">
        <v>11</v>
      </c>
      <c r="K24">
        <v>6.0789999999999997</v>
      </c>
      <c r="L24">
        <v>4</v>
      </c>
      <c r="M24">
        <v>0</v>
      </c>
      <c r="N24">
        <v>2</v>
      </c>
      <c r="O24">
        <v>0</v>
      </c>
      <c r="P24" s="48">
        <v>117.75788977861518</v>
      </c>
      <c r="Q24" s="48">
        <v>0</v>
      </c>
    </row>
    <row r="25" spans="1:17">
      <c r="A25">
        <v>24</v>
      </c>
      <c r="B25" t="s">
        <v>201</v>
      </c>
      <c r="C25">
        <v>2</v>
      </c>
      <c r="D25">
        <v>103</v>
      </c>
      <c r="E25">
        <v>0</v>
      </c>
      <c r="F25">
        <v>0</v>
      </c>
      <c r="G25">
        <v>2.4700000000000002</v>
      </c>
      <c r="H25">
        <v>0</v>
      </c>
      <c r="I25">
        <v>101</v>
      </c>
      <c r="J25">
        <v>23</v>
      </c>
      <c r="K25">
        <v>6.0909295521044342</v>
      </c>
      <c r="L25">
        <v>0</v>
      </c>
      <c r="M25">
        <v>2</v>
      </c>
      <c r="N25">
        <v>0</v>
      </c>
      <c r="O25">
        <v>2</v>
      </c>
      <c r="P25" s="48">
        <v>0</v>
      </c>
      <c r="Q25" s="48">
        <v>100.56315366049878</v>
      </c>
    </row>
    <row r="26" spans="1:17">
      <c r="A26">
        <v>25</v>
      </c>
      <c r="B26" t="s">
        <v>202</v>
      </c>
      <c r="C26">
        <v>3</v>
      </c>
      <c r="D26">
        <v>81</v>
      </c>
      <c r="E26">
        <v>0</v>
      </c>
      <c r="F26">
        <v>0</v>
      </c>
      <c r="G26">
        <v>12.69</v>
      </c>
      <c r="H26">
        <v>165</v>
      </c>
      <c r="I26">
        <v>373</v>
      </c>
      <c r="J26">
        <v>33</v>
      </c>
      <c r="K26">
        <v>2.6518779342723007</v>
      </c>
      <c r="L26">
        <v>6</v>
      </c>
      <c r="M26">
        <v>14</v>
      </c>
      <c r="N26">
        <v>2</v>
      </c>
      <c r="O26">
        <v>1</v>
      </c>
      <c r="P26" s="48">
        <v>54.969217238346531</v>
      </c>
      <c r="Q26" s="48">
        <v>26.621941804435217</v>
      </c>
    </row>
    <row r="27" spans="1:17">
      <c r="A27">
        <v>26</v>
      </c>
      <c r="B27" t="s">
        <v>203</v>
      </c>
    </row>
    <row r="28" spans="1:17">
      <c r="A28">
        <v>27</v>
      </c>
      <c r="B28" t="s">
        <v>204</v>
      </c>
      <c r="C28">
        <v>181</v>
      </c>
      <c r="E28">
        <v>14</v>
      </c>
      <c r="H28">
        <v>0</v>
      </c>
      <c r="I28">
        <v>0</v>
      </c>
      <c r="L28">
        <v>11</v>
      </c>
      <c r="M28">
        <v>19</v>
      </c>
      <c r="N28">
        <v>0</v>
      </c>
      <c r="O28">
        <v>1</v>
      </c>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E3BE-90CA-47F8-9BB6-0CB823D54B99}">
  <dimension ref="A1:C23"/>
  <sheetViews>
    <sheetView workbookViewId="0">
      <selection activeCell="D1" sqref="D1:D1048576"/>
    </sheetView>
  </sheetViews>
  <sheetFormatPr defaultRowHeight="15.75"/>
  <sheetData>
    <row r="1" spans="1:3">
      <c r="A1" t="s">
        <v>59</v>
      </c>
      <c r="B1" t="s">
        <v>266</v>
      </c>
      <c r="C1" t="s">
        <v>267</v>
      </c>
    </row>
    <row r="2" spans="1:3">
      <c r="A2" t="s">
        <v>268</v>
      </c>
      <c r="B2">
        <v>1043</v>
      </c>
      <c r="C2">
        <v>0.56299999999999994</v>
      </c>
    </row>
    <row r="3" spans="1:3">
      <c r="A3" t="s">
        <v>269</v>
      </c>
      <c r="B3">
        <v>1154</v>
      </c>
      <c r="C3">
        <v>0.57199999999999995</v>
      </c>
    </row>
    <row r="4" spans="1:3">
      <c r="A4" t="s">
        <v>270</v>
      </c>
      <c r="B4">
        <v>167</v>
      </c>
      <c r="C4">
        <v>7.4999999999999997E-2</v>
      </c>
    </row>
    <row r="5" spans="1:3">
      <c r="A5" t="s">
        <v>271</v>
      </c>
      <c r="B5">
        <v>800</v>
      </c>
      <c r="C5">
        <v>0.32700000000000001</v>
      </c>
    </row>
    <row r="6" spans="1:3">
      <c r="A6" t="s">
        <v>272</v>
      </c>
      <c r="B6">
        <v>25</v>
      </c>
      <c r="C6">
        <v>8.9999999999999993E-3</v>
      </c>
    </row>
    <row r="7" spans="1:3">
      <c r="A7" t="s">
        <v>273</v>
      </c>
      <c r="B7">
        <v>22</v>
      </c>
      <c r="C7">
        <v>8.9999999999999993E-3</v>
      </c>
    </row>
    <row r="8" spans="1:3">
      <c r="A8" t="s">
        <v>274</v>
      </c>
      <c r="B8">
        <v>8</v>
      </c>
      <c r="C8">
        <v>3.0000000000000001E-3</v>
      </c>
    </row>
    <row r="9" spans="1:3">
      <c r="A9">
        <v>1890</v>
      </c>
      <c r="B9">
        <v>0</v>
      </c>
      <c r="C9">
        <v>0</v>
      </c>
    </row>
    <row r="10" spans="1:3">
      <c r="A10">
        <v>1891</v>
      </c>
      <c r="B10">
        <v>0</v>
      </c>
      <c r="C10">
        <v>0</v>
      </c>
    </row>
    <row r="11" spans="1:3">
      <c r="A11">
        <v>1892</v>
      </c>
      <c r="B11">
        <v>6</v>
      </c>
      <c r="C11">
        <v>8.9999999999999993E-3</v>
      </c>
    </row>
    <row r="12" spans="1:3">
      <c r="A12">
        <v>1893</v>
      </c>
      <c r="B12">
        <v>26</v>
      </c>
      <c r="C12">
        <v>3.7999999999999999E-2</v>
      </c>
    </row>
    <row r="13" spans="1:3">
      <c r="A13">
        <v>1894</v>
      </c>
      <c r="B13">
        <v>5</v>
      </c>
      <c r="C13">
        <v>7.0000000000000001E-3</v>
      </c>
    </row>
    <row r="14" spans="1:3">
      <c r="A14">
        <v>1895</v>
      </c>
      <c r="B14">
        <v>23</v>
      </c>
      <c r="C14">
        <v>3.3000000000000002E-2</v>
      </c>
    </row>
    <row r="15" spans="1:3">
      <c r="A15">
        <v>1896</v>
      </c>
      <c r="B15">
        <v>0</v>
      </c>
      <c r="C15">
        <v>0</v>
      </c>
    </row>
    <row r="16" spans="1:3">
      <c r="A16">
        <v>1897</v>
      </c>
      <c r="B16">
        <v>6</v>
      </c>
      <c r="C16">
        <v>8.0000000000000002E-3</v>
      </c>
    </row>
    <row r="17" spans="1:3">
      <c r="A17">
        <v>1898</v>
      </c>
      <c r="B17">
        <v>0</v>
      </c>
      <c r="C17">
        <v>0</v>
      </c>
    </row>
    <row r="18" spans="1:3">
      <c r="A18">
        <v>1899</v>
      </c>
      <c r="B18">
        <v>1</v>
      </c>
      <c r="C18">
        <v>1E-3</v>
      </c>
    </row>
    <row r="19" spans="1:3">
      <c r="A19">
        <v>1900</v>
      </c>
      <c r="B19">
        <v>42</v>
      </c>
      <c r="C19">
        <v>5.6000000000000001E-2</v>
      </c>
    </row>
    <row r="20" spans="1:3">
      <c r="A20">
        <v>1901</v>
      </c>
      <c r="B20">
        <v>200</v>
      </c>
      <c r="C20">
        <v>0.26200000000000001</v>
      </c>
    </row>
    <row r="21" spans="1:3">
      <c r="A21">
        <v>1902</v>
      </c>
      <c r="B21">
        <v>43</v>
      </c>
      <c r="C21">
        <v>5.5E-2</v>
      </c>
    </row>
    <row r="22" spans="1:3">
      <c r="A22">
        <v>1903</v>
      </c>
      <c r="B22">
        <v>26</v>
      </c>
      <c r="C22">
        <v>3.3000000000000002E-2</v>
      </c>
    </row>
    <row r="23" spans="1:3">
      <c r="A23">
        <v>1904</v>
      </c>
      <c r="B23">
        <v>66</v>
      </c>
      <c r="C23">
        <v>8.3000000000000004E-2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40F79-46C8-E242-BB8D-BE3CEEE31481}">
  <dimension ref="A1:B21"/>
  <sheetViews>
    <sheetView workbookViewId="0">
      <pane ySplit="1" topLeftCell="A2" activePane="bottomLeft" state="frozen"/>
      <selection pane="bottomLeft" activeCell="E12" sqref="E12"/>
    </sheetView>
  </sheetViews>
  <sheetFormatPr defaultColWidth="11" defaultRowHeight="15.75"/>
  <cols>
    <col min="1" max="1" width="8.625" bestFit="1" customWidth="1"/>
    <col min="2" max="2" width="13.875" bestFit="1" customWidth="1"/>
  </cols>
  <sheetData>
    <row r="1" spans="1:2">
      <c r="A1" s="2" t="s">
        <v>275</v>
      </c>
      <c r="B1" s="2" t="s">
        <v>276</v>
      </c>
    </row>
    <row r="2" spans="1:2">
      <c r="A2">
        <v>1</v>
      </c>
      <c r="B2" t="s">
        <v>277</v>
      </c>
    </row>
    <row r="3" spans="1:2">
      <c r="A3">
        <v>2</v>
      </c>
      <c r="B3" t="s">
        <v>278</v>
      </c>
    </row>
    <row r="4" spans="1:2">
      <c r="A4">
        <v>3</v>
      </c>
      <c r="B4" t="s">
        <v>179</v>
      </c>
    </row>
    <row r="5" spans="1:2">
      <c r="A5">
        <v>4</v>
      </c>
      <c r="B5" t="s">
        <v>182</v>
      </c>
    </row>
    <row r="6" spans="1:2">
      <c r="A6">
        <v>5</v>
      </c>
      <c r="B6" t="s">
        <v>279</v>
      </c>
    </row>
    <row r="7" spans="1:2">
      <c r="A7">
        <v>6</v>
      </c>
      <c r="B7" t="s">
        <v>183</v>
      </c>
    </row>
    <row r="8" spans="1:2">
      <c r="A8">
        <v>7</v>
      </c>
      <c r="B8" t="s">
        <v>280</v>
      </c>
    </row>
    <row r="9" spans="1:2">
      <c r="A9">
        <v>8</v>
      </c>
      <c r="B9" t="s">
        <v>241</v>
      </c>
    </row>
    <row r="10" spans="1:2">
      <c r="A10">
        <v>9</v>
      </c>
      <c r="B10" t="s">
        <v>281</v>
      </c>
    </row>
    <row r="11" spans="1:2">
      <c r="A11">
        <v>10</v>
      </c>
      <c r="B11" t="s">
        <v>188</v>
      </c>
    </row>
    <row r="12" spans="1:2">
      <c r="A12">
        <v>11</v>
      </c>
      <c r="B12" t="s">
        <v>190</v>
      </c>
    </row>
    <row r="13" spans="1:2">
      <c r="A13">
        <v>12</v>
      </c>
      <c r="B13" t="s">
        <v>260</v>
      </c>
    </row>
    <row r="14" spans="1:2">
      <c r="A14">
        <v>13</v>
      </c>
      <c r="B14" t="s">
        <v>282</v>
      </c>
    </row>
    <row r="15" spans="1:2">
      <c r="A15">
        <v>14</v>
      </c>
      <c r="B15" t="s">
        <v>202</v>
      </c>
    </row>
    <row r="16" spans="1:2">
      <c r="A16">
        <v>15</v>
      </c>
      <c r="B16" t="s">
        <v>195</v>
      </c>
    </row>
    <row r="17" spans="1:2">
      <c r="A17">
        <v>16</v>
      </c>
      <c r="B17" t="s">
        <v>198</v>
      </c>
    </row>
    <row r="18" spans="1:2">
      <c r="A18">
        <v>17</v>
      </c>
      <c r="B18" t="s">
        <v>196</v>
      </c>
    </row>
    <row r="19" spans="1:2">
      <c r="A19">
        <v>18</v>
      </c>
      <c r="B19" t="s">
        <v>200</v>
      </c>
    </row>
    <row r="20" spans="1:2">
      <c r="A20">
        <v>19</v>
      </c>
      <c r="B20" t="s">
        <v>283</v>
      </c>
    </row>
    <row r="21" spans="1:2">
      <c r="A21">
        <v>20</v>
      </c>
      <c r="B21" t="s">
        <v>284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0A24-4911-1144-B3FC-7C53CB03CEB9}">
  <dimension ref="A1:AB141"/>
  <sheetViews>
    <sheetView workbookViewId="0">
      <pane xSplit="3" ySplit="1" topLeftCell="P76" activePane="bottomRight" state="frozen"/>
      <selection pane="bottomRight" activeCell="AA82" sqref="AA82"/>
      <selection pane="bottomLeft" activeCell="A2" sqref="A2"/>
      <selection pane="topRight" activeCell="D1" sqref="D1"/>
    </sheetView>
  </sheetViews>
  <sheetFormatPr defaultColWidth="8.875" defaultRowHeight="15.75"/>
  <cols>
    <col min="1" max="2" width="8.875" style="2"/>
    <col min="3" max="3" width="16.5" style="2" customWidth="1"/>
    <col min="4" max="4" width="13.5" customWidth="1"/>
    <col min="5" max="5" width="11.5" customWidth="1"/>
    <col min="6" max="6" width="11.5" style="23" customWidth="1"/>
    <col min="7" max="7" width="13.125" customWidth="1"/>
    <col min="8" max="8" width="11.5" style="23" customWidth="1"/>
    <col min="9" max="9" width="11.375" customWidth="1"/>
    <col min="10" max="10" width="13.5" style="23" customWidth="1"/>
    <col min="11" max="11" width="13.5" customWidth="1"/>
    <col min="12" max="13" width="13.5" style="23" customWidth="1"/>
    <col min="14" max="14" width="13.5" customWidth="1"/>
    <col min="15" max="15" width="13" customWidth="1"/>
    <col min="16" max="16" width="13.375" style="23" customWidth="1"/>
    <col min="17" max="17" width="13.375" customWidth="1"/>
    <col min="22" max="22" width="9.5" bestFit="1" customWidth="1"/>
  </cols>
  <sheetData>
    <row r="1" spans="1:28" s="2" customFormat="1" ht="75" customHeight="1">
      <c r="A1" s="15" t="s">
        <v>59</v>
      </c>
      <c r="B1" s="15" t="s">
        <v>285</v>
      </c>
      <c r="C1" s="15" t="s">
        <v>286</v>
      </c>
      <c r="D1" s="16" t="s">
        <v>287</v>
      </c>
      <c r="E1" s="16" t="s">
        <v>288</v>
      </c>
      <c r="F1" s="17" t="s">
        <v>289</v>
      </c>
      <c r="G1" s="16" t="s">
        <v>290</v>
      </c>
      <c r="H1" s="17" t="s">
        <v>291</v>
      </c>
      <c r="I1" s="16" t="s">
        <v>292</v>
      </c>
      <c r="J1" s="17" t="s">
        <v>293</v>
      </c>
      <c r="K1" s="16" t="s">
        <v>294</v>
      </c>
      <c r="L1" s="18" t="s">
        <v>295</v>
      </c>
      <c r="M1" s="18" t="s">
        <v>296</v>
      </c>
      <c r="N1" s="15" t="s">
        <v>297</v>
      </c>
      <c r="O1" s="15" t="s">
        <v>298</v>
      </c>
      <c r="P1" s="18" t="s">
        <v>299</v>
      </c>
      <c r="Q1" s="18" t="s">
        <v>300</v>
      </c>
      <c r="R1" s="19" t="s">
        <v>301</v>
      </c>
      <c r="S1" s="19" t="s">
        <v>302</v>
      </c>
      <c r="T1" s="19" t="s">
        <v>303</v>
      </c>
      <c r="U1" s="19" t="s">
        <v>304</v>
      </c>
      <c r="V1" s="19" t="s">
        <v>305</v>
      </c>
      <c r="W1" s="19" t="s">
        <v>306</v>
      </c>
      <c r="X1" s="19" t="s">
        <v>307</v>
      </c>
      <c r="Y1" s="19" t="s">
        <v>308</v>
      </c>
      <c r="Z1" s="19" t="s">
        <v>309</v>
      </c>
      <c r="AA1" s="19" t="s">
        <v>310</v>
      </c>
      <c r="AB1" s="19" t="s">
        <v>311</v>
      </c>
    </row>
    <row r="2" spans="1:28">
      <c r="A2" s="20">
        <v>1907</v>
      </c>
      <c r="B2" s="20">
        <v>1</v>
      </c>
      <c r="C2" s="20" t="s">
        <v>277</v>
      </c>
      <c r="D2" s="9">
        <v>1919</v>
      </c>
      <c r="E2" s="9">
        <v>1432</v>
      </c>
      <c r="F2" s="13">
        <f t="shared" ref="F2:F100" si="0">E2/D2</f>
        <v>0.74622199062011463</v>
      </c>
      <c r="G2" s="9">
        <v>236</v>
      </c>
      <c r="H2" s="13">
        <f t="shared" ref="H2:H65" si="1">G2/D2</f>
        <v>0.12298071912454403</v>
      </c>
      <c r="I2" s="9">
        <v>143</v>
      </c>
      <c r="J2" s="13">
        <f>I2/D2</f>
        <v>7.4517978113600836E-2</v>
      </c>
      <c r="K2" s="9">
        <v>74</v>
      </c>
      <c r="L2" s="13">
        <f t="shared" ref="L2:L65" si="2">K2/D2</f>
        <v>3.8561750911933299E-2</v>
      </c>
      <c r="M2" s="13">
        <f>(I2+K2)/D2</f>
        <v>0.11307972902553413</v>
      </c>
      <c r="N2" s="13">
        <f t="shared" ref="N2:N65" si="3">E2/(D2-G2)</f>
        <v>0.85086155674390973</v>
      </c>
      <c r="O2" s="13">
        <f t="shared" ref="O2:O65" si="4">I2/(D2-G2)</f>
        <v>8.4967320261437912E-2</v>
      </c>
      <c r="P2" s="13">
        <f t="shared" ref="P2:P65" si="5">K2/(D2-G2)</f>
        <v>4.3969102792632206E-2</v>
      </c>
      <c r="Q2" s="22">
        <f>SUM(O2:P2)</f>
        <v>0.1289364230540701</v>
      </c>
      <c r="R2">
        <v>88</v>
      </c>
      <c r="S2" s="23">
        <f t="shared" ref="S2:S65" si="6">R2/D2</f>
        <v>4.5857217300677433E-2</v>
      </c>
      <c r="T2" s="24">
        <v>1.7837538120321597</v>
      </c>
      <c r="U2" s="24">
        <v>92.214590563435877</v>
      </c>
      <c r="V2" s="25">
        <v>564.57443102982415</v>
      </c>
      <c r="W2">
        <v>52062</v>
      </c>
    </row>
    <row r="3" spans="1:28">
      <c r="A3" s="20">
        <v>1907</v>
      </c>
      <c r="B3" s="20">
        <v>2</v>
      </c>
      <c r="C3" s="20" t="s">
        <v>278</v>
      </c>
      <c r="D3" s="9">
        <v>2078</v>
      </c>
      <c r="E3" s="9">
        <v>1615</v>
      </c>
      <c r="F3" s="13">
        <f t="shared" si="0"/>
        <v>0.77718960538979787</v>
      </c>
      <c r="G3" s="9">
        <v>210</v>
      </c>
      <c r="H3" s="13">
        <f t="shared" si="1"/>
        <v>0.10105871029836382</v>
      </c>
      <c r="I3" s="9">
        <v>149</v>
      </c>
      <c r="J3" s="13">
        <f t="shared" ref="J3:J66" si="7">I3/D3</f>
        <v>7.1703561116458134E-2</v>
      </c>
      <c r="K3" s="9">
        <v>73</v>
      </c>
      <c r="L3" s="13">
        <f t="shared" si="2"/>
        <v>3.5129932627526471E-2</v>
      </c>
      <c r="M3" s="13">
        <f t="shared" ref="M3:M66" si="8">(I3+K3)/D3</f>
        <v>0.1068334937439846</v>
      </c>
      <c r="N3" s="13">
        <f t="shared" si="3"/>
        <v>0.86456102783725908</v>
      </c>
      <c r="O3" s="13">
        <f t="shared" si="4"/>
        <v>7.9764453961456108E-2</v>
      </c>
      <c r="P3" s="13">
        <f t="shared" si="5"/>
        <v>3.9079229122055671E-2</v>
      </c>
      <c r="Q3" s="22">
        <f t="shared" ref="Q3:Q66" si="9">SUM(O3:P3)</f>
        <v>0.11884368308351179</v>
      </c>
      <c r="R3">
        <v>94</v>
      </c>
      <c r="S3" s="23">
        <f t="shared" si="6"/>
        <v>4.523580365736285E-2</v>
      </c>
      <c r="T3" s="24">
        <v>1.8573133310603478</v>
      </c>
      <c r="U3" s="24">
        <v>87.79364057464835</v>
      </c>
      <c r="V3" s="25">
        <v>643.55458584679275</v>
      </c>
      <c r="W3">
        <v>56500</v>
      </c>
    </row>
    <row r="4" spans="1:28">
      <c r="A4" s="20">
        <v>1907</v>
      </c>
      <c r="B4" s="20">
        <v>3</v>
      </c>
      <c r="C4" s="20" t="s">
        <v>179</v>
      </c>
      <c r="D4" s="9">
        <v>1800</v>
      </c>
      <c r="E4" s="9">
        <v>1315</v>
      </c>
      <c r="F4" s="13">
        <f t="shared" si="0"/>
        <v>0.73055555555555551</v>
      </c>
      <c r="G4" s="9">
        <v>244</v>
      </c>
      <c r="H4" s="13">
        <f t="shared" si="1"/>
        <v>0.13555555555555557</v>
      </c>
      <c r="I4" s="9">
        <v>170</v>
      </c>
      <c r="J4" s="13">
        <f t="shared" si="7"/>
        <v>9.4444444444444442E-2</v>
      </c>
      <c r="K4" s="9">
        <v>46</v>
      </c>
      <c r="L4" s="13">
        <f t="shared" si="2"/>
        <v>2.5555555555555557E-2</v>
      </c>
      <c r="M4" s="13">
        <f t="shared" si="8"/>
        <v>0.12</v>
      </c>
      <c r="N4" s="13">
        <f t="shared" si="3"/>
        <v>0.84511568123393321</v>
      </c>
      <c r="O4" s="13">
        <f t="shared" si="4"/>
        <v>0.10925449871465295</v>
      </c>
      <c r="P4" s="13">
        <f t="shared" si="5"/>
        <v>2.9562982005141389E-2</v>
      </c>
      <c r="Q4" s="22">
        <f t="shared" si="9"/>
        <v>0.13881748071979433</v>
      </c>
      <c r="R4">
        <v>149</v>
      </c>
      <c r="S4" s="23">
        <f t="shared" si="6"/>
        <v>8.2777777777777783E-2</v>
      </c>
      <c r="T4" s="24">
        <v>2.0889523033020789</v>
      </c>
      <c r="U4" s="24">
        <v>113.82018011796902</v>
      </c>
      <c r="V4" s="25">
        <v>530.41560764907763</v>
      </c>
      <c r="W4">
        <v>60372</v>
      </c>
    </row>
    <row r="5" spans="1:28">
      <c r="A5" s="20">
        <v>1907</v>
      </c>
      <c r="B5" s="20">
        <v>4</v>
      </c>
      <c r="C5" s="20" t="s">
        <v>182</v>
      </c>
      <c r="D5" s="9">
        <v>1118</v>
      </c>
      <c r="E5" s="9">
        <v>859</v>
      </c>
      <c r="F5" s="13">
        <f t="shared" si="0"/>
        <v>0.76833631484794274</v>
      </c>
      <c r="G5" s="9">
        <v>117</v>
      </c>
      <c r="H5" s="13">
        <f t="shared" si="1"/>
        <v>0.10465116279069768</v>
      </c>
      <c r="I5" s="9">
        <v>55</v>
      </c>
      <c r="J5" s="13">
        <f t="shared" si="7"/>
        <v>4.9194991055456175E-2</v>
      </c>
      <c r="K5" s="9">
        <v>64</v>
      </c>
      <c r="L5" s="13">
        <f t="shared" si="2"/>
        <v>5.7245080500894455E-2</v>
      </c>
      <c r="M5" s="13">
        <f t="shared" si="8"/>
        <v>0.10644007155635063</v>
      </c>
      <c r="N5" s="13">
        <f t="shared" si="3"/>
        <v>0.85814185814185817</v>
      </c>
      <c r="O5" s="13">
        <f t="shared" si="4"/>
        <v>5.4945054945054944E-2</v>
      </c>
      <c r="P5" s="13">
        <f t="shared" si="5"/>
        <v>6.3936063936063936E-2</v>
      </c>
      <c r="Q5" s="22">
        <f t="shared" si="9"/>
        <v>0.11888111888111888</v>
      </c>
      <c r="R5">
        <v>129</v>
      </c>
      <c r="S5" s="23">
        <f t="shared" si="6"/>
        <v>0.11538461538461539</v>
      </c>
      <c r="T5" s="24">
        <v>2.8557762170016954</v>
      </c>
      <c r="U5" s="24">
        <v>51.4717425790353</v>
      </c>
      <c r="V5" s="25">
        <v>742.32963730205472</v>
      </c>
      <c r="W5">
        <v>38209</v>
      </c>
    </row>
    <row r="6" spans="1:28">
      <c r="A6" s="20">
        <v>1907</v>
      </c>
      <c r="B6" s="20">
        <v>5</v>
      </c>
      <c r="C6" s="20" t="s">
        <v>279</v>
      </c>
      <c r="D6" s="9">
        <v>1234</v>
      </c>
      <c r="E6" s="9">
        <v>947</v>
      </c>
      <c r="F6" s="13">
        <f t="shared" si="0"/>
        <v>0.76742301458670992</v>
      </c>
      <c r="G6" s="9">
        <v>127</v>
      </c>
      <c r="H6" s="13">
        <f t="shared" si="1"/>
        <v>0.10291734197730956</v>
      </c>
      <c r="I6" s="9">
        <v>63</v>
      </c>
      <c r="J6" s="13">
        <f t="shared" si="7"/>
        <v>5.1053484602917344E-2</v>
      </c>
      <c r="K6" s="9">
        <v>65</v>
      </c>
      <c r="L6" s="13">
        <f t="shared" si="2"/>
        <v>5.2674230145867099E-2</v>
      </c>
      <c r="M6" s="13">
        <f t="shared" si="8"/>
        <v>0.10372771474878444</v>
      </c>
      <c r="N6" s="13">
        <f t="shared" si="3"/>
        <v>0.85546522131887981</v>
      </c>
      <c r="O6" s="13">
        <f t="shared" si="4"/>
        <v>5.6910569105691054E-2</v>
      </c>
      <c r="P6" s="13">
        <f t="shared" si="5"/>
        <v>5.8717253839205057E-2</v>
      </c>
      <c r="Q6" s="22">
        <f t="shared" si="9"/>
        <v>0.11562782294489611</v>
      </c>
      <c r="R6">
        <v>42</v>
      </c>
      <c r="S6" s="23">
        <f t="shared" si="6"/>
        <v>3.4035656401944892E-2</v>
      </c>
      <c r="T6" s="24">
        <v>1.86078816246414</v>
      </c>
      <c r="U6" s="24">
        <v>32.194277487653849</v>
      </c>
      <c r="V6" s="25">
        <v>1055.2185869997513</v>
      </c>
      <c r="W6">
        <v>33972</v>
      </c>
    </row>
    <row r="7" spans="1:28">
      <c r="A7" s="20">
        <v>1907</v>
      </c>
      <c r="B7" s="20">
        <v>6</v>
      </c>
      <c r="C7" s="20" t="s">
        <v>183</v>
      </c>
      <c r="D7" s="9">
        <v>990</v>
      </c>
      <c r="E7" s="9">
        <v>752</v>
      </c>
      <c r="F7" s="13">
        <f t="shared" si="0"/>
        <v>0.7595959595959596</v>
      </c>
      <c r="G7" s="9">
        <v>88</v>
      </c>
      <c r="H7" s="13">
        <f t="shared" si="1"/>
        <v>8.8888888888888892E-2</v>
      </c>
      <c r="I7" s="9">
        <v>52</v>
      </c>
      <c r="J7" s="13">
        <f t="shared" si="7"/>
        <v>5.2525252525252523E-2</v>
      </c>
      <c r="K7" s="9">
        <v>84</v>
      </c>
      <c r="L7" s="13">
        <f t="shared" si="2"/>
        <v>8.4848484848484854E-2</v>
      </c>
      <c r="M7" s="13">
        <f t="shared" si="8"/>
        <v>0.13737373737373737</v>
      </c>
      <c r="N7" s="13">
        <f t="shared" si="3"/>
        <v>0.83370288248337032</v>
      </c>
      <c r="O7" s="13">
        <f t="shared" si="4"/>
        <v>5.7649667405764965E-2</v>
      </c>
      <c r="P7" s="13">
        <f t="shared" si="5"/>
        <v>9.3126385809312637E-2</v>
      </c>
      <c r="Q7" s="22">
        <f t="shared" si="9"/>
        <v>0.15077605321507759</v>
      </c>
      <c r="R7">
        <v>51</v>
      </c>
      <c r="S7" s="23">
        <f t="shared" si="6"/>
        <v>5.1515151515151514E-2</v>
      </c>
      <c r="T7" s="24">
        <v>2.2473063109286815</v>
      </c>
      <c r="U7" s="24">
        <v>31.071438382198309</v>
      </c>
      <c r="V7" s="25">
        <v>966.80429243374681</v>
      </c>
      <c r="W7">
        <v>30040</v>
      </c>
    </row>
    <row r="8" spans="1:28">
      <c r="A8" s="20">
        <v>1907</v>
      </c>
      <c r="B8" s="20">
        <v>7</v>
      </c>
      <c r="C8" s="20" t="s">
        <v>280</v>
      </c>
      <c r="D8" s="9">
        <v>658</v>
      </c>
      <c r="E8" s="9">
        <v>512</v>
      </c>
      <c r="F8" s="13">
        <f t="shared" si="0"/>
        <v>0.77811550151975684</v>
      </c>
      <c r="G8" s="9">
        <v>45</v>
      </c>
      <c r="H8" s="13">
        <f t="shared" si="1"/>
        <v>6.8389057750759874E-2</v>
      </c>
      <c r="I8" s="9">
        <v>25</v>
      </c>
      <c r="J8" s="13">
        <f t="shared" si="7"/>
        <v>3.7993920972644375E-2</v>
      </c>
      <c r="K8" s="9">
        <v>62</v>
      </c>
      <c r="L8" s="13">
        <f t="shared" si="2"/>
        <v>9.4224924012158054E-2</v>
      </c>
      <c r="M8" s="13">
        <f t="shared" si="8"/>
        <v>0.13221884498480244</v>
      </c>
      <c r="N8" s="13">
        <f t="shared" si="3"/>
        <v>0.83523654159869498</v>
      </c>
      <c r="O8" s="13">
        <f t="shared" si="4"/>
        <v>4.0783034257748776E-2</v>
      </c>
      <c r="P8" s="13">
        <f t="shared" si="5"/>
        <v>0.10114192495921696</v>
      </c>
      <c r="Q8" s="22">
        <f t="shared" si="9"/>
        <v>0.14192495921696574</v>
      </c>
      <c r="R8">
        <v>33</v>
      </c>
      <c r="S8" s="23">
        <f t="shared" si="6"/>
        <v>5.0151975683890578E-2</v>
      </c>
      <c r="T8" s="24">
        <v>2.0943396226415096</v>
      </c>
      <c r="U8" s="24">
        <v>19.208377237311584</v>
      </c>
      <c r="V8" s="25">
        <v>1015.5464857337533</v>
      </c>
      <c r="W8">
        <v>19507</v>
      </c>
    </row>
    <row r="9" spans="1:28">
      <c r="A9" s="20">
        <v>1907</v>
      </c>
      <c r="B9" s="20">
        <v>8</v>
      </c>
      <c r="C9" s="20" t="s">
        <v>241</v>
      </c>
      <c r="D9" s="9">
        <v>1144</v>
      </c>
      <c r="E9" s="9">
        <v>907</v>
      </c>
      <c r="F9" s="13">
        <f t="shared" si="0"/>
        <v>0.79283216783216781</v>
      </c>
      <c r="G9" s="9">
        <v>127</v>
      </c>
      <c r="H9" s="13">
        <f t="shared" si="1"/>
        <v>0.11101398601398602</v>
      </c>
      <c r="I9" s="9">
        <v>45</v>
      </c>
      <c r="J9" s="13">
        <f t="shared" si="7"/>
        <v>3.9335664335664336E-2</v>
      </c>
      <c r="K9" s="9">
        <v>43</v>
      </c>
      <c r="L9" s="13">
        <f t="shared" si="2"/>
        <v>3.7587412587412584E-2</v>
      </c>
      <c r="M9" s="13">
        <f t="shared" si="8"/>
        <v>7.6923076923076927E-2</v>
      </c>
      <c r="N9" s="13">
        <f t="shared" si="3"/>
        <v>0.89183874139626351</v>
      </c>
      <c r="O9" s="13">
        <f t="shared" si="4"/>
        <v>4.4247787610619468E-2</v>
      </c>
      <c r="P9" s="13">
        <f t="shared" si="5"/>
        <v>4.2281219272369712E-2</v>
      </c>
      <c r="Q9" s="22">
        <f t="shared" si="9"/>
        <v>8.6529006882989173E-2</v>
      </c>
      <c r="R9">
        <v>71</v>
      </c>
      <c r="S9" s="23">
        <f t="shared" si="6"/>
        <v>6.2062937062937064E-2</v>
      </c>
      <c r="T9" s="24">
        <v>2.2120579407542738</v>
      </c>
      <c r="U9" s="24">
        <v>143.60023739855373</v>
      </c>
      <c r="V9" s="25">
        <v>254.67228092735954</v>
      </c>
      <c r="W9">
        <v>36571</v>
      </c>
    </row>
    <row r="10" spans="1:28">
      <c r="A10" s="20">
        <v>1907</v>
      </c>
      <c r="B10" s="20">
        <v>9</v>
      </c>
      <c r="C10" s="20" t="s">
        <v>281</v>
      </c>
      <c r="D10" s="9">
        <v>1149</v>
      </c>
      <c r="E10" s="9">
        <v>857</v>
      </c>
      <c r="F10" s="13">
        <f t="shared" si="0"/>
        <v>0.74586597040905134</v>
      </c>
      <c r="G10" s="9">
        <v>139</v>
      </c>
      <c r="H10" s="13">
        <f t="shared" si="1"/>
        <v>0.12097476066144473</v>
      </c>
      <c r="I10" s="9">
        <v>106</v>
      </c>
      <c r="J10" s="13">
        <f t="shared" si="7"/>
        <v>9.2254134029590942E-2</v>
      </c>
      <c r="K10" s="9">
        <v>34</v>
      </c>
      <c r="L10" s="13">
        <f t="shared" si="2"/>
        <v>2.959094865100087E-2</v>
      </c>
      <c r="M10" s="13">
        <f t="shared" si="8"/>
        <v>0.12184508268059181</v>
      </c>
      <c r="N10" s="13">
        <f t="shared" si="3"/>
        <v>0.84851485148514849</v>
      </c>
      <c r="O10" s="13">
        <f t="shared" si="4"/>
        <v>0.10495049504950495</v>
      </c>
      <c r="P10" s="13">
        <f t="shared" si="5"/>
        <v>3.3663366336633666E-2</v>
      </c>
      <c r="Q10" s="22">
        <f t="shared" si="9"/>
        <v>0.13861386138613863</v>
      </c>
      <c r="R10">
        <v>121</v>
      </c>
      <c r="S10" s="23">
        <f t="shared" si="6"/>
        <v>0.10530896431679722</v>
      </c>
      <c r="T10" s="24">
        <v>2.5509062430073843</v>
      </c>
      <c r="U10" s="24">
        <v>209.92891903824625</v>
      </c>
      <c r="V10" s="25">
        <v>209.38992208115749</v>
      </c>
      <c r="W10">
        <v>43957</v>
      </c>
    </row>
    <row r="11" spans="1:28">
      <c r="A11" s="20">
        <v>1907</v>
      </c>
      <c r="B11" s="20">
        <v>10</v>
      </c>
      <c r="C11" s="20" t="s">
        <v>188</v>
      </c>
      <c r="D11" s="9">
        <v>1166</v>
      </c>
      <c r="E11" s="9">
        <v>739</v>
      </c>
      <c r="F11" s="13">
        <f t="shared" si="0"/>
        <v>0.63379073756432247</v>
      </c>
      <c r="G11" s="9">
        <v>232</v>
      </c>
      <c r="H11" s="13">
        <f t="shared" si="1"/>
        <v>0.19897084048027444</v>
      </c>
      <c r="I11" s="9">
        <v>153</v>
      </c>
      <c r="J11" s="13">
        <f t="shared" si="7"/>
        <v>0.13121783876500859</v>
      </c>
      <c r="K11" s="9">
        <v>29</v>
      </c>
      <c r="L11" s="13">
        <f t="shared" si="2"/>
        <v>2.4871355060034305E-2</v>
      </c>
      <c r="M11" s="13">
        <f t="shared" si="8"/>
        <v>0.15608919382504288</v>
      </c>
      <c r="N11" s="13">
        <f t="shared" si="3"/>
        <v>0.79122055674518199</v>
      </c>
      <c r="O11" s="13">
        <f t="shared" si="4"/>
        <v>0.16381156316916487</v>
      </c>
      <c r="P11" s="13">
        <f t="shared" si="5"/>
        <v>3.1049250535331904E-2</v>
      </c>
      <c r="Q11" s="22">
        <f t="shared" si="9"/>
        <v>0.19486081370449676</v>
      </c>
      <c r="R11">
        <v>365</v>
      </c>
      <c r="S11" s="23">
        <f t="shared" si="6"/>
        <v>0.31303602058319041</v>
      </c>
      <c r="T11" s="24">
        <v>3.3552253116011506</v>
      </c>
      <c r="U11" s="24">
        <v>61.61697666130528</v>
      </c>
      <c r="V11" s="25">
        <v>391.4505596823135</v>
      </c>
      <c r="W11">
        <v>24120</v>
      </c>
    </row>
    <row r="12" spans="1:28">
      <c r="A12" s="20">
        <v>1907</v>
      </c>
      <c r="B12" s="20">
        <v>11</v>
      </c>
      <c r="C12" s="20" t="s">
        <v>190</v>
      </c>
      <c r="D12" s="9">
        <v>1486</v>
      </c>
      <c r="E12" s="9">
        <v>1154</v>
      </c>
      <c r="F12" s="13">
        <f t="shared" si="0"/>
        <v>0.77658142664872143</v>
      </c>
      <c r="G12" s="9">
        <v>168</v>
      </c>
      <c r="H12" s="13">
        <f t="shared" si="1"/>
        <v>0.11305518169582772</v>
      </c>
      <c r="I12" s="9">
        <v>81</v>
      </c>
      <c r="J12" s="13">
        <f t="shared" si="7"/>
        <v>5.4508748317631223E-2</v>
      </c>
      <c r="K12" s="9">
        <v>54</v>
      </c>
      <c r="L12" s="13">
        <f t="shared" si="2"/>
        <v>3.6339165545087482E-2</v>
      </c>
      <c r="M12" s="13">
        <f t="shared" si="8"/>
        <v>9.0847913862718704E-2</v>
      </c>
      <c r="N12" s="13">
        <f t="shared" si="3"/>
        <v>0.87556904400606983</v>
      </c>
      <c r="O12" s="13">
        <f t="shared" si="4"/>
        <v>6.1456752655538696E-2</v>
      </c>
      <c r="P12" s="13">
        <f t="shared" si="5"/>
        <v>4.09711684370258E-2</v>
      </c>
      <c r="Q12" s="22">
        <f t="shared" si="9"/>
        <v>0.10242792109256449</v>
      </c>
      <c r="R12">
        <v>101</v>
      </c>
      <c r="S12" s="23">
        <f t="shared" si="6"/>
        <v>6.7967698519515479E-2</v>
      </c>
      <c r="T12" s="24">
        <v>2.5420927684441197</v>
      </c>
      <c r="U12" s="24">
        <v>90.879702756757965</v>
      </c>
      <c r="V12" s="25">
        <v>588.04109585433298</v>
      </c>
      <c r="W12">
        <v>53441</v>
      </c>
    </row>
    <row r="13" spans="1:28">
      <c r="A13" s="20">
        <v>1907</v>
      </c>
      <c r="B13" s="20">
        <v>12</v>
      </c>
      <c r="C13" s="20" t="s">
        <v>260</v>
      </c>
      <c r="D13" s="9">
        <v>390</v>
      </c>
      <c r="E13" s="9">
        <v>317</v>
      </c>
      <c r="F13" s="13">
        <f t="shared" si="0"/>
        <v>0.81282051282051282</v>
      </c>
      <c r="G13" s="9">
        <v>24</v>
      </c>
      <c r="H13" s="13">
        <f t="shared" si="1"/>
        <v>6.1538461538461542E-2</v>
      </c>
      <c r="I13" s="9">
        <v>8</v>
      </c>
      <c r="J13" s="13">
        <f t="shared" si="7"/>
        <v>2.0512820512820513E-2</v>
      </c>
      <c r="K13" s="9">
        <v>18</v>
      </c>
      <c r="L13" s="13">
        <f t="shared" si="2"/>
        <v>4.6153846153846156E-2</v>
      </c>
      <c r="M13" s="13">
        <f t="shared" si="8"/>
        <v>6.6666666666666666E-2</v>
      </c>
      <c r="N13" s="13">
        <f t="shared" si="3"/>
        <v>0.86612021857923494</v>
      </c>
      <c r="O13" s="13">
        <f t="shared" si="4"/>
        <v>2.185792349726776E-2</v>
      </c>
      <c r="P13" s="13">
        <f t="shared" si="5"/>
        <v>4.9180327868852458E-2</v>
      </c>
      <c r="Q13" s="22">
        <f t="shared" si="9"/>
        <v>7.1038251366120214E-2</v>
      </c>
      <c r="R13">
        <v>15</v>
      </c>
      <c r="S13" s="23">
        <f t="shared" si="6"/>
        <v>3.8461538461538464E-2</v>
      </c>
      <c r="T13" s="24">
        <v>5.5518029456576938</v>
      </c>
      <c r="U13" s="24">
        <v>29.19761725058417</v>
      </c>
      <c r="V13" s="25">
        <v>1198.830702505345</v>
      </c>
      <c r="W13">
        <v>35003</v>
      </c>
    </row>
    <row r="14" spans="1:28">
      <c r="A14" s="20">
        <v>1907</v>
      </c>
      <c r="B14" s="20">
        <v>13</v>
      </c>
      <c r="C14" s="20" t="s">
        <v>282</v>
      </c>
      <c r="D14" s="9">
        <v>1479</v>
      </c>
      <c r="E14" s="9">
        <v>1119</v>
      </c>
      <c r="F14" s="13">
        <f t="shared" si="0"/>
        <v>0.7565922920892495</v>
      </c>
      <c r="G14" s="9">
        <v>142</v>
      </c>
      <c r="H14" s="13">
        <f t="shared" si="1"/>
        <v>9.6010818120351588E-2</v>
      </c>
      <c r="I14" s="9">
        <v>73</v>
      </c>
      <c r="J14" s="13">
        <f t="shared" si="7"/>
        <v>4.9357674104124408E-2</v>
      </c>
      <c r="K14" s="9">
        <v>119</v>
      </c>
      <c r="L14" s="13">
        <f t="shared" si="2"/>
        <v>8.0459770114942528E-2</v>
      </c>
      <c r="M14" s="13">
        <f t="shared" si="8"/>
        <v>0.12981744421906694</v>
      </c>
      <c r="N14" s="13">
        <f t="shared" si="3"/>
        <v>0.83694839192221393</v>
      </c>
      <c r="O14" s="13">
        <f t="shared" si="4"/>
        <v>5.4599850411368736E-2</v>
      </c>
      <c r="P14" s="13">
        <f t="shared" si="5"/>
        <v>8.9005235602094238E-2</v>
      </c>
      <c r="Q14" s="22">
        <f t="shared" si="9"/>
        <v>0.14360508601346297</v>
      </c>
      <c r="R14">
        <v>122</v>
      </c>
      <c r="S14" s="23">
        <f t="shared" si="6"/>
        <v>8.2488167680865448E-2</v>
      </c>
      <c r="T14" s="24">
        <v>2.5345390137037382</v>
      </c>
      <c r="U14" s="24">
        <v>174.87304311549246</v>
      </c>
      <c r="V14" s="25">
        <v>276.07456895523609</v>
      </c>
      <c r="W14">
        <v>48278</v>
      </c>
    </row>
    <row r="15" spans="1:28">
      <c r="A15" s="20">
        <v>1907</v>
      </c>
      <c r="B15" s="20">
        <v>14</v>
      </c>
      <c r="C15" s="20" t="s">
        <v>202</v>
      </c>
      <c r="D15" s="9">
        <v>1233</v>
      </c>
      <c r="E15" s="9">
        <v>896</v>
      </c>
      <c r="F15" s="13">
        <f t="shared" si="0"/>
        <v>0.72668288726682884</v>
      </c>
      <c r="G15" s="9">
        <v>98</v>
      </c>
      <c r="H15" s="13">
        <f t="shared" si="1"/>
        <v>7.9480940794809413E-2</v>
      </c>
      <c r="I15" s="9">
        <v>142</v>
      </c>
      <c r="J15" s="13">
        <f t="shared" si="7"/>
        <v>0.11516626115166261</v>
      </c>
      <c r="K15" s="9">
        <v>65</v>
      </c>
      <c r="L15" s="13">
        <f t="shared" si="2"/>
        <v>5.2716950527169508E-2</v>
      </c>
      <c r="M15" s="13">
        <f t="shared" si="8"/>
        <v>0.16788321167883211</v>
      </c>
      <c r="N15" s="13">
        <f t="shared" si="3"/>
        <v>0.7894273127753304</v>
      </c>
      <c r="O15" s="13">
        <f t="shared" si="4"/>
        <v>0.12511013215859032</v>
      </c>
      <c r="P15" s="13">
        <f t="shared" si="5"/>
        <v>5.7268722466960353E-2</v>
      </c>
      <c r="Q15" s="22">
        <f t="shared" si="9"/>
        <v>0.18237885462555067</v>
      </c>
      <c r="R15">
        <v>47</v>
      </c>
      <c r="S15" s="23">
        <f t="shared" si="6"/>
        <v>3.8118410381184104E-2</v>
      </c>
      <c r="T15" s="24">
        <v>2.4191522762951334</v>
      </c>
      <c r="U15" s="24">
        <v>36.909045068467748</v>
      </c>
      <c r="V15" s="25">
        <v>857.32372488372357</v>
      </c>
      <c r="W15">
        <v>31643</v>
      </c>
    </row>
    <row r="16" spans="1:28">
      <c r="A16" s="20">
        <v>1907</v>
      </c>
      <c r="B16" s="20">
        <v>15</v>
      </c>
      <c r="C16" s="20" t="s">
        <v>195</v>
      </c>
      <c r="D16" s="9">
        <v>1784</v>
      </c>
      <c r="E16" s="9">
        <v>1289</v>
      </c>
      <c r="F16" s="13">
        <f t="shared" si="0"/>
        <v>0.72253363228699552</v>
      </c>
      <c r="G16" s="9">
        <v>173</v>
      </c>
      <c r="H16" s="13">
        <f t="shared" si="1"/>
        <v>9.697309417040359E-2</v>
      </c>
      <c r="I16" s="9">
        <v>207</v>
      </c>
      <c r="J16" s="13">
        <f t="shared" si="7"/>
        <v>0.11603139013452915</v>
      </c>
      <c r="K16" s="9">
        <v>67</v>
      </c>
      <c r="L16" s="13">
        <f t="shared" si="2"/>
        <v>3.755605381165919E-2</v>
      </c>
      <c r="M16" s="13">
        <f t="shared" si="8"/>
        <v>0.15358744394618834</v>
      </c>
      <c r="N16" s="13">
        <f t="shared" si="3"/>
        <v>0.80012414649286157</v>
      </c>
      <c r="O16" s="13">
        <f t="shared" si="4"/>
        <v>0.12849162011173185</v>
      </c>
      <c r="P16" s="13">
        <f t="shared" si="5"/>
        <v>4.1589075108628179E-2</v>
      </c>
      <c r="Q16" s="22">
        <f t="shared" si="9"/>
        <v>0.17008069522036001</v>
      </c>
      <c r="R16">
        <v>95</v>
      </c>
      <c r="S16" s="23">
        <f t="shared" si="6"/>
        <v>5.3251121076233185E-2</v>
      </c>
      <c r="T16" s="24">
        <v>1.7388204795852236</v>
      </c>
      <c r="U16" s="24">
        <v>226.06788611002622</v>
      </c>
      <c r="V16" s="25">
        <v>214.78504017314521</v>
      </c>
      <c r="W16">
        <v>48556</v>
      </c>
    </row>
    <row r="17" spans="1:23">
      <c r="A17" s="20">
        <v>1907</v>
      </c>
      <c r="B17" s="20">
        <v>16</v>
      </c>
      <c r="C17" s="20" t="s">
        <v>198</v>
      </c>
      <c r="D17" s="9">
        <v>1252</v>
      </c>
      <c r="E17" s="9">
        <v>936</v>
      </c>
      <c r="F17" s="13">
        <f t="shared" si="0"/>
        <v>0.74760383386581475</v>
      </c>
      <c r="G17" s="9">
        <v>98</v>
      </c>
      <c r="H17" s="13">
        <f t="shared" si="1"/>
        <v>7.8274760383386585E-2</v>
      </c>
      <c r="I17" s="9">
        <v>50</v>
      </c>
      <c r="J17" s="13">
        <f t="shared" si="7"/>
        <v>3.9936102236421724E-2</v>
      </c>
      <c r="K17" s="9">
        <v>126</v>
      </c>
      <c r="L17" s="13">
        <f t="shared" si="2"/>
        <v>0.10063897763578275</v>
      </c>
      <c r="M17" s="13">
        <f t="shared" si="8"/>
        <v>0.14057507987220447</v>
      </c>
      <c r="N17" s="13">
        <f t="shared" si="3"/>
        <v>0.81109185441941078</v>
      </c>
      <c r="O17" s="13">
        <f t="shared" si="4"/>
        <v>4.3327556325823226E-2</v>
      </c>
      <c r="P17" s="13">
        <f t="shared" si="5"/>
        <v>0.10918544194107452</v>
      </c>
      <c r="Q17" s="22">
        <f t="shared" si="9"/>
        <v>0.15251299826689774</v>
      </c>
      <c r="R17">
        <v>37</v>
      </c>
      <c r="S17" s="23">
        <f t="shared" si="6"/>
        <v>2.9552715654952075E-2</v>
      </c>
      <c r="T17" s="24">
        <v>2.2985297495979786</v>
      </c>
      <c r="U17" s="24">
        <v>73.489726683658716</v>
      </c>
      <c r="V17" s="25">
        <v>536.7961180453259</v>
      </c>
      <c r="W17">
        <v>39449</v>
      </c>
    </row>
    <row r="18" spans="1:23">
      <c r="A18" s="20">
        <v>1907</v>
      </c>
      <c r="B18" s="20">
        <v>17</v>
      </c>
      <c r="C18" s="20" t="s">
        <v>196</v>
      </c>
      <c r="D18" s="9">
        <v>1592</v>
      </c>
      <c r="E18" s="9">
        <v>1160</v>
      </c>
      <c r="F18" s="13">
        <f t="shared" si="0"/>
        <v>0.72864321608040206</v>
      </c>
      <c r="G18" s="9">
        <v>199</v>
      </c>
      <c r="H18" s="13">
        <f t="shared" si="1"/>
        <v>0.125</v>
      </c>
      <c r="I18" s="9">
        <v>137</v>
      </c>
      <c r="J18" s="13">
        <f t="shared" si="7"/>
        <v>8.6055276381909546E-2</v>
      </c>
      <c r="K18" s="9">
        <v>54</v>
      </c>
      <c r="L18" s="13">
        <f t="shared" si="2"/>
        <v>3.391959798994975E-2</v>
      </c>
      <c r="M18" s="13">
        <f t="shared" si="8"/>
        <v>0.1199748743718593</v>
      </c>
      <c r="N18" s="13">
        <f t="shared" si="3"/>
        <v>0.832735104091888</v>
      </c>
      <c r="O18" s="13">
        <f t="shared" si="4"/>
        <v>9.8348887293610909E-2</v>
      </c>
      <c r="P18" s="13">
        <f t="shared" si="5"/>
        <v>3.8765254845656856E-2</v>
      </c>
      <c r="Q18" s="22">
        <f t="shared" si="9"/>
        <v>0.13711414213926776</v>
      </c>
      <c r="R18">
        <v>116</v>
      </c>
      <c r="S18" s="23">
        <f t="shared" si="6"/>
        <v>7.2864321608040197E-2</v>
      </c>
      <c r="T18" s="24">
        <v>2.4436064152579107</v>
      </c>
      <c r="U18" s="24">
        <v>124.10304357198932</v>
      </c>
      <c r="V18" s="25">
        <v>467.28104590247824</v>
      </c>
      <c r="W18">
        <v>57991</v>
      </c>
    </row>
    <row r="19" spans="1:23">
      <c r="A19" s="20">
        <v>1907</v>
      </c>
      <c r="B19" s="20">
        <v>18</v>
      </c>
      <c r="C19" s="20" t="s">
        <v>200</v>
      </c>
      <c r="D19" s="9">
        <v>771</v>
      </c>
      <c r="E19" s="9">
        <v>576</v>
      </c>
      <c r="F19" s="13">
        <f t="shared" si="0"/>
        <v>0.74708171206225682</v>
      </c>
      <c r="G19" s="9">
        <v>54</v>
      </c>
      <c r="H19" s="13">
        <f t="shared" si="1"/>
        <v>7.0038910505836577E-2</v>
      </c>
      <c r="I19" s="9">
        <v>72</v>
      </c>
      <c r="J19" s="13">
        <f t="shared" si="7"/>
        <v>9.3385214007782102E-2</v>
      </c>
      <c r="K19" s="9">
        <v>43</v>
      </c>
      <c r="L19" s="13">
        <f t="shared" si="2"/>
        <v>5.5771725032425425E-2</v>
      </c>
      <c r="M19" s="13">
        <f t="shared" si="8"/>
        <v>0.14915693904020752</v>
      </c>
      <c r="N19" s="13">
        <f t="shared" si="3"/>
        <v>0.80334728033472802</v>
      </c>
      <c r="O19" s="13">
        <f t="shared" si="4"/>
        <v>0.100418410041841</v>
      </c>
      <c r="P19" s="13">
        <f t="shared" si="5"/>
        <v>5.9972105997210597E-2</v>
      </c>
      <c r="Q19" s="22">
        <f t="shared" si="9"/>
        <v>0.16039051603905161</v>
      </c>
      <c r="R19">
        <v>26</v>
      </c>
      <c r="S19" s="23">
        <f t="shared" si="6"/>
        <v>3.372243839169909E-2</v>
      </c>
      <c r="T19" s="24">
        <v>3.9435473776442609</v>
      </c>
      <c r="U19" s="24">
        <v>22.482755362361917</v>
      </c>
      <c r="V19" s="25">
        <v>1658.8269275230857</v>
      </c>
      <c r="W19">
        <v>37295</v>
      </c>
    </row>
    <row r="20" spans="1:23">
      <c r="A20" s="20">
        <v>1907</v>
      </c>
      <c r="B20" s="20">
        <v>19</v>
      </c>
      <c r="C20" s="20" t="s">
        <v>207</v>
      </c>
      <c r="D20" s="9">
        <v>637</v>
      </c>
      <c r="E20" s="9">
        <v>510</v>
      </c>
      <c r="F20" s="13">
        <f t="shared" si="0"/>
        <v>0.80062794348508637</v>
      </c>
      <c r="G20" s="9">
        <v>39</v>
      </c>
      <c r="H20" s="13">
        <f t="shared" si="1"/>
        <v>6.1224489795918366E-2</v>
      </c>
      <c r="I20" s="9">
        <v>5</v>
      </c>
      <c r="J20" s="13">
        <f t="shared" si="7"/>
        <v>7.8492935635792772E-3</v>
      </c>
      <c r="K20" s="9">
        <v>52</v>
      </c>
      <c r="L20" s="13">
        <f t="shared" si="2"/>
        <v>8.1632653061224483E-2</v>
      </c>
      <c r="M20" s="13">
        <f t="shared" si="8"/>
        <v>8.9481946624803771E-2</v>
      </c>
      <c r="N20" s="13">
        <f t="shared" si="3"/>
        <v>0.85284280936454848</v>
      </c>
      <c r="O20" s="13">
        <f t="shared" si="4"/>
        <v>8.3612040133779261E-3</v>
      </c>
      <c r="P20" s="13">
        <f t="shared" si="5"/>
        <v>8.6956521739130432E-2</v>
      </c>
      <c r="Q20" s="22">
        <f t="shared" si="9"/>
        <v>9.5317725752508353E-2</v>
      </c>
      <c r="R20">
        <v>22</v>
      </c>
      <c r="S20" s="23">
        <f t="shared" si="6"/>
        <v>3.453689167974882E-2</v>
      </c>
      <c r="T20" s="24">
        <v>3.7718374510598083</v>
      </c>
      <c r="U20" s="24">
        <v>41.147122877941882</v>
      </c>
      <c r="V20" s="25">
        <v>765.13247580859127</v>
      </c>
      <c r="W20">
        <v>31483</v>
      </c>
    </row>
    <row r="21" spans="1:23">
      <c r="A21" s="20">
        <v>1907</v>
      </c>
      <c r="B21" s="20">
        <v>20</v>
      </c>
      <c r="C21" s="20" t="s">
        <v>312</v>
      </c>
      <c r="D21" s="9">
        <v>123</v>
      </c>
      <c r="E21" s="9">
        <v>98</v>
      </c>
      <c r="F21" s="13">
        <f t="shared" si="0"/>
        <v>0.7967479674796748</v>
      </c>
      <c r="G21" s="9">
        <v>10</v>
      </c>
      <c r="H21" s="13">
        <f t="shared" si="1"/>
        <v>8.1300813008130079E-2</v>
      </c>
      <c r="I21" s="9">
        <v>4</v>
      </c>
      <c r="J21" s="13">
        <f t="shared" si="7"/>
        <v>3.2520325203252036E-2</v>
      </c>
      <c r="K21" s="9">
        <v>7</v>
      </c>
      <c r="L21" s="13">
        <f t="shared" si="2"/>
        <v>5.6910569105691054E-2</v>
      </c>
      <c r="M21" s="13">
        <f t="shared" si="8"/>
        <v>8.943089430894309E-2</v>
      </c>
      <c r="N21" s="13">
        <f t="shared" si="3"/>
        <v>0.86725663716814161</v>
      </c>
      <c r="O21" s="13">
        <f t="shared" si="4"/>
        <v>3.5398230088495575E-2</v>
      </c>
      <c r="P21" s="13">
        <f t="shared" si="5"/>
        <v>6.1946902654867256E-2</v>
      </c>
      <c r="Q21" s="22">
        <f t="shared" si="9"/>
        <v>9.7345132743362831E-2</v>
      </c>
      <c r="R21">
        <v>1</v>
      </c>
      <c r="S21" s="23">
        <f t="shared" si="6"/>
        <v>8.130081300813009E-3</v>
      </c>
      <c r="T21" s="24">
        <v>3.8105117565698476</v>
      </c>
      <c r="U21" s="24">
        <v>30.296683132620664</v>
      </c>
      <c r="V21" s="25">
        <v>198.37155023511428</v>
      </c>
      <c r="W21">
        <v>6010</v>
      </c>
    </row>
    <row r="22" spans="1:23">
      <c r="A22" s="20">
        <v>1908</v>
      </c>
      <c r="B22" s="20">
        <v>1</v>
      </c>
      <c r="C22" s="20" t="s">
        <v>277</v>
      </c>
      <c r="D22" s="9">
        <v>1824</v>
      </c>
      <c r="E22" s="9">
        <v>1336</v>
      </c>
      <c r="F22" s="13">
        <f t="shared" si="0"/>
        <v>0.73245614035087714</v>
      </c>
      <c r="G22" s="9">
        <v>198</v>
      </c>
      <c r="H22" s="13">
        <f t="shared" si="1"/>
        <v>0.10855263157894737</v>
      </c>
      <c r="I22" s="9">
        <v>112</v>
      </c>
      <c r="J22" s="13">
        <f t="shared" si="7"/>
        <v>6.1403508771929821E-2</v>
      </c>
      <c r="K22" s="9">
        <v>137</v>
      </c>
      <c r="L22" s="13">
        <f t="shared" si="2"/>
        <v>7.5109649122807015E-2</v>
      </c>
      <c r="M22" s="13">
        <f t="shared" si="8"/>
        <v>0.13651315789473684</v>
      </c>
      <c r="N22" s="13">
        <f t="shared" si="3"/>
        <v>0.82164821648216479</v>
      </c>
      <c r="O22" s="13">
        <f t="shared" si="4"/>
        <v>6.8880688806888066E-2</v>
      </c>
      <c r="P22" s="13">
        <f t="shared" si="5"/>
        <v>8.4255842558425581E-2</v>
      </c>
      <c r="Q22" s="22">
        <f t="shared" si="9"/>
        <v>0.15313653136531363</v>
      </c>
      <c r="R22">
        <v>76</v>
      </c>
      <c r="S22" s="23">
        <f t="shared" si="6"/>
        <v>4.1666666666666664E-2</v>
      </c>
      <c r="T22" s="24">
        <v>1.7837538120321597</v>
      </c>
      <c r="U22" s="24">
        <v>92.214590563435877</v>
      </c>
      <c r="V22" s="25">
        <v>564.57443102982415</v>
      </c>
      <c r="W22">
        <v>52062</v>
      </c>
    </row>
    <row r="23" spans="1:23">
      <c r="A23" s="20">
        <v>1908</v>
      </c>
      <c r="B23" s="20">
        <v>2</v>
      </c>
      <c r="C23" s="20" t="s">
        <v>278</v>
      </c>
      <c r="D23" s="9">
        <v>2107</v>
      </c>
      <c r="E23" s="9">
        <v>1535</v>
      </c>
      <c r="F23" s="13">
        <f t="shared" si="0"/>
        <v>0.72852396772662553</v>
      </c>
      <c r="G23" s="9">
        <v>223</v>
      </c>
      <c r="H23" s="13">
        <f t="shared" si="1"/>
        <v>0.10583768391077361</v>
      </c>
      <c r="I23" s="9">
        <v>171</v>
      </c>
      <c r="J23" s="13">
        <f t="shared" si="7"/>
        <v>8.1158044613194119E-2</v>
      </c>
      <c r="K23" s="9">
        <v>149</v>
      </c>
      <c r="L23" s="13">
        <f t="shared" si="2"/>
        <v>7.0716658756525871E-2</v>
      </c>
      <c r="M23" s="13">
        <f t="shared" si="8"/>
        <v>0.15187470336971998</v>
      </c>
      <c r="N23" s="13">
        <f t="shared" si="3"/>
        <v>0.81475583864118895</v>
      </c>
      <c r="O23" s="13">
        <f t="shared" si="4"/>
        <v>9.0764331210191077E-2</v>
      </c>
      <c r="P23" s="13">
        <f t="shared" si="5"/>
        <v>7.9087048832271759E-2</v>
      </c>
      <c r="Q23" s="22">
        <f t="shared" si="9"/>
        <v>0.16985138004246284</v>
      </c>
      <c r="R23">
        <v>88</v>
      </c>
      <c r="S23" s="23">
        <f t="shared" si="6"/>
        <v>4.1765543426672998E-2</v>
      </c>
      <c r="T23" s="24">
        <v>1.8573133310603478</v>
      </c>
      <c r="U23" s="24">
        <v>87.79364057464835</v>
      </c>
      <c r="V23" s="25">
        <v>643.55458584679275</v>
      </c>
      <c r="W23">
        <v>56500</v>
      </c>
    </row>
    <row r="24" spans="1:23">
      <c r="A24" s="20">
        <v>1908</v>
      </c>
      <c r="B24" s="20">
        <v>3</v>
      </c>
      <c r="C24" s="20" t="s">
        <v>179</v>
      </c>
      <c r="D24" s="9">
        <v>1794</v>
      </c>
      <c r="E24" s="9">
        <v>1318</v>
      </c>
      <c r="F24" s="13">
        <f t="shared" si="0"/>
        <v>0.73467112597547379</v>
      </c>
      <c r="G24" s="9">
        <v>212</v>
      </c>
      <c r="H24" s="13">
        <f t="shared" si="1"/>
        <v>0.11817168338907469</v>
      </c>
      <c r="I24" s="9">
        <v>148</v>
      </c>
      <c r="J24" s="13">
        <f t="shared" si="7"/>
        <v>8.2497212931995537E-2</v>
      </c>
      <c r="K24" s="9">
        <v>99</v>
      </c>
      <c r="L24" s="13">
        <f t="shared" si="2"/>
        <v>5.5183946488294312E-2</v>
      </c>
      <c r="M24" s="13">
        <f t="shared" si="8"/>
        <v>0.13768115942028986</v>
      </c>
      <c r="N24" s="13">
        <f t="shared" si="3"/>
        <v>0.83312262958280658</v>
      </c>
      <c r="O24" s="13">
        <f t="shared" si="4"/>
        <v>9.3552465233881166E-2</v>
      </c>
      <c r="P24" s="13">
        <f t="shared" si="5"/>
        <v>6.2579013906447531E-2</v>
      </c>
      <c r="Q24" s="22">
        <f t="shared" si="9"/>
        <v>0.15613147914032871</v>
      </c>
      <c r="R24">
        <v>145</v>
      </c>
      <c r="S24" s="23">
        <f t="shared" si="6"/>
        <v>8.0824972129319952E-2</v>
      </c>
      <c r="T24" s="24">
        <v>2.0889523033020789</v>
      </c>
      <c r="U24" s="24">
        <v>113.82018011796902</v>
      </c>
      <c r="V24" s="25">
        <v>530.41560764907763</v>
      </c>
      <c r="W24">
        <v>60372</v>
      </c>
    </row>
    <row r="25" spans="1:23">
      <c r="A25" s="20">
        <v>1908</v>
      </c>
      <c r="B25" s="20">
        <v>4</v>
      </c>
      <c r="C25" s="20" t="s">
        <v>182</v>
      </c>
      <c r="D25" s="9">
        <v>1057</v>
      </c>
      <c r="E25" s="9">
        <v>792</v>
      </c>
      <c r="F25" s="13">
        <f t="shared" si="0"/>
        <v>0.74929044465468309</v>
      </c>
      <c r="G25" s="9">
        <v>83</v>
      </c>
      <c r="H25" s="13">
        <f t="shared" si="1"/>
        <v>7.8524124881740778E-2</v>
      </c>
      <c r="I25" s="9">
        <v>62</v>
      </c>
      <c r="J25" s="13">
        <f t="shared" si="7"/>
        <v>5.8656575212866602E-2</v>
      </c>
      <c r="K25" s="9">
        <v>102</v>
      </c>
      <c r="L25" s="13">
        <f t="shared" si="2"/>
        <v>9.6499526963103127E-2</v>
      </c>
      <c r="M25" s="13">
        <f t="shared" si="8"/>
        <v>0.15515610217596973</v>
      </c>
      <c r="N25" s="13">
        <f t="shared" si="3"/>
        <v>0.81314168377823404</v>
      </c>
      <c r="O25" s="13">
        <f t="shared" si="4"/>
        <v>6.3655030800821355E-2</v>
      </c>
      <c r="P25" s="13">
        <f t="shared" si="5"/>
        <v>0.10472279260780287</v>
      </c>
      <c r="Q25" s="22">
        <f t="shared" si="9"/>
        <v>0.16837782340862423</v>
      </c>
      <c r="R25">
        <v>84</v>
      </c>
      <c r="S25" s="23">
        <f t="shared" si="6"/>
        <v>7.9470198675496692E-2</v>
      </c>
      <c r="T25" s="24">
        <v>2.8557762170016954</v>
      </c>
      <c r="U25" s="24">
        <v>51.4717425790353</v>
      </c>
      <c r="V25" s="25">
        <v>742.32963730205472</v>
      </c>
      <c r="W25">
        <v>38209</v>
      </c>
    </row>
    <row r="26" spans="1:23">
      <c r="A26" s="20">
        <v>1908</v>
      </c>
      <c r="B26" s="20">
        <v>5</v>
      </c>
      <c r="C26" s="20" t="s">
        <v>279</v>
      </c>
      <c r="D26" s="9">
        <v>1301</v>
      </c>
      <c r="E26" s="9">
        <v>915</v>
      </c>
      <c r="F26" s="13">
        <f t="shared" si="0"/>
        <v>0.70330514988470405</v>
      </c>
      <c r="G26" s="9">
        <v>125</v>
      </c>
      <c r="H26" s="13">
        <f t="shared" si="1"/>
        <v>9.6079938508839349E-2</v>
      </c>
      <c r="I26" s="9">
        <v>79</v>
      </c>
      <c r="J26" s="13">
        <f t="shared" si="7"/>
        <v>6.0722521137586472E-2</v>
      </c>
      <c r="K26" s="9">
        <v>149</v>
      </c>
      <c r="L26" s="13">
        <f t="shared" si="2"/>
        <v>0.11452728670253651</v>
      </c>
      <c r="M26" s="13">
        <f t="shared" si="8"/>
        <v>0.17524980784012298</v>
      </c>
      <c r="N26" s="13">
        <f t="shared" si="3"/>
        <v>0.77806122448979587</v>
      </c>
      <c r="O26" s="13">
        <f t="shared" si="4"/>
        <v>6.7176870748299325E-2</v>
      </c>
      <c r="P26" s="13">
        <f t="shared" si="5"/>
        <v>0.12670068027210885</v>
      </c>
      <c r="Q26" s="22">
        <f t="shared" si="9"/>
        <v>0.19387755102040816</v>
      </c>
      <c r="R26">
        <v>71</v>
      </c>
      <c r="S26" s="23">
        <f t="shared" si="6"/>
        <v>5.4573405073020755E-2</v>
      </c>
      <c r="T26" s="24">
        <v>1.86078816246414</v>
      </c>
      <c r="U26" s="24">
        <v>32.194277487653849</v>
      </c>
      <c r="V26" s="25">
        <v>1055.2185869997513</v>
      </c>
      <c r="W26">
        <v>33972</v>
      </c>
    </row>
    <row r="27" spans="1:23">
      <c r="A27" s="20">
        <v>1908</v>
      </c>
      <c r="B27" s="20">
        <v>6</v>
      </c>
      <c r="C27" s="20" t="s">
        <v>183</v>
      </c>
      <c r="D27" s="9">
        <v>1014</v>
      </c>
      <c r="E27" s="9">
        <v>616</v>
      </c>
      <c r="F27" s="13">
        <f t="shared" si="0"/>
        <v>0.60749506903353057</v>
      </c>
      <c r="G27" s="9">
        <v>94</v>
      </c>
      <c r="H27" s="13">
        <f t="shared" si="1"/>
        <v>9.270216962524655E-2</v>
      </c>
      <c r="I27" s="9">
        <v>68</v>
      </c>
      <c r="J27" s="13">
        <f t="shared" si="7"/>
        <v>6.7061143984220903E-2</v>
      </c>
      <c r="K27" s="9">
        <v>221</v>
      </c>
      <c r="L27" s="13">
        <f t="shared" si="2"/>
        <v>0.21794871794871795</v>
      </c>
      <c r="M27" s="13">
        <f t="shared" si="8"/>
        <v>0.28500986193293887</v>
      </c>
      <c r="N27" s="13">
        <f t="shared" si="3"/>
        <v>0.66956521739130437</v>
      </c>
      <c r="O27" s="13">
        <f t="shared" si="4"/>
        <v>7.3913043478260873E-2</v>
      </c>
      <c r="P27" s="13">
        <f t="shared" si="5"/>
        <v>0.24021739130434783</v>
      </c>
      <c r="Q27" s="22">
        <f t="shared" si="9"/>
        <v>0.31413043478260871</v>
      </c>
      <c r="R27">
        <v>104</v>
      </c>
      <c r="S27" s="23">
        <f t="shared" si="6"/>
        <v>0.10256410256410256</v>
      </c>
      <c r="T27" s="24">
        <v>2.2473063109286815</v>
      </c>
      <c r="U27" s="24">
        <v>31.071438382198309</v>
      </c>
      <c r="V27" s="25">
        <v>966.80429243374681</v>
      </c>
      <c r="W27">
        <v>30040</v>
      </c>
    </row>
    <row r="28" spans="1:23">
      <c r="A28" s="20">
        <v>1908</v>
      </c>
      <c r="B28" s="20">
        <v>7</v>
      </c>
      <c r="C28" s="20" t="s">
        <v>280</v>
      </c>
      <c r="D28" s="9">
        <v>656</v>
      </c>
      <c r="E28" s="9">
        <v>457</v>
      </c>
      <c r="F28" s="13">
        <f t="shared" si="0"/>
        <v>0.69664634146341464</v>
      </c>
      <c r="G28" s="9">
        <v>54</v>
      </c>
      <c r="H28" s="13">
        <f t="shared" si="1"/>
        <v>8.2317073170731711E-2</v>
      </c>
      <c r="I28" s="9">
        <v>30</v>
      </c>
      <c r="J28" s="13">
        <f t="shared" si="7"/>
        <v>4.573170731707317E-2</v>
      </c>
      <c r="K28" s="9">
        <v>102</v>
      </c>
      <c r="L28" s="13">
        <f t="shared" si="2"/>
        <v>0.15548780487804878</v>
      </c>
      <c r="M28" s="13">
        <f t="shared" si="8"/>
        <v>0.20121951219512196</v>
      </c>
      <c r="N28" s="13">
        <f t="shared" si="3"/>
        <v>0.75913621262458475</v>
      </c>
      <c r="O28" s="13">
        <f t="shared" si="4"/>
        <v>4.9833887043189369E-2</v>
      </c>
      <c r="P28" s="13">
        <f t="shared" si="5"/>
        <v>0.16943521594684385</v>
      </c>
      <c r="Q28" s="22">
        <f t="shared" si="9"/>
        <v>0.21926910299003322</v>
      </c>
      <c r="R28">
        <v>28</v>
      </c>
      <c r="S28" s="23">
        <f t="shared" si="6"/>
        <v>4.2682926829268296E-2</v>
      </c>
      <c r="T28" s="24">
        <v>2.0943396226415096</v>
      </c>
      <c r="U28" s="24">
        <v>19.208377237311584</v>
      </c>
      <c r="V28" s="25">
        <v>1015.5464857337533</v>
      </c>
      <c r="W28">
        <v>19507</v>
      </c>
    </row>
    <row r="29" spans="1:23">
      <c r="A29" s="20">
        <v>1908</v>
      </c>
      <c r="B29" s="20">
        <v>8</v>
      </c>
      <c r="C29" s="20" t="s">
        <v>241</v>
      </c>
      <c r="D29" s="9">
        <v>1116</v>
      </c>
      <c r="E29" s="9">
        <v>798</v>
      </c>
      <c r="F29" s="13">
        <f t="shared" si="0"/>
        <v>0.71505376344086025</v>
      </c>
      <c r="G29" s="9">
        <v>136</v>
      </c>
      <c r="H29" s="13">
        <f t="shared" si="1"/>
        <v>0.12186379928315412</v>
      </c>
      <c r="I29" s="9">
        <v>56</v>
      </c>
      <c r="J29" s="13">
        <f t="shared" si="7"/>
        <v>5.0179211469534052E-2</v>
      </c>
      <c r="K29" s="9">
        <v>107</v>
      </c>
      <c r="L29" s="13">
        <f t="shared" si="2"/>
        <v>9.5878136200716849E-2</v>
      </c>
      <c r="M29" s="13">
        <f t="shared" si="8"/>
        <v>0.14605734767025089</v>
      </c>
      <c r="N29" s="13">
        <f t="shared" si="3"/>
        <v>0.81428571428571428</v>
      </c>
      <c r="O29" s="13">
        <f t="shared" si="4"/>
        <v>5.7142857142857141E-2</v>
      </c>
      <c r="P29" s="13">
        <f t="shared" si="5"/>
        <v>0.10918367346938776</v>
      </c>
      <c r="Q29" s="22">
        <f t="shared" si="9"/>
        <v>0.16632653061224489</v>
      </c>
      <c r="R29">
        <v>94</v>
      </c>
      <c r="S29" s="23">
        <f t="shared" si="6"/>
        <v>8.4229390681003588E-2</v>
      </c>
      <c r="T29" s="24">
        <v>2.2120579407542738</v>
      </c>
      <c r="U29" s="24">
        <v>143.60023739855373</v>
      </c>
      <c r="V29" s="25">
        <v>254.67228092735954</v>
      </c>
      <c r="W29">
        <v>36571</v>
      </c>
    </row>
    <row r="30" spans="1:23">
      <c r="A30" s="20">
        <v>1908</v>
      </c>
      <c r="B30" s="20">
        <v>9</v>
      </c>
      <c r="C30" s="20" t="s">
        <v>281</v>
      </c>
      <c r="D30" s="9">
        <v>1101</v>
      </c>
      <c r="E30" s="9">
        <v>769</v>
      </c>
      <c r="F30" s="13">
        <f t="shared" si="0"/>
        <v>0.69845594913714804</v>
      </c>
      <c r="G30" s="9">
        <v>140</v>
      </c>
      <c r="H30" s="13">
        <f t="shared" si="1"/>
        <v>0.12715712988192551</v>
      </c>
      <c r="I30" s="9">
        <v>91</v>
      </c>
      <c r="J30" s="13">
        <f t="shared" si="7"/>
        <v>8.2652134423251589E-2</v>
      </c>
      <c r="K30" s="9">
        <v>75</v>
      </c>
      <c r="L30" s="13">
        <f t="shared" si="2"/>
        <v>6.8119891008174394E-2</v>
      </c>
      <c r="M30" s="13">
        <f t="shared" si="8"/>
        <v>0.15077202543142598</v>
      </c>
      <c r="N30" s="13">
        <f t="shared" si="3"/>
        <v>0.80020811654526536</v>
      </c>
      <c r="O30" s="13">
        <f t="shared" si="4"/>
        <v>9.4693028095733614E-2</v>
      </c>
      <c r="P30" s="13">
        <f t="shared" si="5"/>
        <v>7.8043704474505718E-2</v>
      </c>
      <c r="Q30" s="22">
        <f t="shared" si="9"/>
        <v>0.17273673257023933</v>
      </c>
      <c r="R30">
        <v>97</v>
      </c>
      <c r="S30" s="23">
        <f t="shared" si="6"/>
        <v>8.8101725703905537E-2</v>
      </c>
      <c r="T30" s="24">
        <v>2.5509062430073843</v>
      </c>
      <c r="U30" s="24">
        <v>209.92891903824625</v>
      </c>
      <c r="V30" s="25">
        <v>209.38992208115749</v>
      </c>
      <c r="W30">
        <v>43957</v>
      </c>
    </row>
    <row r="31" spans="1:23">
      <c r="A31" s="20">
        <v>1908</v>
      </c>
      <c r="B31" s="20">
        <v>10</v>
      </c>
      <c r="C31" s="20" t="s">
        <v>188</v>
      </c>
      <c r="D31" s="9">
        <v>1341</v>
      </c>
      <c r="E31" s="9">
        <v>791</v>
      </c>
      <c r="F31" s="13">
        <f t="shared" si="0"/>
        <v>0.58985831469052941</v>
      </c>
      <c r="G31" s="9">
        <v>229</v>
      </c>
      <c r="H31" s="13">
        <f t="shared" si="1"/>
        <v>0.17076808351976136</v>
      </c>
      <c r="I31" s="9">
        <v>219</v>
      </c>
      <c r="J31" s="13">
        <f t="shared" si="7"/>
        <v>0.16331096196868009</v>
      </c>
      <c r="K31" s="9">
        <v>85</v>
      </c>
      <c r="L31" s="13">
        <f t="shared" si="2"/>
        <v>6.3385533184190906E-2</v>
      </c>
      <c r="M31" s="13">
        <f t="shared" si="8"/>
        <v>0.22669649515287099</v>
      </c>
      <c r="N31" s="13">
        <f t="shared" si="3"/>
        <v>0.71133093525179858</v>
      </c>
      <c r="O31" s="13">
        <f t="shared" si="4"/>
        <v>0.19694244604316546</v>
      </c>
      <c r="P31" s="13">
        <f t="shared" si="5"/>
        <v>7.6438848920863306E-2</v>
      </c>
      <c r="Q31" s="22">
        <f t="shared" si="9"/>
        <v>0.27338129496402874</v>
      </c>
      <c r="R31">
        <v>306</v>
      </c>
      <c r="S31" s="23">
        <f t="shared" si="6"/>
        <v>0.22818791946308725</v>
      </c>
      <c r="T31" s="24">
        <v>3.3552253116011506</v>
      </c>
      <c r="U31" s="24">
        <v>61.61697666130528</v>
      </c>
      <c r="V31" s="25">
        <v>391.4505596823135</v>
      </c>
      <c r="W31">
        <v>24120</v>
      </c>
    </row>
    <row r="32" spans="1:23">
      <c r="A32" s="20">
        <v>1908</v>
      </c>
      <c r="B32" s="20">
        <v>11</v>
      </c>
      <c r="C32" s="20" t="s">
        <v>190</v>
      </c>
      <c r="D32" s="9">
        <v>1490</v>
      </c>
      <c r="E32" s="9">
        <v>1080</v>
      </c>
      <c r="F32" s="13">
        <f t="shared" si="0"/>
        <v>0.72483221476510062</v>
      </c>
      <c r="G32" s="9">
        <v>177</v>
      </c>
      <c r="H32" s="13">
        <f t="shared" si="1"/>
        <v>0.11879194630872483</v>
      </c>
      <c r="I32" s="9">
        <v>88</v>
      </c>
      <c r="J32" s="13">
        <f t="shared" si="7"/>
        <v>5.9060402684563758E-2</v>
      </c>
      <c r="K32" s="9">
        <v>112</v>
      </c>
      <c r="L32" s="13">
        <f t="shared" si="2"/>
        <v>7.5167785234899323E-2</v>
      </c>
      <c r="M32" s="13">
        <f t="shared" si="8"/>
        <v>0.13422818791946309</v>
      </c>
      <c r="N32" s="13">
        <f t="shared" si="3"/>
        <v>0.82254379284082257</v>
      </c>
      <c r="O32" s="13">
        <f t="shared" si="4"/>
        <v>6.7022086824067018E-2</v>
      </c>
      <c r="P32" s="13">
        <f t="shared" si="5"/>
        <v>8.5300837776085298E-2</v>
      </c>
      <c r="Q32" s="22">
        <f t="shared" si="9"/>
        <v>0.15232292460015232</v>
      </c>
      <c r="R32">
        <v>108</v>
      </c>
      <c r="S32" s="23">
        <f t="shared" si="6"/>
        <v>7.2483221476510068E-2</v>
      </c>
      <c r="T32" s="24">
        <v>2.5420927684441197</v>
      </c>
      <c r="U32" s="24">
        <v>90.879702756757965</v>
      </c>
      <c r="V32" s="25">
        <v>588.04109585433298</v>
      </c>
      <c r="W32">
        <v>53441</v>
      </c>
    </row>
    <row r="33" spans="1:23">
      <c r="A33" s="20">
        <v>1908</v>
      </c>
      <c r="B33" s="20">
        <v>12</v>
      </c>
      <c r="C33" s="20" t="s">
        <v>260</v>
      </c>
      <c r="D33" s="9">
        <v>363</v>
      </c>
      <c r="E33" s="9">
        <v>283</v>
      </c>
      <c r="F33" s="13">
        <f t="shared" si="0"/>
        <v>0.77961432506887052</v>
      </c>
      <c r="G33" s="9">
        <v>15</v>
      </c>
      <c r="H33" s="13">
        <f t="shared" si="1"/>
        <v>4.1322314049586778E-2</v>
      </c>
      <c r="I33" s="9">
        <v>7</v>
      </c>
      <c r="J33" s="13">
        <f t="shared" si="7"/>
        <v>1.928374655647383E-2</v>
      </c>
      <c r="K33" s="9">
        <v>35</v>
      </c>
      <c r="L33" s="13">
        <f t="shared" si="2"/>
        <v>9.6418732782369149E-2</v>
      </c>
      <c r="M33" s="13">
        <f t="shared" si="8"/>
        <v>0.11570247933884298</v>
      </c>
      <c r="N33" s="13">
        <f t="shared" si="3"/>
        <v>0.81321839080459768</v>
      </c>
      <c r="O33" s="13">
        <f t="shared" si="4"/>
        <v>2.0114942528735632E-2</v>
      </c>
      <c r="P33" s="13">
        <f t="shared" si="5"/>
        <v>0.10057471264367816</v>
      </c>
      <c r="Q33" s="22">
        <f t="shared" si="9"/>
        <v>0.1206896551724138</v>
      </c>
      <c r="R33">
        <v>15</v>
      </c>
      <c r="S33" s="23">
        <f t="shared" si="6"/>
        <v>4.1322314049586778E-2</v>
      </c>
      <c r="T33" s="24">
        <v>5.5518029456576938</v>
      </c>
      <c r="U33" s="24">
        <v>29.19761725058417</v>
      </c>
      <c r="V33" s="25">
        <v>1198.830702505345</v>
      </c>
      <c r="W33">
        <v>35003</v>
      </c>
    </row>
    <row r="34" spans="1:23">
      <c r="A34" s="20">
        <v>1908</v>
      </c>
      <c r="B34" s="20">
        <v>13</v>
      </c>
      <c r="C34" s="20" t="s">
        <v>282</v>
      </c>
      <c r="D34" s="9">
        <v>1412</v>
      </c>
      <c r="E34" s="9">
        <v>981</v>
      </c>
      <c r="F34" s="13">
        <f t="shared" si="0"/>
        <v>0.69475920679886682</v>
      </c>
      <c r="G34" s="9">
        <v>134</v>
      </c>
      <c r="H34" s="13">
        <f t="shared" si="1"/>
        <v>9.4900849858356937E-2</v>
      </c>
      <c r="I34" s="9">
        <v>100</v>
      </c>
      <c r="J34" s="13">
        <f t="shared" si="7"/>
        <v>7.0821529745042494E-2</v>
      </c>
      <c r="K34" s="9">
        <v>155</v>
      </c>
      <c r="L34" s="13">
        <f t="shared" si="2"/>
        <v>0.10977337110481586</v>
      </c>
      <c r="M34" s="13">
        <f t="shared" si="8"/>
        <v>0.18059490084985835</v>
      </c>
      <c r="N34" s="13">
        <f t="shared" si="3"/>
        <v>0.76760563380281688</v>
      </c>
      <c r="O34" s="13">
        <f t="shared" si="4"/>
        <v>7.82472613458529E-2</v>
      </c>
      <c r="P34" s="13">
        <f t="shared" si="5"/>
        <v>0.12128325508607199</v>
      </c>
      <c r="Q34" s="22">
        <f t="shared" si="9"/>
        <v>0.19953051643192488</v>
      </c>
      <c r="R34">
        <v>121</v>
      </c>
      <c r="S34" s="23">
        <f t="shared" si="6"/>
        <v>8.5694050991501416E-2</v>
      </c>
      <c r="T34" s="24">
        <v>2.5345390137037382</v>
      </c>
      <c r="U34" s="24">
        <v>174.87304311549246</v>
      </c>
      <c r="V34" s="25">
        <v>276.07456895523609</v>
      </c>
      <c r="W34">
        <v>48278</v>
      </c>
    </row>
    <row r="35" spans="1:23">
      <c r="A35" s="20">
        <v>1908</v>
      </c>
      <c r="B35" s="20">
        <v>14</v>
      </c>
      <c r="C35" s="20" t="s">
        <v>202</v>
      </c>
      <c r="D35" s="9">
        <v>1132</v>
      </c>
      <c r="E35" s="9">
        <v>763</v>
      </c>
      <c r="F35" s="13">
        <f t="shared" si="0"/>
        <v>0.67402826855123676</v>
      </c>
      <c r="G35" s="9">
        <v>105</v>
      </c>
      <c r="H35" s="13">
        <f t="shared" si="1"/>
        <v>9.2756183745583046E-2</v>
      </c>
      <c r="I35" s="9">
        <v>99</v>
      </c>
      <c r="J35" s="13">
        <f t="shared" si="7"/>
        <v>8.7455830388692576E-2</v>
      </c>
      <c r="K35" s="9">
        <v>102</v>
      </c>
      <c r="L35" s="13">
        <f t="shared" si="2"/>
        <v>9.0106007067137811E-2</v>
      </c>
      <c r="M35" s="13">
        <f t="shared" si="8"/>
        <v>0.1775618374558304</v>
      </c>
      <c r="N35" s="13">
        <f t="shared" si="3"/>
        <v>0.7429406037000974</v>
      </c>
      <c r="O35" s="13">
        <f t="shared" si="4"/>
        <v>9.6397273612463488E-2</v>
      </c>
      <c r="P35" s="13">
        <f t="shared" si="5"/>
        <v>9.9318403115871465E-2</v>
      </c>
      <c r="Q35" s="22">
        <f t="shared" si="9"/>
        <v>0.19571567672833495</v>
      </c>
      <c r="R35">
        <v>53</v>
      </c>
      <c r="S35" s="23">
        <f t="shared" si="6"/>
        <v>4.6819787985865724E-2</v>
      </c>
      <c r="T35" s="24">
        <v>2.4191522762951334</v>
      </c>
      <c r="U35" s="24">
        <v>36.909045068467748</v>
      </c>
      <c r="V35" s="25">
        <v>857.32372488372357</v>
      </c>
      <c r="W35">
        <v>31643</v>
      </c>
    </row>
    <row r="36" spans="1:23">
      <c r="A36" s="20">
        <v>1908</v>
      </c>
      <c r="B36" s="20">
        <v>15</v>
      </c>
      <c r="C36" s="20" t="s">
        <v>195</v>
      </c>
      <c r="D36" s="9">
        <v>1711</v>
      </c>
      <c r="E36" s="9">
        <v>1114</v>
      </c>
      <c r="F36" s="13">
        <f t="shared" si="0"/>
        <v>0.65108123904149617</v>
      </c>
      <c r="G36" s="9">
        <v>222</v>
      </c>
      <c r="H36" s="13">
        <f t="shared" si="1"/>
        <v>0.12974868497954412</v>
      </c>
      <c r="I36" s="9">
        <v>227</v>
      </c>
      <c r="J36" s="13">
        <f t="shared" si="7"/>
        <v>0.1326709526592636</v>
      </c>
      <c r="K36" s="9">
        <v>92</v>
      </c>
      <c r="L36" s="13">
        <f t="shared" si="2"/>
        <v>5.3769725306838108E-2</v>
      </c>
      <c r="M36" s="13">
        <f t="shared" si="8"/>
        <v>0.1864406779661017</v>
      </c>
      <c r="N36" s="13">
        <f t="shared" si="3"/>
        <v>0.748153122901276</v>
      </c>
      <c r="O36" s="13">
        <f t="shared" si="4"/>
        <v>0.15245130960376091</v>
      </c>
      <c r="P36" s="13">
        <f t="shared" si="5"/>
        <v>6.178643384822028E-2</v>
      </c>
      <c r="Q36" s="22">
        <f t="shared" si="9"/>
        <v>0.21423774345198118</v>
      </c>
      <c r="R36">
        <v>104</v>
      </c>
      <c r="S36" s="23">
        <f t="shared" si="6"/>
        <v>6.0783167738164813E-2</v>
      </c>
      <c r="T36" s="24">
        <v>1.7388204795852236</v>
      </c>
      <c r="U36" s="24">
        <v>226.06788611002622</v>
      </c>
      <c r="V36" s="25">
        <v>214.78504017314521</v>
      </c>
      <c r="W36">
        <v>48556</v>
      </c>
    </row>
    <row r="37" spans="1:23">
      <c r="A37" s="20">
        <v>1908</v>
      </c>
      <c r="B37" s="20">
        <v>16</v>
      </c>
      <c r="C37" s="20" t="s">
        <v>198</v>
      </c>
      <c r="D37" s="9">
        <v>1188</v>
      </c>
      <c r="E37" s="9">
        <v>789</v>
      </c>
      <c r="F37" s="13">
        <f t="shared" si="0"/>
        <v>0.66414141414141414</v>
      </c>
      <c r="G37" s="9">
        <v>92</v>
      </c>
      <c r="H37" s="13">
        <f t="shared" si="1"/>
        <v>7.7441077441077436E-2</v>
      </c>
      <c r="I37" s="9">
        <v>78</v>
      </c>
      <c r="J37" s="13">
        <f t="shared" si="7"/>
        <v>6.5656565656565663E-2</v>
      </c>
      <c r="K37" s="9">
        <v>187</v>
      </c>
      <c r="L37" s="13">
        <f t="shared" si="2"/>
        <v>0.15740740740740741</v>
      </c>
      <c r="M37" s="13">
        <f t="shared" si="8"/>
        <v>0.22306397306397308</v>
      </c>
      <c r="N37" s="13">
        <f t="shared" si="3"/>
        <v>0.7198905109489051</v>
      </c>
      <c r="O37" s="13">
        <f t="shared" si="4"/>
        <v>7.1167883211678828E-2</v>
      </c>
      <c r="P37" s="13">
        <f t="shared" si="5"/>
        <v>0.17062043795620438</v>
      </c>
      <c r="Q37" s="22">
        <f t="shared" si="9"/>
        <v>0.24178832116788321</v>
      </c>
      <c r="R37">
        <v>33</v>
      </c>
      <c r="S37" s="23">
        <f t="shared" si="6"/>
        <v>2.7777777777777776E-2</v>
      </c>
      <c r="T37" s="24">
        <v>2.2985297495979786</v>
      </c>
      <c r="U37" s="24">
        <v>73.489726683658716</v>
      </c>
      <c r="V37" s="25">
        <v>536.7961180453259</v>
      </c>
      <c r="W37">
        <v>39449</v>
      </c>
    </row>
    <row r="38" spans="1:23">
      <c r="A38" s="20">
        <v>1908</v>
      </c>
      <c r="B38" s="20">
        <v>17</v>
      </c>
      <c r="C38" s="20" t="s">
        <v>196</v>
      </c>
      <c r="D38" s="9">
        <v>1670</v>
      </c>
      <c r="E38" s="9">
        <v>1132</v>
      </c>
      <c r="F38" s="13">
        <f t="shared" si="0"/>
        <v>0.67784431137724555</v>
      </c>
      <c r="G38" s="9">
        <v>212</v>
      </c>
      <c r="H38" s="13">
        <f t="shared" si="1"/>
        <v>0.12694610778443113</v>
      </c>
      <c r="I38" s="9">
        <v>176</v>
      </c>
      <c r="J38" s="13">
        <f t="shared" si="7"/>
        <v>0.10538922155688622</v>
      </c>
      <c r="K38" s="9">
        <v>97</v>
      </c>
      <c r="L38" s="13">
        <f t="shared" si="2"/>
        <v>5.8083832335329343E-2</v>
      </c>
      <c r="M38" s="13">
        <f t="shared" si="8"/>
        <v>0.16347305389221556</v>
      </c>
      <c r="N38" s="13">
        <f t="shared" si="3"/>
        <v>0.77640603566529487</v>
      </c>
      <c r="O38" s="13">
        <f t="shared" si="4"/>
        <v>0.12071330589849108</v>
      </c>
      <c r="P38" s="13">
        <f t="shared" si="5"/>
        <v>6.6529492455418379E-2</v>
      </c>
      <c r="Q38" s="22">
        <f t="shared" si="9"/>
        <v>0.18724279835390945</v>
      </c>
      <c r="R38">
        <v>112</v>
      </c>
      <c r="S38" s="23">
        <f t="shared" si="6"/>
        <v>6.706586826347305E-2</v>
      </c>
      <c r="T38" s="24">
        <v>2.4436064152579107</v>
      </c>
      <c r="U38" s="24">
        <v>124.10304357198932</v>
      </c>
      <c r="V38" s="25">
        <v>467.28104590247824</v>
      </c>
      <c r="W38">
        <v>57991</v>
      </c>
    </row>
    <row r="39" spans="1:23">
      <c r="A39" s="20">
        <v>1908</v>
      </c>
      <c r="B39" s="20">
        <v>18</v>
      </c>
      <c r="C39" s="20" t="s">
        <v>200</v>
      </c>
      <c r="D39" s="9">
        <v>791</v>
      </c>
      <c r="E39" s="9">
        <v>511</v>
      </c>
      <c r="F39" s="13">
        <f t="shared" si="0"/>
        <v>0.64601769911504425</v>
      </c>
      <c r="G39" s="9">
        <v>67</v>
      </c>
      <c r="H39" s="13">
        <f t="shared" si="1"/>
        <v>8.4702907711757272E-2</v>
      </c>
      <c r="I39" s="9">
        <v>88</v>
      </c>
      <c r="J39" s="13">
        <f t="shared" si="7"/>
        <v>0.11125158027812895</v>
      </c>
      <c r="K39" s="9">
        <v>89</v>
      </c>
      <c r="L39" s="13">
        <f t="shared" si="2"/>
        <v>0.1125158027812895</v>
      </c>
      <c r="M39" s="13">
        <f t="shared" si="8"/>
        <v>0.22376738305941846</v>
      </c>
      <c r="N39" s="13">
        <f t="shared" si="3"/>
        <v>0.70580110497237569</v>
      </c>
      <c r="O39" s="13">
        <f t="shared" si="4"/>
        <v>0.12154696132596685</v>
      </c>
      <c r="P39" s="13">
        <f t="shared" si="5"/>
        <v>0.12292817679558012</v>
      </c>
      <c r="Q39" s="22">
        <f t="shared" si="9"/>
        <v>0.24447513812154698</v>
      </c>
      <c r="R39">
        <v>29</v>
      </c>
      <c r="S39" s="23">
        <f t="shared" si="6"/>
        <v>3.6662452591656132E-2</v>
      </c>
      <c r="T39" s="24">
        <v>3.9435473776442609</v>
      </c>
      <c r="U39" s="24">
        <v>22.482755362361917</v>
      </c>
      <c r="V39" s="25">
        <v>1658.8269275230857</v>
      </c>
      <c r="W39">
        <v>37295</v>
      </c>
    </row>
    <row r="40" spans="1:23">
      <c r="A40" s="20">
        <v>1908</v>
      </c>
      <c r="B40" s="20">
        <v>19</v>
      </c>
      <c r="C40" s="20" t="s">
        <v>207</v>
      </c>
      <c r="D40" s="9">
        <v>691</v>
      </c>
      <c r="E40" s="9">
        <v>540</v>
      </c>
      <c r="F40" s="13">
        <f t="shared" si="0"/>
        <v>0.78147612156295221</v>
      </c>
      <c r="G40" s="9">
        <v>39</v>
      </c>
      <c r="H40" s="13">
        <f t="shared" si="1"/>
        <v>5.6439942112879886E-2</v>
      </c>
      <c r="I40" s="9">
        <v>7</v>
      </c>
      <c r="J40" s="13">
        <f t="shared" si="7"/>
        <v>1.0130246020260492E-2</v>
      </c>
      <c r="K40" s="9">
        <v>78</v>
      </c>
      <c r="L40" s="13">
        <f t="shared" si="2"/>
        <v>0.11287988422575977</v>
      </c>
      <c r="M40" s="13">
        <f t="shared" si="8"/>
        <v>0.12301013024602026</v>
      </c>
      <c r="N40" s="13">
        <f t="shared" si="3"/>
        <v>0.82822085889570551</v>
      </c>
      <c r="O40" s="13">
        <f t="shared" si="4"/>
        <v>1.0736196319018405E-2</v>
      </c>
      <c r="P40" s="13">
        <f t="shared" si="5"/>
        <v>0.1196319018404908</v>
      </c>
      <c r="Q40" s="22">
        <f t="shared" si="9"/>
        <v>0.1303680981595092</v>
      </c>
      <c r="R40">
        <v>16</v>
      </c>
      <c r="S40" s="23">
        <f t="shared" si="6"/>
        <v>2.3154848046309694E-2</v>
      </c>
      <c r="T40" s="24">
        <v>3.7718374510598083</v>
      </c>
      <c r="U40" s="24">
        <v>41.147122877941882</v>
      </c>
      <c r="V40" s="25">
        <v>765.13247580859127</v>
      </c>
      <c r="W40">
        <v>31483</v>
      </c>
    </row>
    <row r="41" spans="1:23">
      <c r="A41" s="20">
        <v>1908</v>
      </c>
      <c r="B41" s="20">
        <v>20</v>
      </c>
      <c r="C41" s="20" t="s">
        <v>312</v>
      </c>
      <c r="D41" s="9">
        <v>153</v>
      </c>
      <c r="E41" s="9">
        <v>103</v>
      </c>
      <c r="F41" s="13">
        <f t="shared" si="0"/>
        <v>0.67320261437908502</v>
      </c>
      <c r="G41" s="9">
        <v>16</v>
      </c>
      <c r="H41" s="13">
        <f t="shared" si="1"/>
        <v>0.10457516339869281</v>
      </c>
      <c r="I41" s="9">
        <v>5</v>
      </c>
      <c r="J41" s="13">
        <f t="shared" si="7"/>
        <v>3.2679738562091505E-2</v>
      </c>
      <c r="K41" s="9">
        <v>25</v>
      </c>
      <c r="L41" s="13">
        <f t="shared" si="2"/>
        <v>0.16339869281045752</v>
      </c>
      <c r="M41" s="13">
        <f t="shared" si="8"/>
        <v>0.19607843137254902</v>
      </c>
      <c r="N41" s="13">
        <f t="shared" si="3"/>
        <v>0.75182481751824815</v>
      </c>
      <c r="O41" s="13">
        <f t="shared" si="4"/>
        <v>3.6496350364963501E-2</v>
      </c>
      <c r="P41" s="13">
        <f t="shared" si="5"/>
        <v>0.18248175182481752</v>
      </c>
      <c r="Q41" s="22">
        <f t="shared" si="9"/>
        <v>0.21897810218978103</v>
      </c>
      <c r="R41">
        <v>0</v>
      </c>
      <c r="S41" s="23">
        <f t="shared" si="6"/>
        <v>0</v>
      </c>
      <c r="T41" s="24">
        <v>3.8105117565698476</v>
      </c>
      <c r="U41" s="24">
        <v>30.296683132620664</v>
      </c>
      <c r="V41" s="25">
        <v>198.37155023511428</v>
      </c>
      <c r="W41">
        <v>6010</v>
      </c>
    </row>
    <row r="42" spans="1:23">
      <c r="A42" s="20">
        <v>1909</v>
      </c>
      <c r="B42" s="20">
        <v>1</v>
      </c>
      <c r="C42" s="20" t="s">
        <v>277</v>
      </c>
      <c r="D42" s="9">
        <v>1769</v>
      </c>
      <c r="E42" s="9">
        <v>1240</v>
      </c>
      <c r="F42" s="13">
        <f t="shared" si="0"/>
        <v>0.70096099491237984</v>
      </c>
      <c r="G42" s="9">
        <v>173</v>
      </c>
      <c r="H42" s="13">
        <f t="shared" si="1"/>
        <v>9.7795364612775576E-2</v>
      </c>
      <c r="I42" s="9">
        <v>121</v>
      </c>
      <c r="J42" s="13">
        <f t="shared" si="7"/>
        <v>6.8400226116449969E-2</v>
      </c>
      <c r="K42" s="9">
        <v>206</v>
      </c>
      <c r="L42" s="13">
        <f t="shared" si="2"/>
        <v>0.11644997173544375</v>
      </c>
      <c r="M42" s="13">
        <f t="shared" si="8"/>
        <v>0.18485019785189372</v>
      </c>
      <c r="N42" s="13">
        <f t="shared" si="3"/>
        <v>0.77694235588972427</v>
      </c>
      <c r="O42" s="13">
        <f t="shared" si="4"/>
        <v>7.5814536340852126E-2</v>
      </c>
      <c r="P42" s="13">
        <f t="shared" si="5"/>
        <v>0.12907268170426064</v>
      </c>
      <c r="Q42" s="22">
        <f t="shared" si="9"/>
        <v>0.20488721804511278</v>
      </c>
      <c r="R42">
        <v>85</v>
      </c>
      <c r="S42" s="23">
        <f t="shared" si="6"/>
        <v>4.8049745618993785E-2</v>
      </c>
      <c r="T42" s="24">
        <v>1.7837538120321597</v>
      </c>
      <c r="U42" s="24">
        <v>92.214590563435877</v>
      </c>
      <c r="V42" s="25">
        <v>564.57443102982415</v>
      </c>
      <c r="W42">
        <v>52062</v>
      </c>
    </row>
    <row r="43" spans="1:23">
      <c r="A43" s="20">
        <v>1909</v>
      </c>
      <c r="B43" s="20">
        <v>2</v>
      </c>
      <c r="C43" s="20" t="s">
        <v>278</v>
      </c>
      <c r="D43" s="9">
        <v>1903</v>
      </c>
      <c r="E43" s="9">
        <v>1353</v>
      </c>
      <c r="F43" s="13">
        <f t="shared" si="0"/>
        <v>0.71098265895953761</v>
      </c>
      <c r="G43" s="9">
        <v>184</v>
      </c>
      <c r="H43" s="13">
        <f t="shared" si="1"/>
        <v>9.6689437729900157E-2</v>
      </c>
      <c r="I43" s="9">
        <v>124</v>
      </c>
      <c r="J43" s="13">
        <f t="shared" si="7"/>
        <v>6.5160273252758805E-2</v>
      </c>
      <c r="K43" s="9">
        <v>209</v>
      </c>
      <c r="L43" s="13">
        <f t="shared" si="2"/>
        <v>0.10982658959537572</v>
      </c>
      <c r="M43" s="13">
        <f t="shared" si="8"/>
        <v>0.17498686284813453</v>
      </c>
      <c r="N43" s="13">
        <f t="shared" si="3"/>
        <v>0.78708551483420597</v>
      </c>
      <c r="O43" s="13">
        <f t="shared" si="4"/>
        <v>7.2134962187318213E-2</v>
      </c>
      <c r="P43" s="13">
        <f t="shared" si="5"/>
        <v>0.12158231529959279</v>
      </c>
      <c r="Q43" s="22">
        <f t="shared" si="9"/>
        <v>0.193717277486911</v>
      </c>
      <c r="R43">
        <v>91</v>
      </c>
      <c r="S43" s="23">
        <f t="shared" si="6"/>
        <v>4.7819232790331054E-2</v>
      </c>
      <c r="T43" s="24">
        <v>1.8573133310603478</v>
      </c>
      <c r="U43" s="24">
        <v>87.79364057464835</v>
      </c>
      <c r="V43" s="25">
        <v>643.55458584679275</v>
      </c>
      <c r="W43">
        <v>56500</v>
      </c>
    </row>
    <row r="44" spans="1:23">
      <c r="A44" s="20">
        <v>1909</v>
      </c>
      <c r="B44" s="20">
        <v>3</v>
      </c>
      <c r="C44" s="20" t="s">
        <v>179</v>
      </c>
      <c r="D44" s="9">
        <v>1735</v>
      </c>
      <c r="E44" s="9">
        <v>1238</v>
      </c>
      <c r="F44" s="13">
        <f t="shared" si="0"/>
        <v>0.71354466858789622</v>
      </c>
      <c r="G44" s="9">
        <v>203</v>
      </c>
      <c r="H44" s="13">
        <f t="shared" si="1"/>
        <v>0.1170028818443804</v>
      </c>
      <c r="I44" s="9">
        <v>132</v>
      </c>
      <c r="J44" s="13">
        <f t="shared" si="7"/>
        <v>7.6080691642651299E-2</v>
      </c>
      <c r="K44" s="9">
        <v>134</v>
      </c>
      <c r="L44" s="13">
        <f t="shared" si="2"/>
        <v>7.7233429394812675E-2</v>
      </c>
      <c r="M44" s="13">
        <f t="shared" si="8"/>
        <v>0.15331412103746397</v>
      </c>
      <c r="N44" s="13">
        <f t="shared" si="3"/>
        <v>0.80809399477806787</v>
      </c>
      <c r="O44" s="13">
        <f t="shared" si="4"/>
        <v>8.6161879895561358E-2</v>
      </c>
      <c r="P44" s="13">
        <f t="shared" si="5"/>
        <v>8.7467362924281991E-2</v>
      </c>
      <c r="Q44" s="22">
        <f t="shared" si="9"/>
        <v>0.17362924281984335</v>
      </c>
      <c r="R44">
        <v>149</v>
      </c>
      <c r="S44" s="23">
        <f t="shared" si="6"/>
        <v>8.5878962536023049E-2</v>
      </c>
      <c r="T44" s="24">
        <v>2.0889523033020789</v>
      </c>
      <c r="U44" s="24">
        <v>113.82018011796902</v>
      </c>
      <c r="V44" s="25">
        <v>530.41560764907763</v>
      </c>
      <c r="W44">
        <v>60372</v>
      </c>
    </row>
    <row r="45" spans="1:23">
      <c r="A45" s="20">
        <v>1909</v>
      </c>
      <c r="B45" s="20">
        <v>4</v>
      </c>
      <c r="C45" s="20" t="s">
        <v>182</v>
      </c>
      <c r="D45" s="9">
        <v>1068</v>
      </c>
      <c r="E45" s="9">
        <v>750</v>
      </c>
      <c r="F45" s="13">
        <f t="shared" si="0"/>
        <v>0.702247191011236</v>
      </c>
      <c r="G45" s="9">
        <v>113</v>
      </c>
      <c r="H45" s="13">
        <f t="shared" si="1"/>
        <v>0.10580524344569288</v>
      </c>
      <c r="I45" s="9">
        <v>51</v>
      </c>
      <c r="J45" s="13">
        <f t="shared" si="7"/>
        <v>4.7752808988764044E-2</v>
      </c>
      <c r="K45" s="9">
        <v>139</v>
      </c>
      <c r="L45" s="13">
        <f t="shared" si="2"/>
        <v>0.13014981273408241</v>
      </c>
      <c r="M45" s="13">
        <f t="shared" si="8"/>
        <v>0.17790262172284643</v>
      </c>
      <c r="N45" s="13">
        <f t="shared" si="3"/>
        <v>0.78534031413612571</v>
      </c>
      <c r="O45" s="13">
        <f t="shared" si="4"/>
        <v>5.3403141361256547E-2</v>
      </c>
      <c r="P45" s="13">
        <f t="shared" si="5"/>
        <v>0.14554973821989528</v>
      </c>
      <c r="Q45" s="22">
        <f t="shared" si="9"/>
        <v>0.19895287958115182</v>
      </c>
      <c r="R45">
        <v>78</v>
      </c>
      <c r="S45" s="23">
        <f t="shared" si="6"/>
        <v>7.3033707865168537E-2</v>
      </c>
      <c r="T45" s="24">
        <v>2.8557762170016954</v>
      </c>
      <c r="U45" s="24">
        <v>51.4717425790353</v>
      </c>
      <c r="V45" s="25">
        <v>742.32963730205472</v>
      </c>
      <c r="W45">
        <v>38209</v>
      </c>
    </row>
    <row r="46" spans="1:23">
      <c r="A46" s="20">
        <v>1909</v>
      </c>
      <c r="B46" s="20">
        <v>5</v>
      </c>
      <c r="C46" s="20" t="s">
        <v>279</v>
      </c>
      <c r="D46" s="9">
        <v>1263</v>
      </c>
      <c r="E46" s="9">
        <v>858</v>
      </c>
      <c r="F46" s="13">
        <f t="shared" si="0"/>
        <v>0.67933491686460812</v>
      </c>
      <c r="G46" s="9">
        <v>142</v>
      </c>
      <c r="H46" s="13">
        <f t="shared" si="1"/>
        <v>0.11243072050673</v>
      </c>
      <c r="I46" s="9">
        <v>50</v>
      </c>
      <c r="J46" s="13">
        <f t="shared" si="7"/>
        <v>3.9588281868566902E-2</v>
      </c>
      <c r="K46" s="9">
        <v>187</v>
      </c>
      <c r="L46" s="13">
        <f t="shared" si="2"/>
        <v>0.14806017418844022</v>
      </c>
      <c r="M46" s="13">
        <f t="shared" si="8"/>
        <v>0.18764845605700711</v>
      </c>
      <c r="N46" s="13">
        <f t="shared" si="3"/>
        <v>0.7653880463871543</v>
      </c>
      <c r="O46" s="13">
        <f t="shared" si="4"/>
        <v>4.4603033006244422E-2</v>
      </c>
      <c r="P46" s="13">
        <f t="shared" si="5"/>
        <v>0.16681534344335414</v>
      </c>
      <c r="Q46" s="22">
        <f t="shared" si="9"/>
        <v>0.21141837644959854</v>
      </c>
      <c r="R46">
        <v>72</v>
      </c>
      <c r="S46" s="23">
        <f t="shared" si="6"/>
        <v>5.7007125890736345E-2</v>
      </c>
      <c r="T46" s="24">
        <v>1.86078816246414</v>
      </c>
      <c r="U46" s="24">
        <v>32.194277487653849</v>
      </c>
      <c r="V46" s="25">
        <v>1055.2185869997513</v>
      </c>
      <c r="W46">
        <v>33972</v>
      </c>
    </row>
    <row r="47" spans="1:23">
      <c r="A47" s="20">
        <v>1909</v>
      </c>
      <c r="B47" s="20">
        <v>6</v>
      </c>
      <c r="C47" s="20" t="s">
        <v>183</v>
      </c>
      <c r="D47" s="9">
        <v>1004</v>
      </c>
      <c r="E47" s="9">
        <v>541</v>
      </c>
      <c r="F47" s="13">
        <f t="shared" si="0"/>
        <v>0.53884462151394419</v>
      </c>
      <c r="G47" s="9">
        <v>71</v>
      </c>
      <c r="H47" s="13">
        <f t="shared" si="1"/>
        <v>7.0717131474103592E-2</v>
      </c>
      <c r="I47" s="9">
        <v>57</v>
      </c>
      <c r="J47" s="13">
        <f t="shared" si="7"/>
        <v>5.6772908366533863E-2</v>
      </c>
      <c r="K47" s="9">
        <v>315</v>
      </c>
      <c r="L47" s="13">
        <f t="shared" si="2"/>
        <v>0.31374501992031872</v>
      </c>
      <c r="M47" s="13">
        <f t="shared" si="8"/>
        <v>0.37051792828685259</v>
      </c>
      <c r="N47" s="13">
        <f t="shared" si="3"/>
        <v>0.57984994640943199</v>
      </c>
      <c r="O47" s="13">
        <f t="shared" si="4"/>
        <v>6.1093247588424437E-2</v>
      </c>
      <c r="P47" s="13">
        <f t="shared" si="5"/>
        <v>0.33762057877813506</v>
      </c>
      <c r="Q47" s="22">
        <f t="shared" si="9"/>
        <v>0.3987138263665595</v>
      </c>
      <c r="R47">
        <v>96</v>
      </c>
      <c r="S47" s="23">
        <f t="shared" si="6"/>
        <v>9.5617529880478086E-2</v>
      </c>
      <c r="T47" s="24">
        <v>2.2473063109286815</v>
      </c>
      <c r="U47" s="24">
        <v>31.071438382198309</v>
      </c>
      <c r="V47" s="25">
        <v>966.80429243374681</v>
      </c>
      <c r="W47">
        <v>30040</v>
      </c>
    </row>
    <row r="48" spans="1:23">
      <c r="A48" s="20">
        <v>1909</v>
      </c>
      <c r="B48" s="20">
        <v>7</v>
      </c>
      <c r="C48" s="20" t="s">
        <v>280</v>
      </c>
      <c r="D48" s="9">
        <v>593</v>
      </c>
      <c r="E48" s="9">
        <v>420</v>
      </c>
      <c r="F48" s="13">
        <f t="shared" si="0"/>
        <v>0.70826306913996628</v>
      </c>
      <c r="G48" s="9">
        <v>39</v>
      </c>
      <c r="H48" s="13">
        <f t="shared" si="1"/>
        <v>6.5767284991568295E-2</v>
      </c>
      <c r="I48" s="9">
        <v>28</v>
      </c>
      <c r="J48" s="13">
        <f t="shared" si="7"/>
        <v>4.7217537942664416E-2</v>
      </c>
      <c r="K48" s="9">
        <v>93</v>
      </c>
      <c r="L48" s="13">
        <f t="shared" si="2"/>
        <v>0.15682967959527824</v>
      </c>
      <c r="M48" s="13">
        <f t="shared" si="8"/>
        <v>0.20404721753794267</v>
      </c>
      <c r="N48" s="13">
        <f t="shared" si="3"/>
        <v>0.75812274368231047</v>
      </c>
      <c r="O48" s="13">
        <f t="shared" si="4"/>
        <v>5.0541516245487361E-2</v>
      </c>
      <c r="P48" s="13">
        <f t="shared" si="5"/>
        <v>0.16787003610108303</v>
      </c>
      <c r="Q48" s="22">
        <f t="shared" si="9"/>
        <v>0.21841155234657039</v>
      </c>
      <c r="R48">
        <v>23</v>
      </c>
      <c r="S48" s="23">
        <f t="shared" si="6"/>
        <v>3.87858347386172E-2</v>
      </c>
      <c r="T48" s="24">
        <v>2.0943396226415096</v>
      </c>
      <c r="U48" s="24">
        <v>19.208377237311584</v>
      </c>
      <c r="V48" s="25">
        <v>1015.5464857337533</v>
      </c>
      <c r="W48">
        <v>19507</v>
      </c>
    </row>
    <row r="49" spans="1:23">
      <c r="A49" s="20">
        <v>1909</v>
      </c>
      <c r="B49" s="20">
        <v>8</v>
      </c>
      <c r="C49" s="20" t="s">
        <v>241</v>
      </c>
      <c r="D49" s="9">
        <v>1044</v>
      </c>
      <c r="E49" s="9">
        <v>727</v>
      </c>
      <c r="F49" s="13">
        <f t="shared" si="0"/>
        <v>0.69636015325670497</v>
      </c>
      <c r="G49" s="9">
        <v>110</v>
      </c>
      <c r="H49" s="13">
        <f t="shared" si="1"/>
        <v>0.1053639846743295</v>
      </c>
      <c r="I49" s="9">
        <v>55</v>
      </c>
      <c r="J49" s="13">
        <f t="shared" si="7"/>
        <v>5.2681992337164751E-2</v>
      </c>
      <c r="K49" s="9">
        <v>132</v>
      </c>
      <c r="L49" s="13">
        <f t="shared" si="2"/>
        <v>0.12643678160919541</v>
      </c>
      <c r="M49" s="13">
        <f t="shared" si="8"/>
        <v>0.17911877394636017</v>
      </c>
      <c r="N49" s="13">
        <f t="shared" si="3"/>
        <v>0.77837259100642398</v>
      </c>
      <c r="O49" s="13">
        <f t="shared" si="4"/>
        <v>5.8886509635974305E-2</v>
      </c>
      <c r="P49" s="13">
        <f t="shared" si="5"/>
        <v>0.14132762312633834</v>
      </c>
      <c r="Q49" s="22">
        <f t="shared" si="9"/>
        <v>0.20021413276231265</v>
      </c>
      <c r="R49">
        <v>64</v>
      </c>
      <c r="S49" s="23">
        <f t="shared" si="6"/>
        <v>6.1302681992337162E-2</v>
      </c>
      <c r="T49" s="24">
        <v>2.2120579407542738</v>
      </c>
      <c r="U49" s="24">
        <v>143.60023739855373</v>
      </c>
      <c r="V49" s="25">
        <v>254.67228092735954</v>
      </c>
      <c r="W49">
        <v>36571</v>
      </c>
    </row>
    <row r="50" spans="1:23">
      <c r="A50" s="20">
        <v>1909</v>
      </c>
      <c r="B50" s="20">
        <v>9</v>
      </c>
      <c r="C50" s="20" t="s">
        <v>281</v>
      </c>
      <c r="D50" s="9">
        <v>1083</v>
      </c>
      <c r="E50" s="9">
        <v>723</v>
      </c>
      <c r="F50" s="13">
        <f t="shared" si="0"/>
        <v>0.66759002770083098</v>
      </c>
      <c r="G50" s="9">
        <v>147</v>
      </c>
      <c r="H50" s="13">
        <f t="shared" si="1"/>
        <v>0.13573407202216067</v>
      </c>
      <c r="I50" s="9">
        <v>109</v>
      </c>
      <c r="J50" s="13">
        <f t="shared" si="7"/>
        <v>0.10064635272391505</v>
      </c>
      <c r="K50" s="9">
        <v>79</v>
      </c>
      <c r="L50" s="13">
        <f t="shared" si="2"/>
        <v>7.29455216989843E-2</v>
      </c>
      <c r="M50" s="13">
        <f t="shared" si="8"/>
        <v>0.17359187442289936</v>
      </c>
      <c r="N50" s="13">
        <f t="shared" si="3"/>
        <v>0.77243589743589747</v>
      </c>
      <c r="O50" s="13">
        <f t="shared" si="4"/>
        <v>0.11645299145299146</v>
      </c>
      <c r="P50" s="13">
        <f t="shared" si="5"/>
        <v>8.4401709401709407E-2</v>
      </c>
      <c r="Q50" s="22">
        <f t="shared" si="9"/>
        <v>0.20085470085470086</v>
      </c>
      <c r="R50">
        <v>106</v>
      </c>
      <c r="S50" s="23">
        <f t="shared" si="6"/>
        <v>9.7876269621421971E-2</v>
      </c>
      <c r="T50" s="24">
        <v>2.5509062430073843</v>
      </c>
      <c r="U50" s="24">
        <v>209.92891903824625</v>
      </c>
      <c r="V50" s="25">
        <v>209.38992208115749</v>
      </c>
      <c r="W50">
        <v>43957</v>
      </c>
    </row>
    <row r="51" spans="1:23">
      <c r="A51" s="20">
        <v>1909</v>
      </c>
      <c r="B51" s="20">
        <v>10</v>
      </c>
      <c r="C51" s="20" t="s">
        <v>188</v>
      </c>
      <c r="D51" s="9">
        <v>1368</v>
      </c>
      <c r="E51" s="9">
        <v>811</v>
      </c>
      <c r="F51" s="13">
        <f t="shared" si="0"/>
        <v>0.59283625730994149</v>
      </c>
      <c r="G51" s="9">
        <v>234</v>
      </c>
      <c r="H51" s="13">
        <f t="shared" si="1"/>
        <v>0.17105263157894737</v>
      </c>
      <c r="I51" s="9">
        <v>198</v>
      </c>
      <c r="J51" s="13">
        <f t="shared" si="7"/>
        <v>0.14473684210526316</v>
      </c>
      <c r="K51" s="9">
        <v>106</v>
      </c>
      <c r="L51" s="13">
        <f t="shared" si="2"/>
        <v>7.748538011695906E-2</v>
      </c>
      <c r="M51" s="13">
        <f t="shared" si="8"/>
        <v>0.22222222222222221</v>
      </c>
      <c r="N51" s="13">
        <f t="shared" si="3"/>
        <v>0.71516754850088182</v>
      </c>
      <c r="O51" s="13">
        <f t="shared" si="4"/>
        <v>0.17460317460317459</v>
      </c>
      <c r="P51" s="13">
        <f t="shared" si="5"/>
        <v>9.3474426807760136E-2</v>
      </c>
      <c r="Q51" s="22">
        <f t="shared" si="9"/>
        <v>0.26807760141093473</v>
      </c>
      <c r="R51">
        <v>447</v>
      </c>
      <c r="S51" s="23">
        <f t="shared" si="6"/>
        <v>0.3267543859649123</v>
      </c>
      <c r="T51" s="24">
        <v>3.3552253116011506</v>
      </c>
      <c r="U51" s="24">
        <v>61.61697666130528</v>
      </c>
      <c r="V51" s="25">
        <v>391.4505596823135</v>
      </c>
      <c r="W51">
        <v>24120</v>
      </c>
    </row>
    <row r="52" spans="1:23">
      <c r="A52" s="20">
        <v>1909</v>
      </c>
      <c r="B52" s="20">
        <v>11</v>
      </c>
      <c r="C52" s="20" t="s">
        <v>190</v>
      </c>
      <c r="D52" s="9">
        <v>1448</v>
      </c>
      <c r="E52" s="9">
        <v>1048</v>
      </c>
      <c r="F52" s="13">
        <f t="shared" si="0"/>
        <v>0.72375690607734811</v>
      </c>
      <c r="G52" s="9">
        <v>166</v>
      </c>
      <c r="H52" s="13">
        <f t="shared" si="1"/>
        <v>0.11464088397790055</v>
      </c>
      <c r="I52" s="9">
        <v>77</v>
      </c>
      <c r="J52" s="13">
        <f t="shared" si="7"/>
        <v>5.31767955801105E-2</v>
      </c>
      <c r="K52" s="9">
        <v>128</v>
      </c>
      <c r="L52" s="13">
        <f t="shared" si="2"/>
        <v>8.8397790055248615E-2</v>
      </c>
      <c r="M52" s="13">
        <f t="shared" si="8"/>
        <v>0.14157458563535913</v>
      </c>
      <c r="N52" s="13">
        <f t="shared" si="3"/>
        <v>0.81747269890795626</v>
      </c>
      <c r="O52" s="13">
        <f t="shared" si="4"/>
        <v>6.0062402496099843E-2</v>
      </c>
      <c r="P52" s="13">
        <f t="shared" si="5"/>
        <v>9.9843993759750393E-2</v>
      </c>
      <c r="Q52" s="22">
        <f t="shared" si="9"/>
        <v>0.15990639625585024</v>
      </c>
      <c r="R52">
        <v>113</v>
      </c>
      <c r="S52" s="23">
        <f t="shared" si="6"/>
        <v>7.8038674033149166E-2</v>
      </c>
      <c r="T52" s="24">
        <v>2.5420927684441197</v>
      </c>
      <c r="U52" s="24">
        <v>90.879702756757965</v>
      </c>
      <c r="V52" s="25">
        <v>588.04109585433298</v>
      </c>
      <c r="W52">
        <v>53441</v>
      </c>
    </row>
    <row r="53" spans="1:23">
      <c r="A53" s="20">
        <v>1909</v>
      </c>
      <c r="B53" s="20">
        <v>12</v>
      </c>
      <c r="C53" s="20" t="s">
        <v>260</v>
      </c>
      <c r="D53" s="9">
        <v>374</v>
      </c>
      <c r="E53" s="9">
        <v>293</v>
      </c>
      <c r="F53" s="13">
        <f t="shared" si="0"/>
        <v>0.78342245989304815</v>
      </c>
      <c r="G53" s="9">
        <v>18</v>
      </c>
      <c r="H53" s="13">
        <f t="shared" si="1"/>
        <v>4.8128342245989303E-2</v>
      </c>
      <c r="I53" s="9">
        <v>2</v>
      </c>
      <c r="J53" s="13">
        <f t="shared" si="7"/>
        <v>5.3475935828877002E-3</v>
      </c>
      <c r="K53" s="9">
        <v>32</v>
      </c>
      <c r="L53" s="13">
        <f t="shared" si="2"/>
        <v>8.5561497326203204E-2</v>
      </c>
      <c r="M53" s="13">
        <f t="shared" si="8"/>
        <v>9.0909090909090912E-2</v>
      </c>
      <c r="N53" s="13">
        <f t="shared" si="3"/>
        <v>0.8230337078651685</v>
      </c>
      <c r="O53" s="13">
        <f t="shared" si="4"/>
        <v>5.6179775280898875E-3</v>
      </c>
      <c r="P53" s="13">
        <f t="shared" si="5"/>
        <v>8.98876404494382E-2</v>
      </c>
      <c r="Q53" s="22">
        <f t="shared" si="9"/>
        <v>9.5505617977528087E-2</v>
      </c>
      <c r="R53">
        <v>10</v>
      </c>
      <c r="S53" s="23">
        <f t="shared" si="6"/>
        <v>2.6737967914438502E-2</v>
      </c>
      <c r="T53" s="24">
        <v>5.5518029456576938</v>
      </c>
      <c r="U53" s="24">
        <v>29.19761725058417</v>
      </c>
      <c r="V53" s="25">
        <v>1198.830702505345</v>
      </c>
      <c r="W53">
        <v>35003</v>
      </c>
    </row>
    <row r="54" spans="1:23">
      <c r="A54" s="20">
        <v>1909</v>
      </c>
      <c r="B54" s="20">
        <v>13</v>
      </c>
      <c r="C54" s="20" t="s">
        <v>282</v>
      </c>
      <c r="D54" s="9">
        <v>1371</v>
      </c>
      <c r="E54" s="9">
        <v>874</v>
      </c>
      <c r="F54" s="13">
        <f t="shared" si="0"/>
        <v>0.637490882567469</v>
      </c>
      <c r="G54" s="9">
        <v>153</v>
      </c>
      <c r="H54" s="13">
        <f t="shared" si="1"/>
        <v>0.11159737417943107</v>
      </c>
      <c r="I54" s="9">
        <v>99</v>
      </c>
      <c r="J54" s="13">
        <f t="shared" si="7"/>
        <v>7.2210065645514229E-2</v>
      </c>
      <c r="K54" s="9">
        <v>210</v>
      </c>
      <c r="L54" s="13">
        <f t="shared" si="2"/>
        <v>0.15317286652078774</v>
      </c>
      <c r="M54" s="13">
        <f t="shared" si="8"/>
        <v>0.22538293216630198</v>
      </c>
      <c r="N54" s="13">
        <f t="shared" si="3"/>
        <v>0.71756978653530379</v>
      </c>
      <c r="O54" s="13">
        <f t="shared" si="4"/>
        <v>8.1280788177339899E-2</v>
      </c>
      <c r="P54" s="13">
        <f t="shared" si="5"/>
        <v>0.17241379310344829</v>
      </c>
      <c r="Q54" s="22">
        <f t="shared" si="9"/>
        <v>0.2536945812807882</v>
      </c>
      <c r="R54">
        <v>179</v>
      </c>
      <c r="S54" s="23">
        <f t="shared" si="6"/>
        <v>0.13056163384390956</v>
      </c>
      <c r="T54" s="24">
        <v>2.5345390137037382</v>
      </c>
      <c r="U54" s="24">
        <v>174.87304311549246</v>
      </c>
      <c r="V54" s="25">
        <v>276.07456895523609</v>
      </c>
      <c r="W54">
        <v>48278</v>
      </c>
    </row>
    <row r="55" spans="1:23">
      <c r="A55" s="20">
        <v>1909</v>
      </c>
      <c r="B55" s="20">
        <v>14</v>
      </c>
      <c r="C55" s="20" t="s">
        <v>202</v>
      </c>
      <c r="D55" s="9">
        <v>1082</v>
      </c>
      <c r="E55" s="9">
        <v>685</v>
      </c>
      <c r="F55" s="13">
        <f t="shared" si="0"/>
        <v>0.63308687615526804</v>
      </c>
      <c r="G55" s="9">
        <v>115</v>
      </c>
      <c r="H55" s="13">
        <f t="shared" si="1"/>
        <v>0.10628465804066543</v>
      </c>
      <c r="I55" s="9">
        <v>47</v>
      </c>
      <c r="J55" s="13">
        <f t="shared" si="7"/>
        <v>4.3438077634011092E-2</v>
      </c>
      <c r="K55" s="9">
        <v>155</v>
      </c>
      <c r="L55" s="13">
        <f t="shared" si="2"/>
        <v>0.14325323475046212</v>
      </c>
      <c r="M55" s="13">
        <f t="shared" si="8"/>
        <v>0.1866913123844732</v>
      </c>
      <c r="N55" s="13">
        <f t="shared" si="3"/>
        <v>0.70837642192347461</v>
      </c>
      <c r="O55" s="13">
        <f t="shared" si="4"/>
        <v>4.8603929679420892E-2</v>
      </c>
      <c r="P55" s="13">
        <f t="shared" si="5"/>
        <v>0.16028955532574973</v>
      </c>
      <c r="Q55" s="22">
        <f t="shared" si="9"/>
        <v>0.20889348500517063</v>
      </c>
      <c r="R55">
        <v>52</v>
      </c>
      <c r="S55" s="23">
        <f t="shared" si="6"/>
        <v>4.8059149722735672E-2</v>
      </c>
      <c r="T55" s="24">
        <v>2.4191522762951334</v>
      </c>
      <c r="U55" s="24">
        <v>36.909045068467748</v>
      </c>
      <c r="V55" s="25">
        <v>857.32372488372357</v>
      </c>
      <c r="W55">
        <v>31643</v>
      </c>
    </row>
    <row r="56" spans="1:23">
      <c r="A56" s="20">
        <v>1909</v>
      </c>
      <c r="B56" s="20">
        <v>15</v>
      </c>
      <c r="C56" s="20" t="s">
        <v>195</v>
      </c>
      <c r="D56" s="9">
        <v>1743</v>
      </c>
      <c r="E56" s="9">
        <v>1120</v>
      </c>
      <c r="F56" s="13">
        <f t="shared" si="0"/>
        <v>0.64257028112449799</v>
      </c>
      <c r="G56" s="9">
        <v>197</v>
      </c>
      <c r="H56" s="13">
        <f t="shared" si="1"/>
        <v>0.11302352266207688</v>
      </c>
      <c r="I56" s="9">
        <v>210</v>
      </c>
      <c r="J56" s="13">
        <f t="shared" si="7"/>
        <v>0.12048192771084337</v>
      </c>
      <c r="K56" s="9">
        <v>168</v>
      </c>
      <c r="L56" s="13">
        <f t="shared" si="2"/>
        <v>9.6385542168674704E-2</v>
      </c>
      <c r="M56" s="13">
        <f t="shared" si="8"/>
        <v>0.21686746987951808</v>
      </c>
      <c r="N56" s="13">
        <f t="shared" si="3"/>
        <v>0.72445019404915911</v>
      </c>
      <c r="O56" s="13">
        <f t="shared" si="4"/>
        <v>0.13583441138421734</v>
      </c>
      <c r="P56" s="13">
        <f t="shared" si="5"/>
        <v>0.10866752910737387</v>
      </c>
      <c r="Q56" s="22">
        <f t="shared" si="9"/>
        <v>0.24450194049159121</v>
      </c>
      <c r="R56">
        <v>89</v>
      </c>
      <c r="S56" s="23">
        <f t="shared" si="6"/>
        <v>5.1061388410786002E-2</v>
      </c>
      <c r="T56" s="24">
        <v>1.7388204795852236</v>
      </c>
      <c r="U56" s="24">
        <v>226.06788611002622</v>
      </c>
      <c r="V56" s="25">
        <v>214.78504017314521</v>
      </c>
      <c r="W56">
        <v>48556</v>
      </c>
    </row>
    <row r="57" spans="1:23">
      <c r="A57" s="20">
        <v>1909</v>
      </c>
      <c r="B57" s="20">
        <v>16</v>
      </c>
      <c r="C57" s="20" t="s">
        <v>198</v>
      </c>
      <c r="D57" s="9">
        <v>1206</v>
      </c>
      <c r="E57" s="9">
        <v>769</v>
      </c>
      <c r="F57" s="13">
        <f t="shared" si="0"/>
        <v>0.63764510779436157</v>
      </c>
      <c r="G57" s="9">
        <v>105</v>
      </c>
      <c r="H57" s="13">
        <f t="shared" si="1"/>
        <v>8.7064676616915429E-2</v>
      </c>
      <c r="I57" s="9">
        <v>75</v>
      </c>
      <c r="J57" s="13">
        <f t="shared" si="7"/>
        <v>6.2189054726368161E-2</v>
      </c>
      <c r="K57" s="9">
        <v>234</v>
      </c>
      <c r="L57" s="13">
        <f t="shared" si="2"/>
        <v>0.19402985074626866</v>
      </c>
      <c r="M57" s="13">
        <f t="shared" si="8"/>
        <v>0.25621890547263682</v>
      </c>
      <c r="N57" s="13">
        <f t="shared" si="3"/>
        <v>0.69845594913714804</v>
      </c>
      <c r="O57" s="13">
        <f t="shared" si="4"/>
        <v>6.8119891008174394E-2</v>
      </c>
      <c r="P57" s="13">
        <f t="shared" si="5"/>
        <v>0.21253405994550409</v>
      </c>
      <c r="Q57" s="22">
        <f t="shared" si="9"/>
        <v>0.28065395095367851</v>
      </c>
      <c r="R57">
        <v>37</v>
      </c>
      <c r="S57" s="23">
        <f t="shared" si="6"/>
        <v>3.0679933665008291E-2</v>
      </c>
      <c r="T57" s="24">
        <v>2.2985297495979786</v>
      </c>
      <c r="U57" s="24">
        <v>73.489726683658716</v>
      </c>
      <c r="V57" s="25">
        <v>536.7961180453259</v>
      </c>
      <c r="W57">
        <v>39449</v>
      </c>
    </row>
    <row r="58" spans="1:23">
      <c r="A58" s="20">
        <v>1909</v>
      </c>
      <c r="B58" s="20">
        <v>17</v>
      </c>
      <c r="C58" s="20" t="s">
        <v>196</v>
      </c>
      <c r="D58" s="9">
        <v>1522</v>
      </c>
      <c r="E58" s="9">
        <v>1018</v>
      </c>
      <c r="F58" s="13">
        <f t="shared" si="0"/>
        <v>0.66885676741130096</v>
      </c>
      <c r="G58" s="9">
        <v>178</v>
      </c>
      <c r="H58" s="13">
        <f t="shared" si="1"/>
        <v>0.11695137976346912</v>
      </c>
      <c r="I58" s="9">
        <v>143</v>
      </c>
      <c r="J58" s="13">
        <f t="shared" si="7"/>
        <v>9.3955321944809461E-2</v>
      </c>
      <c r="K58" s="9">
        <v>138</v>
      </c>
      <c r="L58" s="13">
        <f t="shared" si="2"/>
        <v>9.0670170827858082E-2</v>
      </c>
      <c r="M58" s="13">
        <f t="shared" si="8"/>
        <v>0.18462549277266754</v>
      </c>
      <c r="N58" s="13">
        <f t="shared" si="3"/>
        <v>0.75744047619047616</v>
      </c>
      <c r="O58" s="13">
        <f t="shared" si="4"/>
        <v>0.10639880952380952</v>
      </c>
      <c r="P58" s="13">
        <f t="shared" si="5"/>
        <v>0.10267857142857142</v>
      </c>
      <c r="Q58" s="22">
        <f t="shared" si="9"/>
        <v>0.20907738095238093</v>
      </c>
      <c r="R58">
        <v>101</v>
      </c>
      <c r="S58" s="23">
        <f t="shared" si="6"/>
        <v>6.6360052562417865E-2</v>
      </c>
      <c r="T58" s="24">
        <v>2.4436064152579107</v>
      </c>
      <c r="U58" s="24">
        <v>124.10304357198932</v>
      </c>
      <c r="V58" s="25">
        <v>467.28104590247824</v>
      </c>
      <c r="W58">
        <v>57991</v>
      </c>
    </row>
    <row r="59" spans="1:23">
      <c r="A59" s="20">
        <v>1909</v>
      </c>
      <c r="B59" s="20">
        <v>18</v>
      </c>
      <c r="C59" s="20" t="s">
        <v>200</v>
      </c>
      <c r="D59" s="9">
        <v>788</v>
      </c>
      <c r="E59" s="9">
        <v>481</v>
      </c>
      <c r="F59" s="13">
        <f t="shared" si="0"/>
        <v>0.61040609137055835</v>
      </c>
      <c r="G59" s="9">
        <v>72</v>
      </c>
      <c r="H59" s="13">
        <f t="shared" si="1"/>
        <v>9.1370558375634514E-2</v>
      </c>
      <c r="I59" s="9">
        <v>62</v>
      </c>
      <c r="J59" s="13">
        <f t="shared" si="7"/>
        <v>7.8680203045685279E-2</v>
      </c>
      <c r="K59" s="9">
        <v>148</v>
      </c>
      <c r="L59" s="13">
        <f t="shared" si="2"/>
        <v>0.18781725888324874</v>
      </c>
      <c r="M59" s="13">
        <f t="shared" si="8"/>
        <v>0.26649746192893403</v>
      </c>
      <c r="N59" s="13">
        <f t="shared" si="3"/>
        <v>0.67178770949720668</v>
      </c>
      <c r="O59" s="13">
        <f t="shared" si="4"/>
        <v>8.6592178770949726E-2</v>
      </c>
      <c r="P59" s="13">
        <f t="shared" si="5"/>
        <v>0.20670391061452514</v>
      </c>
      <c r="Q59" s="22">
        <f t="shared" si="9"/>
        <v>0.29329608938547486</v>
      </c>
      <c r="R59">
        <v>36</v>
      </c>
      <c r="S59" s="23">
        <f t="shared" si="6"/>
        <v>4.5685279187817257E-2</v>
      </c>
      <c r="T59" s="24">
        <v>3.9435473776442609</v>
      </c>
      <c r="U59" s="24">
        <v>22.482755362361917</v>
      </c>
      <c r="V59" s="25">
        <v>1658.8269275230857</v>
      </c>
      <c r="W59">
        <v>37295</v>
      </c>
    </row>
    <row r="60" spans="1:23">
      <c r="A60" s="20">
        <v>1909</v>
      </c>
      <c r="B60" s="20">
        <v>19</v>
      </c>
      <c r="C60" s="20" t="s">
        <v>207</v>
      </c>
      <c r="D60" s="9">
        <v>633</v>
      </c>
      <c r="E60" s="9">
        <v>492</v>
      </c>
      <c r="F60" s="13">
        <f t="shared" si="0"/>
        <v>0.77725118483412325</v>
      </c>
      <c r="G60" s="9">
        <v>26</v>
      </c>
      <c r="H60" s="13">
        <f t="shared" si="1"/>
        <v>4.1074249605055291E-2</v>
      </c>
      <c r="I60" s="9">
        <v>11</v>
      </c>
      <c r="J60" s="13">
        <f t="shared" si="7"/>
        <v>1.7377567140600316E-2</v>
      </c>
      <c r="K60" s="9">
        <v>76</v>
      </c>
      <c r="L60" s="13">
        <f t="shared" si="2"/>
        <v>0.12006319115323855</v>
      </c>
      <c r="M60" s="13">
        <f t="shared" si="8"/>
        <v>0.13744075829383887</v>
      </c>
      <c r="N60" s="13">
        <f t="shared" si="3"/>
        <v>0.81054365733113676</v>
      </c>
      <c r="O60" s="13">
        <f t="shared" si="4"/>
        <v>1.8121911037891267E-2</v>
      </c>
      <c r="P60" s="13">
        <f t="shared" si="5"/>
        <v>0.12520593080724876</v>
      </c>
      <c r="Q60" s="22">
        <f t="shared" si="9"/>
        <v>0.14332784184514002</v>
      </c>
      <c r="R60">
        <v>17</v>
      </c>
      <c r="S60" s="23">
        <f t="shared" si="6"/>
        <v>2.6856240126382307E-2</v>
      </c>
      <c r="T60" s="24">
        <v>3.7718374510598083</v>
      </c>
      <c r="U60" s="24">
        <v>41.147122877941882</v>
      </c>
      <c r="V60" s="25">
        <v>765.13247580859127</v>
      </c>
      <c r="W60">
        <v>31483</v>
      </c>
    </row>
    <row r="61" spans="1:23">
      <c r="A61" s="20">
        <v>1909</v>
      </c>
      <c r="B61" s="20">
        <v>20</v>
      </c>
      <c r="C61" s="20" t="s">
        <v>312</v>
      </c>
      <c r="D61" s="9">
        <v>138</v>
      </c>
      <c r="E61" s="9">
        <v>110</v>
      </c>
      <c r="F61" s="13">
        <f t="shared" si="0"/>
        <v>0.79710144927536231</v>
      </c>
      <c r="G61" s="9">
        <v>3</v>
      </c>
      <c r="H61" s="13">
        <f t="shared" si="1"/>
        <v>2.1739130434782608E-2</v>
      </c>
      <c r="I61" s="9">
        <v>2</v>
      </c>
      <c r="J61" s="13">
        <f t="shared" si="7"/>
        <v>1.4492753623188406E-2</v>
      </c>
      <c r="K61" s="9">
        <v>16</v>
      </c>
      <c r="L61" s="13">
        <f t="shared" si="2"/>
        <v>0.11594202898550725</v>
      </c>
      <c r="M61" s="13">
        <f t="shared" si="8"/>
        <v>0.13043478260869565</v>
      </c>
      <c r="N61" s="13">
        <f t="shared" si="3"/>
        <v>0.81481481481481477</v>
      </c>
      <c r="O61" s="13">
        <f t="shared" si="4"/>
        <v>1.4814814814814815E-2</v>
      </c>
      <c r="P61" s="13">
        <f t="shared" si="5"/>
        <v>0.11851851851851852</v>
      </c>
      <c r="Q61" s="22">
        <f t="shared" si="9"/>
        <v>0.13333333333333333</v>
      </c>
      <c r="R61">
        <v>1</v>
      </c>
      <c r="S61" s="23">
        <f t="shared" si="6"/>
        <v>7.246376811594203E-3</v>
      </c>
      <c r="T61" s="24">
        <v>3.8105117565698476</v>
      </c>
      <c r="U61" s="24">
        <v>30.296683132620664</v>
      </c>
      <c r="V61" s="25">
        <v>198.37155023511428</v>
      </c>
      <c r="W61">
        <v>6010</v>
      </c>
    </row>
    <row r="62" spans="1:23">
      <c r="A62" s="20">
        <v>1910</v>
      </c>
      <c r="B62" s="20">
        <v>1</v>
      </c>
      <c r="C62" s="20" t="s">
        <v>277</v>
      </c>
      <c r="D62" s="9">
        <v>1671</v>
      </c>
      <c r="E62" s="9">
        <v>1126</v>
      </c>
      <c r="F62" s="13">
        <f t="shared" si="0"/>
        <v>0.67384799521244765</v>
      </c>
      <c r="G62" s="9">
        <v>193</v>
      </c>
      <c r="H62" s="13">
        <f t="shared" si="1"/>
        <v>0.11549970077797726</v>
      </c>
      <c r="I62" s="9">
        <v>98</v>
      </c>
      <c r="J62" s="13">
        <f t="shared" si="7"/>
        <v>5.8647516457211252E-2</v>
      </c>
      <c r="K62" s="9">
        <v>232</v>
      </c>
      <c r="L62" s="13">
        <f t="shared" si="2"/>
        <v>0.13883901855176542</v>
      </c>
      <c r="M62" s="13">
        <f t="shared" si="8"/>
        <v>0.19748653500897667</v>
      </c>
      <c r="N62" s="13">
        <f t="shared" si="3"/>
        <v>0.76184032476319352</v>
      </c>
      <c r="O62" s="13">
        <f t="shared" si="4"/>
        <v>6.6305818673883632E-2</v>
      </c>
      <c r="P62" s="13">
        <f t="shared" si="5"/>
        <v>0.15696887686062247</v>
      </c>
      <c r="Q62" s="22">
        <f t="shared" si="9"/>
        <v>0.2232746955345061</v>
      </c>
      <c r="R62">
        <v>73</v>
      </c>
      <c r="S62" s="23">
        <f t="shared" si="6"/>
        <v>4.3686415320167565E-2</v>
      </c>
      <c r="T62" s="24">
        <v>1.7837538120321597</v>
      </c>
      <c r="U62" s="24">
        <v>92.214590563435877</v>
      </c>
      <c r="V62" s="25">
        <v>564.57443102982415</v>
      </c>
      <c r="W62">
        <v>52062</v>
      </c>
    </row>
    <row r="63" spans="1:23">
      <c r="A63" s="20">
        <v>1910</v>
      </c>
      <c r="B63" s="20">
        <v>2</v>
      </c>
      <c r="C63" s="20" t="s">
        <v>278</v>
      </c>
      <c r="D63" s="9">
        <v>1898</v>
      </c>
      <c r="E63" s="9">
        <v>1212</v>
      </c>
      <c r="F63" s="13">
        <f t="shared" si="0"/>
        <v>0.63856691253951525</v>
      </c>
      <c r="G63" s="9">
        <v>184</v>
      </c>
      <c r="H63" s="13">
        <f t="shared" si="1"/>
        <v>9.6944151738672282E-2</v>
      </c>
      <c r="I63" s="9">
        <v>133</v>
      </c>
      <c r="J63" s="13">
        <f t="shared" si="7"/>
        <v>7.0073761854583777E-2</v>
      </c>
      <c r="K63" s="9">
        <v>342</v>
      </c>
      <c r="L63" s="13">
        <f t="shared" si="2"/>
        <v>0.18018967334035826</v>
      </c>
      <c r="M63" s="13">
        <f t="shared" si="8"/>
        <v>0.25026343519494204</v>
      </c>
      <c r="N63" s="13">
        <f t="shared" si="3"/>
        <v>0.7071178529754959</v>
      </c>
      <c r="O63" s="13">
        <f t="shared" si="4"/>
        <v>7.7596266044340723E-2</v>
      </c>
      <c r="P63" s="13">
        <f t="shared" si="5"/>
        <v>0.19953325554259044</v>
      </c>
      <c r="Q63" s="22">
        <f t="shared" si="9"/>
        <v>0.27712952158693116</v>
      </c>
      <c r="R63">
        <v>46</v>
      </c>
      <c r="S63" s="23">
        <f t="shared" si="6"/>
        <v>2.4236037934668071E-2</v>
      </c>
      <c r="T63" s="24">
        <v>1.8573133310603478</v>
      </c>
      <c r="U63" s="24">
        <v>87.79364057464835</v>
      </c>
      <c r="V63" s="25">
        <v>643.55458584679275</v>
      </c>
      <c r="W63">
        <v>56500</v>
      </c>
    </row>
    <row r="64" spans="1:23">
      <c r="A64" s="20">
        <v>1910</v>
      </c>
      <c r="B64" s="20">
        <v>3</v>
      </c>
      <c r="C64" s="20" t="s">
        <v>179</v>
      </c>
      <c r="D64" s="9">
        <v>1642</v>
      </c>
      <c r="E64" s="9">
        <v>1132</v>
      </c>
      <c r="F64" s="13">
        <f t="shared" si="0"/>
        <v>0.68940316686967118</v>
      </c>
      <c r="G64" s="9">
        <v>174</v>
      </c>
      <c r="H64" s="13">
        <f t="shared" si="1"/>
        <v>0.10596833130328867</v>
      </c>
      <c r="I64" s="9">
        <v>145</v>
      </c>
      <c r="J64" s="13">
        <f t="shared" si="7"/>
        <v>8.8306942752740564E-2</v>
      </c>
      <c r="K64" s="9">
        <v>178</v>
      </c>
      <c r="L64" s="13">
        <f t="shared" si="2"/>
        <v>0.10840438489646773</v>
      </c>
      <c r="M64" s="13">
        <f t="shared" si="8"/>
        <v>0.19671132764920829</v>
      </c>
      <c r="N64" s="13">
        <f t="shared" si="3"/>
        <v>0.77111716621253401</v>
      </c>
      <c r="O64" s="13">
        <f t="shared" si="4"/>
        <v>9.8773841961852862E-2</v>
      </c>
      <c r="P64" s="13">
        <f t="shared" si="5"/>
        <v>0.12125340599455041</v>
      </c>
      <c r="Q64" s="22">
        <f t="shared" si="9"/>
        <v>0.22002724795640327</v>
      </c>
      <c r="R64">
        <v>133</v>
      </c>
      <c r="S64" s="23">
        <f t="shared" si="6"/>
        <v>8.0998781973203413E-2</v>
      </c>
      <c r="T64" s="24">
        <v>2.0889523033020789</v>
      </c>
      <c r="U64" s="24">
        <v>113.82018011796902</v>
      </c>
      <c r="V64" s="25">
        <v>530.41560764907763</v>
      </c>
      <c r="W64">
        <v>60372</v>
      </c>
    </row>
    <row r="65" spans="1:23">
      <c r="A65" s="20">
        <v>1910</v>
      </c>
      <c r="B65" s="20">
        <v>4</v>
      </c>
      <c r="C65" s="20" t="s">
        <v>182</v>
      </c>
      <c r="D65" s="9">
        <v>948</v>
      </c>
      <c r="E65" s="9">
        <v>665</v>
      </c>
      <c r="F65" s="13">
        <f t="shared" si="0"/>
        <v>0.70147679324894519</v>
      </c>
      <c r="G65" s="9">
        <v>71</v>
      </c>
      <c r="H65" s="13">
        <f t="shared" si="1"/>
        <v>7.4894514767932491E-2</v>
      </c>
      <c r="I65" s="9">
        <v>44</v>
      </c>
      <c r="J65" s="13">
        <f t="shared" si="7"/>
        <v>4.6413502109704644E-2</v>
      </c>
      <c r="K65" s="9">
        <v>153</v>
      </c>
      <c r="L65" s="13">
        <f t="shared" si="2"/>
        <v>0.16139240506329114</v>
      </c>
      <c r="M65" s="13">
        <f t="shared" si="8"/>
        <v>0.20780590717299577</v>
      </c>
      <c r="N65" s="13">
        <f t="shared" si="3"/>
        <v>0.75826681870011403</v>
      </c>
      <c r="O65" s="13">
        <f t="shared" si="4"/>
        <v>5.0171037628278223E-2</v>
      </c>
      <c r="P65" s="13">
        <f t="shared" si="5"/>
        <v>0.17445838084378562</v>
      </c>
      <c r="Q65" s="22">
        <f t="shared" si="9"/>
        <v>0.22462941847206386</v>
      </c>
      <c r="R65">
        <v>73</v>
      </c>
      <c r="S65" s="23">
        <f t="shared" si="6"/>
        <v>7.7004219409282704E-2</v>
      </c>
      <c r="T65" s="24">
        <v>2.8557762170016954</v>
      </c>
      <c r="U65" s="24">
        <v>51.4717425790353</v>
      </c>
      <c r="V65" s="25">
        <v>742.32963730205472</v>
      </c>
      <c r="W65">
        <v>38209</v>
      </c>
    </row>
    <row r="66" spans="1:23">
      <c r="A66" s="20">
        <v>1910</v>
      </c>
      <c r="B66" s="20">
        <v>5</v>
      </c>
      <c r="C66" s="20" t="s">
        <v>279</v>
      </c>
      <c r="D66" s="9">
        <v>1231</v>
      </c>
      <c r="E66" s="9">
        <v>811</v>
      </c>
      <c r="F66" s="13">
        <f t="shared" si="0"/>
        <v>0.65881397238017869</v>
      </c>
      <c r="G66" s="9">
        <v>112</v>
      </c>
      <c r="H66" s="13">
        <f t="shared" ref="H66:H129" si="10">G66/D66</f>
        <v>9.0982940698619008E-2</v>
      </c>
      <c r="I66" s="9">
        <v>57</v>
      </c>
      <c r="J66" s="13">
        <f t="shared" si="7"/>
        <v>4.63038180341186E-2</v>
      </c>
      <c r="K66" s="9">
        <v>233</v>
      </c>
      <c r="L66" s="13">
        <f t="shared" ref="L66:L129" si="11">K66/D66</f>
        <v>0.1892770105605199</v>
      </c>
      <c r="M66" s="13">
        <f t="shared" si="8"/>
        <v>0.2355808285946385</v>
      </c>
      <c r="N66" s="13">
        <f t="shared" ref="N66:N129" si="12">E66/(D66-G66)</f>
        <v>0.72475424486148343</v>
      </c>
      <c r="O66" s="13">
        <f t="shared" ref="O66:O129" si="13">I66/(D66-G66)</f>
        <v>5.0938337801608578E-2</v>
      </c>
      <c r="P66" s="13">
        <f t="shared" ref="P66:P129" si="14">K66/(D66-G66)</f>
        <v>0.20822162645218945</v>
      </c>
      <c r="Q66" s="22">
        <f t="shared" si="9"/>
        <v>0.259159964253798</v>
      </c>
      <c r="R66">
        <v>60</v>
      </c>
      <c r="S66" s="23">
        <f t="shared" ref="S66:S129" si="15">R66/D66</f>
        <v>4.8740861088545896E-2</v>
      </c>
      <c r="T66" s="24">
        <v>1.86078816246414</v>
      </c>
      <c r="U66" s="24">
        <v>32.194277487653849</v>
      </c>
      <c r="V66" s="25">
        <v>1055.2185869997513</v>
      </c>
      <c r="W66">
        <v>33972</v>
      </c>
    </row>
    <row r="67" spans="1:23">
      <c r="A67" s="20">
        <v>1910</v>
      </c>
      <c r="B67" s="20">
        <v>6</v>
      </c>
      <c r="C67" s="20" t="s">
        <v>183</v>
      </c>
      <c r="D67" s="9">
        <v>884</v>
      </c>
      <c r="E67" s="9">
        <v>475</v>
      </c>
      <c r="F67" s="13">
        <f t="shared" si="0"/>
        <v>0.53733031674208143</v>
      </c>
      <c r="G67" s="9">
        <v>91</v>
      </c>
      <c r="H67" s="13">
        <f t="shared" si="10"/>
        <v>0.10294117647058823</v>
      </c>
      <c r="I67" s="9">
        <v>31</v>
      </c>
      <c r="J67" s="13">
        <f t="shared" ref="J67:J130" si="16">I67/D67</f>
        <v>3.5067873303167421E-2</v>
      </c>
      <c r="K67" s="9">
        <v>280</v>
      </c>
      <c r="L67" s="13">
        <f t="shared" si="11"/>
        <v>0.31674208144796379</v>
      </c>
      <c r="M67" s="13">
        <f t="shared" ref="M67:M130" si="17">(I67+K67)/D67</f>
        <v>0.35180995475113125</v>
      </c>
      <c r="N67" s="13">
        <f t="shared" si="12"/>
        <v>0.59899117276166458</v>
      </c>
      <c r="O67" s="13">
        <f t="shared" si="13"/>
        <v>3.9092055485498108E-2</v>
      </c>
      <c r="P67" s="13">
        <f t="shared" si="14"/>
        <v>0.35308953341740229</v>
      </c>
      <c r="Q67" s="22">
        <f t="shared" ref="Q67:Q130" si="18">SUM(O67:P67)</f>
        <v>0.39218158890290039</v>
      </c>
      <c r="R67">
        <v>82</v>
      </c>
      <c r="S67" s="23">
        <f t="shared" si="15"/>
        <v>9.2760180995475117E-2</v>
      </c>
      <c r="T67" s="24">
        <v>2.2473063109286815</v>
      </c>
      <c r="U67" s="24">
        <v>31.071438382198309</v>
      </c>
      <c r="V67" s="25">
        <v>966.80429243374681</v>
      </c>
      <c r="W67">
        <v>30040</v>
      </c>
    </row>
    <row r="68" spans="1:23">
      <c r="A68" s="20">
        <v>1910</v>
      </c>
      <c r="B68" s="20">
        <v>7</v>
      </c>
      <c r="C68" s="20" t="s">
        <v>280</v>
      </c>
      <c r="D68" s="9">
        <v>629</v>
      </c>
      <c r="E68" s="9">
        <v>438</v>
      </c>
      <c r="F68" s="13">
        <f t="shared" si="0"/>
        <v>0.69634340222575519</v>
      </c>
      <c r="G68" s="9">
        <v>47</v>
      </c>
      <c r="H68" s="13">
        <f t="shared" si="10"/>
        <v>7.472178060413355E-2</v>
      </c>
      <c r="I68" s="9">
        <v>20</v>
      </c>
      <c r="J68" s="13">
        <f t="shared" si="16"/>
        <v>3.1796502384737677E-2</v>
      </c>
      <c r="K68" s="9">
        <v>110</v>
      </c>
      <c r="L68" s="13">
        <f t="shared" si="11"/>
        <v>0.17488076311605724</v>
      </c>
      <c r="M68" s="13">
        <f t="shared" si="17"/>
        <v>0.2066772655007949</v>
      </c>
      <c r="N68" s="13">
        <f t="shared" si="12"/>
        <v>0.75257731958762886</v>
      </c>
      <c r="O68" s="13">
        <f t="shared" si="13"/>
        <v>3.4364261168384883E-2</v>
      </c>
      <c r="P68" s="13">
        <f t="shared" si="14"/>
        <v>0.18900343642611683</v>
      </c>
      <c r="Q68" s="22">
        <f t="shared" si="18"/>
        <v>0.2233676975945017</v>
      </c>
      <c r="R68">
        <v>19</v>
      </c>
      <c r="S68" s="23">
        <f t="shared" si="15"/>
        <v>3.0206677265500796E-2</v>
      </c>
      <c r="T68" s="24">
        <v>2.0943396226415096</v>
      </c>
      <c r="U68" s="24">
        <v>19.208377237311584</v>
      </c>
      <c r="V68" s="25">
        <v>1015.5464857337533</v>
      </c>
      <c r="W68">
        <v>19507</v>
      </c>
    </row>
    <row r="69" spans="1:23">
      <c r="A69" s="20">
        <v>1910</v>
      </c>
      <c r="B69" s="20">
        <v>8</v>
      </c>
      <c r="C69" s="20" t="s">
        <v>241</v>
      </c>
      <c r="D69" s="9">
        <v>1032</v>
      </c>
      <c r="E69" s="9">
        <v>707</v>
      </c>
      <c r="F69" s="13">
        <f t="shared" si="0"/>
        <v>0.68507751937984496</v>
      </c>
      <c r="G69" s="9">
        <v>88</v>
      </c>
      <c r="H69" s="13">
        <f t="shared" si="10"/>
        <v>8.5271317829457363E-2</v>
      </c>
      <c r="I69" s="9">
        <v>50</v>
      </c>
      <c r="J69" s="13">
        <f t="shared" si="16"/>
        <v>4.8449612403100778E-2</v>
      </c>
      <c r="K69" s="9">
        <v>167</v>
      </c>
      <c r="L69" s="13">
        <f t="shared" si="11"/>
        <v>0.1618217054263566</v>
      </c>
      <c r="M69" s="13">
        <f t="shared" si="17"/>
        <v>0.21027131782945738</v>
      </c>
      <c r="N69" s="13">
        <f t="shared" si="12"/>
        <v>0.74894067796610164</v>
      </c>
      <c r="O69" s="13">
        <f t="shared" si="13"/>
        <v>5.2966101694915252E-2</v>
      </c>
      <c r="P69" s="13">
        <f t="shared" si="14"/>
        <v>0.17690677966101695</v>
      </c>
      <c r="Q69" s="22">
        <f t="shared" si="18"/>
        <v>0.2298728813559322</v>
      </c>
      <c r="R69">
        <v>57</v>
      </c>
      <c r="S69" s="23">
        <f t="shared" si="15"/>
        <v>5.5232558139534885E-2</v>
      </c>
      <c r="T69" s="24">
        <v>2.2120579407542738</v>
      </c>
      <c r="U69" s="24">
        <v>143.60023739855373</v>
      </c>
      <c r="V69" s="25">
        <v>254.67228092735954</v>
      </c>
      <c r="W69">
        <v>36571</v>
      </c>
    </row>
    <row r="70" spans="1:23">
      <c r="A70" s="20">
        <v>1910</v>
      </c>
      <c r="B70" s="20">
        <v>9</v>
      </c>
      <c r="C70" s="20" t="s">
        <v>281</v>
      </c>
      <c r="D70" s="9">
        <v>1033</v>
      </c>
      <c r="E70" s="9">
        <v>682</v>
      </c>
      <c r="F70" s="13">
        <f t="shared" si="0"/>
        <v>0.66021297192642792</v>
      </c>
      <c r="G70" s="9">
        <v>113</v>
      </c>
      <c r="H70" s="13">
        <f t="shared" si="10"/>
        <v>0.10939012584704744</v>
      </c>
      <c r="I70" s="9">
        <v>109</v>
      </c>
      <c r="J70" s="13">
        <f t="shared" si="16"/>
        <v>0.10551790900290416</v>
      </c>
      <c r="K70" s="9">
        <v>113</v>
      </c>
      <c r="L70" s="13">
        <f t="shared" si="11"/>
        <v>0.10939012584704744</v>
      </c>
      <c r="M70" s="13">
        <f t="shared" si="17"/>
        <v>0.21490803484995161</v>
      </c>
      <c r="N70" s="13">
        <f t="shared" si="12"/>
        <v>0.74130434782608701</v>
      </c>
      <c r="O70" s="13">
        <f t="shared" si="13"/>
        <v>0.11847826086956521</v>
      </c>
      <c r="P70" s="13">
        <f t="shared" si="14"/>
        <v>0.12282608695652174</v>
      </c>
      <c r="Q70" s="22">
        <f t="shared" si="18"/>
        <v>0.24130434782608695</v>
      </c>
      <c r="R70">
        <v>130</v>
      </c>
      <c r="S70" s="23">
        <f t="shared" si="15"/>
        <v>0.12584704743465633</v>
      </c>
      <c r="T70" s="24">
        <v>2.5509062430073843</v>
      </c>
      <c r="U70" s="24">
        <v>209.92891903824625</v>
      </c>
      <c r="V70" s="25">
        <v>209.38992208115749</v>
      </c>
      <c r="W70">
        <v>43957</v>
      </c>
    </row>
    <row r="71" spans="1:23">
      <c r="A71" s="20">
        <v>1910</v>
      </c>
      <c r="B71" s="20">
        <v>10</v>
      </c>
      <c r="C71" s="20" t="s">
        <v>188</v>
      </c>
      <c r="D71" s="9">
        <v>1417</v>
      </c>
      <c r="E71" s="9">
        <v>782</v>
      </c>
      <c r="F71" s="13">
        <f t="shared" si="0"/>
        <v>0.55187014820042346</v>
      </c>
      <c r="G71" s="9">
        <v>221</v>
      </c>
      <c r="H71" s="13">
        <f t="shared" si="10"/>
        <v>0.15596330275229359</v>
      </c>
      <c r="I71" s="9">
        <v>215</v>
      </c>
      <c r="J71" s="13">
        <f t="shared" si="16"/>
        <v>0.15172900494001412</v>
      </c>
      <c r="K71" s="9">
        <v>173</v>
      </c>
      <c r="L71" s="13">
        <f t="shared" si="11"/>
        <v>0.12208892025405788</v>
      </c>
      <c r="M71" s="13">
        <f t="shared" si="17"/>
        <v>0.273817925194072</v>
      </c>
      <c r="N71" s="13">
        <f t="shared" si="12"/>
        <v>0.65384615384615385</v>
      </c>
      <c r="O71" s="13">
        <f t="shared" si="13"/>
        <v>0.17976588628762541</v>
      </c>
      <c r="P71" s="13">
        <f t="shared" si="14"/>
        <v>0.14464882943143811</v>
      </c>
      <c r="Q71" s="22">
        <f t="shared" si="18"/>
        <v>0.32441471571906355</v>
      </c>
      <c r="R71">
        <v>474</v>
      </c>
      <c r="S71" s="23">
        <f t="shared" si="15"/>
        <v>0.33450952717007765</v>
      </c>
      <c r="T71" s="24">
        <v>3.3552253116011506</v>
      </c>
      <c r="U71" s="24">
        <v>61.61697666130528</v>
      </c>
      <c r="V71" s="25">
        <v>391.4505596823135</v>
      </c>
      <c r="W71">
        <v>24120</v>
      </c>
    </row>
    <row r="72" spans="1:23">
      <c r="A72" s="20">
        <v>1910</v>
      </c>
      <c r="B72" s="20">
        <v>11</v>
      </c>
      <c r="C72" s="20" t="s">
        <v>190</v>
      </c>
      <c r="D72" s="9">
        <v>1353</v>
      </c>
      <c r="E72" s="9">
        <v>961</v>
      </c>
      <c r="F72" s="13">
        <f t="shared" si="0"/>
        <v>0.7102734663710274</v>
      </c>
      <c r="G72" s="9">
        <v>143</v>
      </c>
      <c r="H72" s="13">
        <f t="shared" si="10"/>
        <v>0.10569105691056911</v>
      </c>
      <c r="I72" s="9">
        <v>88</v>
      </c>
      <c r="J72" s="13">
        <f t="shared" si="16"/>
        <v>6.5040650406504072E-2</v>
      </c>
      <c r="K72" s="9">
        <v>151</v>
      </c>
      <c r="L72" s="13">
        <f t="shared" si="11"/>
        <v>0.11160384331116038</v>
      </c>
      <c r="M72" s="13">
        <f t="shared" si="17"/>
        <v>0.17664449371766444</v>
      </c>
      <c r="N72" s="13">
        <f t="shared" si="12"/>
        <v>0.79421487603305785</v>
      </c>
      <c r="O72" s="13">
        <f t="shared" si="13"/>
        <v>7.2727272727272724E-2</v>
      </c>
      <c r="P72" s="13">
        <f t="shared" si="14"/>
        <v>0.12479338842975207</v>
      </c>
      <c r="Q72" s="22">
        <f t="shared" si="18"/>
        <v>0.1975206611570248</v>
      </c>
      <c r="R72">
        <v>93</v>
      </c>
      <c r="S72" s="23">
        <f t="shared" si="15"/>
        <v>6.8736141906873618E-2</v>
      </c>
      <c r="T72" s="24">
        <v>2.5420927684441197</v>
      </c>
      <c r="U72" s="24">
        <v>90.879702756757965</v>
      </c>
      <c r="V72" s="25">
        <v>588.04109585433298</v>
      </c>
      <c r="W72">
        <v>53441</v>
      </c>
    </row>
    <row r="73" spans="1:23">
      <c r="A73" s="20">
        <v>1910</v>
      </c>
      <c r="B73" s="20">
        <v>12</v>
      </c>
      <c r="C73" s="20" t="s">
        <v>260</v>
      </c>
      <c r="D73" s="9">
        <v>346</v>
      </c>
      <c r="E73" s="9">
        <v>279</v>
      </c>
      <c r="F73" s="13">
        <f t="shared" si="0"/>
        <v>0.80635838150289019</v>
      </c>
      <c r="G73" s="9">
        <v>11</v>
      </c>
      <c r="H73" s="13">
        <f t="shared" si="10"/>
        <v>3.1791907514450865E-2</v>
      </c>
      <c r="I73" s="9">
        <v>1</v>
      </c>
      <c r="J73" s="13">
        <f t="shared" si="16"/>
        <v>2.8901734104046241E-3</v>
      </c>
      <c r="K73" s="9">
        <v>43</v>
      </c>
      <c r="L73" s="13">
        <f t="shared" si="11"/>
        <v>0.12427745664739884</v>
      </c>
      <c r="M73" s="13">
        <f t="shared" si="17"/>
        <v>0.12716763005780346</v>
      </c>
      <c r="N73" s="13">
        <f t="shared" si="12"/>
        <v>0.83283582089552244</v>
      </c>
      <c r="O73" s="13">
        <f t="shared" si="13"/>
        <v>2.9850746268656717E-3</v>
      </c>
      <c r="P73" s="13">
        <f t="shared" si="14"/>
        <v>0.12835820895522387</v>
      </c>
      <c r="Q73" s="22">
        <f t="shared" si="18"/>
        <v>0.13134328358208955</v>
      </c>
      <c r="R73">
        <v>12</v>
      </c>
      <c r="S73" s="23">
        <f t="shared" si="15"/>
        <v>3.4682080924855488E-2</v>
      </c>
      <c r="T73" s="24">
        <v>5.5518029456576938</v>
      </c>
      <c r="U73" s="24">
        <v>29.19761725058417</v>
      </c>
      <c r="V73" s="25">
        <v>1198.830702505345</v>
      </c>
      <c r="W73">
        <v>35003</v>
      </c>
    </row>
    <row r="74" spans="1:23">
      <c r="A74" s="20">
        <v>1910</v>
      </c>
      <c r="B74" s="20">
        <v>13</v>
      </c>
      <c r="C74" s="20" t="s">
        <v>282</v>
      </c>
      <c r="D74" s="9">
        <v>1289</v>
      </c>
      <c r="E74" s="9">
        <v>813</v>
      </c>
      <c r="F74" s="13">
        <f t="shared" si="0"/>
        <v>0.63072148952676499</v>
      </c>
      <c r="G74" s="9">
        <v>115</v>
      </c>
      <c r="H74" s="13">
        <f t="shared" si="10"/>
        <v>8.9216446858029486E-2</v>
      </c>
      <c r="I74" s="9">
        <v>80</v>
      </c>
      <c r="J74" s="13">
        <f t="shared" si="16"/>
        <v>6.2063615205585725E-2</v>
      </c>
      <c r="K74" s="9">
        <v>242</v>
      </c>
      <c r="L74" s="13">
        <f t="shared" si="11"/>
        <v>0.18774243599689683</v>
      </c>
      <c r="M74" s="13">
        <f t="shared" si="17"/>
        <v>0.24980605120248253</v>
      </c>
      <c r="N74" s="13">
        <f t="shared" si="12"/>
        <v>0.69250425894378198</v>
      </c>
      <c r="O74" s="13">
        <f t="shared" si="13"/>
        <v>6.8143100511073251E-2</v>
      </c>
      <c r="P74" s="13">
        <f t="shared" si="14"/>
        <v>0.20613287904599659</v>
      </c>
      <c r="Q74" s="22">
        <f t="shared" si="18"/>
        <v>0.27427597955706984</v>
      </c>
      <c r="R74">
        <v>132</v>
      </c>
      <c r="S74" s="23">
        <f t="shared" si="15"/>
        <v>0.10240496508921644</v>
      </c>
      <c r="T74" s="24">
        <v>2.5345390137037382</v>
      </c>
      <c r="U74" s="24">
        <v>174.87304311549246</v>
      </c>
      <c r="V74" s="25">
        <v>276.07456895523609</v>
      </c>
      <c r="W74">
        <v>48278</v>
      </c>
    </row>
    <row r="75" spans="1:23">
      <c r="A75" s="20">
        <v>1910</v>
      </c>
      <c r="B75" s="20">
        <v>14</v>
      </c>
      <c r="C75" s="20" t="s">
        <v>202</v>
      </c>
      <c r="D75" s="9">
        <v>1030</v>
      </c>
      <c r="E75" s="9">
        <v>657</v>
      </c>
      <c r="F75" s="13">
        <f t="shared" si="0"/>
        <v>0.63786407766990294</v>
      </c>
      <c r="G75" s="9">
        <v>83</v>
      </c>
      <c r="H75" s="13">
        <f t="shared" si="10"/>
        <v>8.058252427184466E-2</v>
      </c>
      <c r="I75" s="9">
        <v>66</v>
      </c>
      <c r="J75" s="13">
        <f t="shared" si="16"/>
        <v>6.4077669902912623E-2</v>
      </c>
      <c r="K75" s="9">
        <v>192</v>
      </c>
      <c r="L75" s="13">
        <f t="shared" si="11"/>
        <v>0.18640776699029127</v>
      </c>
      <c r="M75" s="13">
        <f t="shared" si="17"/>
        <v>0.25048543689320391</v>
      </c>
      <c r="N75" s="13">
        <f t="shared" si="12"/>
        <v>0.69376979936642025</v>
      </c>
      <c r="O75" s="13">
        <f t="shared" si="13"/>
        <v>6.9693769799366423E-2</v>
      </c>
      <c r="P75" s="13">
        <f t="shared" si="14"/>
        <v>0.20274551214361142</v>
      </c>
      <c r="Q75" s="22">
        <f t="shared" si="18"/>
        <v>0.27243928194297784</v>
      </c>
      <c r="R75">
        <v>38</v>
      </c>
      <c r="S75" s="23">
        <f t="shared" si="15"/>
        <v>3.6893203883495145E-2</v>
      </c>
      <c r="T75" s="24">
        <v>2.4191522762951334</v>
      </c>
      <c r="U75" s="24">
        <v>36.909045068467748</v>
      </c>
      <c r="V75" s="25">
        <v>857.32372488372357</v>
      </c>
      <c r="W75">
        <v>31643</v>
      </c>
    </row>
    <row r="76" spans="1:23">
      <c r="A76" s="20">
        <v>1910</v>
      </c>
      <c r="B76" s="20">
        <v>15</v>
      </c>
      <c r="C76" s="20" t="s">
        <v>195</v>
      </c>
      <c r="D76" s="9">
        <v>1710</v>
      </c>
      <c r="E76" s="9">
        <v>1007</v>
      </c>
      <c r="F76" s="13">
        <f t="shared" si="0"/>
        <v>0.58888888888888891</v>
      </c>
      <c r="G76" s="9">
        <v>181</v>
      </c>
      <c r="H76" s="13">
        <f t="shared" si="10"/>
        <v>0.10584795321637427</v>
      </c>
      <c r="I76" s="9">
        <v>231</v>
      </c>
      <c r="J76" s="13">
        <f t="shared" si="16"/>
        <v>0.13508771929824562</v>
      </c>
      <c r="K76" s="9">
        <v>230</v>
      </c>
      <c r="L76" s="13">
        <f t="shared" si="11"/>
        <v>0.13450292397660818</v>
      </c>
      <c r="M76" s="13">
        <f t="shared" si="17"/>
        <v>0.26959064327485383</v>
      </c>
      <c r="N76" s="13">
        <f t="shared" si="12"/>
        <v>0.65860039241334201</v>
      </c>
      <c r="O76" s="13">
        <f t="shared" si="13"/>
        <v>0.15107913669064749</v>
      </c>
      <c r="P76" s="13">
        <f t="shared" si="14"/>
        <v>0.15042511445389142</v>
      </c>
      <c r="Q76" s="22">
        <f t="shared" si="18"/>
        <v>0.30150425114453894</v>
      </c>
      <c r="R76">
        <v>109</v>
      </c>
      <c r="S76" s="23">
        <f t="shared" si="15"/>
        <v>6.3742690058479531E-2</v>
      </c>
      <c r="T76" s="24">
        <v>1.7388204795852236</v>
      </c>
      <c r="U76" s="24">
        <v>226.06788611002622</v>
      </c>
      <c r="V76" s="25">
        <v>214.78504017314521</v>
      </c>
      <c r="W76">
        <v>48556</v>
      </c>
    </row>
    <row r="77" spans="1:23">
      <c r="A77" s="20">
        <v>1910</v>
      </c>
      <c r="B77" s="20">
        <v>16</v>
      </c>
      <c r="C77" s="20" t="s">
        <v>198</v>
      </c>
      <c r="D77" s="9">
        <v>1116</v>
      </c>
      <c r="E77" s="9">
        <v>736</v>
      </c>
      <c r="F77" s="13">
        <f t="shared" si="0"/>
        <v>0.65949820788530467</v>
      </c>
      <c r="G77" s="9">
        <v>79</v>
      </c>
      <c r="H77" s="13">
        <f t="shared" si="10"/>
        <v>7.0788530465949823E-2</v>
      </c>
      <c r="I77" s="9">
        <v>42</v>
      </c>
      <c r="J77" s="13">
        <f t="shared" si="16"/>
        <v>3.7634408602150539E-2</v>
      </c>
      <c r="K77" s="9">
        <v>220</v>
      </c>
      <c r="L77" s="13">
        <f t="shared" si="11"/>
        <v>0.1971326164874552</v>
      </c>
      <c r="M77" s="13">
        <f t="shared" si="17"/>
        <v>0.23476702508960573</v>
      </c>
      <c r="N77" s="13">
        <f t="shared" si="12"/>
        <v>0.70973963355834135</v>
      </c>
      <c r="O77" s="13">
        <f t="shared" si="13"/>
        <v>4.0501446480231434E-2</v>
      </c>
      <c r="P77" s="13">
        <f t="shared" si="14"/>
        <v>0.21215043394406943</v>
      </c>
      <c r="Q77" s="22">
        <f t="shared" si="18"/>
        <v>0.25265188042430087</v>
      </c>
      <c r="R77">
        <v>43</v>
      </c>
      <c r="S77" s="23">
        <f t="shared" si="15"/>
        <v>3.8530465949820791E-2</v>
      </c>
      <c r="T77" s="24">
        <v>2.2985297495979786</v>
      </c>
      <c r="U77" s="24">
        <v>73.489726683658716</v>
      </c>
      <c r="V77" s="25">
        <v>536.7961180453259</v>
      </c>
      <c r="W77">
        <v>39449</v>
      </c>
    </row>
    <row r="78" spans="1:23">
      <c r="A78" s="20">
        <v>1910</v>
      </c>
      <c r="B78" s="20">
        <v>17</v>
      </c>
      <c r="C78" s="20" t="s">
        <v>196</v>
      </c>
      <c r="D78" s="9">
        <v>1510</v>
      </c>
      <c r="E78" s="9">
        <v>939</v>
      </c>
      <c r="F78" s="13">
        <f t="shared" si="0"/>
        <v>0.62185430463576163</v>
      </c>
      <c r="G78" s="9">
        <v>174</v>
      </c>
      <c r="H78" s="13">
        <f t="shared" si="10"/>
        <v>0.1152317880794702</v>
      </c>
      <c r="I78" s="9">
        <v>137</v>
      </c>
      <c r="J78" s="13">
        <f t="shared" si="16"/>
        <v>9.0728476821192047E-2</v>
      </c>
      <c r="K78" s="9">
        <v>217</v>
      </c>
      <c r="L78" s="13">
        <f t="shared" si="11"/>
        <v>0.14370860927152318</v>
      </c>
      <c r="M78" s="13">
        <f t="shared" si="17"/>
        <v>0.23443708609271524</v>
      </c>
      <c r="N78" s="13">
        <f t="shared" si="12"/>
        <v>0.70284431137724546</v>
      </c>
      <c r="O78" s="13">
        <f t="shared" si="13"/>
        <v>0.10254491017964072</v>
      </c>
      <c r="P78" s="13">
        <f t="shared" si="14"/>
        <v>0.16242514970059879</v>
      </c>
      <c r="Q78" s="22">
        <f t="shared" si="18"/>
        <v>0.26497005988023953</v>
      </c>
      <c r="R78">
        <v>118</v>
      </c>
      <c r="S78" s="23">
        <f t="shared" si="15"/>
        <v>7.8145695364238404E-2</v>
      </c>
      <c r="T78" s="24">
        <v>2.4436064152579107</v>
      </c>
      <c r="U78" s="24">
        <v>124.10304357198932</v>
      </c>
      <c r="V78" s="25">
        <v>467.28104590247824</v>
      </c>
      <c r="W78">
        <v>57991</v>
      </c>
    </row>
    <row r="79" spans="1:23">
      <c r="A79" s="20">
        <v>1910</v>
      </c>
      <c r="B79" s="20">
        <v>18</v>
      </c>
      <c r="C79" s="20" t="s">
        <v>200</v>
      </c>
      <c r="D79" s="9">
        <v>774</v>
      </c>
      <c r="E79" s="9">
        <v>442</v>
      </c>
      <c r="F79" s="13">
        <f t="shared" si="0"/>
        <v>0.57105943152454786</v>
      </c>
      <c r="G79" s="9">
        <v>71</v>
      </c>
      <c r="H79" s="13">
        <f t="shared" si="10"/>
        <v>9.1731266149870802E-2</v>
      </c>
      <c r="I79" s="9">
        <v>62</v>
      </c>
      <c r="J79" s="13">
        <f t="shared" si="16"/>
        <v>8.0103359173126609E-2</v>
      </c>
      <c r="K79" s="9">
        <v>170</v>
      </c>
      <c r="L79" s="13">
        <f t="shared" si="11"/>
        <v>0.21963824289405684</v>
      </c>
      <c r="M79" s="13">
        <f t="shared" si="17"/>
        <v>0.29974160206718348</v>
      </c>
      <c r="N79" s="13">
        <f t="shared" si="12"/>
        <v>0.62873399715504974</v>
      </c>
      <c r="O79" s="13">
        <f t="shared" si="13"/>
        <v>8.8193456614509252E-2</v>
      </c>
      <c r="P79" s="13">
        <f t="shared" si="14"/>
        <v>0.24182076813655762</v>
      </c>
      <c r="Q79" s="22">
        <f t="shared" si="18"/>
        <v>0.3300142247510669</v>
      </c>
      <c r="R79">
        <v>35</v>
      </c>
      <c r="S79" s="23">
        <f t="shared" si="15"/>
        <v>4.5219638242894059E-2</v>
      </c>
      <c r="T79" s="24">
        <v>3.9435473776442609</v>
      </c>
      <c r="U79" s="24">
        <v>22.482755362361917</v>
      </c>
      <c r="V79" s="25">
        <v>1658.8269275230857</v>
      </c>
      <c r="W79">
        <v>37295</v>
      </c>
    </row>
    <row r="80" spans="1:23">
      <c r="A80" s="20">
        <v>1910</v>
      </c>
      <c r="B80" s="20">
        <v>19</v>
      </c>
      <c r="C80" s="20" t="s">
        <v>207</v>
      </c>
      <c r="D80" s="9">
        <v>592</v>
      </c>
      <c r="E80" s="9">
        <v>452</v>
      </c>
      <c r="F80" s="13">
        <f t="shared" si="0"/>
        <v>0.76351351351351349</v>
      </c>
      <c r="G80" s="9">
        <v>20</v>
      </c>
      <c r="H80" s="13">
        <f t="shared" si="10"/>
        <v>3.3783783783783786E-2</v>
      </c>
      <c r="I80" s="9">
        <v>13</v>
      </c>
      <c r="J80" s="13">
        <f t="shared" si="16"/>
        <v>2.1959459459459461E-2</v>
      </c>
      <c r="K80" s="9">
        <v>91</v>
      </c>
      <c r="L80" s="13">
        <f t="shared" si="11"/>
        <v>0.15371621621621623</v>
      </c>
      <c r="M80" s="13">
        <f t="shared" si="17"/>
        <v>0.17567567567567569</v>
      </c>
      <c r="N80" s="13">
        <f t="shared" si="12"/>
        <v>0.79020979020979021</v>
      </c>
      <c r="O80" s="13">
        <f t="shared" si="13"/>
        <v>2.2727272727272728E-2</v>
      </c>
      <c r="P80" s="13">
        <f t="shared" si="14"/>
        <v>0.15909090909090909</v>
      </c>
      <c r="Q80" s="22">
        <f t="shared" si="18"/>
        <v>0.18181818181818182</v>
      </c>
      <c r="R80">
        <v>6</v>
      </c>
      <c r="S80" s="23">
        <f t="shared" si="15"/>
        <v>1.0135135135135136E-2</v>
      </c>
      <c r="T80" s="24">
        <v>3.7718374510598083</v>
      </c>
      <c r="U80" s="24">
        <v>41.147122877941882</v>
      </c>
      <c r="V80" s="25">
        <v>765.13247580859127</v>
      </c>
      <c r="W80">
        <v>31483</v>
      </c>
    </row>
    <row r="81" spans="1:28">
      <c r="A81" s="20">
        <v>1910</v>
      </c>
      <c r="B81" s="20">
        <v>20</v>
      </c>
      <c r="C81" s="20" t="s">
        <v>312</v>
      </c>
      <c r="D81" s="9">
        <v>111</v>
      </c>
      <c r="E81" s="9">
        <v>83</v>
      </c>
      <c r="F81" s="13">
        <f t="shared" si="0"/>
        <v>0.74774774774774777</v>
      </c>
      <c r="G81" s="9">
        <v>6</v>
      </c>
      <c r="H81" s="13">
        <f t="shared" si="10"/>
        <v>5.4054054054054057E-2</v>
      </c>
      <c r="I81" s="9">
        <v>2</v>
      </c>
      <c r="J81" s="13">
        <f t="shared" si="16"/>
        <v>1.8018018018018018E-2</v>
      </c>
      <c r="K81" s="9">
        <v>17</v>
      </c>
      <c r="L81" s="13">
        <f t="shared" si="11"/>
        <v>0.15315315315315314</v>
      </c>
      <c r="M81" s="13">
        <f t="shared" si="17"/>
        <v>0.17117117117117117</v>
      </c>
      <c r="N81" s="13">
        <f t="shared" si="12"/>
        <v>0.79047619047619044</v>
      </c>
      <c r="O81" s="13">
        <f t="shared" si="13"/>
        <v>1.9047619047619049E-2</v>
      </c>
      <c r="P81" s="13">
        <f t="shared" si="14"/>
        <v>0.16190476190476191</v>
      </c>
      <c r="Q81" s="22">
        <f t="shared" si="18"/>
        <v>0.18095238095238098</v>
      </c>
      <c r="R81">
        <v>4</v>
      </c>
      <c r="S81" s="23">
        <f t="shared" si="15"/>
        <v>3.6036036036036036E-2</v>
      </c>
      <c r="T81" s="24">
        <v>3.8105117565698476</v>
      </c>
      <c r="U81" s="24">
        <v>30.296683132620664</v>
      </c>
      <c r="V81" s="25">
        <v>198.37155023511428</v>
      </c>
      <c r="W81">
        <v>6010</v>
      </c>
    </row>
    <row r="82" spans="1:28">
      <c r="A82" s="20">
        <v>1911</v>
      </c>
      <c r="B82" s="20">
        <v>1</v>
      </c>
      <c r="C82" s="20" t="s">
        <v>277</v>
      </c>
      <c r="D82" s="9">
        <v>1688</v>
      </c>
      <c r="E82" s="9">
        <v>1054</v>
      </c>
      <c r="F82" s="13">
        <f t="shared" si="0"/>
        <v>0.62440758293838861</v>
      </c>
      <c r="G82" s="9">
        <v>189</v>
      </c>
      <c r="H82" s="13">
        <f t="shared" si="10"/>
        <v>0.11196682464454977</v>
      </c>
      <c r="I82" s="9">
        <v>108</v>
      </c>
      <c r="J82" s="13">
        <f t="shared" si="16"/>
        <v>6.398104265402843E-2</v>
      </c>
      <c r="K82" s="9">
        <v>312</v>
      </c>
      <c r="L82" s="13">
        <f t="shared" si="11"/>
        <v>0.18483412322274881</v>
      </c>
      <c r="M82" s="13">
        <f t="shared" si="17"/>
        <v>0.24881516587677724</v>
      </c>
      <c r="N82" s="13">
        <f t="shared" si="12"/>
        <v>0.70313542361574388</v>
      </c>
      <c r="O82" s="13">
        <f t="shared" si="13"/>
        <v>7.2048032021347561E-2</v>
      </c>
      <c r="P82" s="13">
        <f t="shared" si="14"/>
        <v>0.20813875917278185</v>
      </c>
      <c r="Q82" s="22">
        <f t="shared" si="18"/>
        <v>0.28018679119412943</v>
      </c>
      <c r="R82">
        <v>72</v>
      </c>
      <c r="S82" s="23">
        <f t="shared" si="15"/>
        <v>4.2654028436018961E-2</v>
      </c>
      <c r="T82" s="24">
        <v>1.7837538120321597</v>
      </c>
      <c r="U82" s="24">
        <v>92.214590563435877</v>
      </c>
      <c r="V82" s="25">
        <v>564.57443102982415</v>
      </c>
      <c r="W82">
        <v>52062</v>
      </c>
      <c r="X82">
        <v>19302</v>
      </c>
      <c r="Y82">
        <v>10821</v>
      </c>
      <c r="Z82" s="25">
        <f t="shared" ref="Z82:AA97" si="19">W82/X82</f>
        <v>2.6972334473111594</v>
      </c>
      <c r="AA82" s="25">
        <f t="shared" si="19"/>
        <v>1.7837538120321597</v>
      </c>
      <c r="AB82" s="25">
        <f t="shared" ref="AB82:AB101" si="20">D82/W82*1000</f>
        <v>32.422880411816678</v>
      </c>
    </row>
    <row r="83" spans="1:28">
      <c r="A83" s="20">
        <v>1911</v>
      </c>
      <c r="B83" s="20">
        <v>2</v>
      </c>
      <c r="C83" s="20" t="s">
        <v>278</v>
      </c>
      <c r="D83" s="9">
        <v>1808</v>
      </c>
      <c r="E83" s="9">
        <v>1142</v>
      </c>
      <c r="F83" s="13">
        <f t="shared" si="0"/>
        <v>0.63163716814159288</v>
      </c>
      <c r="G83" s="9">
        <v>194</v>
      </c>
      <c r="H83" s="13">
        <f t="shared" si="10"/>
        <v>0.10730088495575221</v>
      </c>
      <c r="I83" s="9">
        <v>114</v>
      </c>
      <c r="J83" s="13">
        <f t="shared" si="16"/>
        <v>6.3053097345132744E-2</v>
      </c>
      <c r="K83" s="9">
        <v>335</v>
      </c>
      <c r="L83" s="13">
        <f t="shared" si="11"/>
        <v>0.18528761061946902</v>
      </c>
      <c r="M83" s="13">
        <f t="shared" si="17"/>
        <v>0.24834070796460178</v>
      </c>
      <c r="N83" s="13">
        <f t="shared" si="12"/>
        <v>0.70755885997521684</v>
      </c>
      <c r="O83" s="13">
        <f t="shared" si="13"/>
        <v>7.0631970260223054E-2</v>
      </c>
      <c r="P83" s="13">
        <f t="shared" si="14"/>
        <v>0.20755885997521686</v>
      </c>
      <c r="Q83" s="22">
        <f t="shared" si="18"/>
        <v>0.27819083023543989</v>
      </c>
      <c r="R83">
        <v>84</v>
      </c>
      <c r="S83" s="23">
        <f t="shared" si="15"/>
        <v>4.6460176991150445E-2</v>
      </c>
      <c r="T83" s="24">
        <v>1.8573133310603478</v>
      </c>
      <c r="U83" s="24">
        <v>87.79364057464835</v>
      </c>
      <c r="V83" s="25">
        <v>643.55458584679275</v>
      </c>
      <c r="W83">
        <v>56500</v>
      </c>
      <c r="X83">
        <v>21790</v>
      </c>
      <c r="Y83">
        <v>11732</v>
      </c>
      <c r="Z83" s="25">
        <f t="shared" si="19"/>
        <v>2.5929325378614041</v>
      </c>
      <c r="AA83" s="25">
        <f t="shared" si="19"/>
        <v>1.8573133310603478</v>
      </c>
      <c r="AB83" s="25">
        <f t="shared" si="20"/>
        <v>32</v>
      </c>
    </row>
    <row r="84" spans="1:28">
      <c r="A84" s="20">
        <v>1911</v>
      </c>
      <c r="B84" s="20">
        <v>3</v>
      </c>
      <c r="C84" s="20" t="s">
        <v>179</v>
      </c>
      <c r="D84" s="9">
        <v>1621</v>
      </c>
      <c r="E84" s="9">
        <v>1071</v>
      </c>
      <c r="F84" s="13">
        <f t="shared" si="0"/>
        <v>0.66070326958667491</v>
      </c>
      <c r="G84" s="9">
        <v>187</v>
      </c>
      <c r="H84" s="13">
        <f t="shared" si="10"/>
        <v>0.11536088834053054</v>
      </c>
      <c r="I84" s="9">
        <v>153</v>
      </c>
      <c r="J84" s="13">
        <f t="shared" si="16"/>
        <v>9.438618136952498E-2</v>
      </c>
      <c r="K84" s="9">
        <v>189</v>
      </c>
      <c r="L84" s="13">
        <f t="shared" si="11"/>
        <v>0.11659469463294263</v>
      </c>
      <c r="M84" s="13">
        <f t="shared" si="17"/>
        <v>0.21098087600246762</v>
      </c>
      <c r="N84" s="13">
        <f t="shared" si="12"/>
        <v>0.7468619246861925</v>
      </c>
      <c r="O84" s="13">
        <f t="shared" si="13"/>
        <v>0.10669456066945607</v>
      </c>
      <c r="P84" s="13">
        <f t="shared" si="14"/>
        <v>0.13179916317991633</v>
      </c>
      <c r="Q84" s="22">
        <f t="shared" si="18"/>
        <v>0.2384937238493724</v>
      </c>
      <c r="R84">
        <v>118</v>
      </c>
      <c r="S84" s="23">
        <f t="shared" si="15"/>
        <v>7.2794571252313381E-2</v>
      </c>
      <c r="T84" s="24">
        <v>2.0889523033020789</v>
      </c>
      <c r="U84" s="24">
        <v>113.82018011796902</v>
      </c>
      <c r="V84" s="25">
        <v>530.41560764907763</v>
      </c>
      <c r="W84">
        <v>60372</v>
      </c>
      <c r="X84">
        <v>25621</v>
      </c>
      <c r="Y84">
        <v>12265</v>
      </c>
      <c r="Z84" s="25">
        <f t="shared" si="19"/>
        <v>2.3563483080285703</v>
      </c>
      <c r="AA84" s="25">
        <f t="shared" si="19"/>
        <v>2.0889523033020789</v>
      </c>
      <c r="AB84" s="25">
        <f t="shared" si="20"/>
        <v>26.85019545484662</v>
      </c>
    </row>
    <row r="85" spans="1:28">
      <c r="A85" s="20">
        <v>1911</v>
      </c>
      <c r="B85" s="20">
        <v>4</v>
      </c>
      <c r="C85" s="20" t="s">
        <v>182</v>
      </c>
      <c r="D85" s="9">
        <v>991</v>
      </c>
      <c r="E85" s="9">
        <v>649</v>
      </c>
      <c r="F85" s="13">
        <f t="shared" si="0"/>
        <v>0.65489404641775983</v>
      </c>
      <c r="G85" s="9">
        <v>92</v>
      </c>
      <c r="H85" s="13">
        <f t="shared" si="10"/>
        <v>9.2835519677093845E-2</v>
      </c>
      <c r="I85" s="9">
        <v>36</v>
      </c>
      <c r="J85" s="13">
        <f t="shared" si="16"/>
        <v>3.6326942482341071E-2</v>
      </c>
      <c r="K85" s="9">
        <v>193</v>
      </c>
      <c r="L85" s="13">
        <f t="shared" si="11"/>
        <v>0.19475277497477295</v>
      </c>
      <c r="M85" s="13">
        <f t="shared" si="17"/>
        <v>0.23107971745711403</v>
      </c>
      <c r="N85" s="13">
        <f t="shared" si="12"/>
        <v>0.72191323692992215</v>
      </c>
      <c r="O85" s="13">
        <f t="shared" si="13"/>
        <v>4.0044493882091213E-2</v>
      </c>
      <c r="P85" s="13">
        <f t="shared" si="14"/>
        <v>0.21468298109010012</v>
      </c>
      <c r="Q85" s="22">
        <f t="shared" si="18"/>
        <v>0.25472747497219134</v>
      </c>
      <c r="R85">
        <v>84</v>
      </c>
      <c r="S85" s="23">
        <f t="shared" si="15"/>
        <v>8.4762865792129161E-2</v>
      </c>
      <c r="T85" s="24">
        <v>2.8557762170016954</v>
      </c>
      <c r="U85" s="24">
        <v>51.4717425790353</v>
      </c>
      <c r="V85" s="25">
        <v>742.32963730205472</v>
      </c>
      <c r="W85">
        <v>38209</v>
      </c>
      <c r="X85">
        <v>23583</v>
      </c>
      <c r="Y85">
        <v>8258</v>
      </c>
      <c r="Z85" s="25">
        <f t="shared" si="19"/>
        <v>1.6201925115549336</v>
      </c>
      <c r="AA85" s="25">
        <f t="shared" si="19"/>
        <v>2.8557762170016954</v>
      </c>
      <c r="AB85" s="25">
        <f t="shared" si="20"/>
        <v>25.936297730901096</v>
      </c>
    </row>
    <row r="86" spans="1:28">
      <c r="A86" s="20">
        <v>1911</v>
      </c>
      <c r="B86" s="20">
        <v>5</v>
      </c>
      <c r="C86" s="20" t="s">
        <v>279</v>
      </c>
      <c r="D86" s="9">
        <v>1164</v>
      </c>
      <c r="E86" s="9">
        <v>725</v>
      </c>
      <c r="F86" s="13">
        <f t="shared" si="0"/>
        <v>0.62285223367697595</v>
      </c>
      <c r="G86" s="9">
        <v>106</v>
      </c>
      <c r="H86" s="13">
        <f t="shared" si="10"/>
        <v>9.1065292096219927E-2</v>
      </c>
      <c r="I86" s="9">
        <v>68</v>
      </c>
      <c r="J86" s="13">
        <f t="shared" si="16"/>
        <v>5.8419243986254296E-2</v>
      </c>
      <c r="K86" s="9">
        <v>230</v>
      </c>
      <c r="L86" s="13">
        <f t="shared" si="11"/>
        <v>0.19759450171821305</v>
      </c>
      <c r="M86" s="13">
        <f t="shared" si="17"/>
        <v>0.25601374570446733</v>
      </c>
      <c r="N86" s="13">
        <f t="shared" si="12"/>
        <v>0.68525519848771266</v>
      </c>
      <c r="O86" s="13">
        <f t="shared" si="13"/>
        <v>6.4272211720226846E-2</v>
      </c>
      <c r="P86" s="13">
        <f t="shared" si="14"/>
        <v>0.21739130434782608</v>
      </c>
      <c r="Q86" s="22">
        <f t="shared" si="18"/>
        <v>0.28166351606805295</v>
      </c>
      <c r="R86">
        <v>62</v>
      </c>
      <c r="S86" s="23">
        <f t="shared" si="15"/>
        <v>5.3264604810996562E-2</v>
      </c>
      <c r="T86" s="24">
        <v>1.86078816246414</v>
      </c>
      <c r="U86" s="24">
        <v>32.194277487653849</v>
      </c>
      <c r="V86" s="25">
        <v>1055.2185869997513</v>
      </c>
      <c r="W86">
        <v>33972</v>
      </c>
      <c r="X86">
        <v>12324</v>
      </c>
      <c r="Y86">
        <v>6623</v>
      </c>
      <c r="Z86" s="25">
        <f t="shared" si="19"/>
        <v>2.7565725413826678</v>
      </c>
      <c r="AA86" s="25">
        <f t="shared" si="19"/>
        <v>1.86078816246414</v>
      </c>
      <c r="AB86" s="25">
        <f t="shared" si="20"/>
        <v>34.263511126810315</v>
      </c>
    </row>
    <row r="87" spans="1:28">
      <c r="A87" s="20">
        <v>1911</v>
      </c>
      <c r="B87" s="20">
        <v>6</v>
      </c>
      <c r="C87" s="20" t="s">
        <v>183</v>
      </c>
      <c r="D87" s="9">
        <v>909</v>
      </c>
      <c r="E87" s="9">
        <v>468</v>
      </c>
      <c r="F87" s="13">
        <f t="shared" si="0"/>
        <v>0.51485148514851486</v>
      </c>
      <c r="G87" s="9">
        <v>90</v>
      </c>
      <c r="H87" s="13">
        <f t="shared" si="10"/>
        <v>9.9009900990099015E-2</v>
      </c>
      <c r="I87" s="9">
        <v>27</v>
      </c>
      <c r="J87" s="13">
        <f t="shared" si="16"/>
        <v>2.9702970297029702E-2</v>
      </c>
      <c r="K87" s="9">
        <v>303</v>
      </c>
      <c r="L87" s="13">
        <f t="shared" si="11"/>
        <v>0.33333333333333331</v>
      </c>
      <c r="M87" s="13">
        <f t="shared" si="17"/>
        <v>0.36303630363036304</v>
      </c>
      <c r="N87" s="13">
        <f t="shared" si="12"/>
        <v>0.5714285714285714</v>
      </c>
      <c r="O87" s="13">
        <f t="shared" si="13"/>
        <v>3.2967032967032968E-2</v>
      </c>
      <c r="P87" s="13">
        <f t="shared" si="14"/>
        <v>0.36996336996336998</v>
      </c>
      <c r="Q87" s="22">
        <f t="shared" si="18"/>
        <v>0.40293040293040294</v>
      </c>
      <c r="R87">
        <v>86</v>
      </c>
      <c r="S87" s="23">
        <f t="shared" si="15"/>
        <v>9.4609460946094612E-2</v>
      </c>
      <c r="T87" s="24">
        <v>2.2473063109286815</v>
      </c>
      <c r="U87" s="24">
        <v>31.071438382198309</v>
      </c>
      <c r="V87" s="25">
        <v>966.80429243374681</v>
      </c>
      <c r="W87">
        <v>30040</v>
      </c>
      <c r="X87">
        <v>13140</v>
      </c>
      <c r="Y87">
        <v>5847</v>
      </c>
      <c r="Z87" s="25">
        <f t="shared" si="19"/>
        <v>2.2861491628614918</v>
      </c>
      <c r="AA87" s="25">
        <f t="shared" si="19"/>
        <v>2.2473063109286815</v>
      </c>
      <c r="AB87" s="25">
        <f t="shared" si="20"/>
        <v>30.259653794940078</v>
      </c>
    </row>
    <row r="88" spans="1:28">
      <c r="A88" s="20">
        <v>1911</v>
      </c>
      <c r="B88" s="20">
        <v>7</v>
      </c>
      <c r="C88" s="20" t="s">
        <v>280</v>
      </c>
      <c r="D88" s="9">
        <v>631</v>
      </c>
      <c r="E88" s="9">
        <v>389</v>
      </c>
      <c r="F88" s="13">
        <f t="shared" si="0"/>
        <v>0.61648177496038037</v>
      </c>
      <c r="G88" s="9">
        <v>56</v>
      </c>
      <c r="H88" s="13">
        <f t="shared" si="10"/>
        <v>8.874801901743265E-2</v>
      </c>
      <c r="I88" s="9">
        <v>29</v>
      </c>
      <c r="J88" s="13">
        <f t="shared" si="16"/>
        <v>4.5958795562599047E-2</v>
      </c>
      <c r="K88" s="9">
        <v>140</v>
      </c>
      <c r="L88" s="13">
        <f t="shared" si="11"/>
        <v>0.22187004754358161</v>
      </c>
      <c r="M88" s="13">
        <f t="shared" si="17"/>
        <v>0.26782884310618066</v>
      </c>
      <c r="N88" s="13">
        <f t="shared" si="12"/>
        <v>0.67652173913043478</v>
      </c>
      <c r="O88" s="13">
        <f t="shared" si="13"/>
        <v>5.0434782608695654E-2</v>
      </c>
      <c r="P88" s="13">
        <f t="shared" si="14"/>
        <v>0.24347826086956523</v>
      </c>
      <c r="Q88" s="22">
        <f t="shared" si="18"/>
        <v>0.29391304347826086</v>
      </c>
      <c r="R88">
        <v>19</v>
      </c>
      <c r="S88" s="23">
        <f t="shared" si="15"/>
        <v>3.0110935023771792E-2</v>
      </c>
      <c r="T88" s="24">
        <v>2.0943396226415096</v>
      </c>
      <c r="U88" s="24">
        <v>19.208377237311584</v>
      </c>
      <c r="V88" s="25">
        <v>1015.5464857337533</v>
      </c>
      <c r="W88">
        <v>19507</v>
      </c>
      <c r="X88">
        <v>8214</v>
      </c>
      <c r="Y88">
        <v>3922</v>
      </c>
      <c r="Z88" s="25">
        <f t="shared" si="19"/>
        <v>2.3748478207937667</v>
      </c>
      <c r="AA88" s="25">
        <f t="shared" si="19"/>
        <v>2.0943396226415096</v>
      </c>
      <c r="AB88" s="25">
        <f t="shared" si="20"/>
        <v>32.347362485261705</v>
      </c>
    </row>
    <row r="89" spans="1:28">
      <c r="A89" s="20">
        <v>1911</v>
      </c>
      <c r="B89" s="20">
        <v>8</v>
      </c>
      <c r="C89" s="20" t="s">
        <v>241</v>
      </c>
      <c r="D89" s="9">
        <v>887</v>
      </c>
      <c r="E89" s="9">
        <v>565</v>
      </c>
      <c r="F89" s="13">
        <f t="shared" si="0"/>
        <v>0.63697857948139802</v>
      </c>
      <c r="G89" s="9">
        <v>100</v>
      </c>
      <c r="H89" s="13">
        <f t="shared" si="10"/>
        <v>0.11273957158962795</v>
      </c>
      <c r="I89" s="9">
        <v>35</v>
      </c>
      <c r="J89" s="13">
        <f t="shared" si="16"/>
        <v>3.9458850056369787E-2</v>
      </c>
      <c r="K89" s="9">
        <v>164</v>
      </c>
      <c r="L89" s="13">
        <f t="shared" si="11"/>
        <v>0.18489289740698986</v>
      </c>
      <c r="M89" s="13">
        <f t="shared" si="17"/>
        <v>0.22435174746335965</v>
      </c>
      <c r="N89" s="13">
        <f t="shared" si="12"/>
        <v>0.71791613722998726</v>
      </c>
      <c r="O89" s="13">
        <f t="shared" si="13"/>
        <v>4.4472681067344345E-2</v>
      </c>
      <c r="P89" s="13">
        <f t="shared" si="14"/>
        <v>0.20838627700127066</v>
      </c>
      <c r="Q89" s="22">
        <f t="shared" si="18"/>
        <v>0.25285895806861503</v>
      </c>
      <c r="R89">
        <v>45</v>
      </c>
      <c r="S89" s="23">
        <f t="shared" si="15"/>
        <v>5.0732807215332583E-2</v>
      </c>
      <c r="T89" s="24">
        <v>2.2120579407542738</v>
      </c>
      <c r="U89" s="24">
        <v>143.60023739855373</v>
      </c>
      <c r="V89" s="25">
        <v>254.67228092735954</v>
      </c>
      <c r="W89">
        <v>36571</v>
      </c>
      <c r="X89">
        <v>16951</v>
      </c>
      <c r="Y89">
        <v>7663</v>
      </c>
      <c r="Z89" s="25">
        <f t="shared" si="19"/>
        <v>2.1574538375317092</v>
      </c>
      <c r="AA89" s="25">
        <f t="shared" si="19"/>
        <v>2.2120579407542738</v>
      </c>
      <c r="AB89" s="25">
        <f t="shared" si="20"/>
        <v>24.254190478794673</v>
      </c>
    </row>
    <row r="90" spans="1:28">
      <c r="A90" s="20">
        <v>1911</v>
      </c>
      <c r="B90" s="20">
        <v>9</v>
      </c>
      <c r="C90" s="20" t="s">
        <v>281</v>
      </c>
      <c r="D90" s="9">
        <v>1050</v>
      </c>
      <c r="E90" s="9">
        <v>658</v>
      </c>
      <c r="F90" s="13">
        <f t="shared" si="0"/>
        <v>0.62666666666666671</v>
      </c>
      <c r="G90" s="9">
        <v>118</v>
      </c>
      <c r="H90" s="13">
        <f t="shared" si="10"/>
        <v>0.11238095238095239</v>
      </c>
      <c r="I90" s="9">
        <v>101</v>
      </c>
      <c r="J90" s="13">
        <f t="shared" si="16"/>
        <v>9.6190476190476187E-2</v>
      </c>
      <c r="K90" s="9">
        <v>151</v>
      </c>
      <c r="L90" s="13">
        <f t="shared" si="11"/>
        <v>0.1438095238095238</v>
      </c>
      <c r="M90" s="13">
        <f t="shared" si="17"/>
        <v>0.24</v>
      </c>
      <c r="N90" s="13">
        <f t="shared" si="12"/>
        <v>0.70600858369098718</v>
      </c>
      <c r="O90" s="13">
        <f t="shared" si="13"/>
        <v>0.10836909871244635</v>
      </c>
      <c r="P90" s="13">
        <f t="shared" si="14"/>
        <v>0.16201716738197425</v>
      </c>
      <c r="Q90" s="22">
        <f t="shared" si="18"/>
        <v>0.27038626609442062</v>
      </c>
      <c r="R90">
        <v>109</v>
      </c>
      <c r="S90" s="23">
        <f t="shared" si="15"/>
        <v>0.10380952380952381</v>
      </c>
      <c r="T90" s="24">
        <v>2.5509062430073843</v>
      </c>
      <c r="U90" s="24">
        <v>209.92891903824625</v>
      </c>
      <c r="V90" s="25">
        <v>209.38992208115749</v>
      </c>
      <c r="W90">
        <v>43957</v>
      </c>
      <c r="X90">
        <v>22800</v>
      </c>
      <c r="Y90">
        <v>8938</v>
      </c>
      <c r="Z90" s="25">
        <f t="shared" si="19"/>
        <v>1.9279385964912281</v>
      </c>
      <c r="AA90" s="25">
        <f t="shared" si="19"/>
        <v>2.5509062430073843</v>
      </c>
      <c r="AB90" s="25">
        <f t="shared" si="20"/>
        <v>23.886980458175035</v>
      </c>
    </row>
    <row r="91" spans="1:28">
      <c r="A91" s="20">
        <v>1911</v>
      </c>
      <c r="B91" s="20">
        <v>10</v>
      </c>
      <c r="C91" s="20" t="s">
        <v>188</v>
      </c>
      <c r="D91" s="9">
        <v>1397</v>
      </c>
      <c r="E91" s="9">
        <v>683</v>
      </c>
      <c r="F91" s="13">
        <f t="shared" si="0"/>
        <v>0.48890479599141018</v>
      </c>
      <c r="G91" s="9">
        <v>306</v>
      </c>
      <c r="H91" s="13">
        <f t="shared" si="10"/>
        <v>0.21904080171796708</v>
      </c>
      <c r="I91" s="9">
        <v>202</v>
      </c>
      <c r="J91" s="13">
        <f t="shared" si="16"/>
        <v>0.14459556191839656</v>
      </c>
      <c r="K91" s="9">
        <v>182</v>
      </c>
      <c r="L91" s="13">
        <f t="shared" si="11"/>
        <v>0.13027916964924838</v>
      </c>
      <c r="M91" s="13">
        <f t="shared" si="17"/>
        <v>0.27487473156764497</v>
      </c>
      <c r="N91" s="13">
        <f t="shared" si="12"/>
        <v>0.62603116406966086</v>
      </c>
      <c r="O91" s="13">
        <f t="shared" si="13"/>
        <v>0.18515123739688361</v>
      </c>
      <c r="P91" s="13">
        <f t="shared" si="14"/>
        <v>0.16681943171402383</v>
      </c>
      <c r="Q91" s="22">
        <f t="shared" si="18"/>
        <v>0.35197066911090746</v>
      </c>
      <c r="R91">
        <v>527</v>
      </c>
      <c r="S91" s="23">
        <f t="shared" si="15"/>
        <v>0.3772369362920544</v>
      </c>
      <c r="T91" s="24">
        <v>3.3552253116011506</v>
      </c>
      <c r="U91" s="24">
        <v>61.61697666130528</v>
      </c>
      <c r="V91" s="25">
        <v>391.4505596823135</v>
      </c>
      <c r="W91">
        <v>24120</v>
      </c>
      <c r="X91">
        <v>13998</v>
      </c>
      <c r="Y91">
        <v>4172</v>
      </c>
      <c r="Z91" s="25">
        <f t="shared" si="19"/>
        <v>1.723103300471496</v>
      </c>
      <c r="AA91" s="25">
        <f t="shared" si="19"/>
        <v>3.3552253116011506</v>
      </c>
      <c r="AB91" s="25">
        <f t="shared" si="20"/>
        <v>57.91873963515755</v>
      </c>
    </row>
    <row r="92" spans="1:28">
      <c r="A92" s="20">
        <v>1911</v>
      </c>
      <c r="B92" s="20">
        <v>11</v>
      </c>
      <c r="C92" s="20" t="s">
        <v>190</v>
      </c>
      <c r="D92" s="9">
        <v>1286</v>
      </c>
      <c r="E92" s="9">
        <v>836</v>
      </c>
      <c r="F92" s="13">
        <f t="shared" si="0"/>
        <v>0.65007776049766719</v>
      </c>
      <c r="G92" s="9">
        <v>136</v>
      </c>
      <c r="H92" s="13">
        <f t="shared" si="10"/>
        <v>0.10575427682737169</v>
      </c>
      <c r="I92" s="9">
        <v>88</v>
      </c>
      <c r="J92" s="13">
        <f t="shared" si="16"/>
        <v>6.8429237947122856E-2</v>
      </c>
      <c r="K92" s="9">
        <v>211</v>
      </c>
      <c r="L92" s="13">
        <f t="shared" si="11"/>
        <v>0.16407465007776051</v>
      </c>
      <c r="M92" s="13">
        <f t="shared" si="17"/>
        <v>0.23250388802488337</v>
      </c>
      <c r="N92" s="13">
        <f t="shared" si="12"/>
        <v>0.72695652173913039</v>
      </c>
      <c r="O92" s="13">
        <f t="shared" si="13"/>
        <v>7.6521739130434779E-2</v>
      </c>
      <c r="P92" s="13">
        <f t="shared" si="14"/>
        <v>0.18347826086956523</v>
      </c>
      <c r="Q92" s="22">
        <f t="shared" si="18"/>
        <v>0.26</v>
      </c>
      <c r="R92">
        <v>80</v>
      </c>
      <c r="S92" s="23">
        <f t="shared" si="15"/>
        <v>6.2208398133748059E-2</v>
      </c>
      <c r="T92" s="24">
        <v>2.5420927684441197</v>
      </c>
      <c r="U92" s="24">
        <v>90.879702756757965</v>
      </c>
      <c r="V92" s="25">
        <v>588.04109585433298</v>
      </c>
      <c r="W92">
        <v>53441</v>
      </c>
      <c r="X92">
        <v>27841</v>
      </c>
      <c r="Y92">
        <v>10952</v>
      </c>
      <c r="Z92" s="25">
        <f t="shared" si="19"/>
        <v>1.9195072016091377</v>
      </c>
      <c r="AA92" s="25">
        <f t="shared" si="19"/>
        <v>2.5420927684441197</v>
      </c>
      <c r="AB92" s="25">
        <f t="shared" si="20"/>
        <v>24.063920959562882</v>
      </c>
    </row>
    <row r="93" spans="1:28">
      <c r="A93" s="20">
        <v>1911</v>
      </c>
      <c r="B93" s="20">
        <v>12</v>
      </c>
      <c r="C93" s="20" t="s">
        <v>260</v>
      </c>
      <c r="D93" s="9">
        <v>353</v>
      </c>
      <c r="E93" s="9">
        <v>282</v>
      </c>
      <c r="F93" s="13">
        <f t="shared" si="0"/>
        <v>0.79886685552407932</v>
      </c>
      <c r="G93" s="9">
        <v>11</v>
      </c>
      <c r="H93" s="13">
        <f t="shared" si="10"/>
        <v>3.1161473087818695E-2</v>
      </c>
      <c r="I93" s="9">
        <v>9</v>
      </c>
      <c r="J93" s="13">
        <f t="shared" si="16"/>
        <v>2.5495750708215296E-2</v>
      </c>
      <c r="K93" s="9">
        <v>38</v>
      </c>
      <c r="L93" s="13">
        <f t="shared" si="11"/>
        <v>0.10764872521246459</v>
      </c>
      <c r="M93" s="13">
        <f t="shared" si="17"/>
        <v>0.13314447592067988</v>
      </c>
      <c r="N93" s="13">
        <f t="shared" si="12"/>
        <v>0.82456140350877194</v>
      </c>
      <c r="O93" s="13">
        <f t="shared" si="13"/>
        <v>2.6315789473684209E-2</v>
      </c>
      <c r="P93" s="13">
        <f t="shared" si="14"/>
        <v>0.1111111111111111</v>
      </c>
      <c r="Q93" s="22">
        <f t="shared" si="18"/>
        <v>0.13742690058479531</v>
      </c>
      <c r="R93">
        <v>8</v>
      </c>
      <c r="S93" s="23">
        <f t="shared" si="15"/>
        <v>2.2662889518413599E-2</v>
      </c>
      <c r="T93" s="24">
        <v>5.5518029456576938</v>
      </c>
      <c r="U93" s="24">
        <v>29.19761725058417</v>
      </c>
      <c r="V93" s="25">
        <v>1198.830702505345</v>
      </c>
      <c r="W93">
        <v>35003</v>
      </c>
      <c r="X93">
        <v>43726</v>
      </c>
      <c r="Y93">
        <v>7876</v>
      </c>
      <c r="Z93" s="25">
        <f t="shared" si="19"/>
        <v>0.8005077070850295</v>
      </c>
      <c r="AA93" s="25">
        <f t="shared" si="19"/>
        <v>5.5518029456576938</v>
      </c>
      <c r="AB93" s="25">
        <f t="shared" si="20"/>
        <v>10.084849870011141</v>
      </c>
    </row>
    <row r="94" spans="1:28">
      <c r="A94" s="20">
        <v>1911</v>
      </c>
      <c r="B94" s="20">
        <v>13</v>
      </c>
      <c r="C94" s="20" t="s">
        <v>282</v>
      </c>
      <c r="D94" s="9">
        <v>1257</v>
      </c>
      <c r="E94" s="9">
        <v>742</v>
      </c>
      <c r="F94" s="13">
        <f t="shared" si="0"/>
        <v>0.59029435163086719</v>
      </c>
      <c r="G94" s="9">
        <v>150</v>
      </c>
      <c r="H94" s="13">
        <f t="shared" si="10"/>
        <v>0.11933174224343675</v>
      </c>
      <c r="I94" s="9">
        <v>87</v>
      </c>
      <c r="J94" s="13">
        <f t="shared" si="16"/>
        <v>6.9212410501193311E-2</v>
      </c>
      <c r="K94" s="9">
        <v>256</v>
      </c>
      <c r="L94" s="13">
        <f t="shared" si="11"/>
        <v>0.20365950676213207</v>
      </c>
      <c r="M94" s="13">
        <f t="shared" si="17"/>
        <v>0.27287191726332538</v>
      </c>
      <c r="N94" s="13">
        <f t="shared" si="12"/>
        <v>0.67028003613369469</v>
      </c>
      <c r="O94" s="13">
        <f t="shared" si="13"/>
        <v>7.8590785907859076E-2</v>
      </c>
      <c r="P94" s="13">
        <f t="shared" si="14"/>
        <v>0.23125564588979222</v>
      </c>
      <c r="Q94" s="22">
        <f t="shared" si="18"/>
        <v>0.30984643179765131</v>
      </c>
      <c r="R94">
        <v>114</v>
      </c>
      <c r="S94" s="23">
        <f t="shared" si="15"/>
        <v>9.0692124105011929E-2</v>
      </c>
      <c r="T94" s="24">
        <v>2.5345390137037382</v>
      </c>
      <c r="U94" s="24">
        <v>174.87304311549246</v>
      </c>
      <c r="V94" s="25">
        <v>276.07456895523609</v>
      </c>
      <c r="W94">
        <v>48278</v>
      </c>
      <c r="X94">
        <v>27188</v>
      </c>
      <c r="Y94">
        <v>10727</v>
      </c>
      <c r="Z94" s="25">
        <f t="shared" si="19"/>
        <v>1.7757098720023541</v>
      </c>
      <c r="AA94" s="25">
        <f t="shared" si="19"/>
        <v>2.5345390137037382</v>
      </c>
      <c r="AB94" s="25">
        <f t="shared" si="20"/>
        <v>26.036704088818926</v>
      </c>
    </row>
    <row r="95" spans="1:28">
      <c r="A95" s="20">
        <v>1911</v>
      </c>
      <c r="B95" s="20">
        <v>14</v>
      </c>
      <c r="C95" s="20" t="s">
        <v>202</v>
      </c>
      <c r="D95" s="9">
        <v>976</v>
      </c>
      <c r="E95" s="9">
        <v>563</v>
      </c>
      <c r="F95" s="13">
        <f t="shared" si="0"/>
        <v>0.57684426229508201</v>
      </c>
      <c r="G95" s="9">
        <v>80</v>
      </c>
      <c r="H95" s="13">
        <f t="shared" si="10"/>
        <v>8.1967213114754092E-2</v>
      </c>
      <c r="I95" s="9">
        <v>52</v>
      </c>
      <c r="J95" s="13">
        <f t="shared" si="16"/>
        <v>5.3278688524590161E-2</v>
      </c>
      <c r="K95" s="9">
        <v>245</v>
      </c>
      <c r="L95" s="13">
        <f t="shared" si="11"/>
        <v>0.25102459016393441</v>
      </c>
      <c r="M95" s="13">
        <f t="shared" si="17"/>
        <v>0.30430327868852458</v>
      </c>
      <c r="N95" s="13">
        <f t="shared" si="12"/>
        <v>0.6283482142857143</v>
      </c>
      <c r="O95" s="13">
        <f t="shared" si="13"/>
        <v>5.8035714285714288E-2</v>
      </c>
      <c r="P95" s="13">
        <f t="shared" si="14"/>
        <v>0.2734375</v>
      </c>
      <c r="Q95" s="22">
        <f t="shared" si="18"/>
        <v>0.3314732142857143</v>
      </c>
      <c r="R95">
        <v>42</v>
      </c>
      <c r="S95" s="23">
        <f t="shared" si="15"/>
        <v>4.3032786885245901E-2</v>
      </c>
      <c r="T95" s="24">
        <v>2.4191522762951334</v>
      </c>
      <c r="U95" s="24">
        <v>36.909045068467748</v>
      </c>
      <c r="V95" s="25">
        <v>857.32372488372357</v>
      </c>
      <c r="W95">
        <v>31643</v>
      </c>
      <c r="X95">
        <v>15410</v>
      </c>
      <c r="Y95">
        <v>6370</v>
      </c>
      <c r="Z95" s="25">
        <f t="shared" si="19"/>
        <v>2.0534068786502271</v>
      </c>
      <c r="AA95" s="25">
        <f t="shared" si="19"/>
        <v>2.4191522762951334</v>
      </c>
      <c r="AB95" s="25">
        <f t="shared" si="20"/>
        <v>30.844104541288754</v>
      </c>
    </row>
    <row r="96" spans="1:28">
      <c r="A96" s="20">
        <v>1911</v>
      </c>
      <c r="B96" s="20">
        <v>15</v>
      </c>
      <c r="C96" s="20" t="s">
        <v>195</v>
      </c>
      <c r="D96" s="9">
        <v>1693</v>
      </c>
      <c r="E96" s="9">
        <v>923</v>
      </c>
      <c r="F96" s="13">
        <f t="shared" si="0"/>
        <v>0.54518606024808036</v>
      </c>
      <c r="G96" s="9">
        <v>209</v>
      </c>
      <c r="H96" s="13">
        <f t="shared" si="10"/>
        <v>0.12344949793266391</v>
      </c>
      <c r="I96" s="9">
        <v>238</v>
      </c>
      <c r="J96" s="13">
        <f t="shared" si="16"/>
        <v>0.14057885410513882</v>
      </c>
      <c r="K96" s="9">
        <v>268</v>
      </c>
      <c r="L96" s="13">
        <f t="shared" si="11"/>
        <v>0.15829887773183698</v>
      </c>
      <c r="M96" s="13">
        <f t="shared" si="17"/>
        <v>0.2988777318369758</v>
      </c>
      <c r="N96" s="13">
        <f t="shared" si="12"/>
        <v>0.62196765498652296</v>
      </c>
      <c r="O96" s="13">
        <f t="shared" si="13"/>
        <v>0.16037735849056603</v>
      </c>
      <c r="P96" s="13">
        <f t="shared" si="14"/>
        <v>0.18059299191374664</v>
      </c>
      <c r="Q96" s="22">
        <f t="shared" si="18"/>
        <v>0.34097035040431267</v>
      </c>
      <c r="R96">
        <v>92</v>
      </c>
      <c r="S96" s="23">
        <f t="shared" si="15"/>
        <v>5.4341405788541054E-2</v>
      </c>
      <c r="T96" s="24">
        <v>1.7388204795852236</v>
      </c>
      <c r="U96" s="24">
        <v>226.06788611002622</v>
      </c>
      <c r="V96" s="25">
        <v>214.78504017314521</v>
      </c>
      <c r="W96">
        <v>48556</v>
      </c>
      <c r="X96">
        <v>18781</v>
      </c>
      <c r="Y96">
        <v>10801</v>
      </c>
      <c r="Z96" s="25">
        <f t="shared" si="19"/>
        <v>2.5853788403173419</v>
      </c>
      <c r="AA96" s="25">
        <f t="shared" si="19"/>
        <v>1.7388204795852236</v>
      </c>
      <c r="AB96" s="25">
        <f t="shared" si="20"/>
        <v>34.866957739517254</v>
      </c>
    </row>
    <row r="97" spans="1:28">
      <c r="A97" s="20">
        <v>1911</v>
      </c>
      <c r="B97" s="20">
        <v>16</v>
      </c>
      <c r="C97" s="20" t="s">
        <v>198</v>
      </c>
      <c r="D97" s="9">
        <v>1145</v>
      </c>
      <c r="E97" s="9">
        <v>683</v>
      </c>
      <c r="F97" s="13">
        <f t="shared" si="0"/>
        <v>0.59650655021834065</v>
      </c>
      <c r="G97" s="9">
        <v>61</v>
      </c>
      <c r="H97" s="13">
        <f t="shared" si="10"/>
        <v>5.3275109170305673E-2</v>
      </c>
      <c r="I97" s="9">
        <v>34</v>
      </c>
      <c r="J97" s="13">
        <f t="shared" si="16"/>
        <v>2.9694323144104803E-2</v>
      </c>
      <c r="K97" s="9">
        <v>312</v>
      </c>
      <c r="L97" s="13">
        <f t="shared" si="11"/>
        <v>0.27248908296943231</v>
      </c>
      <c r="M97" s="13">
        <f t="shared" si="17"/>
        <v>0.30218340611353711</v>
      </c>
      <c r="N97" s="13">
        <f t="shared" si="12"/>
        <v>0.63007380073800734</v>
      </c>
      <c r="O97" s="13">
        <f t="shared" si="13"/>
        <v>3.136531365313653E-2</v>
      </c>
      <c r="P97" s="13">
        <f t="shared" si="14"/>
        <v>0.28782287822878228</v>
      </c>
      <c r="Q97" s="22">
        <f t="shared" si="18"/>
        <v>0.31918819188191883</v>
      </c>
      <c r="R97">
        <v>36</v>
      </c>
      <c r="S97" s="23">
        <f t="shared" si="15"/>
        <v>3.1441048034934499E-2</v>
      </c>
      <c r="T97" s="24">
        <v>2.2985297495979786</v>
      </c>
      <c r="U97" s="24">
        <v>73.489726683658716</v>
      </c>
      <c r="V97" s="25">
        <v>536.7961180453259</v>
      </c>
      <c r="W97">
        <v>39449</v>
      </c>
      <c r="X97">
        <v>20011</v>
      </c>
      <c r="Y97">
        <v>8706</v>
      </c>
      <c r="Z97" s="25">
        <f t="shared" si="19"/>
        <v>1.9713657488381391</v>
      </c>
      <c r="AA97" s="25">
        <f t="shared" si="19"/>
        <v>2.2985297495979786</v>
      </c>
      <c r="AB97" s="25">
        <f t="shared" si="20"/>
        <v>29.024816852138201</v>
      </c>
    </row>
    <row r="98" spans="1:28">
      <c r="A98" s="20">
        <v>1911</v>
      </c>
      <c r="B98" s="20">
        <v>17</v>
      </c>
      <c r="C98" s="20" t="s">
        <v>196</v>
      </c>
      <c r="D98" s="9">
        <v>1506</v>
      </c>
      <c r="E98" s="9">
        <v>852</v>
      </c>
      <c r="F98" s="13">
        <f t="shared" si="0"/>
        <v>0.56573705179282874</v>
      </c>
      <c r="G98" s="9">
        <v>182</v>
      </c>
      <c r="H98" s="13">
        <f t="shared" si="10"/>
        <v>0.12084993359893759</v>
      </c>
      <c r="I98" s="9">
        <v>171</v>
      </c>
      <c r="J98" s="13">
        <f t="shared" si="16"/>
        <v>0.11354581673306773</v>
      </c>
      <c r="K98" s="9">
        <v>240</v>
      </c>
      <c r="L98" s="13">
        <f t="shared" si="11"/>
        <v>0.15936254980079681</v>
      </c>
      <c r="M98" s="13">
        <f t="shared" si="17"/>
        <v>0.27290836653386452</v>
      </c>
      <c r="N98" s="13">
        <f t="shared" si="12"/>
        <v>0.64350453172205435</v>
      </c>
      <c r="O98" s="13">
        <f t="shared" si="13"/>
        <v>0.12915407854984895</v>
      </c>
      <c r="P98" s="13">
        <f t="shared" si="14"/>
        <v>0.18126888217522658</v>
      </c>
      <c r="Q98" s="22">
        <f t="shared" si="18"/>
        <v>0.31042296072507553</v>
      </c>
      <c r="R98">
        <v>110</v>
      </c>
      <c r="S98" s="23">
        <f t="shared" si="15"/>
        <v>7.3041168658698544E-2</v>
      </c>
      <c r="T98" s="24">
        <v>2.4436064152579107</v>
      </c>
      <c r="U98" s="24">
        <v>124.10304357198932</v>
      </c>
      <c r="V98" s="25">
        <v>467.28104590247824</v>
      </c>
      <c r="W98">
        <v>57991</v>
      </c>
      <c r="X98">
        <v>28187</v>
      </c>
      <c r="Y98">
        <v>11535</v>
      </c>
      <c r="Z98" s="25">
        <f t="shared" ref="Z98:AA101" si="21">W98/X98</f>
        <v>2.0573668712527051</v>
      </c>
      <c r="AA98" s="25">
        <f t="shared" si="21"/>
        <v>2.4436064152579107</v>
      </c>
      <c r="AB98" s="25">
        <f t="shared" si="20"/>
        <v>25.969546998672207</v>
      </c>
    </row>
    <row r="99" spans="1:28">
      <c r="A99" s="20">
        <v>1911</v>
      </c>
      <c r="B99" s="20">
        <v>18</v>
      </c>
      <c r="C99" s="20" t="s">
        <v>200</v>
      </c>
      <c r="D99" s="9">
        <v>713</v>
      </c>
      <c r="E99" s="9">
        <v>382</v>
      </c>
      <c r="F99" s="13">
        <f t="shared" si="0"/>
        <v>0.53576437587657788</v>
      </c>
      <c r="G99" s="9">
        <v>54</v>
      </c>
      <c r="H99" s="13">
        <f t="shared" si="10"/>
        <v>7.5736325385694248E-2</v>
      </c>
      <c r="I99" s="9">
        <v>53</v>
      </c>
      <c r="J99" s="13">
        <f t="shared" si="16"/>
        <v>7.4333800841514724E-2</v>
      </c>
      <c r="K99" s="9">
        <v>188</v>
      </c>
      <c r="L99" s="13">
        <f t="shared" si="11"/>
        <v>0.26367461430575034</v>
      </c>
      <c r="M99" s="13">
        <f t="shared" si="17"/>
        <v>0.3380084151472651</v>
      </c>
      <c r="N99" s="13">
        <f t="shared" si="12"/>
        <v>0.5796661608497724</v>
      </c>
      <c r="O99" s="13">
        <f t="shared" si="13"/>
        <v>8.042488619119878E-2</v>
      </c>
      <c r="P99" s="13">
        <f t="shared" si="14"/>
        <v>0.28528072837632779</v>
      </c>
      <c r="Q99" s="22">
        <f t="shared" si="18"/>
        <v>0.36570561456752659</v>
      </c>
      <c r="R99">
        <v>33</v>
      </c>
      <c r="S99" s="23">
        <f t="shared" si="15"/>
        <v>4.6283309957924262E-2</v>
      </c>
      <c r="T99" s="24">
        <v>3.9435473776442609</v>
      </c>
      <c r="U99" s="24">
        <v>22.482755362361917</v>
      </c>
      <c r="V99" s="25">
        <v>1658.8269275230857</v>
      </c>
      <c r="W99">
        <v>37295</v>
      </c>
      <c r="X99">
        <v>31505</v>
      </c>
      <c r="Y99">
        <v>7989</v>
      </c>
      <c r="Z99" s="25">
        <f t="shared" si="21"/>
        <v>1.1837803523250279</v>
      </c>
      <c r="AA99" s="25">
        <f t="shared" si="21"/>
        <v>3.9435473776442609</v>
      </c>
      <c r="AB99" s="25">
        <f t="shared" si="20"/>
        <v>19.117844215042233</v>
      </c>
    </row>
    <row r="100" spans="1:28">
      <c r="A100" s="20">
        <v>1911</v>
      </c>
      <c r="B100" s="20">
        <v>19</v>
      </c>
      <c r="C100" s="20" t="s">
        <v>207</v>
      </c>
      <c r="D100" s="9">
        <v>607</v>
      </c>
      <c r="E100" s="9">
        <v>402</v>
      </c>
      <c r="F100" s="13">
        <f t="shared" si="0"/>
        <v>0.66227347611202636</v>
      </c>
      <c r="G100" s="9">
        <v>34</v>
      </c>
      <c r="H100" s="13">
        <f t="shared" si="10"/>
        <v>5.6013179571663921E-2</v>
      </c>
      <c r="I100" s="9">
        <v>12</v>
      </c>
      <c r="J100" s="13">
        <f t="shared" si="16"/>
        <v>1.9769357495881382E-2</v>
      </c>
      <c r="K100" s="9">
        <v>131</v>
      </c>
      <c r="L100" s="13">
        <f t="shared" si="11"/>
        <v>0.21581548599670511</v>
      </c>
      <c r="M100" s="13">
        <f t="shared" si="17"/>
        <v>0.23558484349258649</v>
      </c>
      <c r="N100" s="13">
        <f t="shared" si="12"/>
        <v>0.70157068062827221</v>
      </c>
      <c r="O100" s="13">
        <f t="shared" si="13"/>
        <v>2.0942408376963352E-2</v>
      </c>
      <c r="P100" s="13">
        <f t="shared" si="14"/>
        <v>0.22862129144851659</v>
      </c>
      <c r="Q100" s="22">
        <f t="shared" si="18"/>
        <v>0.24956369982547993</v>
      </c>
      <c r="R100">
        <v>18</v>
      </c>
      <c r="S100" s="23">
        <f t="shared" si="15"/>
        <v>2.9654036243822075E-2</v>
      </c>
      <c r="T100" s="24">
        <v>3.7718374510598083</v>
      </c>
      <c r="U100" s="24">
        <v>41.147122877941882</v>
      </c>
      <c r="V100" s="25">
        <v>765.13247580859127</v>
      </c>
      <c r="W100">
        <v>31483</v>
      </c>
      <c r="X100">
        <v>27938</v>
      </c>
      <c r="Y100">
        <v>7407</v>
      </c>
      <c r="Z100" s="25">
        <f t="shared" si="21"/>
        <v>1.1268881093850669</v>
      </c>
      <c r="AA100" s="25">
        <f t="shared" si="21"/>
        <v>3.7718374510598083</v>
      </c>
      <c r="AB100" s="25">
        <f t="shared" si="20"/>
        <v>19.280246482228506</v>
      </c>
    </row>
    <row r="101" spans="1:28">
      <c r="A101" s="20">
        <v>1911</v>
      </c>
      <c r="B101" s="20">
        <v>20</v>
      </c>
      <c r="C101" s="20" t="s">
        <v>312</v>
      </c>
      <c r="D101" s="9">
        <v>116</v>
      </c>
      <c r="E101" s="9">
        <v>76</v>
      </c>
      <c r="F101" s="13">
        <f t="shared" ref="F101:F141" si="22">E101/D101</f>
        <v>0.65517241379310343</v>
      </c>
      <c r="G101" s="9">
        <v>12</v>
      </c>
      <c r="H101" s="13">
        <f t="shared" si="10"/>
        <v>0.10344827586206896</v>
      </c>
      <c r="I101" s="9">
        <v>3</v>
      </c>
      <c r="J101" s="13">
        <f t="shared" si="16"/>
        <v>2.5862068965517241E-2</v>
      </c>
      <c r="K101" s="9">
        <v>22</v>
      </c>
      <c r="L101" s="13">
        <f t="shared" si="11"/>
        <v>0.18965517241379309</v>
      </c>
      <c r="M101" s="13">
        <f t="shared" si="17"/>
        <v>0.21551724137931033</v>
      </c>
      <c r="N101" s="13">
        <f t="shared" si="12"/>
        <v>0.73076923076923073</v>
      </c>
      <c r="O101" s="13">
        <f>I101/(D101-G101)</f>
        <v>2.8846153846153848E-2</v>
      </c>
      <c r="P101" s="13">
        <f t="shared" si="14"/>
        <v>0.21153846153846154</v>
      </c>
      <c r="Q101" s="22">
        <f t="shared" si="18"/>
        <v>0.24038461538461539</v>
      </c>
      <c r="R101">
        <v>0</v>
      </c>
      <c r="S101" s="23">
        <f t="shared" si="15"/>
        <v>0</v>
      </c>
      <c r="T101" s="24">
        <v>3.8105117565698476</v>
      </c>
      <c r="U101" s="24">
        <v>30.296683132620664</v>
      </c>
      <c r="V101" s="25">
        <v>198.37155023511428</v>
      </c>
      <c r="W101">
        <v>6010</v>
      </c>
      <c r="X101">
        <v>5510</v>
      </c>
      <c r="Y101">
        <v>1446</v>
      </c>
      <c r="Z101" s="25">
        <f t="shared" si="21"/>
        <v>1.0907441016333939</v>
      </c>
      <c r="AA101" s="25">
        <f t="shared" si="21"/>
        <v>3.8105117565698476</v>
      </c>
      <c r="AB101" s="25">
        <f t="shared" si="20"/>
        <v>19.301164725457571</v>
      </c>
    </row>
    <row r="102" spans="1:28">
      <c r="A102" s="20">
        <v>1912</v>
      </c>
      <c r="B102" s="20">
        <v>1</v>
      </c>
      <c r="C102" s="20" t="s">
        <v>277</v>
      </c>
      <c r="D102" s="9">
        <v>1755</v>
      </c>
      <c r="E102" s="9">
        <v>1056</v>
      </c>
      <c r="F102" s="13">
        <f t="shared" si="22"/>
        <v>0.60170940170940168</v>
      </c>
      <c r="G102" s="9">
        <v>156</v>
      </c>
      <c r="H102" s="13">
        <f t="shared" si="10"/>
        <v>8.8888888888888892E-2</v>
      </c>
      <c r="I102" s="9">
        <v>110</v>
      </c>
      <c r="J102" s="13">
        <f t="shared" si="16"/>
        <v>6.2678062678062682E-2</v>
      </c>
      <c r="K102" s="9">
        <v>410</v>
      </c>
      <c r="L102" s="13">
        <f t="shared" si="11"/>
        <v>0.23361823361823361</v>
      </c>
      <c r="M102" s="13">
        <f t="shared" si="17"/>
        <v>0.29629629629629628</v>
      </c>
      <c r="N102" s="13">
        <f t="shared" si="12"/>
        <v>0.66041275797373356</v>
      </c>
      <c r="O102" s="13">
        <f t="shared" si="13"/>
        <v>6.8792995622263917E-2</v>
      </c>
      <c r="P102" s="13">
        <f t="shared" si="14"/>
        <v>0.25641025641025639</v>
      </c>
      <c r="Q102" s="22">
        <f t="shared" si="18"/>
        <v>0.32520325203252032</v>
      </c>
      <c r="R102">
        <v>84</v>
      </c>
      <c r="S102" s="23">
        <f t="shared" si="15"/>
        <v>4.7863247863247867E-2</v>
      </c>
      <c r="T102" s="24">
        <v>1.7837538120321597</v>
      </c>
      <c r="U102" s="24">
        <v>92.214590563435877</v>
      </c>
      <c r="V102" s="25">
        <v>564.57443102982415</v>
      </c>
      <c r="W102">
        <v>52062</v>
      </c>
      <c r="Z102" s="25"/>
      <c r="AA102" s="25"/>
      <c r="AB102" s="25"/>
    </row>
    <row r="103" spans="1:28">
      <c r="A103" s="20">
        <v>1912</v>
      </c>
      <c r="B103" s="20">
        <v>2</v>
      </c>
      <c r="C103" s="20" t="s">
        <v>278</v>
      </c>
      <c r="D103" s="9">
        <v>1919</v>
      </c>
      <c r="E103" s="9">
        <v>1172</v>
      </c>
      <c r="F103" s="13">
        <f t="shared" si="22"/>
        <v>0.61073475768629493</v>
      </c>
      <c r="G103" s="9">
        <v>212</v>
      </c>
      <c r="H103" s="13">
        <f t="shared" si="10"/>
        <v>0.11047420531526837</v>
      </c>
      <c r="I103" s="9">
        <v>120</v>
      </c>
      <c r="J103" s="13">
        <f t="shared" si="16"/>
        <v>6.2532569046378328E-2</v>
      </c>
      <c r="K103" s="9">
        <v>387</v>
      </c>
      <c r="L103" s="13">
        <f t="shared" si="11"/>
        <v>0.20166753517457009</v>
      </c>
      <c r="M103" s="13">
        <f t="shared" si="17"/>
        <v>0.26420010422094842</v>
      </c>
      <c r="N103" s="13">
        <f t="shared" si="12"/>
        <v>0.68658465143526659</v>
      </c>
      <c r="O103" s="13">
        <f t="shared" si="13"/>
        <v>7.0298769771529004E-2</v>
      </c>
      <c r="P103" s="13">
        <f t="shared" si="14"/>
        <v>0.22671353251318102</v>
      </c>
      <c r="Q103" s="22">
        <f t="shared" si="18"/>
        <v>0.29701230228471004</v>
      </c>
      <c r="R103">
        <v>35</v>
      </c>
      <c r="S103" s="23">
        <f t="shared" si="15"/>
        <v>1.8238665971860343E-2</v>
      </c>
      <c r="T103" s="24">
        <v>1.8573133310603478</v>
      </c>
      <c r="U103" s="24">
        <v>87.79364057464835</v>
      </c>
      <c r="V103" s="25">
        <v>643.55458584679275</v>
      </c>
      <c r="W103">
        <v>56500</v>
      </c>
      <c r="Z103" s="25"/>
      <c r="AA103" s="25"/>
      <c r="AB103" s="25"/>
    </row>
    <row r="104" spans="1:28">
      <c r="A104" s="20">
        <v>1912</v>
      </c>
      <c r="B104" s="20">
        <v>3</v>
      </c>
      <c r="C104" s="20" t="s">
        <v>179</v>
      </c>
      <c r="D104" s="9">
        <v>1698</v>
      </c>
      <c r="E104" s="9">
        <v>1061</v>
      </c>
      <c r="F104" s="13">
        <f t="shared" si="22"/>
        <v>0.6248527679623086</v>
      </c>
      <c r="G104" s="9">
        <v>225</v>
      </c>
      <c r="H104" s="13">
        <f t="shared" si="10"/>
        <v>0.13250883392226148</v>
      </c>
      <c r="I104" s="9">
        <v>146</v>
      </c>
      <c r="J104" s="13">
        <f t="shared" si="16"/>
        <v>8.5983510011778563E-2</v>
      </c>
      <c r="K104" s="9">
        <v>249</v>
      </c>
      <c r="L104" s="13">
        <f t="shared" si="11"/>
        <v>0.14664310954063603</v>
      </c>
      <c r="M104" s="13">
        <f t="shared" si="17"/>
        <v>0.23262661955241459</v>
      </c>
      <c r="N104" s="13">
        <f t="shared" si="12"/>
        <v>0.72029871011541069</v>
      </c>
      <c r="O104" s="13">
        <f t="shared" si="13"/>
        <v>9.9117447386286486E-2</v>
      </c>
      <c r="P104" s="13">
        <f t="shared" si="14"/>
        <v>0.1690427698574338</v>
      </c>
      <c r="Q104" s="22">
        <f t="shared" si="18"/>
        <v>0.2681602172437203</v>
      </c>
      <c r="R104">
        <v>122</v>
      </c>
      <c r="S104" s="23">
        <f t="shared" si="15"/>
        <v>7.1849234393404002E-2</v>
      </c>
      <c r="T104" s="24">
        <v>2.0889523033020789</v>
      </c>
      <c r="U104" s="24">
        <v>113.82018011796902</v>
      </c>
      <c r="V104" s="25">
        <v>530.41560764907763</v>
      </c>
      <c r="W104">
        <v>60372</v>
      </c>
      <c r="Z104" s="25"/>
      <c r="AA104" s="25"/>
      <c r="AB104" s="25"/>
    </row>
    <row r="105" spans="1:28">
      <c r="A105" s="20">
        <v>1912</v>
      </c>
      <c r="B105" s="20">
        <v>4</v>
      </c>
      <c r="C105" s="20" t="s">
        <v>182</v>
      </c>
      <c r="D105" s="9">
        <v>944</v>
      </c>
      <c r="E105" s="9">
        <v>642</v>
      </c>
      <c r="F105" s="13">
        <f t="shared" si="22"/>
        <v>0.68008474576271183</v>
      </c>
      <c r="G105" s="9">
        <v>65</v>
      </c>
      <c r="H105" s="13">
        <f t="shared" si="10"/>
        <v>6.8855932203389827E-2</v>
      </c>
      <c r="I105" s="9">
        <v>38</v>
      </c>
      <c r="J105" s="13">
        <f t="shared" si="16"/>
        <v>4.025423728813559E-2</v>
      </c>
      <c r="K105" s="9">
        <v>181</v>
      </c>
      <c r="L105" s="13">
        <f t="shared" si="11"/>
        <v>0.19173728813559321</v>
      </c>
      <c r="M105" s="13">
        <f t="shared" si="17"/>
        <v>0.23199152542372881</v>
      </c>
      <c r="N105" s="13">
        <f t="shared" si="12"/>
        <v>0.7303754266211604</v>
      </c>
      <c r="O105" s="13">
        <f t="shared" si="13"/>
        <v>4.3230944254835042E-2</v>
      </c>
      <c r="P105" s="13">
        <f t="shared" si="14"/>
        <v>0.20591581342434584</v>
      </c>
      <c r="Q105" s="22">
        <f t="shared" si="18"/>
        <v>0.24914675767918087</v>
      </c>
      <c r="R105">
        <v>76</v>
      </c>
      <c r="S105" s="23">
        <f t="shared" si="15"/>
        <v>8.050847457627118E-2</v>
      </c>
      <c r="T105" s="24">
        <v>2.8557762170016954</v>
      </c>
      <c r="U105" s="24">
        <v>51.4717425790353</v>
      </c>
      <c r="V105" s="25">
        <v>742.32963730205472</v>
      </c>
      <c r="W105">
        <v>38209</v>
      </c>
      <c r="Z105" s="25"/>
      <c r="AA105" s="25"/>
      <c r="AB105" s="25"/>
    </row>
    <row r="106" spans="1:28">
      <c r="A106" s="20">
        <v>1912</v>
      </c>
      <c r="B106" s="20">
        <v>5</v>
      </c>
      <c r="C106" s="20" t="s">
        <v>279</v>
      </c>
      <c r="D106" s="9">
        <v>1200</v>
      </c>
      <c r="E106" s="9">
        <v>710</v>
      </c>
      <c r="F106" s="13">
        <f t="shared" si="22"/>
        <v>0.59166666666666667</v>
      </c>
      <c r="G106" s="9">
        <v>124</v>
      </c>
      <c r="H106" s="13">
        <f t="shared" si="10"/>
        <v>0.10333333333333333</v>
      </c>
      <c r="I106" s="9">
        <v>52</v>
      </c>
      <c r="J106" s="13">
        <f t="shared" si="16"/>
        <v>4.3333333333333335E-2</v>
      </c>
      <c r="K106" s="9">
        <v>298</v>
      </c>
      <c r="L106" s="13">
        <f t="shared" si="11"/>
        <v>0.24833333333333332</v>
      </c>
      <c r="M106" s="13">
        <f t="shared" si="17"/>
        <v>0.29166666666666669</v>
      </c>
      <c r="N106" s="13">
        <f t="shared" si="12"/>
        <v>0.6598513011152416</v>
      </c>
      <c r="O106" s="13">
        <f t="shared" si="13"/>
        <v>4.8327137546468404E-2</v>
      </c>
      <c r="P106" s="13">
        <f t="shared" si="14"/>
        <v>0.27695167286245354</v>
      </c>
      <c r="Q106" s="22">
        <f t="shared" si="18"/>
        <v>0.32527881040892193</v>
      </c>
      <c r="R106">
        <v>65</v>
      </c>
      <c r="S106" s="23">
        <f t="shared" si="15"/>
        <v>5.4166666666666669E-2</v>
      </c>
      <c r="T106" s="24">
        <v>1.86078816246414</v>
      </c>
      <c r="U106" s="24">
        <v>32.194277487653849</v>
      </c>
      <c r="V106" s="25">
        <v>1055.2185869997513</v>
      </c>
      <c r="W106">
        <v>33972</v>
      </c>
      <c r="Z106" s="25"/>
      <c r="AA106" s="25"/>
      <c r="AB106" s="25"/>
    </row>
    <row r="107" spans="1:28">
      <c r="A107" s="20">
        <v>1912</v>
      </c>
      <c r="B107" s="20">
        <v>6</v>
      </c>
      <c r="C107" s="20" t="s">
        <v>183</v>
      </c>
      <c r="D107" s="9">
        <v>875</v>
      </c>
      <c r="E107" s="9">
        <v>432</v>
      </c>
      <c r="F107" s="13">
        <f t="shared" si="22"/>
        <v>0.49371428571428572</v>
      </c>
      <c r="G107" s="9">
        <v>79</v>
      </c>
      <c r="H107" s="13">
        <f t="shared" si="10"/>
        <v>9.0285714285714289E-2</v>
      </c>
      <c r="I107" s="9">
        <v>32</v>
      </c>
      <c r="J107" s="13">
        <f t="shared" si="16"/>
        <v>3.6571428571428574E-2</v>
      </c>
      <c r="K107" s="9">
        <v>319</v>
      </c>
      <c r="L107" s="13">
        <f t="shared" si="11"/>
        <v>0.36457142857142855</v>
      </c>
      <c r="M107" s="13">
        <f t="shared" si="17"/>
        <v>0.40114285714285713</v>
      </c>
      <c r="N107" s="13">
        <f t="shared" si="12"/>
        <v>0.542713567839196</v>
      </c>
      <c r="O107" s="13">
        <f t="shared" si="13"/>
        <v>4.0201005025125629E-2</v>
      </c>
      <c r="P107" s="13">
        <f t="shared" si="14"/>
        <v>0.40075376884422109</v>
      </c>
      <c r="Q107" s="22">
        <f t="shared" si="18"/>
        <v>0.44095477386934673</v>
      </c>
      <c r="R107">
        <v>91</v>
      </c>
      <c r="S107" s="23">
        <f t="shared" si="15"/>
        <v>0.104</v>
      </c>
      <c r="T107" s="24">
        <v>2.2473063109286815</v>
      </c>
      <c r="U107" s="24">
        <v>31.071438382198309</v>
      </c>
      <c r="V107" s="25">
        <v>966.80429243374681</v>
      </c>
      <c r="W107">
        <v>30040</v>
      </c>
      <c r="Z107" s="25"/>
      <c r="AA107" s="25"/>
      <c r="AB107" s="25"/>
    </row>
    <row r="108" spans="1:28">
      <c r="A108" s="20">
        <v>1912</v>
      </c>
      <c r="B108" s="20">
        <v>7</v>
      </c>
      <c r="C108" s="20" t="s">
        <v>280</v>
      </c>
      <c r="D108" s="9">
        <v>697</v>
      </c>
      <c r="E108" s="9">
        <v>415</v>
      </c>
      <c r="F108" s="13">
        <f t="shared" si="22"/>
        <v>0.59540889526542329</v>
      </c>
      <c r="G108" s="9">
        <v>59</v>
      </c>
      <c r="H108" s="13">
        <f t="shared" si="10"/>
        <v>8.4648493543758974E-2</v>
      </c>
      <c r="I108" s="9">
        <v>24</v>
      </c>
      <c r="J108" s="13">
        <f t="shared" si="16"/>
        <v>3.443328550932568E-2</v>
      </c>
      <c r="K108" s="9">
        <v>182</v>
      </c>
      <c r="L108" s="13">
        <f t="shared" si="11"/>
        <v>0.26111908177905307</v>
      </c>
      <c r="M108" s="13">
        <f t="shared" si="17"/>
        <v>0.29555236728837875</v>
      </c>
      <c r="N108" s="13">
        <f t="shared" si="12"/>
        <v>0.65047021943573669</v>
      </c>
      <c r="O108" s="13">
        <f t="shared" si="13"/>
        <v>3.7617554858934171E-2</v>
      </c>
      <c r="P108" s="13">
        <f t="shared" si="14"/>
        <v>0.28526645768025077</v>
      </c>
      <c r="Q108" s="22">
        <f t="shared" si="18"/>
        <v>0.32288401253918497</v>
      </c>
      <c r="R108">
        <v>15</v>
      </c>
      <c r="S108" s="23">
        <f t="shared" si="15"/>
        <v>2.1520803443328552E-2</v>
      </c>
      <c r="T108" s="24">
        <v>2.0943396226415096</v>
      </c>
      <c r="U108" s="24">
        <v>19.208377237311584</v>
      </c>
      <c r="V108" s="25">
        <v>1015.5464857337533</v>
      </c>
      <c r="W108">
        <v>19507</v>
      </c>
      <c r="Z108" s="25"/>
      <c r="AA108" s="25"/>
      <c r="AB108" s="25"/>
    </row>
    <row r="109" spans="1:28">
      <c r="A109" s="20">
        <v>1912</v>
      </c>
      <c r="B109" s="20">
        <v>8</v>
      </c>
      <c r="C109" s="20" t="s">
        <v>241</v>
      </c>
      <c r="D109" s="9">
        <v>887</v>
      </c>
      <c r="E109" s="9">
        <v>562</v>
      </c>
      <c r="F109" s="13">
        <f t="shared" si="22"/>
        <v>0.63359639233370912</v>
      </c>
      <c r="G109" s="9">
        <v>95</v>
      </c>
      <c r="H109" s="13">
        <f t="shared" si="10"/>
        <v>0.10710259301014656</v>
      </c>
      <c r="I109" s="9">
        <v>55</v>
      </c>
      <c r="J109" s="13">
        <f t="shared" si="16"/>
        <v>6.2006764374295378E-2</v>
      </c>
      <c r="K109" s="9">
        <v>166</v>
      </c>
      <c r="L109" s="13">
        <f t="shared" si="11"/>
        <v>0.18714768883878241</v>
      </c>
      <c r="M109" s="13">
        <f t="shared" si="17"/>
        <v>0.2491544532130778</v>
      </c>
      <c r="N109" s="13">
        <f t="shared" si="12"/>
        <v>0.70959595959595956</v>
      </c>
      <c r="O109" s="13">
        <f t="shared" si="13"/>
        <v>6.9444444444444448E-2</v>
      </c>
      <c r="P109" s="13">
        <f t="shared" si="14"/>
        <v>0.20959595959595959</v>
      </c>
      <c r="Q109" s="22">
        <f t="shared" si="18"/>
        <v>0.27904040404040403</v>
      </c>
      <c r="R109">
        <v>47</v>
      </c>
      <c r="S109" s="23">
        <f t="shared" si="15"/>
        <v>5.2987598647125142E-2</v>
      </c>
      <c r="T109" s="24">
        <v>2.2120579407542738</v>
      </c>
      <c r="U109" s="24">
        <v>143.60023739855373</v>
      </c>
      <c r="V109" s="25">
        <v>254.67228092735954</v>
      </c>
      <c r="W109">
        <v>36571</v>
      </c>
      <c r="Z109" s="25"/>
      <c r="AA109" s="25"/>
      <c r="AB109" s="25"/>
    </row>
    <row r="110" spans="1:28">
      <c r="A110" s="20">
        <v>1912</v>
      </c>
      <c r="B110" s="20">
        <v>9</v>
      </c>
      <c r="C110" s="20" t="s">
        <v>281</v>
      </c>
      <c r="D110" s="9">
        <v>1026</v>
      </c>
      <c r="E110" s="9">
        <v>637</v>
      </c>
      <c r="F110" s="13">
        <f t="shared" si="22"/>
        <v>0.62085769980506822</v>
      </c>
      <c r="G110" s="9">
        <v>123</v>
      </c>
      <c r="H110" s="13">
        <f t="shared" si="10"/>
        <v>0.11988304093567251</v>
      </c>
      <c r="I110" s="9">
        <v>98</v>
      </c>
      <c r="J110" s="13">
        <f t="shared" si="16"/>
        <v>9.5516569200779722E-2</v>
      </c>
      <c r="K110" s="9">
        <v>144</v>
      </c>
      <c r="L110" s="13">
        <f t="shared" si="11"/>
        <v>0.14035087719298245</v>
      </c>
      <c r="M110" s="13">
        <f t="shared" si="17"/>
        <v>0.23586744639376217</v>
      </c>
      <c r="N110" s="13">
        <f t="shared" si="12"/>
        <v>0.70542635658914732</v>
      </c>
      <c r="O110" s="13">
        <f t="shared" si="13"/>
        <v>0.10852713178294573</v>
      </c>
      <c r="P110" s="13">
        <f t="shared" si="14"/>
        <v>0.15946843853820597</v>
      </c>
      <c r="Q110" s="22">
        <f t="shared" si="18"/>
        <v>0.26799557032115173</v>
      </c>
      <c r="R110">
        <v>128</v>
      </c>
      <c r="S110" s="23">
        <f t="shared" si="15"/>
        <v>0.12475633528265107</v>
      </c>
      <c r="T110" s="24">
        <v>2.5509062430073843</v>
      </c>
      <c r="U110" s="24">
        <v>209.92891903824625</v>
      </c>
      <c r="V110" s="25">
        <v>209.38992208115749</v>
      </c>
      <c r="W110">
        <v>43957</v>
      </c>
      <c r="Z110" s="25"/>
      <c r="AA110" s="25"/>
      <c r="AB110" s="25"/>
    </row>
    <row r="111" spans="1:28">
      <c r="A111" s="20">
        <v>1912</v>
      </c>
      <c r="B111" s="20">
        <v>10</v>
      </c>
      <c r="C111" s="20" t="s">
        <v>188</v>
      </c>
      <c r="D111" s="9">
        <v>1379</v>
      </c>
      <c r="E111" s="9">
        <v>682</v>
      </c>
      <c r="F111" s="13">
        <f t="shared" si="22"/>
        <v>0.49456127628716462</v>
      </c>
      <c r="G111" s="9">
        <v>299</v>
      </c>
      <c r="H111" s="13">
        <f t="shared" si="10"/>
        <v>0.21682378535170413</v>
      </c>
      <c r="I111" s="9">
        <v>202</v>
      </c>
      <c r="J111" s="13">
        <f t="shared" si="16"/>
        <v>0.14648295866569977</v>
      </c>
      <c r="K111" s="9">
        <v>175</v>
      </c>
      <c r="L111" s="13">
        <f t="shared" si="11"/>
        <v>0.12690355329949238</v>
      </c>
      <c r="M111" s="13">
        <f t="shared" si="17"/>
        <v>0.27338651196519215</v>
      </c>
      <c r="N111" s="13">
        <f t="shared" si="12"/>
        <v>0.63148148148148153</v>
      </c>
      <c r="O111" s="13">
        <f t="shared" si="13"/>
        <v>0.18703703703703703</v>
      </c>
      <c r="P111" s="13">
        <f t="shared" si="14"/>
        <v>0.16203703703703703</v>
      </c>
      <c r="Q111" s="22">
        <f t="shared" si="18"/>
        <v>0.34907407407407409</v>
      </c>
      <c r="R111">
        <v>471</v>
      </c>
      <c r="S111" s="23">
        <f t="shared" si="15"/>
        <v>0.34155184916606235</v>
      </c>
      <c r="T111" s="24">
        <v>3.3552253116011506</v>
      </c>
      <c r="U111" s="24">
        <v>61.61697666130528</v>
      </c>
      <c r="V111" s="25">
        <v>391.4505596823135</v>
      </c>
      <c r="W111">
        <v>24120</v>
      </c>
      <c r="Z111" s="25"/>
      <c r="AA111" s="25"/>
      <c r="AB111" s="25"/>
    </row>
    <row r="112" spans="1:28">
      <c r="A112" s="20">
        <v>1912</v>
      </c>
      <c r="B112" s="20">
        <v>11</v>
      </c>
      <c r="C112" s="20" t="s">
        <v>190</v>
      </c>
      <c r="D112" s="9">
        <v>1352</v>
      </c>
      <c r="E112" s="9">
        <v>891</v>
      </c>
      <c r="F112" s="13">
        <f t="shared" si="22"/>
        <v>0.65902366863905326</v>
      </c>
      <c r="G112" s="9">
        <v>134</v>
      </c>
      <c r="H112" s="13">
        <f t="shared" si="10"/>
        <v>9.9112426035502965E-2</v>
      </c>
      <c r="I112" s="9">
        <v>96</v>
      </c>
      <c r="J112" s="13">
        <f t="shared" si="16"/>
        <v>7.1005917159763315E-2</v>
      </c>
      <c r="K112" s="9">
        <v>214</v>
      </c>
      <c r="L112" s="13">
        <f t="shared" si="11"/>
        <v>0.15828402366863906</v>
      </c>
      <c r="M112" s="13">
        <f t="shared" si="17"/>
        <v>0.22928994082840237</v>
      </c>
      <c r="N112" s="13">
        <f t="shared" si="12"/>
        <v>0.73152709359605916</v>
      </c>
      <c r="O112" s="13">
        <f t="shared" si="13"/>
        <v>7.8817733990147784E-2</v>
      </c>
      <c r="P112" s="13">
        <f t="shared" si="14"/>
        <v>0.17569786535303777</v>
      </c>
      <c r="Q112" s="22">
        <f t="shared" si="18"/>
        <v>0.25451559934318557</v>
      </c>
      <c r="R112">
        <v>91</v>
      </c>
      <c r="S112" s="23">
        <f t="shared" si="15"/>
        <v>6.7307692307692304E-2</v>
      </c>
      <c r="T112" s="24">
        <v>2.5420927684441197</v>
      </c>
      <c r="U112" s="24">
        <v>90.879702756757965</v>
      </c>
      <c r="V112" s="25">
        <v>588.04109585433298</v>
      </c>
      <c r="W112">
        <v>53441</v>
      </c>
      <c r="Z112" s="25"/>
      <c r="AA112" s="25"/>
      <c r="AB112" s="25"/>
    </row>
    <row r="113" spans="1:28">
      <c r="A113" s="20">
        <v>1912</v>
      </c>
      <c r="B113" s="20">
        <v>12</v>
      </c>
      <c r="C113" s="20" t="s">
        <v>260</v>
      </c>
      <c r="D113" s="9">
        <v>374</v>
      </c>
      <c r="E113" s="9">
        <v>297</v>
      </c>
      <c r="F113" s="13">
        <f t="shared" si="22"/>
        <v>0.79411764705882348</v>
      </c>
      <c r="G113" s="9">
        <v>18</v>
      </c>
      <c r="H113" s="13">
        <f t="shared" si="10"/>
        <v>4.8128342245989303E-2</v>
      </c>
      <c r="I113" s="9">
        <v>5</v>
      </c>
      <c r="J113" s="13">
        <f t="shared" si="16"/>
        <v>1.3368983957219251E-2</v>
      </c>
      <c r="K113" s="9">
        <v>43</v>
      </c>
      <c r="L113" s="13">
        <f t="shared" si="11"/>
        <v>0.11497326203208556</v>
      </c>
      <c r="M113" s="13">
        <f t="shared" si="17"/>
        <v>0.12834224598930483</v>
      </c>
      <c r="N113" s="13">
        <f t="shared" si="12"/>
        <v>0.8342696629213483</v>
      </c>
      <c r="O113" s="13">
        <f t="shared" si="13"/>
        <v>1.4044943820224719E-2</v>
      </c>
      <c r="P113" s="13">
        <f t="shared" si="14"/>
        <v>0.12078651685393259</v>
      </c>
      <c r="Q113" s="22">
        <f t="shared" si="18"/>
        <v>0.1348314606741573</v>
      </c>
      <c r="R113">
        <v>18</v>
      </c>
      <c r="S113" s="23">
        <f t="shared" si="15"/>
        <v>4.8128342245989303E-2</v>
      </c>
      <c r="T113" s="24">
        <v>5.5518029456576938</v>
      </c>
      <c r="U113" s="24">
        <v>29.19761725058417</v>
      </c>
      <c r="V113" s="25">
        <v>1198.830702505345</v>
      </c>
      <c r="W113">
        <v>35003</v>
      </c>
      <c r="Z113" s="25"/>
      <c r="AA113" s="25"/>
      <c r="AB113" s="25"/>
    </row>
    <row r="114" spans="1:28">
      <c r="A114" s="20">
        <v>1912</v>
      </c>
      <c r="B114" s="20">
        <v>13</v>
      </c>
      <c r="C114" s="20" t="s">
        <v>282</v>
      </c>
      <c r="D114" s="9">
        <v>1262</v>
      </c>
      <c r="E114" s="9">
        <v>729</v>
      </c>
      <c r="F114" s="13">
        <f t="shared" si="22"/>
        <v>0.57765451664025358</v>
      </c>
      <c r="G114" s="9">
        <v>129</v>
      </c>
      <c r="H114" s="13">
        <f t="shared" si="10"/>
        <v>0.10221870047543581</v>
      </c>
      <c r="I114" s="9">
        <v>86</v>
      </c>
      <c r="J114" s="13">
        <f t="shared" si="16"/>
        <v>6.8145800316957217E-2</v>
      </c>
      <c r="K114" s="9">
        <v>291</v>
      </c>
      <c r="L114" s="13">
        <f t="shared" si="11"/>
        <v>0.23058637083993661</v>
      </c>
      <c r="M114" s="13">
        <f t="shared" si="17"/>
        <v>0.29873217115689382</v>
      </c>
      <c r="N114" s="13">
        <f t="shared" si="12"/>
        <v>0.64342453662842014</v>
      </c>
      <c r="O114" s="13">
        <f t="shared" si="13"/>
        <v>7.590467784642542E-2</v>
      </c>
      <c r="P114" s="13">
        <f t="shared" si="14"/>
        <v>0.25684024713150927</v>
      </c>
      <c r="Q114" s="22">
        <f t="shared" si="18"/>
        <v>0.33274492497793468</v>
      </c>
      <c r="R114">
        <v>122</v>
      </c>
      <c r="S114" s="23">
        <f t="shared" si="15"/>
        <v>9.6671949286846276E-2</v>
      </c>
      <c r="T114" s="24">
        <v>2.5345390137037382</v>
      </c>
      <c r="U114" s="24">
        <v>174.87304311549246</v>
      </c>
      <c r="V114" s="25">
        <v>276.07456895523609</v>
      </c>
      <c r="W114">
        <v>48278</v>
      </c>
      <c r="Z114" s="25"/>
      <c r="AA114" s="25"/>
      <c r="AB114" s="25"/>
    </row>
    <row r="115" spans="1:28">
      <c r="A115" s="20">
        <v>1912</v>
      </c>
      <c r="B115" s="20">
        <v>14</v>
      </c>
      <c r="C115" s="20" t="s">
        <v>202</v>
      </c>
      <c r="D115" s="9">
        <v>1029</v>
      </c>
      <c r="E115" s="9">
        <v>600</v>
      </c>
      <c r="F115" s="13">
        <f t="shared" si="22"/>
        <v>0.58309037900874638</v>
      </c>
      <c r="G115" s="9">
        <v>81</v>
      </c>
      <c r="H115" s="13">
        <f t="shared" si="10"/>
        <v>7.8717201166180764E-2</v>
      </c>
      <c r="I115" s="9">
        <v>66</v>
      </c>
      <c r="J115" s="13">
        <f t="shared" si="16"/>
        <v>6.4139941690962099E-2</v>
      </c>
      <c r="K115" s="9">
        <v>235</v>
      </c>
      <c r="L115" s="13">
        <f t="shared" si="11"/>
        <v>0.22837706511175898</v>
      </c>
      <c r="M115" s="13">
        <f t="shared" si="17"/>
        <v>0.29251700680272108</v>
      </c>
      <c r="N115" s="13">
        <f t="shared" si="12"/>
        <v>0.63291139240506333</v>
      </c>
      <c r="O115" s="13">
        <f t="shared" si="13"/>
        <v>6.9620253164556958E-2</v>
      </c>
      <c r="P115" s="13">
        <f t="shared" si="14"/>
        <v>0.24789029535864979</v>
      </c>
      <c r="Q115" s="22">
        <f t="shared" si="18"/>
        <v>0.31751054852320676</v>
      </c>
      <c r="R115">
        <v>34</v>
      </c>
      <c r="S115" s="23">
        <f t="shared" si="15"/>
        <v>3.3041788143828958E-2</v>
      </c>
      <c r="T115" s="24">
        <v>2.4191522762951334</v>
      </c>
      <c r="U115" s="24">
        <v>36.909045068467748</v>
      </c>
      <c r="V115" s="25">
        <v>857.32372488372357</v>
      </c>
      <c r="W115">
        <v>31643</v>
      </c>
      <c r="Z115" s="25"/>
      <c r="AA115" s="25"/>
      <c r="AB115" s="25"/>
    </row>
    <row r="116" spans="1:28">
      <c r="A116" s="20">
        <v>1912</v>
      </c>
      <c r="B116" s="20">
        <v>15</v>
      </c>
      <c r="C116" s="20" t="s">
        <v>195</v>
      </c>
      <c r="D116" s="9">
        <v>1644</v>
      </c>
      <c r="E116" s="9">
        <v>856</v>
      </c>
      <c r="F116" s="13">
        <f t="shared" si="22"/>
        <v>0.52068126520681268</v>
      </c>
      <c r="G116" s="9">
        <v>180</v>
      </c>
      <c r="H116" s="13">
        <f t="shared" si="10"/>
        <v>0.10948905109489052</v>
      </c>
      <c r="I116" s="9">
        <v>257</v>
      </c>
      <c r="J116" s="13">
        <f t="shared" si="16"/>
        <v>0.15632603406326034</v>
      </c>
      <c r="K116" s="9">
        <v>316</v>
      </c>
      <c r="L116" s="13">
        <f t="shared" si="11"/>
        <v>0.19221411192214111</v>
      </c>
      <c r="M116" s="13">
        <f t="shared" si="17"/>
        <v>0.34854014598540145</v>
      </c>
      <c r="N116" s="13">
        <f t="shared" si="12"/>
        <v>0.58469945355191255</v>
      </c>
      <c r="O116" s="13">
        <f t="shared" si="13"/>
        <v>0.17554644808743169</v>
      </c>
      <c r="P116" s="13">
        <f t="shared" si="14"/>
        <v>0.21584699453551912</v>
      </c>
      <c r="Q116" s="22">
        <f t="shared" si="18"/>
        <v>0.39139344262295084</v>
      </c>
      <c r="R116">
        <v>104</v>
      </c>
      <c r="S116" s="23">
        <f t="shared" si="15"/>
        <v>6.3260340632603412E-2</v>
      </c>
      <c r="T116" s="24">
        <v>1.7388204795852236</v>
      </c>
      <c r="U116" s="24">
        <v>226.06788611002622</v>
      </c>
      <c r="V116" s="25">
        <v>214.78504017314521</v>
      </c>
      <c r="W116">
        <v>48556</v>
      </c>
      <c r="Z116" s="25"/>
      <c r="AA116" s="25"/>
      <c r="AB116" s="25"/>
    </row>
    <row r="117" spans="1:28">
      <c r="A117" s="20">
        <v>1912</v>
      </c>
      <c r="B117" s="20">
        <v>16</v>
      </c>
      <c r="C117" s="20" t="s">
        <v>198</v>
      </c>
      <c r="D117" s="9">
        <v>1151</v>
      </c>
      <c r="E117" s="9">
        <v>645</v>
      </c>
      <c r="F117" s="13">
        <f t="shared" si="22"/>
        <v>0.5603822762814944</v>
      </c>
      <c r="G117" s="9">
        <v>87</v>
      </c>
      <c r="H117" s="13">
        <f t="shared" si="10"/>
        <v>7.5586446568201571E-2</v>
      </c>
      <c r="I117" s="9">
        <v>50</v>
      </c>
      <c r="J117" s="13">
        <f t="shared" si="16"/>
        <v>4.3440486533449174E-2</v>
      </c>
      <c r="K117" s="9">
        <v>348</v>
      </c>
      <c r="L117" s="13">
        <f t="shared" si="11"/>
        <v>0.30234578627280628</v>
      </c>
      <c r="M117" s="13">
        <f t="shared" si="17"/>
        <v>0.34578627280625546</v>
      </c>
      <c r="N117" s="13">
        <f t="shared" si="12"/>
        <v>0.60620300751879697</v>
      </c>
      <c r="O117" s="13">
        <f t="shared" si="13"/>
        <v>4.6992481203007516E-2</v>
      </c>
      <c r="P117" s="13">
        <f t="shared" si="14"/>
        <v>0.32706766917293234</v>
      </c>
      <c r="Q117" s="22">
        <f t="shared" si="18"/>
        <v>0.37406015037593987</v>
      </c>
      <c r="R117">
        <v>34</v>
      </c>
      <c r="S117" s="23">
        <f t="shared" si="15"/>
        <v>2.9539530842745437E-2</v>
      </c>
      <c r="T117" s="24">
        <v>2.2985297495979786</v>
      </c>
      <c r="U117" s="24">
        <v>73.489726683658716</v>
      </c>
      <c r="V117" s="25">
        <v>536.7961180453259</v>
      </c>
      <c r="W117">
        <v>39449</v>
      </c>
      <c r="Z117" s="25"/>
      <c r="AA117" s="25"/>
      <c r="AB117" s="25"/>
    </row>
    <row r="118" spans="1:28">
      <c r="A118" s="20">
        <v>1912</v>
      </c>
      <c r="B118" s="20">
        <v>17</v>
      </c>
      <c r="C118" s="20" t="s">
        <v>196</v>
      </c>
      <c r="D118" s="9">
        <v>1433</v>
      </c>
      <c r="E118" s="9">
        <v>745</v>
      </c>
      <c r="F118" s="13">
        <f t="shared" si="22"/>
        <v>0.5198883461270063</v>
      </c>
      <c r="G118" s="9">
        <v>153</v>
      </c>
      <c r="H118" s="13">
        <f t="shared" si="10"/>
        <v>0.10676901605024425</v>
      </c>
      <c r="I118" s="9">
        <v>172</v>
      </c>
      <c r="J118" s="13">
        <f t="shared" si="16"/>
        <v>0.12002791346824843</v>
      </c>
      <c r="K118" s="9">
        <v>317</v>
      </c>
      <c r="L118" s="13">
        <f t="shared" si="11"/>
        <v>0.2212142358688067</v>
      </c>
      <c r="M118" s="13">
        <f t="shared" si="17"/>
        <v>0.34124214933705516</v>
      </c>
      <c r="N118" s="13">
        <f t="shared" si="12"/>
        <v>0.58203125</v>
      </c>
      <c r="O118" s="13">
        <f t="shared" si="13"/>
        <v>0.13437499999999999</v>
      </c>
      <c r="P118" s="13">
        <f t="shared" si="14"/>
        <v>0.24765624999999999</v>
      </c>
      <c r="Q118" s="22">
        <f t="shared" si="18"/>
        <v>0.38203124999999999</v>
      </c>
      <c r="R118">
        <v>111</v>
      </c>
      <c r="S118" s="23">
        <f t="shared" si="15"/>
        <v>7.7459874389392877E-2</v>
      </c>
      <c r="T118" s="24">
        <v>2.4436064152579107</v>
      </c>
      <c r="U118" s="24">
        <v>124.10304357198932</v>
      </c>
      <c r="V118" s="25">
        <v>467.28104590247824</v>
      </c>
      <c r="W118">
        <v>57991</v>
      </c>
      <c r="Z118" s="25"/>
      <c r="AA118" s="25"/>
      <c r="AB118" s="25"/>
    </row>
    <row r="119" spans="1:28">
      <c r="A119" s="20">
        <v>1912</v>
      </c>
      <c r="B119" s="20">
        <v>18</v>
      </c>
      <c r="C119" s="20" t="s">
        <v>200</v>
      </c>
      <c r="D119" s="9">
        <v>761</v>
      </c>
      <c r="E119" s="9">
        <v>416</v>
      </c>
      <c r="F119" s="13">
        <f t="shared" si="22"/>
        <v>0.54664914586070956</v>
      </c>
      <c r="G119" s="9">
        <v>65</v>
      </c>
      <c r="H119" s="13">
        <f t="shared" si="10"/>
        <v>8.5413929040735873E-2</v>
      </c>
      <c r="I119" s="9">
        <v>55</v>
      </c>
      <c r="J119" s="13">
        <f t="shared" si="16"/>
        <v>7.2273324572930356E-2</v>
      </c>
      <c r="K119" s="9">
        <v>187</v>
      </c>
      <c r="L119" s="13">
        <f t="shared" si="11"/>
        <v>0.24572930354796321</v>
      </c>
      <c r="M119" s="13">
        <f t="shared" si="17"/>
        <v>0.31800262812089358</v>
      </c>
      <c r="N119" s="13">
        <f t="shared" si="12"/>
        <v>0.5977011494252874</v>
      </c>
      <c r="O119" s="13">
        <f t="shared" si="13"/>
        <v>7.9022988505747127E-2</v>
      </c>
      <c r="P119" s="13">
        <f t="shared" si="14"/>
        <v>0.26867816091954022</v>
      </c>
      <c r="Q119" s="22">
        <f t="shared" si="18"/>
        <v>0.34770114942528735</v>
      </c>
      <c r="R119">
        <v>40</v>
      </c>
      <c r="S119" s="23">
        <f t="shared" si="15"/>
        <v>5.2562417871222074E-2</v>
      </c>
      <c r="T119" s="24">
        <v>3.9435473776442609</v>
      </c>
      <c r="U119" s="24">
        <v>22.482755362361917</v>
      </c>
      <c r="V119" s="25">
        <v>1658.8269275230857</v>
      </c>
      <c r="W119">
        <v>37295</v>
      </c>
      <c r="Z119" s="25"/>
      <c r="AA119" s="25"/>
      <c r="AB119" s="25"/>
    </row>
    <row r="120" spans="1:28">
      <c r="A120" s="20">
        <v>1912</v>
      </c>
      <c r="B120" s="20">
        <v>19</v>
      </c>
      <c r="C120" s="20" t="s">
        <v>207</v>
      </c>
      <c r="D120" s="9">
        <v>622</v>
      </c>
      <c r="E120" s="9">
        <v>424</v>
      </c>
      <c r="F120" s="13">
        <f t="shared" si="22"/>
        <v>0.68167202572347263</v>
      </c>
      <c r="G120" s="9">
        <v>33</v>
      </c>
      <c r="H120" s="13">
        <f t="shared" si="10"/>
        <v>5.3054662379421219E-2</v>
      </c>
      <c r="I120" s="9">
        <v>11</v>
      </c>
      <c r="J120" s="13">
        <f t="shared" si="16"/>
        <v>1.7684887459807074E-2</v>
      </c>
      <c r="K120" s="9">
        <v>128</v>
      </c>
      <c r="L120" s="13">
        <f t="shared" si="11"/>
        <v>0.20578778135048231</v>
      </c>
      <c r="M120" s="13">
        <f t="shared" si="17"/>
        <v>0.22347266881028938</v>
      </c>
      <c r="N120" s="13">
        <f t="shared" si="12"/>
        <v>0.71986417657045842</v>
      </c>
      <c r="O120" s="13">
        <f t="shared" si="13"/>
        <v>1.8675721561969439E-2</v>
      </c>
      <c r="P120" s="13">
        <f t="shared" si="14"/>
        <v>0.21731748726655348</v>
      </c>
      <c r="Q120" s="22">
        <f t="shared" si="18"/>
        <v>0.23599320882852293</v>
      </c>
      <c r="R120">
        <v>13</v>
      </c>
      <c r="S120" s="23">
        <f t="shared" si="15"/>
        <v>2.0900321543408359E-2</v>
      </c>
      <c r="T120" s="24">
        <v>3.7718374510598083</v>
      </c>
      <c r="U120" s="24">
        <v>41.147122877941882</v>
      </c>
      <c r="V120" s="25">
        <v>765.13247580859127</v>
      </c>
      <c r="W120">
        <v>31483</v>
      </c>
      <c r="Z120" s="25"/>
      <c r="AA120" s="25"/>
      <c r="AB120" s="25"/>
    </row>
    <row r="121" spans="1:28">
      <c r="A121" s="20">
        <v>1912</v>
      </c>
      <c r="B121" s="20">
        <v>20</v>
      </c>
      <c r="C121" s="20" t="s">
        <v>312</v>
      </c>
      <c r="D121" s="9">
        <v>152</v>
      </c>
      <c r="E121" s="9">
        <v>82</v>
      </c>
      <c r="F121" s="13">
        <f t="shared" si="22"/>
        <v>0.53947368421052633</v>
      </c>
      <c r="G121" s="9">
        <v>11</v>
      </c>
      <c r="H121" s="13">
        <f t="shared" si="10"/>
        <v>7.2368421052631582E-2</v>
      </c>
      <c r="I121" s="9">
        <v>4</v>
      </c>
      <c r="J121" s="13">
        <f t="shared" si="16"/>
        <v>2.6315789473684209E-2</v>
      </c>
      <c r="K121" s="9">
        <v>51</v>
      </c>
      <c r="L121" s="13">
        <f t="shared" si="11"/>
        <v>0.33552631578947367</v>
      </c>
      <c r="M121" s="13">
        <f t="shared" si="17"/>
        <v>0.36184210526315791</v>
      </c>
      <c r="N121" s="13">
        <f t="shared" si="12"/>
        <v>0.58156028368794321</v>
      </c>
      <c r="O121" s="13">
        <f t="shared" si="13"/>
        <v>2.8368794326241134E-2</v>
      </c>
      <c r="P121" s="13">
        <f t="shared" si="14"/>
        <v>0.36170212765957449</v>
      </c>
      <c r="Q121" s="22">
        <f t="shared" si="18"/>
        <v>0.39007092198581561</v>
      </c>
      <c r="R121">
        <v>0</v>
      </c>
      <c r="S121" s="23">
        <f t="shared" si="15"/>
        <v>0</v>
      </c>
      <c r="T121" s="24">
        <v>3.8105117565698476</v>
      </c>
      <c r="U121" s="24">
        <v>30.296683132620664</v>
      </c>
      <c r="V121" s="25">
        <v>198.37155023511428</v>
      </c>
      <c r="W121">
        <v>6010</v>
      </c>
      <c r="Z121" s="25"/>
      <c r="AA121" s="25"/>
      <c r="AB121" s="25"/>
    </row>
    <row r="122" spans="1:28">
      <c r="A122" s="20">
        <v>1913</v>
      </c>
      <c r="B122" s="20">
        <v>1</v>
      </c>
      <c r="C122" s="20" t="s">
        <v>277</v>
      </c>
      <c r="D122" s="9">
        <v>1800</v>
      </c>
      <c r="E122" s="9">
        <v>1043</v>
      </c>
      <c r="F122" s="13">
        <f t="shared" si="22"/>
        <v>0.57944444444444443</v>
      </c>
      <c r="G122" s="9">
        <v>176</v>
      </c>
      <c r="H122" s="13">
        <f t="shared" si="10"/>
        <v>9.7777777777777783E-2</v>
      </c>
      <c r="I122" s="9">
        <v>108</v>
      </c>
      <c r="J122" s="13">
        <f t="shared" si="16"/>
        <v>0.06</v>
      </c>
      <c r="K122" s="9">
        <v>453</v>
      </c>
      <c r="L122" s="13">
        <f t="shared" si="11"/>
        <v>0.25166666666666665</v>
      </c>
      <c r="M122" s="13">
        <f t="shared" si="17"/>
        <v>0.31166666666666665</v>
      </c>
      <c r="N122" s="13">
        <f t="shared" si="12"/>
        <v>0.64224137931034486</v>
      </c>
      <c r="O122" s="13">
        <f t="shared" si="13"/>
        <v>6.6502463054187194E-2</v>
      </c>
      <c r="P122" s="13">
        <f t="shared" si="14"/>
        <v>0.2789408866995074</v>
      </c>
      <c r="Q122" s="22">
        <f t="shared" si="18"/>
        <v>0.34544334975369462</v>
      </c>
      <c r="R122">
        <v>70</v>
      </c>
      <c r="S122" s="23">
        <f t="shared" si="15"/>
        <v>3.888888888888889E-2</v>
      </c>
      <c r="T122" s="24">
        <v>1.7837538120321597</v>
      </c>
      <c r="U122" s="24">
        <v>92.214590563435877</v>
      </c>
      <c r="V122" s="25">
        <v>564.57443102982415</v>
      </c>
      <c r="W122">
        <v>52062</v>
      </c>
      <c r="Z122" s="25"/>
      <c r="AA122" s="25"/>
      <c r="AB122" s="25"/>
    </row>
    <row r="123" spans="1:28">
      <c r="A123" s="20">
        <v>1913</v>
      </c>
      <c r="B123" s="20">
        <v>2</v>
      </c>
      <c r="C123" s="20" t="s">
        <v>278</v>
      </c>
      <c r="D123" s="9">
        <v>1923</v>
      </c>
      <c r="E123" s="9">
        <v>1124</v>
      </c>
      <c r="F123" s="13">
        <f t="shared" si="22"/>
        <v>0.58450338013520542</v>
      </c>
      <c r="G123" s="9">
        <v>203</v>
      </c>
      <c r="H123" s="13">
        <f t="shared" si="10"/>
        <v>0.10556422256890276</v>
      </c>
      <c r="I123" s="9">
        <v>118</v>
      </c>
      <c r="J123" s="13">
        <f t="shared" si="16"/>
        <v>6.1362454498179925E-2</v>
      </c>
      <c r="K123" s="9">
        <v>460</v>
      </c>
      <c r="L123" s="13">
        <f t="shared" si="11"/>
        <v>0.2392095683827353</v>
      </c>
      <c r="M123" s="13">
        <f t="shared" si="17"/>
        <v>0.30057202288091522</v>
      </c>
      <c r="N123" s="13">
        <f t="shared" si="12"/>
        <v>0.65348837209302324</v>
      </c>
      <c r="O123" s="13">
        <f t="shared" si="13"/>
        <v>6.86046511627907E-2</v>
      </c>
      <c r="P123" s="13">
        <f t="shared" si="14"/>
        <v>0.26744186046511625</v>
      </c>
      <c r="Q123" s="22">
        <f t="shared" si="18"/>
        <v>0.33604651162790694</v>
      </c>
      <c r="R123">
        <v>81</v>
      </c>
      <c r="S123" s="23">
        <f t="shared" si="15"/>
        <v>4.2121684867394697E-2</v>
      </c>
      <c r="T123" s="24">
        <v>1.8573133310603478</v>
      </c>
      <c r="U123" s="24">
        <v>87.79364057464835</v>
      </c>
      <c r="V123" s="25">
        <v>643.55458584679275</v>
      </c>
      <c r="W123">
        <v>56500</v>
      </c>
      <c r="Z123" s="25"/>
      <c r="AA123" s="25"/>
      <c r="AB123" s="25"/>
    </row>
    <row r="124" spans="1:28">
      <c r="A124" s="20">
        <v>1913</v>
      </c>
      <c r="B124" s="20">
        <v>3</v>
      </c>
      <c r="C124" s="20" t="s">
        <v>179</v>
      </c>
      <c r="D124" s="9">
        <v>1673</v>
      </c>
      <c r="E124" s="9">
        <v>1042</v>
      </c>
      <c r="F124" s="13">
        <f t="shared" si="22"/>
        <v>0.62283323371189481</v>
      </c>
      <c r="G124" s="9">
        <v>211</v>
      </c>
      <c r="H124" s="13">
        <f t="shared" si="10"/>
        <v>0.12612074118350269</v>
      </c>
      <c r="I124" s="9">
        <v>136</v>
      </c>
      <c r="J124" s="13">
        <f t="shared" si="16"/>
        <v>8.1291093843395099E-2</v>
      </c>
      <c r="K124" s="9">
        <v>268</v>
      </c>
      <c r="L124" s="13">
        <f t="shared" si="11"/>
        <v>0.16019127316198445</v>
      </c>
      <c r="M124" s="13">
        <f t="shared" si="17"/>
        <v>0.24148236700537956</v>
      </c>
      <c r="N124" s="13">
        <f t="shared" si="12"/>
        <v>0.71272229822161426</v>
      </c>
      <c r="O124" s="13">
        <f t="shared" si="13"/>
        <v>9.3023255813953487E-2</v>
      </c>
      <c r="P124" s="13">
        <f t="shared" si="14"/>
        <v>0.18331053351573187</v>
      </c>
      <c r="Q124" s="22">
        <f t="shared" si="18"/>
        <v>0.27633378932968533</v>
      </c>
      <c r="R124">
        <v>126</v>
      </c>
      <c r="S124" s="23">
        <f t="shared" si="15"/>
        <v>7.5313807531380755E-2</v>
      </c>
      <c r="T124" s="24">
        <v>2.0889523033020789</v>
      </c>
      <c r="U124" s="24">
        <v>113.82018011796902</v>
      </c>
      <c r="V124" s="25">
        <v>530.41560764907763</v>
      </c>
      <c r="W124">
        <v>60372</v>
      </c>
      <c r="Z124" s="25"/>
      <c r="AA124" s="25"/>
      <c r="AB124" s="25"/>
    </row>
    <row r="125" spans="1:28">
      <c r="A125" s="20">
        <v>1913</v>
      </c>
      <c r="B125" s="20">
        <v>4</v>
      </c>
      <c r="C125" s="20" t="s">
        <v>182</v>
      </c>
      <c r="D125" s="9">
        <v>960</v>
      </c>
      <c r="E125" s="9">
        <v>627</v>
      </c>
      <c r="F125" s="13">
        <f t="shared" si="22"/>
        <v>0.65312499999999996</v>
      </c>
      <c r="G125" s="9">
        <v>69</v>
      </c>
      <c r="H125" s="13">
        <f t="shared" si="10"/>
        <v>7.1874999999999994E-2</v>
      </c>
      <c r="I125" s="9">
        <v>35</v>
      </c>
      <c r="J125" s="13">
        <f t="shared" si="16"/>
        <v>3.6458333333333336E-2</v>
      </c>
      <c r="K125" s="9">
        <v>223</v>
      </c>
      <c r="L125" s="13">
        <f t="shared" si="11"/>
        <v>0.23229166666666667</v>
      </c>
      <c r="M125" s="13">
        <f t="shared" si="17"/>
        <v>0.26874999999999999</v>
      </c>
      <c r="N125" s="13">
        <f t="shared" si="12"/>
        <v>0.70370370370370372</v>
      </c>
      <c r="O125" s="13">
        <f t="shared" si="13"/>
        <v>3.9281705948372617E-2</v>
      </c>
      <c r="P125" s="13">
        <f t="shared" si="14"/>
        <v>0.25028058361391697</v>
      </c>
      <c r="Q125" s="22">
        <f t="shared" si="18"/>
        <v>0.28956228956228958</v>
      </c>
      <c r="R125">
        <v>60</v>
      </c>
      <c r="S125" s="23">
        <f t="shared" si="15"/>
        <v>6.25E-2</v>
      </c>
      <c r="T125" s="24">
        <v>2.8557762170016954</v>
      </c>
      <c r="U125" s="24">
        <v>51.4717425790353</v>
      </c>
      <c r="V125" s="25">
        <v>742.32963730205472</v>
      </c>
      <c r="W125">
        <v>38209</v>
      </c>
      <c r="Z125" s="25"/>
      <c r="AA125" s="25"/>
      <c r="AB125" s="25"/>
    </row>
    <row r="126" spans="1:28">
      <c r="A126" s="20">
        <v>1913</v>
      </c>
      <c r="B126" s="20">
        <v>5</v>
      </c>
      <c r="C126" s="20" t="s">
        <v>279</v>
      </c>
      <c r="D126" s="9">
        <v>1209</v>
      </c>
      <c r="E126" s="9">
        <v>657</v>
      </c>
      <c r="F126" s="13">
        <f t="shared" si="22"/>
        <v>0.54342431761786603</v>
      </c>
      <c r="G126" s="9">
        <v>126</v>
      </c>
      <c r="H126" s="13">
        <f t="shared" si="10"/>
        <v>0.10421836228287841</v>
      </c>
      <c r="I126" s="9">
        <v>53</v>
      </c>
      <c r="J126" s="13">
        <f t="shared" si="16"/>
        <v>4.3837882547559964E-2</v>
      </c>
      <c r="K126" s="9">
        <v>347</v>
      </c>
      <c r="L126" s="13">
        <f t="shared" si="11"/>
        <v>0.28701406120760958</v>
      </c>
      <c r="M126" s="13">
        <f t="shared" si="17"/>
        <v>0.33085194375516958</v>
      </c>
      <c r="N126" s="13">
        <f t="shared" si="12"/>
        <v>0.60664819944598336</v>
      </c>
      <c r="O126" s="13">
        <f t="shared" si="13"/>
        <v>4.8938134810710986E-2</v>
      </c>
      <c r="P126" s="13">
        <f t="shared" si="14"/>
        <v>0.32040627885503231</v>
      </c>
      <c r="Q126" s="22">
        <f t="shared" si="18"/>
        <v>0.36934441366574328</v>
      </c>
      <c r="R126">
        <v>54</v>
      </c>
      <c r="S126" s="23">
        <f t="shared" si="15"/>
        <v>4.4665012406947889E-2</v>
      </c>
      <c r="T126" s="24">
        <v>1.86078816246414</v>
      </c>
      <c r="U126" s="24">
        <v>32.194277487653849</v>
      </c>
      <c r="V126" s="25">
        <v>1055.2185869997513</v>
      </c>
      <c r="W126">
        <v>33972</v>
      </c>
      <c r="Z126" s="25"/>
      <c r="AA126" s="25"/>
      <c r="AB126" s="25"/>
    </row>
    <row r="127" spans="1:28">
      <c r="A127" s="20">
        <v>1913</v>
      </c>
      <c r="B127" s="20">
        <v>6</v>
      </c>
      <c r="C127" s="20" t="s">
        <v>183</v>
      </c>
      <c r="D127" s="9">
        <v>886</v>
      </c>
      <c r="E127" s="9">
        <v>403</v>
      </c>
      <c r="F127" s="13">
        <f t="shared" si="22"/>
        <v>0.45485327313769752</v>
      </c>
      <c r="G127" s="9">
        <v>86</v>
      </c>
      <c r="H127" s="13">
        <f t="shared" si="10"/>
        <v>9.7065462753950338E-2</v>
      </c>
      <c r="I127" s="9">
        <v>38</v>
      </c>
      <c r="J127" s="13">
        <f t="shared" si="16"/>
        <v>4.2889390519187359E-2</v>
      </c>
      <c r="K127" s="9">
        <v>353</v>
      </c>
      <c r="L127" s="13">
        <f t="shared" si="11"/>
        <v>0.39841986455981943</v>
      </c>
      <c r="M127" s="13">
        <f t="shared" si="17"/>
        <v>0.44130925507900676</v>
      </c>
      <c r="N127" s="13">
        <f t="shared" si="12"/>
        <v>0.50375000000000003</v>
      </c>
      <c r="O127" s="13">
        <f t="shared" si="13"/>
        <v>4.7500000000000001E-2</v>
      </c>
      <c r="P127" s="13">
        <f t="shared" si="14"/>
        <v>0.44124999999999998</v>
      </c>
      <c r="Q127" s="22">
        <f t="shared" si="18"/>
        <v>0.48874999999999996</v>
      </c>
      <c r="R127">
        <v>96</v>
      </c>
      <c r="S127" s="23">
        <f t="shared" si="15"/>
        <v>0.10835214446952596</v>
      </c>
      <c r="T127" s="24">
        <v>2.2473063109286815</v>
      </c>
      <c r="U127" s="24">
        <v>31.071438382198309</v>
      </c>
      <c r="V127" s="25">
        <v>966.80429243374681</v>
      </c>
      <c r="W127">
        <v>30040</v>
      </c>
      <c r="Z127" s="25"/>
      <c r="AA127" s="25"/>
      <c r="AB127" s="25"/>
    </row>
    <row r="128" spans="1:28">
      <c r="A128" s="20">
        <v>1913</v>
      </c>
      <c r="B128" s="20">
        <v>7</v>
      </c>
      <c r="C128" s="20" t="s">
        <v>280</v>
      </c>
      <c r="D128" s="9">
        <v>658</v>
      </c>
      <c r="E128" s="9">
        <v>376</v>
      </c>
      <c r="F128" s="13">
        <f t="shared" si="22"/>
        <v>0.5714285714285714</v>
      </c>
      <c r="G128" s="9">
        <v>63</v>
      </c>
      <c r="H128" s="13">
        <f t="shared" si="10"/>
        <v>9.5744680851063829E-2</v>
      </c>
      <c r="I128" s="9">
        <v>26</v>
      </c>
      <c r="J128" s="13">
        <f t="shared" si="16"/>
        <v>3.9513677811550151E-2</v>
      </c>
      <c r="K128" s="9">
        <v>180</v>
      </c>
      <c r="L128" s="13">
        <f t="shared" si="11"/>
        <v>0.2735562310030395</v>
      </c>
      <c r="M128" s="13">
        <f t="shared" si="17"/>
        <v>0.31306990881458968</v>
      </c>
      <c r="N128" s="13">
        <f t="shared" si="12"/>
        <v>0.63193277310924367</v>
      </c>
      <c r="O128" s="13">
        <f t="shared" si="13"/>
        <v>4.3697478991596636E-2</v>
      </c>
      <c r="P128" s="13">
        <f t="shared" si="14"/>
        <v>0.30252100840336132</v>
      </c>
      <c r="Q128" s="22">
        <f t="shared" si="18"/>
        <v>0.34621848739495797</v>
      </c>
      <c r="R128">
        <v>22</v>
      </c>
      <c r="S128" s="23">
        <f t="shared" si="15"/>
        <v>3.3434650455927049E-2</v>
      </c>
      <c r="T128" s="24">
        <v>2.0943396226415096</v>
      </c>
      <c r="U128" s="24">
        <v>19.208377237311584</v>
      </c>
      <c r="V128" s="25">
        <v>1015.5464857337533</v>
      </c>
      <c r="W128">
        <v>19507</v>
      </c>
      <c r="Z128" s="25"/>
      <c r="AA128" s="25"/>
      <c r="AB128" s="25"/>
    </row>
    <row r="129" spans="1:28">
      <c r="A129" s="20">
        <v>1913</v>
      </c>
      <c r="B129" s="20">
        <v>8</v>
      </c>
      <c r="C129" s="20" t="s">
        <v>241</v>
      </c>
      <c r="D129" s="9">
        <v>898</v>
      </c>
      <c r="E129" s="9">
        <v>539</v>
      </c>
      <c r="F129" s="13">
        <f t="shared" si="22"/>
        <v>0.60022271714922049</v>
      </c>
      <c r="G129" s="9">
        <v>97</v>
      </c>
      <c r="H129" s="13">
        <f t="shared" si="10"/>
        <v>0.10801781737193764</v>
      </c>
      <c r="I129" s="9">
        <v>56</v>
      </c>
      <c r="J129" s="13">
        <f t="shared" si="16"/>
        <v>6.2360801781737196E-2</v>
      </c>
      <c r="K129" s="9">
        <v>192</v>
      </c>
      <c r="L129" s="13">
        <f t="shared" si="11"/>
        <v>0.21380846325167038</v>
      </c>
      <c r="M129" s="13">
        <f t="shared" si="17"/>
        <v>0.27616926503340755</v>
      </c>
      <c r="N129" s="13">
        <f t="shared" si="12"/>
        <v>0.67290886392009985</v>
      </c>
      <c r="O129" s="13">
        <f t="shared" si="13"/>
        <v>6.9912609238451939E-2</v>
      </c>
      <c r="P129" s="13">
        <f t="shared" si="14"/>
        <v>0.23970037453183521</v>
      </c>
      <c r="Q129" s="22">
        <f t="shared" si="18"/>
        <v>0.30961298377028712</v>
      </c>
      <c r="R129">
        <v>42</v>
      </c>
      <c r="S129" s="23">
        <f t="shared" si="15"/>
        <v>4.6770601336302897E-2</v>
      </c>
      <c r="T129" s="24">
        <v>2.2120579407542738</v>
      </c>
      <c r="U129" s="24">
        <v>143.60023739855373</v>
      </c>
      <c r="V129" s="25">
        <v>254.67228092735954</v>
      </c>
      <c r="W129">
        <v>36571</v>
      </c>
      <c r="Z129" s="25"/>
      <c r="AA129" s="25"/>
      <c r="AB129" s="25"/>
    </row>
    <row r="130" spans="1:28">
      <c r="A130" s="20">
        <v>1913</v>
      </c>
      <c r="B130" s="20">
        <v>9</v>
      </c>
      <c r="C130" s="20" t="s">
        <v>281</v>
      </c>
      <c r="D130" s="9">
        <v>1046</v>
      </c>
      <c r="E130" s="9">
        <v>590</v>
      </c>
      <c r="F130" s="13">
        <f t="shared" si="22"/>
        <v>0.56405353728489482</v>
      </c>
      <c r="G130" s="9">
        <v>134</v>
      </c>
      <c r="H130" s="13">
        <f t="shared" ref="H130:H141" si="23">G130/D130</f>
        <v>0.12810707456978968</v>
      </c>
      <c r="I130" s="9">
        <v>124</v>
      </c>
      <c r="J130" s="13">
        <f t="shared" si="16"/>
        <v>0.11854684512428298</v>
      </c>
      <c r="K130" s="9">
        <v>177</v>
      </c>
      <c r="L130" s="13">
        <f t="shared" ref="L130:L141" si="24">K130/D130</f>
        <v>0.16921606118546845</v>
      </c>
      <c r="M130" s="13">
        <f t="shared" si="17"/>
        <v>0.28776290630975143</v>
      </c>
      <c r="N130" s="13">
        <f t="shared" ref="N130:N141" si="25">E130/(D130-G130)</f>
        <v>0.64692982456140347</v>
      </c>
      <c r="O130" s="13">
        <f t="shared" ref="O130:O141" si="26">I130/(D130-G130)</f>
        <v>0.13596491228070176</v>
      </c>
      <c r="P130" s="13">
        <f t="shared" ref="P130:P141" si="27">K130/(D130-G130)</f>
        <v>0.19407894736842105</v>
      </c>
      <c r="Q130" s="22">
        <f t="shared" si="18"/>
        <v>0.33004385964912281</v>
      </c>
      <c r="R130">
        <v>119</v>
      </c>
      <c r="S130" s="23">
        <f t="shared" ref="S130:S141" si="28">R130/D130</f>
        <v>0.11376673040152964</v>
      </c>
      <c r="T130" s="24">
        <v>2.5509062430073843</v>
      </c>
      <c r="U130" s="24">
        <v>209.92891903824625</v>
      </c>
      <c r="V130" s="25">
        <v>209.38992208115749</v>
      </c>
      <c r="W130">
        <v>43957</v>
      </c>
      <c r="Z130" s="25"/>
      <c r="AA130" s="25"/>
      <c r="AB130" s="25"/>
    </row>
    <row r="131" spans="1:28">
      <c r="A131" s="20">
        <v>1913</v>
      </c>
      <c r="B131" s="20">
        <v>10</v>
      </c>
      <c r="C131" s="20" t="s">
        <v>188</v>
      </c>
      <c r="D131" s="9">
        <v>1305</v>
      </c>
      <c r="E131" s="9">
        <v>620</v>
      </c>
      <c r="F131" s="13">
        <f t="shared" si="22"/>
        <v>0.47509578544061304</v>
      </c>
      <c r="G131" s="9">
        <v>275</v>
      </c>
      <c r="H131" s="13">
        <f t="shared" si="23"/>
        <v>0.21072796934865901</v>
      </c>
      <c r="I131" s="9">
        <v>185</v>
      </c>
      <c r="J131" s="13">
        <f t="shared" ref="J131:J141" si="29">I131/D131</f>
        <v>0.1417624521072797</v>
      </c>
      <c r="K131" s="9">
        <v>219</v>
      </c>
      <c r="L131" s="13">
        <f t="shared" si="24"/>
        <v>0.167816091954023</v>
      </c>
      <c r="M131" s="13">
        <f t="shared" ref="M131:M141" si="30">(I131+K131)/D131</f>
        <v>0.3095785440613027</v>
      </c>
      <c r="N131" s="13">
        <f t="shared" si="25"/>
        <v>0.60194174757281549</v>
      </c>
      <c r="O131" s="13">
        <f t="shared" si="26"/>
        <v>0.1796116504854369</v>
      </c>
      <c r="P131" s="13">
        <f t="shared" si="27"/>
        <v>0.21262135922330097</v>
      </c>
      <c r="Q131" s="22">
        <f t="shared" ref="Q131:Q141" si="31">SUM(O131:P131)</f>
        <v>0.39223300970873787</v>
      </c>
      <c r="R131">
        <v>457</v>
      </c>
      <c r="S131" s="23">
        <f t="shared" si="28"/>
        <v>0.35019157088122604</v>
      </c>
      <c r="T131" s="24">
        <v>3.3552253116011506</v>
      </c>
      <c r="U131" s="24">
        <v>61.61697666130528</v>
      </c>
      <c r="V131" s="25">
        <v>391.4505596823135</v>
      </c>
      <c r="W131">
        <v>24120</v>
      </c>
      <c r="Z131" s="25"/>
      <c r="AA131" s="25"/>
      <c r="AB131" s="25"/>
    </row>
    <row r="132" spans="1:28">
      <c r="A132" s="20">
        <v>1913</v>
      </c>
      <c r="B132" s="20">
        <v>11</v>
      </c>
      <c r="C132" s="20" t="s">
        <v>190</v>
      </c>
      <c r="D132" s="9">
        <v>1385</v>
      </c>
      <c r="E132" s="9">
        <v>855</v>
      </c>
      <c r="F132" s="13">
        <f t="shared" si="22"/>
        <v>0.61732851985559567</v>
      </c>
      <c r="G132" s="9">
        <v>162</v>
      </c>
      <c r="H132" s="13">
        <f t="shared" si="23"/>
        <v>0.11696750902527075</v>
      </c>
      <c r="I132" s="9">
        <v>92</v>
      </c>
      <c r="J132" s="13">
        <f t="shared" si="29"/>
        <v>6.6425992779783394E-2</v>
      </c>
      <c r="K132" s="9">
        <v>258</v>
      </c>
      <c r="L132" s="13">
        <f t="shared" si="24"/>
        <v>0.18628158844765344</v>
      </c>
      <c r="M132" s="13">
        <f t="shared" si="30"/>
        <v>0.25270758122743681</v>
      </c>
      <c r="N132" s="13">
        <f t="shared" si="25"/>
        <v>0.69910057236304168</v>
      </c>
      <c r="O132" s="13">
        <f t="shared" si="26"/>
        <v>7.5224856909239579E-2</v>
      </c>
      <c r="P132" s="13">
        <f t="shared" si="27"/>
        <v>0.21095666394112839</v>
      </c>
      <c r="Q132" s="22">
        <f t="shared" si="31"/>
        <v>0.28618152085036797</v>
      </c>
      <c r="R132">
        <v>101</v>
      </c>
      <c r="S132" s="23">
        <f t="shared" si="28"/>
        <v>7.2924187725631764E-2</v>
      </c>
      <c r="T132" s="24">
        <v>2.5420927684441197</v>
      </c>
      <c r="U132" s="24">
        <v>90.879702756757965</v>
      </c>
      <c r="V132" s="25">
        <v>588.04109585433298</v>
      </c>
      <c r="W132">
        <v>53441</v>
      </c>
      <c r="Z132" s="25"/>
      <c r="AA132" s="25"/>
      <c r="AB132" s="25"/>
    </row>
    <row r="133" spans="1:28">
      <c r="A133" s="20">
        <v>1913</v>
      </c>
      <c r="B133" s="20">
        <v>12</v>
      </c>
      <c r="C133" s="20" t="s">
        <v>260</v>
      </c>
      <c r="D133" s="9">
        <v>385</v>
      </c>
      <c r="E133" s="9">
        <v>288</v>
      </c>
      <c r="F133" s="13">
        <f t="shared" si="22"/>
        <v>0.74805194805194808</v>
      </c>
      <c r="G133" s="9">
        <v>24</v>
      </c>
      <c r="H133" s="13">
        <f t="shared" si="23"/>
        <v>6.2337662337662338E-2</v>
      </c>
      <c r="I133" s="9">
        <v>8</v>
      </c>
      <c r="J133" s="13">
        <f t="shared" si="29"/>
        <v>2.0779220779220779E-2</v>
      </c>
      <c r="K133" s="9">
        <v>54</v>
      </c>
      <c r="L133" s="13">
        <f t="shared" si="24"/>
        <v>0.14025974025974025</v>
      </c>
      <c r="M133" s="13">
        <f t="shared" si="30"/>
        <v>0.16103896103896104</v>
      </c>
      <c r="N133" s="13">
        <f t="shared" si="25"/>
        <v>0.79778393351800558</v>
      </c>
      <c r="O133" s="13">
        <f t="shared" si="26"/>
        <v>2.2160664819944598E-2</v>
      </c>
      <c r="P133" s="13">
        <f t="shared" si="27"/>
        <v>0.14958448753462603</v>
      </c>
      <c r="Q133" s="22">
        <f t="shared" si="31"/>
        <v>0.17174515235457063</v>
      </c>
      <c r="R133">
        <v>14</v>
      </c>
      <c r="S133" s="23">
        <f t="shared" si="28"/>
        <v>3.6363636363636362E-2</v>
      </c>
      <c r="T133" s="24">
        <v>5.5518029456576938</v>
      </c>
      <c r="U133" s="24">
        <v>29.19761725058417</v>
      </c>
      <c r="V133" s="25">
        <v>1198.830702505345</v>
      </c>
      <c r="W133">
        <v>35003</v>
      </c>
      <c r="Z133" s="25"/>
      <c r="AA133" s="25"/>
      <c r="AB133" s="25"/>
    </row>
    <row r="134" spans="1:28">
      <c r="A134" s="20">
        <v>1913</v>
      </c>
      <c r="B134" s="20">
        <v>13</v>
      </c>
      <c r="C134" s="20" t="s">
        <v>282</v>
      </c>
      <c r="D134" s="9">
        <v>1209</v>
      </c>
      <c r="E134" s="9">
        <v>678</v>
      </c>
      <c r="F134" s="13">
        <f t="shared" si="22"/>
        <v>0.56079404466501237</v>
      </c>
      <c r="G134" s="9">
        <v>100</v>
      </c>
      <c r="H134" s="13">
        <f t="shared" si="23"/>
        <v>8.2712985938792394E-2</v>
      </c>
      <c r="I134" s="9">
        <v>81</v>
      </c>
      <c r="J134" s="13">
        <f t="shared" si="29"/>
        <v>6.699751861042183E-2</v>
      </c>
      <c r="K134" s="9">
        <v>336</v>
      </c>
      <c r="L134" s="13">
        <f t="shared" si="24"/>
        <v>0.27791563275434245</v>
      </c>
      <c r="M134" s="13">
        <f t="shared" si="30"/>
        <v>0.34491315136476425</v>
      </c>
      <c r="N134" s="13">
        <f t="shared" si="25"/>
        <v>0.61136158701532917</v>
      </c>
      <c r="O134" s="13">
        <f t="shared" si="26"/>
        <v>7.3038773669972953E-2</v>
      </c>
      <c r="P134" s="13">
        <f t="shared" si="27"/>
        <v>0.30297565374211</v>
      </c>
      <c r="Q134" s="22">
        <f t="shared" si="31"/>
        <v>0.37601442741208296</v>
      </c>
      <c r="R134">
        <v>117</v>
      </c>
      <c r="S134" s="23">
        <f t="shared" si="28"/>
        <v>9.6774193548387094E-2</v>
      </c>
      <c r="T134" s="24">
        <v>2.5345390137037382</v>
      </c>
      <c r="U134" s="24">
        <v>174.87304311549246</v>
      </c>
      <c r="V134" s="25">
        <v>276.07456895523609</v>
      </c>
      <c r="W134">
        <v>48278</v>
      </c>
      <c r="Z134" s="25"/>
      <c r="AA134" s="25"/>
      <c r="AB134" s="25"/>
    </row>
    <row r="135" spans="1:28">
      <c r="A135" s="20">
        <v>1913</v>
      </c>
      <c r="B135" s="20">
        <v>14</v>
      </c>
      <c r="C135" s="20" t="s">
        <v>202</v>
      </c>
      <c r="D135" s="9">
        <v>1018</v>
      </c>
      <c r="E135" s="9">
        <v>528</v>
      </c>
      <c r="F135" s="13">
        <f t="shared" si="22"/>
        <v>0.51866404715127701</v>
      </c>
      <c r="G135" s="9">
        <v>93</v>
      </c>
      <c r="H135" s="13">
        <f t="shared" si="23"/>
        <v>9.1355599214145378E-2</v>
      </c>
      <c r="I135" s="9">
        <v>62</v>
      </c>
      <c r="J135" s="13">
        <f t="shared" si="29"/>
        <v>6.0903732809430254E-2</v>
      </c>
      <c r="K135" s="9">
        <v>267</v>
      </c>
      <c r="L135" s="13">
        <f t="shared" si="24"/>
        <v>0.26227897838899805</v>
      </c>
      <c r="M135" s="13">
        <f t="shared" si="30"/>
        <v>0.32318271119842829</v>
      </c>
      <c r="N135" s="13">
        <f t="shared" si="25"/>
        <v>0.57081081081081086</v>
      </c>
      <c r="O135" s="13">
        <f t="shared" si="26"/>
        <v>6.7027027027027022E-2</v>
      </c>
      <c r="P135" s="13">
        <f t="shared" si="27"/>
        <v>0.28864864864864864</v>
      </c>
      <c r="Q135" s="22">
        <f t="shared" si="31"/>
        <v>0.35567567567567565</v>
      </c>
      <c r="R135">
        <v>37</v>
      </c>
      <c r="S135" s="23">
        <f t="shared" si="28"/>
        <v>3.6345776031434185E-2</v>
      </c>
      <c r="T135" s="24">
        <v>2.4191522762951334</v>
      </c>
      <c r="U135" s="24">
        <v>36.909045068467748</v>
      </c>
      <c r="V135" s="25">
        <v>857.32372488372357</v>
      </c>
      <c r="W135">
        <v>31643</v>
      </c>
      <c r="Z135" s="25"/>
      <c r="AA135" s="25"/>
      <c r="AB135" s="25"/>
    </row>
    <row r="136" spans="1:28">
      <c r="A136" s="20">
        <v>1913</v>
      </c>
      <c r="B136" s="20">
        <v>15</v>
      </c>
      <c r="C136" s="20" t="s">
        <v>195</v>
      </c>
      <c r="D136" s="9">
        <v>1616</v>
      </c>
      <c r="E136" s="9">
        <v>807</v>
      </c>
      <c r="F136" s="13">
        <f t="shared" si="22"/>
        <v>0.49938118811881188</v>
      </c>
      <c r="G136" s="9">
        <v>207</v>
      </c>
      <c r="H136" s="13">
        <f t="shared" si="23"/>
        <v>0.1280940594059406</v>
      </c>
      <c r="I136" s="9">
        <v>237</v>
      </c>
      <c r="J136" s="13">
        <f t="shared" si="29"/>
        <v>0.14665841584158415</v>
      </c>
      <c r="K136" s="9">
        <v>337</v>
      </c>
      <c r="L136" s="13">
        <f t="shared" si="24"/>
        <v>0.20853960396039603</v>
      </c>
      <c r="M136" s="13">
        <f t="shared" si="30"/>
        <v>0.35519801980198018</v>
      </c>
      <c r="N136" s="13">
        <f t="shared" si="25"/>
        <v>0.57274662881476224</v>
      </c>
      <c r="O136" s="13">
        <f t="shared" si="26"/>
        <v>0.16820440028388928</v>
      </c>
      <c r="P136" s="13">
        <f t="shared" si="27"/>
        <v>0.23917672107877927</v>
      </c>
      <c r="Q136" s="22">
        <f t="shared" si="31"/>
        <v>0.40738112136266857</v>
      </c>
      <c r="R136">
        <v>99</v>
      </c>
      <c r="S136" s="23">
        <f t="shared" si="28"/>
        <v>6.1262376237623761E-2</v>
      </c>
      <c r="T136" s="24">
        <v>1.7388204795852236</v>
      </c>
      <c r="U136" s="24">
        <v>226.06788611002622</v>
      </c>
      <c r="V136" s="25">
        <v>214.78504017314521</v>
      </c>
      <c r="W136">
        <v>48556</v>
      </c>
      <c r="Z136" s="25"/>
      <c r="AA136" s="25"/>
      <c r="AB136" s="25"/>
    </row>
    <row r="137" spans="1:28">
      <c r="A137" s="20">
        <v>1913</v>
      </c>
      <c r="B137" s="20">
        <v>16</v>
      </c>
      <c r="C137" s="20" t="s">
        <v>198</v>
      </c>
      <c r="D137" s="9">
        <v>1139</v>
      </c>
      <c r="E137" s="9">
        <v>630</v>
      </c>
      <c r="F137" s="13">
        <f t="shared" si="22"/>
        <v>0.55311676909569796</v>
      </c>
      <c r="G137" s="9">
        <v>81</v>
      </c>
      <c r="H137" s="13">
        <f t="shared" si="23"/>
        <v>7.1115013169446878E-2</v>
      </c>
      <c r="I137" s="9">
        <v>48</v>
      </c>
      <c r="J137" s="13">
        <f t="shared" si="29"/>
        <v>4.2142230026338892E-2</v>
      </c>
      <c r="K137" s="9">
        <v>352</v>
      </c>
      <c r="L137" s="13">
        <f t="shared" si="24"/>
        <v>0.30904302019315188</v>
      </c>
      <c r="M137" s="13">
        <f t="shared" si="30"/>
        <v>0.35118525021949076</v>
      </c>
      <c r="N137" s="13">
        <f t="shared" si="25"/>
        <v>0.5954631379962193</v>
      </c>
      <c r="O137" s="13">
        <f t="shared" si="26"/>
        <v>4.5368620037807186E-2</v>
      </c>
      <c r="P137" s="13">
        <f t="shared" si="27"/>
        <v>0.33270321361058602</v>
      </c>
      <c r="Q137" s="22">
        <f t="shared" si="31"/>
        <v>0.3780718336483932</v>
      </c>
      <c r="R137">
        <v>23</v>
      </c>
      <c r="S137" s="23">
        <f t="shared" si="28"/>
        <v>2.0193151887620719E-2</v>
      </c>
      <c r="T137" s="24">
        <v>2.2985297495979786</v>
      </c>
      <c r="U137" s="24">
        <v>73.489726683658716</v>
      </c>
      <c r="V137" s="25">
        <v>536.7961180453259</v>
      </c>
      <c r="W137">
        <v>39449</v>
      </c>
      <c r="Z137" s="25"/>
      <c r="AA137" s="25"/>
      <c r="AB137" s="25"/>
    </row>
    <row r="138" spans="1:28">
      <c r="A138" s="20">
        <v>1913</v>
      </c>
      <c r="B138" s="20">
        <v>17</v>
      </c>
      <c r="C138" s="20" t="s">
        <v>196</v>
      </c>
      <c r="D138" s="9">
        <v>1450</v>
      </c>
      <c r="E138" s="9">
        <v>753</v>
      </c>
      <c r="F138" s="13">
        <f t="shared" si="22"/>
        <v>0.5193103448275862</v>
      </c>
      <c r="G138" s="9">
        <v>152</v>
      </c>
      <c r="H138" s="13">
        <f t="shared" si="23"/>
        <v>0.10482758620689656</v>
      </c>
      <c r="I138" s="9">
        <v>153</v>
      </c>
      <c r="J138" s="13">
        <f t="shared" si="29"/>
        <v>0.10551724137931034</v>
      </c>
      <c r="K138" s="9">
        <v>353</v>
      </c>
      <c r="L138" s="13">
        <f t="shared" si="24"/>
        <v>0.24344827586206896</v>
      </c>
      <c r="M138" s="13">
        <f t="shared" si="30"/>
        <v>0.34896551724137931</v>
      </c>
      <c r="N138" s="13">
        <f t="shared" si="25"/>
        <v>0.58012326656394453</v>
      </c>
      <c r="O138" s="13">
        <f t="shared" si="26"/>
        <v>0.11787365177195686</v>
      </c>
      <c r="P138" s="13">
        <f t="shared" si="27"/>
        <v>0.27195685670261943</v>
      </c>
      <c r="Q138" s="22">
        <f t="shared" si="31"/>
        <v>0.38983050847457629</v>
      </c>
      <c r="R138">
        <v>93</v>
      </c>
      <c r="S138" s="23">
        <f t="shared" si="28"/>
        <v>6.4137931034482759E-2</v>
      </c>
      <c r="T138" s="24">
        <v>2.4436064152579107</v>
      </c>
      <c r="U138" s="24">
        <v>124.10304357198932</v>
      </c>
      <c r="V138" s="25">
        <v>467.28104590247824</v>
      </c>
      <c r="W138">
        <v>57991</v>
      </c>
      <c r="Z138" s="25"/>
      <c r="AA138" s="25"/>
      <c r="AB138" s="25"/>
    </row>
    <row r="139" spans="1:28">
      <c r="A139" s="20">
        <v>1913</v>
      </c>
      <c r="B139" s="20">
        <v>18</v>
      </c>
      <c r="C139" s="20" t="s">
        <v>200</v>
      </c>
      <c r="D139" s="9">
        <v>780</v>
      </c>
      <c r="E139" s="9">
        <v>407</v>
      </c>
      <c r="F139" s="13">
        <f t="shared" si="22"/>
        <v>0.52179487179487183</v>
      </c>
      <c r="G139" s="9">
        <v>71</v>
      </c>
      <c r="H139" s="13">
        <f t="shared" si="23"/>
        <v>9.1025641025641021E-2</v>
      </c>
      <c r="I139" s="9">
        <v>50</v>
      </c>
      <c r="J139" s="13">
        <f t="shared" si="29"/>
        <v>6.4102564102564097E-2</v>
      </c>
      <c r="K139" s="9">
        <v>230</v>
      </c>
      <c r="L139" s="13">
        <f t="shared" si="24"/>
        <v>0.29487179487179488</v>
      </c>
      <c r="M139" s="13">
        <f t="shared" si="30"/>
        <v>0.35897435897435898</v>
      </c>
      <c r="N139" s="13">
        <f t="shared" si="25"/>
        <v>0.57404795486600846</v>
      </c>
      <c r="O139" s="13">
        <f t="shared" si="26"/>
        <v>7.0521861777150918E-2</v>
      </c>
      <c r="P139" s="13">
        <f t="shared" si="27"/>
        <v>0.32440056417489421</v>
      </c>
      <c r="Q139" s="22">
        <f t="shared" si="31"/>
        <v>0.39492242595204513</v>
      </c>
      <c r="R139">
        <v>48</v>
      </c>
      <c r="S139" s="23">
        <f t="shared" si="28"/>
        <v>6.1538461538461542E-2</v>
      </c>
      <c r="T139" s="24">
        <v>3.9435473776442609</v>
      </c>
      <c r="U139" s="24">
        <v>22.482755362361917</v>
      </c>
      <c r="V139" s="25">
        <v>1658.8269275230857</v>
      </c>
      <c r="W139">
        <v>37295</v>
      </c>
      <c r="Z139" s="25"/>
      <c r="AA139" s="25"/>
      <c r="AB139" s="25"/>
    </row>
    <row r="140" spans="1:28">
      <c r="A140" s="20">
        <v>1913</v>
      </c>
      <c r="B140" s="20">
        <v>19</v>
      </c>
      <c r="C140" s="21" t="s">
        <v>207</v>
      </c>
      <c r="D140" s="14">
        <v>598.32304526748976</v>
      </c>
      <c r="E140" s="14">
        <v>391.14157973174366</v>
      </c>
      <c r="F140" s="13">
        <f t="shared" si="22"/>
        <v>0.65372975823934321</v>
      </c>
      <c r="G140" s="14">
        <v>35.869565217391305</v>
      </c>
      <c r="H140" s="13">
        <f t="shared" si="23"/>
        <v>5.9950164883512465E-2</v>
      </c>
      <c r="I140" s="14">
        <v>7.615384615384615</v>
      </c>
      <c r="J140" s="13">
        <f t="shared" si="29"/>
        <v>1.2727881159884184E-2</v>
      </c>
      <c r="K140" s="14">
        <v>142.15384615384616</v>
      </c>
      <c r="L140" s="13">
        <f t="shared" si="24"/>
        <v>0.2375871149845048</v>
      </c>
      <c r="M140" s="13">
        <f t="shared" si="30"/>
        <v>0.25031499614438896</v>
      </c>
      <c r="N140" s="13">
        <f t="shared" si="25"/>
        <v>0.69542032115598995</v>
      </c>
      <c r="O140" s="13">
        <f t="shared" si="26"/>
        <v>1.3539581290716349E-2</v>
      </c>
      <c r="P140" s="13">
        <f t="shared" si="27"/>
        <v>0.25273885076003855</v>
      </c>
      <c r="Q140" s="22">
        <f t="shared" si="31"/>
        <v>0.26627843205075491</v>
      </c>
      <c r="R140">
        <v>21</v>
      </c>
      <c r="S140" s="23">
        <f t="shared" si="28"/>
        <v>3.5098096531801841E-2</v>
      </c>
      <c r="T140" s="24">
        <v>3.7718374510598083</v>
      </c>
      <c r="U140" s="24">
        <v>41.147122877941882</v>
      </c>
      <c r="V140" s="25">
        <v>765.13247580859127</v>
      </c>
      <c r="W140">
        <v>31483</v>
      </c>
      <c r="Z140" s="25"/>
      <c r="AA140" s="25"/>
      <c r="AB140" s="25"/>
    </row>
    <row r="141" spans="1:28">
      <c r="A141" s="20">
        <v>1913</v>
      </c>
      <c r="B141" s="20">
        <v>20</v>
      </c>
      <c r="C141" s="21" t="s">
        <v>312</v>
      </c>
      <c r="D141" s="14">
        <v>156.70796460176993</v>
      </c>
      <c r="E141" s="14">
        <v>64.007194244604321</v>
      </c>
      <c r="F141" s="13">
        <f t="shared" si="22"/>
        <v>0.40844889031173975</v>
      </c>
      <c r="G141" s="14">
        <v>9.7777777777777786</v>
      </c>
      <c r="H141" s="13">
        <f t="shared" si="23"/>
        <v>6.2394899982431036E-2</v>
      </c>
      <c r="I141" s="14">
        <v>5</v>
      </c>
      <c r="J141" s="13">
        <f t="shared" si="29"/>
        <v>3.1906482945561324E-2</v>
      </c>
      <c r="K141" s="14">
        <v>46.36363636363636</v>
      </c>
      <c r="L141" s="13">
        <f t="shared" si="24"/>
        <v>0.29586011458611405</v>
      </c>
      <c r="M141" s="13">
        <f t="shared" si="30"/>
        <v>0.32776659753167542</v>
      </c>
      <c r="N141" s="13">
        <f t="shared" si="25"/>
        <v>0.43562997929947922</v>
      </c>
      <c r="O141" s="13">
        <f t="shared" si="26"/>
        <v>3.4029766844232666E-2</v>
      </c>
      <c r="P141" s="13">
        <f t="shared" si="27"/>
        <v>0.31554874710106651</v>
      </c>
      <c r="Q141" s="22">
        <f t="shared" si="31"/>
        <v>0.34957851394529915</v>
      </c>
      <c r="R141">
        <v>19</v>
      </c>
      <c r="S141" s="23">
        <f t="shared" si="28"/>
        <v>0.12124463519313303</v>
      </c>
      <c r="T141" s="24">
        <v>3.8105117565698476</v>
      </c>
      <c r="U141" s="24">
        <v>30.296683132620664</v>
      </c>
      <c r="V141" s="25">
        <v>198.37155023511428</v>
      </c>
      <c r="W141">
        <v>6010</v>
      </c>
      <c r="Z141" s="25"/>
      <c r="AA141" s="25"/>
      <c r="AB141" s="25"/>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FB76B-6277-0D42-BB81-C617B204DE80}">
  <dimension ref="A1:I20"/>
  <sheetViews>
    <sheetView workbookViewId="0">
      <pane xSplit="4" ySplit="2" topLeftCell="E3" activePane="bottomRight" state="frozen"/>
      <selection pane="bottomRight" activeCell="B23" sqref="B23"/>
      <selection pane="bottomLeft" activeCell="A3" sqref="A3"/>
      <selection pane="topRight" activeCell="D1" sqref="D1"/>
    </sheetView>
  </sheetViews>
  <sheetFormatPr defaultColWidth="11" defaultRowHeight="15.75"/>
  <cols>
    <col min="2" max="2" width="21.875" customWidth="1"/>
    <col min="4" max="4" width="12.875" customWidth="1"/>
    <col min="9" max="9" width="7.875" customWidth="1"/>
  </cols>
  <sheetData>
    <row r="1" spans="1:9">
      <c r="A1" s="2" t="s">
        <v>313</v>
      </c>
      <c r="B1" s="2"/>
    </row>
    <row r="2" spans="1:9" ht="60">
      <c r="A2" s="12" t="s">
        <v>59</v>
      </c>
      <c r="B2" s="12" t="s">
        <v>94</v>
      </c>
      <c r="C2" s="12" t="s">
        <v>285</v>
      </c>
      <c r="D2" s="12" t="s">
        <v>286</v>
      </c>
      <c r="E2" s="12" t="s">
        <v>287</v>
      </c>
      <c r="F2" s="12" t="s">
        <v>288</v>
      </c>
      <c r="G2" s="12" t="s">
        <v>290</v>
      </c>
      <c r="H2" s="12" t="s">
        <v>292</v>
      </c>
      <c r="I2" s="12" t="s">
        <v>294</v>
      </c>
    </row>
    <row r="3" spans="1:9">
      <c r="A3" s="12">
        <v>1912</v>
      </c>
      <c r="B3" s="12"/>
      <c r="C3" s="12"/>
      <c r="D3" s="12"/>
      <c r="E3" s="12"/>
      <c r="F3" s="12"/>
      <c r="G3" s="12"/>
      <c r="H3" s="12"/>
      <c r="I3" s="12"/>
    </row>
    <row r="4" spans="1:9">
      <c r="A4" s="10">
        <v>1912</v>
      </c>
      <c r="B4" s="10" t="s">
        <v>314</v>
      </c>
      <c r="C4" s="10">
        <v>19</v>
      </c>
      <c r="D4" s="10" t="s">
        <v>207</v>
      </c>
      <c r="E4" s="10">
        <v>622</v>
      </c>
      <c r="F4" s="10">
        <v>424</v>
      </c>
      <c r="G4" s="10">
        <v>33</v>
      </c>
      <c r="H4" s="10">
        <v>11</v>
      </c>
      <c r="I4" s="10">
        <v>128</v>
      </c>
    </row>
    <row r="5" spans="1:9">
      <c r="A5" s="10">
        <v>1912</v>
      </c>
      <c r="B5" s="10" t="s">
        <v>314</v>
      </c>
      <c r="C5" s="10">
        <v>20</v>
      </c>
      <c r="D5" s="10" t="s">
        <v>312</v>
      </c>
      <c r="E5" s="10">
        <v>152</v>
      </c>
      <c r="F5" s="10">
        <v>82</v>
      </c>
      <c r="G5" s="10">
        <v>11</v>
      </c>
      <c r="H5" s="10">
        <v>4</v>
      </c>
      <c r="I5" s="10">
        <v>51</v>
      </c>
    </row>
    <row r="6" spans="1:9">
      <c r="A6" s="10">
        <v>1912</v>
      </c>
      <c r="B6" s="10" t="s">
        <v>315</v>
      </c>
      <c r="C6" s="10">
        <v>19</v>
      </c>
      <c r="D6" s="10" t="s">
        <v>207</v>
      </c>
      <c r="E6" s="10">
        <v>350</v>
      </c>
      <c r="F6" s="10">
        <v>247</v>
      </c>
      <c r="G6" s="10">
        <v>13</v>
      </c>
      <c r="H6" s="10">
        <v>2</v>
      </c>
      <c r="I6" s="10">
        <v>80</v>
      </c>
    </row>
    <row r="7" spans="1:9">
      <c r="A7" s="10">
        <v>1912</v>
      </c>
      <c r="B7" s="10" t="s">
        <v>315</v>
      </c>
      <c r="C7" s="10">
        <v>20</v>
      </c>
      <c r="D7" s="10" t="s">
        <v>312</v>
      </c>
      <c r="E7" s="10">
        <v>300</v>
      </c>
      <c r="F7" s="10">
        <v>196</v>
      </c>
      <c r="G7" s="10">
        <v>25</v>
      </c>
      <c r="H7" s="10">
        <v>4</v>
      </c>
      <c r="I7" s="10">
        <v>158</v>
      </c>
    </row>
    <row r="8" spans="1:9" ht="30">
      <c r="A8" s="10">
        <v>1912</v>
      </c>
      <c r="B8" s="32" t="s">
        <v>316</v>
      </c>
      <c r="C8" s="10">
        <v>19</v>
      </c>
      <c r="D8" s="10" t="s">
        <v>207</v>
      </c>
      <c r="E8" s="10">
        <v>972</v>
      </c>
      <c r="F8" s="10">
        <v>671</v>
      </c>
      <c r="G8" s="10">
        <v>46</v>
      </c>
      <c r="H8" s="10">
        <v>13</v>
      </c>
      <c r="I8" s="10">
        <v>208</v>
      </c>
    </row>
    <row r="9" spans="1:9" ht="30">
      <c r="A9" s="10">
        <v>1912</v>
      </c>
      <c r="B9" s="32" t="s">
        <v>316</v>
      </c>
      <c r="C9" s="10">
        <v>20</v>
      </c>
      <c r="D9" s="10" t="s">
        <v>312</v>
      </c>
      <c r="E9" s="10">
        <v>452</v>
      </c>
      <c r="F9" s="10">
        <v>278</v>
      </c>
      <c r="G9" s="10">
        <v>36</v>
      </c>
      <c r="H9" s="10">
        <v>8</v>
      </c>
      <c r="I9" s="10">
        <v>209</v>
      </c>
    </row>
    <row r="10" spans="1:9" ht="30">
      <c r="A10" s="10">
        <v>1912</v>
      </c>
      <c r="B10" s="32" t="s">
        <v>317</v>
      </c>
      <c r="C10" s="10">
        <v>19</v>
      </c>
      <c r="D10" s="10" t="s">
        <v>207</v>
      </c>
      <c r="E10" s="35">
        <f>E4/E8</f>
        <v>0.63991769547325106</v>
      </c>
      <c r="F10" s="35">
        <f>F4/F8</f>
        <v>0.63189269746646792</v>
      </c>
      <c r="G10" s="35">
        <f t="shared" ref="G10:I10" si="0">G4/G8</f>
        <v>0.71739130434782605</v>
      </c>
      <c r="H10" s="35">
        <f t="shared" si="0"/>
        <v>0.84615384615384615</v>
      </c>
      <c r="I10" s="35">
        <f t="shared" si="0"/>
        <v>0.61538461538461542</v>
      </c>
    </row>
    <row r="11" spans="1:9" ht="30">
      <c r="A11" s="10">
        <v>1912</v>
      </c>
      <c r="B11" s="32" t="s">
        <v>317</v>
      </c>
      <c r="C11" s="10">
        <v>20</v>
      </c>
      <c r="D11" s="10" t="s">
        <v>312</v>
      </c>
      <c r="E11" s="35">
        <f>E5/E9</f>
        <v>0.33628318584070799</v>
      </c>
      <c r="F11" s="35">
        <f>F5/F9</f>
        <v>0.29496402877697842</v>
      </c>
      <c r="G11" s="35">
        <f t="shared" ref="G11:I11" si="1">G5/G9</f>
        <v>0.30555555555555558</v>
      </c>
      <c r="H11" s="35">
        <f t="shared" si="1"/>
        <v>0.5</v>
      </c>
      <c r="I11" s="35">
        <f t="shared" si="1"/>
        <v>0.24401913875598086</v>
      </c>
    </row>
    <row r="12" spans="1:9">
      <c r="A12" s="10"/>
      <c r="B12" s="32"/>
      <c r="C12" s="10"/>
      <c r="D12" s="10"/>
      <c r="E12" s="11"/>
      <c r="F12" s="11"/>
      <c r="G12" s="11"/>
      <c r="H12" s="11"/>
      <c r="I12" s="11"/>
    </row>
    <row r="13" spans="1:9">
      <c r="A13" s="33">
        <v>1913</v>
      </c>
      <c r="B13" s="10"/>
      <c r="C13" s="10"/>
      <c r="D13" s="10"/>
      <c r="E13" s="11"/>
      <c r="F13" s="11"/>
      <c r="G13" s="11"/>
      <c r="H13" s="11"/>
      <c r="I13" s="11"/>
    </row>
    <row r="14" spans="1:9">
      <c r="A14" s="10">
        <v>1913</v>
      </c>
      <c r="B14" s="10" t="s">
        <v>318</v>
      </c>
      <c r="C14" s="10">
        <v>19</v>
      </c>
      <c r="D14" s="10" t="s">
        <v>207</v>
      </c>
      <c r="E14" s="10">
        <v>935</v>
      </c>
      <c r="F14" s="10">
        <v>619</v>
      </c>
      <c r="G14" s="10">
        <v>50</v>
      </c>
      <c r="H14" s="10">
        <v>9</v>
      </c>
      <c r="I14" s="10">
        <v>231</v>
      </c>
    </row>
    <row r="15" spans="1:9">
      <c r="A15" s="10">
        <v>1913</v>
      </c>
      <c r="B15" s="10" t="s">
        <v>318</v>
      </c>
      <c r="C15" s="10">
        <v>20</v>
      </c>
      <c r="D15" s="10" t="s">
        <v>312</v>
      </c>
      <c r="E15" s="10">
        <v>466</v>
      </c>
      <c r="F15" s="10">
        <v>217</v>
      </c>
      <c r="G15" s="10">
        <v>32</v>
      </c>
      <c r="H15" s="10">
        <v>10</v>
      </c>
      <c r="I15" s="10">
        <v>190</v>
      </c>
    </row>
    <row r="16" spans="1:9" ht="30">
      <c r="A16" s="10">
        <v>1913</v>
      </c>
      <c r="B16" s="32" t="s">
        <v>319</v>
      </c>
      <c r="C16" s="10">
        <v>19</v>
      </c>
      <c r="D16" s="10" t="s">
        <v>207</v>
      </c>
      <c r="E16" s="36">
        <f>E14*E10</f>
        <v>598.32304526748976</v>
      </c>
      <c r="F16" s="36">
        <f>F14*F10</f>
        <v>391.14157973174366</v>
      </c>
      <c r="G16" s="36">
        <f t="shared" ref="G16:I16" si="2">G14*G10</f>
        <v>35.869565217391305</v>
      </c>
      <c r="H16" s="36">
        <f t="shared" si="2"/>
        <v>7.615384615384615</v>
      </c>
      <c r="I16" s="36">
        <f t="shared" si="2"/>
        <v>142.15384615384616</v>
      </c>
    </row>
    <row r="17" spans="1:9" ht="30">
      <c r="A17" s="10">
        <v>1913</v>
      </c>
      <c r="B17" s="32" t="s">
        <v>319</v>
      </c>
      <c r="C17" s="10">
        <v>20</v>
      </c>
      <c r="D17" s="10" t="s">
        <v>312</v>
      </c>
      <c r="E17" s="36">
        <f>E15*E11</f>
        <v>156.70796460176993</v>
      </c>
      <c r="F17" s="36">
        <f>F15*F11</f>
        <v>64.007194244604321</v>
      </c>
      <c r="G17" s="36">
        <f t="shared" ref="G17:I17" si="3">G15*G11</f>
        <v>9.7777777777777786</v>
      </c>
      <c r="H17" s="36">
        <f t="shared" si="3"/>
        <v>5</v>
      </c>
      <c r="I17" s="36">
        <f t="shared" si="3"/>
        <v>46.36363636363636</v>
      </c>
    </row>
    <row r="19" spans="1:9">
      <c r="A19" t="s">
        <v>320</v>
      </c>
    </row>
    <row r="20" spans="1:9">
      <c r="A20" s="34" t="s">
        <v>321</v>
      </c>
      <c r="B20" s="3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923E6-CD3A-094A-89D1-FC6F7CCF4E89}">
  <dimension ref="A1:H28"/>
  <sheetViews>
    <sheetView workbookViewId="0">
      <pane xSplit="2" ySplit="1" topLeftCell="C2" activePane="bottomRight" state="frozen"/>
      <selection pane="bottomRight" activeCell="A29" sqref="A29:XFD31"/>
      <selection pane="bottomLeft" activeCell="A2" sqref="A2"/>
      <selection pane="topRight" activeCell="C1" sqref="C1"/>
    </sheetView>
  </sheetViews>
  <sheetFormatPr defaultColWidth="11" defaultRowHeight="15.75"/>
  <cols>
    <col min="1" max="1" width="22.625" bestFit="1" customWidth="1"/>
    <col min="2" max="2" width="21" bestFit="1" customWidth="1"/>
    <col min="3" max="6" width="22.375" bestFit="1" customWidth="1"/>
    <col min="7" max="7" width="23.375" bestFit="1" customWidth="1"/>
    <col min="8" max="8" width="23" bestFit="1" customWidth="1"/>
  </cols>
  <sheetData>
    <row r="1" spans="1:8">
      <c r="A1" t="s">
        <v>169</v>
      </c>
      <c r="B1" t="s">
        <v>170</v>
      </c>
      <c r="C1" t="s">
        <v>145</v>
      </c>
      <c r="D1" t="s">
        <v>148</v>
      </c>
      <c r="E1" t="s">
        <v>150</v>
      </c>
      <c r="F1" t="s">
        <v>152</v>
      </c>
      <c r="G1" t="s">
        <v>154</v>
      </c>
      <c r="H1" t="s">
        <v>156</v>
      </c>
    </row>
    <row r="2" spans="1:8">
      <c r="A2">
        <v>1</v>
      </c>
      <c r="B2" t="s">
        <v>178</v>
      </c>
      <c r="C2">
        <v>4173</v>
      </c>
      <c r="D2">
        <v>6147</v>
      </c>
      <c r="E2">
        <v>929</v>
      </c>
      <c r="F2">
        <v>136</v>
      </c>
      <c r="G2">
        <v>94</v>
      </c>
      <c r="H2">
        <v>11479</v>
      </c>
    </row>
    <row r="3" spans="1:8">
      <c r="A3">
        <v>2</v>
      </c>
      <c r="B3" t="s">
        <v>179</v>
      </c>
      <c r="C3">
        <v>2308</v>
      </c>
      <c r="D3">
        <v>3646</v>
      </c>
      <c r="E3">
        <v>1174</v>
      </c>
      <c r="F3">
        <v>245</v>
      </c>
      <c r="G3">
        <v>264</v>
      </c>
      <c r="H3">
        <v>7637</v>
      </c>
    </row>
    <row r="4" spans="1:8">
      <c r="A4">
        <v>3</v>
      </c>
      <c r="B4" t="s">
        <v>180</v>
      </c>
      <c r="C4">
        <v>3323</v>
      </c>
      <c r="D4">
        <v>4837</v>
      </c>
      <c r="E4">
        <v>807</v>
      </c>
      <c r="F4">
        <v>88</v>
      </c>
      <c r="G4">
        <v>44</v>
      </c>
      <c r="H4">
        <v>9099</v>
      </c>
    </row>
    <row r="5" spans="1:8">
      <c r="A5">
        <v>4</v>
      </c>
      <c r="B5" t="s">
        <v>181</v>
      </c>
      <c r="C5">
        <v>1784</v>
      </c>
      <c r="D5">
        <v>3926</v>
      </c>
      <c r="E5">
        <v>1411</v>
      </c>
      <c r="F5">
        <v>256</v>
      </c>
      <c r="G5">
        <v>104</v>
      </c>
      <c r="H5">
        <v>7481</v>
      </c>
    </row>
    <row r="6" spans="1:8">
      <c r="A6">
        <v>5</v>
      </c>
      <c r="B6" t="s">
        <v>182</v>
      </c>
      <c r="C6">
        <v>627</v>
      </c>
      <c r="D6">
        <v>2761</v>
      </c>
      <c r="E6">
        <v>1977</v>
      </c>
      <c r="F6">
        <v>744</v>
      </c>
      <c r="G6">
        <v>476</v>
      </c>
      <c r="H6">
        <v>6585</v>
      </c>
    </row>
    <row r="7" spans="1:8">
      <c r="A7">
        <v>6</v>
      </c>
      <c r="B7" t="s">
        <v>183</v>
      </c>
      <c r="C7">
        <v>2230</v>
      </c>
      <c r="D7">
        <v>4444</v>
      </c>
      <c r="E7">
        <v>800</v>
      </c>
      <c r="F7">
        <v>175</v>
      </c>
      <c r="G7">
        <v>148</v>
      </c>
      <c r="H7">
        <v>7797</v>
      </c>
    </row>
    <row r="8" spans="1:8">
      <c r="A8">
        <v>7</v>
      </c>
      <c r="B8" t="s">
        <v>184</v>
      </c>
      <c r="C8">
        <v>1190</v>
      </c>
      <c r="D8">
        <v>3057</v>
      </c>
      <c r="E8">
        <v>965</v>
      </c>
      <c r="F8">
        <v>86</v>
      </c>
      <c r="G8">
        <v>60</v>
      </c>
      <c r="H8">
        <v>5358</v>
      </c>
    </row>
    <row r="9" spans="1:8">
      <c r="A9">
        <v>8</v>
      </c>
      <c r="B9" t="s">
        <v>185</v>
      </c>
      <c r="C9">
        <v>1725</v>
      </c>
      <c r="D9">
        <v>4457</v>
      </c>
      <c r="E9">
        <v>1473</v>
      </c>
      <c r="F9">
        <v>526</v>
      </c>
      <c r="G9">
        <v>264</v>
      </c>
      <c r="H9">
        <v>8445</v>
      </c>
    </row>
    <row r="10" spans="1:8">
      <c r="A10">
        <v>9</v>
      </c>
      <c r="B10" t="s">
        <v>186</v>
      </c>
      <c r="C10">
        <v>1771</v>
      </c>
      <c r="D10">
        <v>3278</v>
      </c>
      <c r="E10">
        <v>943</v>
      </c>
      <c r="F10">
        <v>291</v>
      </c>
      <c r="G10">
        <v>215</v>
      </c>
      <c r="H10">
        <v>6498</v>
      </c>
    </row>
    <row r="11" spans="1:8">
      <c r="A11">
        <v>10</v>
      </c>
      <c r="B11" t="s">
        <v>187</v>
      </c>
      <c r="C11">
        <v>77</v>
      </c>
      <c r="D11">
        <v>112</v>
      </c>
      <c r="E11">
        <v>100</v>
      </c>
      <c r="F11">
        <v>65</v>
      </c>
      <c r="G11">
        <v>69</v>
      </c>
      <c r="H11">
        <v>423</v>
      </c>
    </row>
    <row r="12" spans="1:8">
      <c r="A12">
        <v>11</v>
      </c>
      <c r="B12" t="s">
        <v>188</v>
      </c>
      <c r="C12">
        <v>18</v>
      </c>
      <c r="D12">
        <v>137</v>
      </c>
      <c r="E12">
        <v>159</v>
      </c>
      <c r="F12">
        <v>233</v>
      </c>
      <c r="G12">
        <v>299</v>
      </c>
      <c r="H12">
        <v>846</v>
      </c>
    </row>
    <row r="13" spans="1:8">
      <c r="A13">
        <v>12</v>
      </c>
      <c r="B13" t="s">
        <v>189</v>
      </c>
      <c r="C13">
        <v>257</v>
      </c>
      <c r="D13">
        <v>865</v>
      </c>
      <c r="E13">
        <v>439</v>
      </c>
      <c r="F13">
        <v>182</v>
      </c>
      <c r="G13">
        <v>71</v>
      </c>
      <c r="H13">
        <v>1814</v>
      </c>
    </row>
    <row r="14" spans="1:8">
      <c r="A14">
        <v>13</v>
      </c>
      <c r="B14" t="s">
        <v>190</v>
      </c>
      <c r="C14">
        <v>1235</v>
      </c>
      <c r="D14">
        <v>3214</v>
      </c>
      <c r="E14">
        <v>1325</v>
      </c>
      <c r="F14">
        <v>282</v>
      </c>
      <c r="G14">
        <v>200</v>
      </c>
      <c r="H14">
        <v>6256</v>
      </c>
    </row>
    <row r="15" spans="1:8">
      <c r="A15">
        <v>14</v>
      </c>
      <c r="B15" t="s">
        <v>191</v>
      </c>
      <c r="C15">
        <v>796</v>
      </c>
      <c r="D15">
        <v>2010</v>
      </c>
      <c r="E15">
        <v>1335</v>
      </c>
      <c r="F15">
        <v>483</v>
      </c>
      <c r="G15">
        <v>832</v>
      </c>
      <c r="H15">
        <v>5456</v>
      </c>
    </row>
    <row r="16" spans="1:8">
      <c r="A16">
        <v>15</v>
      </c>
      <c r="B16" t="s">
        <v>192</v>
      </c>
      <c r="C16">
        <v>124</v>
      </c>
      <c r="D16">
        <v>705</v>
      </c>
      <c r="E16">
        <v>925</v>
      </c>
      <c r="F16">
        <v>1458</v>
      </c>
      <c r="G16">
        <v>1790</v>
      </c>
      <c r="H16">
        <v>5002</v>
      </c>
    </row>
    <row r="17" spans="1:8">
      <c r="A17">
        <v>16</v>
      </c>
      <c r="B17" t="s">
        <v>193</v>
      </c>
      <c r="C17">
        <v>2202</v>
      </c>
      <c r="D17">
        <v>4074</v>
      </c>
      <c r="E17">
        <v>1436</v>
      </c>
      <c r="F17">
        <v>355</v>
      </c>
      <c r="G17">
        <v>309</v>
      </c>
      <c r="H17">
        <v>8376</v>
      </c>
    </row>
    <row r="18" spans="1:8">
      <c r="A18">
        <v>17</v>
      </c>
      <c r="B18" t="s">
        <v>194</v>
      </c>
      <c r="C18">
        <v>1770</v>
      </c>
      <c r="D18">
        <v>5111</v>
      </c>
      <c r="E18">
        <v>1865</v>
      </c>
      <c r="F18">
        <v>528</v>
      </c>
      <c r="G18">
        <v>518</v>
      </c>
      <c r="H18">
        <v>9792</v>
      </c>
    </row>
    <row r="19" spans="1:8">
      <c r="A19">
        <v>18</v>
      </c>
      <c r="B19" t="s">
        <v>195</v>
      </c>
      <c r="C19">
        <v>2489</v>
      </c>
      <c r="D19">
        <v>4175</v>
      </c>
      <c r="E19">
        <v>589</v>
      </c>
      <c r="F19">
        <v>39</v>
      </c>
      <c r="G19">
        <v>20</v>
      </c>
      <c r="H19">
        <v>7312</v>
      </c>
    </row>
    <row r="20" spans="1:8">
      <c r="A20">
        <v>19</v>
      </c>
      <c r="B20" t="s">
        <v>196</v>
      </c>
      <c r="C20">
        <v>1286</v>
      </c>
      <c r="D20">
        <v>2619</v>
      </c>
      <c r="E20">
        <v>2110</v>
      </c>
      <c r="F20">
        <v>696</v>
      </c>
      <c r="G20">
        <v>534</v>
      </c>
      <c r="H20">
        <v>7245</v>
      </c>
    </row>
    <row r="21" spans="1:8">
      <c r="A21">
        <v>20</v>
      </c>
      <c r="B21" t="s">
        <v>197</v>
      </c>
      <c r="C21">
        <v>1194</v>
      </c>
      <c r="D21">
        <v>2877</v>
      </c>
      <c r="E21">
        <v>2152</v>
      </c>
      <c r="F21">
        <v>683</v>
      </c>
      <c r="G21">
        <v>216</v>
      </c>
      <c r="H21">
        <v>7122</v>
      </c>
    </row>
    <row r="22" spans="1:8">
      <c r="A22">
        <v>21</v>
      </c>
      <c r="B22" t="s">
        <v>198</v>
      </c>
      <c r="C22">
        <v>956</v>
      </c>
      <c r="D22">
        <v>3585</v>
      </c>
      <c r="E22">
        <v>1478</v>
      </c>
      <c r="F22">
        <v>533</v>
      </c>
      <c r="G22">
        <v>274</v>
      </c>
      <c r="H22">
        <v>6826</v>
      </c>
    </row>
    <row r="23" spans="1:8">
      <c r="A23">
        <v>22</v>
      </c>
      <c r="B23" t="s">
        <v>199</v>
      </c>
      <c r="C23">
        <v>74</v>
      </c>
      <c r="D23">
        <v>547</v>
      </c>
      <c r="E23">
        <v>1952</v>
      </c>
      <c r="F23">
        <v>1301</v>
      </c>
      <c r="G23">
        <v>1610</v>
      </c>
      <c r="H23">
        <v>5484</v>
      </c>
    </row>
    <row r="24" spans="1:8">
      <c r="A24">
        <v>23</v>
      </c>
      <c r="B24" t="s">
        <v>200</v>
      </c>
      <c r="C24">
        <v>39</v>
      </c>
      <c r="D24">
        <v>166</v>
      </c>
      <c r="E24">
        <v>113</v>
      </c>
      <c r="F24">
        <v>781</v>
      </c>
      <c r="G24">
        <v>1834</v>
      </c>
      <c r="H24">
        <v>2933</v>
      </c>
    </row>
    <row r="25" spans="1:8">
      <c r="A25">
        <v>24</v>
      </c>
      <c r="B25" t="s">
        <v>201</v>
      </c>
      <c r="C25">
        <v>15</v>
      </c>
      <c r="D25">
        <v>173</v>
      </c>
      <c r="E25">
        <v>414</v>
      </c>
      <c r="F25">
        <v>368</v>
      </c>
      <c r="G25">
        <v>2015</v>
      </c>
      <c r="H25">
        <v>2985</v>
      </c>
    </row>
    <row r="26" spans="1:8">
      <c r="A26">
        <v>25</v>
      </c>
      <c r="B26" t="s">
        <v>202</v>
      </c>
      <c r="C26">
        <v>1046</v>
      </c>
      <c r="D26">
        <v>3861</v>
      </c>
      <c r="E26">
        <v>1184</v>
      </c>
      <c r="F26">
        <v>399</v>
      </c>
      <c r="G26">
        <v>663</v>
      </c>
      <c r="H26">
        <v>7153</v>
      </c>
    </row>
    <row r="27" spans="1:8">
      <c r="A27">
        <v>26</v>
      </c>
      <c r="B27" t="s">
        <v>203</v>
      </c>
    </row>
    <row r="28" spans="1:8">
      <c r="A28">
        <v>27</v>
      </c>
      <c r="B28" t="s">
        <v>204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3F1C-8619-4144-BDB9-954E188DAE99}">
  <dimension ref="A1:AJ29"/>
  <sheetViews>
    <sheetView workbookViewId="0">
      <pane xSplit="2" ySplit="1" topLeftCell="C2" activePane="bottomRight" state="frozen"/>
      <selection pane="bottomRight" activeCell="C29" sqref="C29:AJ29"/>
      <selection pane="bottomLeft" activeCell="A2" sqref="A2"/>
      <selection pane="topRight" activeCell="C1" sqref="C1"/>
    </sheetView>
  </sheetViews>
  <sheetFormatPr defaultColWidth="11" defaultRowHeight="15.75"/>
  <cols>
    <col min="1" max="1" width="22.625" bestFit="1" customWidth="1"/>
    <col min="2" max="2" width="21" bestFit="1" customWidth="1"/>
  </cols>
  <sheetData>
    <row r="1" spans="1:36">
      <c r="A1" t="s">
        <v>169</v>
      </c>
      <c r="B1" t="s">
        <v>170</v>
      </c>
      <c r="C1" t="s">
        <v>238</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t="s">
        <v>254</v>
      </c>
      <c r="AA1" t="s">
        <v>322</v>
      </c>
      <c r="AB1">
        <v>23</v>
      </c>
      <c r="AC1">
        <v>24</v>
      </c>
      <c r="AD1">
        <v>25</v>
      </c>
      <c r="AE1">
        <v>26</v>
      </c>
      <c r="AF1">
        <v>27</v>
      </c>
      <c r="AG1">
        <v>28</v>
      </c>
      <c r="AH1">
        <v>29</v>
      </c>
      <c r="AI1">
        <v>30</v>
      </c>
      <c r="AJ1">
        <v>31</v>
      </c>
    </row>
    <row r="2" spans="1:36">
      <c r="A2">
        <v>1</v>
      </c>
      <c r="B2" t="s">
        <v>178</v>
      </c>
      <c r="C2">
        <v>0</v>
      </c>
      <c r="D2">
        <v>0</v>
      </c>
      <c r="E2">
        <v>0</v>
      </c>
      <c r="F2">
        <v>0</v>
      </c>
      <c r="G2">
        <v>0</v>
      </c>
      <c r="H2">
        <v>0</v>
      </c>
      <c r="I2">
        <v>0</v>
      </c>
      <c r="J2">
        <v>1</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v>2</v>
      </c>
      <c r="B3" t="s">
        <v>179</v>
      </c>
      <c r="C3">
        <v>0</v>
      </c>
      <c r="D3">
        <v>0</v>
      </c>
      <c r="E3">
        <v>0</v>
      </c>
      <c r="F3">
        <v>0</v>
      </c>
      <c r="G3">
        <v>0</v>
      </c>
      <c r="H3">
        <v>0</v>
      </c>
      <c r="I3">
        <v>0</v>
      </c>
      <c r="J3">
        <v>1</v>
      </c>
      <c r="K3">
        <v>1</v>
      </c>
      <c r="L3">
        <v>1</v>
      </c>
      <c r="M3">
        <v>1</v>
      </c>
      <c r="N3">
        <v>1</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v>3</v>
      </c>
      <c r="B4" t="s">
        <v>180</v>
      </c>
      <c r="C4">
        <v>0</v>
      </c>
      <c r="D4">
        <v>0</v>
      </c>
      <c r="E4">
        <v>0</v>
      </c>
      <c r="F4">
        <v>0</v>
      </c>
      <c r="G4">
        <v>0</v>
      </c>
      <c r="H4">
        <v>1</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v>4</v>
      </c>
      <c r="B5" t="s">
        <v>181</v>
      </c>
      <c r="C5">
        <v>0</v>
      </c>
      <c r="D5">
        <v>0</v>
      </c>
      <c r="E5">
        <v>0</v>
      </c>
      <c r="F5">
        <v>0</v>
      </c>
      <c r="G5">
        <v>0</v>
      </c>
      <c r="H5">
        <v>1</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v>5</v>
      </c>
      <c r="B6" t="s">
        <v>182</v>
      </c>
      <c r="C6">
        <v>0</v>
      </c>
      <c r="D6">
        <v>0</v>
      </c>
      <c r="E6">
        <v>0</v>
      </c>
      <c r="F6">
        <v>0</v>
      </c>
      <c r="G6">
        <v>0</v>
      </c>
      <c r="H6">
        <v>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v>6</v>
      </c>
      <c r="B7" t="s">
        <v>183</v>
      </c>
      <c r="C7">
        <v>0</v>
      </c>
      <c r="D7">
        <v>0</v>
      </c>
      <c r="E7">
        <v>0</v>
      </c>
      <c r="F7">
        <v>0</v>
      </c>
      <c r="G7">
        <v>0</v>
      </c>
      <c r="H7" s="6">
        <v>1</v>
      </c>
      <c r="I7">
        <v>0</v>
      </c>
      <c r="J7">
        <v>0</v>
      </c>
      <c r="K7">
        <v>0</v>
      </c>
      <c r="L7">
        <v>0</v>
      </c>
      <c r="M7">
        <v>0</v>
      </c>
      <c r="N7">
        <v>0</v>
      </c>
      <c r="O7">
        <v>0</v>
      </c>
      <c r="P7">
        <v>0</v>
      </c>
      <c r="Q7">
        <v>0</v>
      </c>
      <c r="R7">
        <v>0</v>
      </c>
      <c r="S7">
        <v>0</v>
      </c>
      <c r="T7">
        <v>0</v>
      </c>
      <c r="U7">
        <v>0</v>
      </c>
      <c r="V7">
        <v>0</v>
      </c>
      <c r="W7">
        <v>0</v>
      </c>
      <c r="X7">
        <v>0</v>
      </c>
      <c r="Y7">
        <v>0</v>
      </c>
      <c r="Z7">
        <v>0</v>
      </c>
      <c r="AA7" s="6">
        <v>1</v>
      </c>
      <c r="AB7">
        <v>0</v>
      </c>
      <c r="AC7">
        <v>0</v>
      </c>
      <c r="AD7">
        <v>0</v>
      </c>
      <c r="AE7">
        <v>0</v>
      </c>
      <c r="AF7">
        <v>0</v>
      </c>
      <c r="AG7">
        <v>0</v>
      </c>
      <c r="AH7">
        <v>0</v>
      </c>
      <c r="AI7">
        <v>0</v>
      </c>
      <c r="AJ7" s="6">
        <v>1</v>
      </c>
    </row>
    <row r="8" spans="1:36">
      <c r="A8">
        <v>7</v>
      </c>
      <c r="B8" t="s">
        <v>184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6">
        <v>1</v>
      </c>
      <c r="AA8" s="6">
        <v>1</v>
      </c>
      <c r="AB8">
        <v>0</v>
      </c>
      <c r="AC8">
        <v>0</v>
      </c>
      <c r="AD8">
        <v>0</v>
      </c>
      <c r="AE8">
        <v>0</v>
      </c>
      <c r="AF8">
        <v>0</v>
      </c>
      <c r="AG8">
        <v>0</v>
      </c>
      <c r="AH8">
        <v>0</v>
      </c>
      <c r="AI8">
        <v>0</v>
      </c>
      <c r="AJ8" s="6">
        <v>1</v>
      </c>
    </row>
    <row r="9" spans="1:36">
      <c r="A9">
        <v>8</v>
      </c>
      <c r="B9" t="s">
        <v>185</v>
      </c>
      <c r="C9">
        <v>0</v>
      </c>
      <c r="D9">
        <v>1</v>
      </c>
      <c r="E9">
        <v>1</v>
      </c>
      <c r="F9">
        <v>1</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row>
    <row r="10" spans="1:36">
      <c r="A10">
        <v>9</v>
      </c>
      <c r="B10" t="s">
        <v>186</v>
      </c>
      <c r="C10">
        <v>0</v>
      </c>
      <c r="D10">
        <v>1</v>
      </c>
      <c r="E10">
        <v>0</v>
      </c>
      <c r="F10">
        <v>1</v>
      </c>
      <c r="G10">
        <v>0</v>
      </c>
      <c r="H10">
        <v>0</v>
      </c>
      <c r="I10">
        <v>0</v>
      </c>
      <c r="J10">
        <v>0</v>
      </c>
      <c r="K10">
        <v>0</v>
      </c>
      <c r="L10">
        <v>0</v>
      </c>
      <c r="M10">
        <v>0</v>
      </c>
      <c r="N10">
        <v>0</v>
      </c>
      <c r="O10">
        <v>0</v>
      </c>
      <c r="P10">
        <v>0</v>
      </c>
      <c r="Q10">
        <v>1</v>
      </c>
      <c r="R10">
        <v>0</v>
      </c>
      <c r="S10">
        <v>0</v>
      </c>
      <c r="T10">
        <v>0</v>
      </c>
      <c r="U10">
        <v>0</v>
      </c>
      <c r="V10">
        <v>0</v>
      </c>
      <c r="W10">
        <v>0</v>
      </c>
      <c r="X10">
        <v>1</v>
      </c>
      <c r="Y10">
        <v>1</v>
      </c>
      <c r="Z10">
        <v>0</v>
      </c>
      <c r="AA10">
        <v>0</v>
      </c>
      <c r="AB10">
        <v>0</v>
      </c>
      <c r="AC10">
        <v>0</v>
      </c>
      <c r="AD10">
        <v>0</v>
      </c>
      <c r="AE10">
        <v>0</v>
      </c>
      <c r="AF10">
        <v>0</v>
      </c>
      <c r="AG10">
        <v>0</v>
      </c>
      <c r="AH10">
        <v>0</v>
      </c>
      <c r="AI10">
        <v>0</v>
      </c>
      <c r="AJ10">
        <v>0</v>
      </c>
    </row>
    <row r="11" spans="1:36">
      <c r="A11">
        <v>10</v>
      </c>
      <c r="B11" t="s">
        <v>187</v>
      </c>
      <c r="C11" s="6">
        <v>1</v>
      </c>
      <c r="D11" s="6">
        <v>1</v>
      </c>
      <c r="E11">
        <v>0</v>
      </c>
      <c r="F11">
        <v>0</v>
      </c>
      <c r="G11">
        <v>0</v>
      </c>
      <c r="H11">
        <v>0</v>
      </c>
      <c r="I11">
        <v>0</v>
      </c>
      <c r="J11">
        <v>0</v>
      </c>
      <c r="K11">
        <v>0</v>
      </c>
      <c r="L11">
        <v>0</v>
      </c>
      <c r="M11">
        <v>0</v>
      </c>
      <c r="N11">
        <v>0</v>
      </c>
      <c r="O11" s="6">
        <v>1</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row>
    <row r="12" spans="1:36">
      <c r="A12">
        <v>11</v>
      </c>
      <c r="B12" t="s">
        <v>188</v>
      </c>
      <c r="C12">
        <v>1</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row>
    <row r="13" spans="1:36">
      <c r="A13">
        <v>12</v>
      </c>
      <c r="B13" t="s">
        <v>189</v>
      </c>
      <c r="C13">
        <v>1</v>
      </c>
      <c r="D13">
        <v>0</v>
      </c>
      <c r="E13">
        <v>0</v>
      </c>
      <c r="F13">
        <v>0</v>
      </c>
      <c r="G13">
        <v>0</v>
      </c>
      <c r="H13">
        <v>0</v>
      </c>
      <c r="I13">
        <v>0</v>
      </c>
      <c r="J13">
        <v>0</v>
      </c>
      <c r="K13">
        <v>0</v>
      </c>
      <c r="L13">
        <v>0</v>
      </c>
      <c r="M13">
        <v>0</v>
      </c>
      <c r="N13">
        <v>0</v>
      </c>
      <c r="O13">
        <v>1</v>
      </c>
      <c r="P13">
        <v>1</v>
      </c>
      <c r="Q13">
        <v>0</v>
      </c>
      <c r="R13">
        <v>0</v>
      </c>
      <c r="S13">
        <v>0</v>
      </c>
      <c r="T13">
        <v>0</v>
      </c>
      <c r="U13">
        <v>1</v>
      </c>
      <c r="V13">
        <v>0</v>
      </c>
      <c r="W13">
        <v>0</v>
      </c>
      <c r="X13">
        <v>0</v>
      </c>
      <c r="Y13">
        <v>0</v>
      </c>
      <c r="Z13">
        <v>0</v>
      </c>
      <c r="AA13">
        <v>0</v>
      </c>
      <c r="AB13">
        <v>0</v>
      </c>
      <c r="AC13">
        <v>0</v>
      </c>
      <c r="AD13">
        <v>0</v>
      </c>
      <c r="AE13">
        <v>0</v>
      </c>
      <c r="AF13">
        <v>0</v>
      </c>
      <c r="AG13">
        <v>0</v>
      </c>
      <c r="AH13">
        <v>0</v>
      </c>
      <c r="AI13">
        <v>0</v>
      </c>
      <c r="AJ13">
        <v>0</v>
      </c>
    </row>
    <row r="14" spans="1:36">
      <c r="A14">
        <v>13</v>
      </c>
      <c r="B14" t="s">
        <v>190</v>
      </c>
      <c r="C14">
        <v>0</v>
      </c>
      <c r="D14">
        <v>0</v>
      </c>
      <c r="E14">
        <v>0</v>
      </c>
      <c r="F14">
        <v>0</v>
      </c>
      <c r="G14">
        <v>0</v>
      </c>
      <c r="H14">
        <v>0</v>
      </c>
      <c r="I14">
        <v>0</v>
      </c>
      <c r="J14">
        <v>0</v>
      </c>
      <c r="K14">
        <v>0</v>
      </c>
      <c r="L14">
        <v>0</v>
      </c>
      <c r="M14">
        <v>0</v>
      </c>
      <c r="N14">
        <v>0</v>
      </c>
      <c r="O14">
        <v>0</v>
      </c>
      <c r="P14">
        <v>0</v>
      </c>
      <c r="Q14">
        <v>0</v>
      </c>
      <c r="R14">
        <v>0</v>
      </c>
      <c r="S14">
        <v>0</v>
      </c>
      <c r="T14">
        <v>1</v>
      </c>
      <c r="U14">
        <v>1</v>
      </c>
      <c r="V14">
        <v>0</v>
      </c>
      <c r="W14">
        <v>0</v>
      </c>
      <c r="X14">
        <v>0</v>
      </c>
      <c r="Y14">
        <v>0</v>
      </c>
      <c r="Z14">
        <v>0</v>
      </c>
      <c r="AA14">
        <v>0</v>
      </c>
      <c r="AB14">
        <v>0</v>
      </c>
      <c r="AC14">
        <v>0</v>
      </c>
      <c r="AD14">
        <v>0</v>
      </c>
      <c r="AE14">
        <v>0</v>
      </c>
      <c r="AF14">
        <v>0</v>
      </c>
      <c r="AG14">
        <v>0</v>
      </c>
      <c r="AH14">
        <v>0</v>
      </c>
      <c r="AI14">
        <v>0</v>
      </c>
      <c r="AJ14">
        <v>0</v>
      </c>
    </row>
    <row r="15" spans="1:36">
      <c r="A15">
        <v>14</v>
      </c>
      <c r="B15" t="s">
        <v>191</v>
      </c>
      <c r="C15" s="6">
        <v>1</v>
      </c>
      <c r="D15">
        <v>0</v>
      </c>
      <c r="E15">
        <v>0</v>
      </c>
      <c r="F15">
        <v>0</v>
      </c>
      <c r="G15">
        <v>0</v>
      </c>
      <c r="H15">
        <v>0</v>
      </c>
      <c r="I15">
        <v>0</v>
      </c>
      <c r="J15">
        <v>0</v>
      </c>
      <c r="K15">
        <v>0</v>
      </c>
      <c r="L15">
        <v>0</v>
      </c>
      <c r="M15">
        <v>0</v>
      </c>
      <c r="N15">
        <v>0</v>
      </c>
      <c r="O15">
        <v>0</v>
      </c>
      <c r="P15">
        <v>0</v>
      </c>
      <c r="Q15">
        <v>0</v>
      </c>
      <c r="R15">
        <v>0</v>
      </c>
      <c r="S15">
        <v>0</v>
      </c>
      <c r="T15" s="6">
        <v>1</v>
      </c>
      <c r="U15" s="6">
        <v>1</v>
      </c>
      <c r="V15">
        <v>0</v>
      </c>
      <c r="W15">
        <v>0</v>
      </c>
      <c r="X15">
        <v>0</v>
      </c>
      <c r="Y15">
        <v>0</v>
      </c>
      <c r="Z15">
        <v>0</v>
      </c>
      <c r="AA15">
        <v>0</v>
      </c>
      <c r="AB15">
        <v>0</v>
      </c>
      <c r="AC15">
        <v>0</v>
      </c>
      <c r="AD15">
        <v>0</v>
      </c>
      <c r="AE15">
        <v>0</v>
      </c>
      <c r="AF15">
        <v>0</v>
      </c>
      <c r="AG15">
        <v>0</v>
      </c>
      <c r="AH15">
        <v>0</v>
      </c>
      <c r="AI15">
        <v>0</v>
      </c>
      <c r="AJ15">
        <v>0</v>
      </c>
    </row>
    <row r="16" spans="1:36">
      <c r="A16">
        <v>15</v>
      </c>
      <c r="B16" t="s">
        <v>192</v>
      </c>
      <c r="C16" s="6">
        <v>1</v>
      </c>
      <c r="D16">
        <v>0</v>
      </c>
      <c r="E16">
        <v>0</v>
      </c>
      <c r="F16">
        <v>0</v>
      </c>
      <c r="G16">
        <v>0</v>
      </c>
      <c r="H16">
        <v>0</v>
      </c>
      <c r="I16">
        <v>0</v>
      </c>
      <c r="J16">
        <v>0</v>
      </c>
      <c r="K16">
        <v>0</v>
      </c>
      <c r="L16">
        <v>0</v>
      </c>
      <c r="M16">
        <v>0</v>
      </c>
      <c r="N16">
        <v>0</v>
      </c>
      <c r="O16">
        <v>0</v>
      </c>
      <c r="P16">
        <v>0</v>
      </c>
      <c r="Q16">
        <v>0</v>
      </c>
      <c r="R16" s="6">
        <v>1</v>
      </c>
      <c r="S16" s="6">
        <v>0</v>
      </c>
      <c r="T16" s="6">
        <v>1</v>
      </c>
      <c r="U16" s="6">
        <v>0</v>
      </c>
      <c r="V16" s="6">
        <v>0</v>
      </c>
      <c r="W16" s="6">
        <v>0</v>
      </c>
      <c r="X16" s="6">
        <v>0</v>
      </c>
      <c r="Y16" s="6">
        <v>0</v>
      </c>
      <c r="Z16" s="6">
        <v>0</v>
      </c>
      <c r="AA16" s="6">
        <v>0</v>
      </c>
      <c r="AB16" s="6">
        <v>0</v>
      </c>
      <c r="AC16" s="6">
        <v>0</v>
      </c>
      <c r="AD16" s="6">
        <v>0</v>
      </c>
      <c r="AE16" s="6">
        <v>0</v>
      </c>
      <c r="AF16" s="6">
        <v>0</v>
      </c>
      <c r="AG16" s="6">
        <v>0</v>
      </c>
      <c r="AH16" s="6">
        <v>0</v>
      </c>
      <c r="AI16" s="6">
        <v>0</v>
      </c>
      <c r="AJ16" s="6">
        <v>0</v>
      </c>
    </row>
    <row r="17" spans="1:36">
      <c r="A17">
        <v>16</v>
      </c>
      <c r="B17" t="s">
        <v>193</v>
      </c>
      <c r="C17" s="6">
        <v>1</v>
      </c>
      <c r="D17">
        <v>0</v>
      </c>
      <c r="E17">
        <v>0</v>
      </c>
      <c r="F17">
        <v>0</v>
      </c>
      <c r="G17">
        <v>0</v>
      </c>
      <c r="H17">
        <v>0</v>
      </c>
      <c r="I17">
        <v>0</v>
      </c>
      <c r="J17">
        <v>0</v>
      </c>
      <c r="K17">
        <v>0</v>
      </c>
      <c r="L17">
        <v>0</v>
      </c>
      <c r="M17">
        <v>0</v>
      </c>
      <c r="N17">
        <v>0</v>
      </c>
      <c r="O17">
        <v>0</v>
      </c>
      <c r="P17">
        <v>0</v>
      </c>
      <c r="Q17">
        <v>0</v>
      </c>
      <c r="R17">
        <v>1</v>
      </c>
      <c r="S17">
        <v>1</v>
      </c>
      <c r="T17">
        <v>0</v>
      </c>
      <c r="U17">
        <v>0</v>
      </c>
      <c r="V17">
        <v>0</v>
      </c>
      <c r="W17">
        <v>0</v>
      </c>
      <c r="X17">
        <v>0</v>
      </c>
      <c r="Y17">
        <v>0</v>
      </c>
      <c r="Z17">
        <v>1</v>
      </c>
      <c r="AA17">
        <v>0</v>
      </c>
      <c r="AB17">
        <v>0</v>
      </c>
      <c r="AC17">
        <v>0</v>
      </c>
      <c r="AD17">
        <v>0</v>
      </c>
      <c r="AE17">
        <v>0</v>
      </c>
      <c r="AF17">
        <v>0</v>
      </c>
      <c r="AG17">
        <v>0</v>
      </c>
      <c r="AH17">
        <v>0</v>
      </c>
      <c r="AI17">
        <v>0</v>
      </c>
      <c r="AJ17">
        <v>0</v>
      </c>
    </row>
    <row r="18" spans="1:36">
      <c r="A18">
        <v>17</v>
      </c>
      <c r="B18" t="s">
        <v>194</v>
      </c>
      <c r="C18" s="6">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1</v>
      </c>
      <c r="AA18">
        <v>0</v>
      </c>
      <c r="AB18">
        <v>0</v>
      </c>
      <c r="AC18">
        <v>0</v>
      </c>
      <c r="AD18">
        <v>0</v>
      </c>
      <c r="AE18">
        <v>0</v>
      </c>
      <c r="AF18">
        <v>0</v>
      </c>
      <c r="AG18">
        <v>0</v>
      </c>
      <c r="AH18">
        <v>0</v>
      </c>
      <c r="AI18">
        <v>0</v>
      </c>
      <c r="AJ18">
        <v>0</v>
      </c>
    </row>
    <row r="19" spans="1:36">
      <c r="A19">
        <v>18</v>
      </c>
      <c r="B19" t="s">
        <v>195</v>
      </c>
      <c r="C19" s="6">
        <v>0</v>
      </c>
      <c r="D19">
        <v>0</v>
      </c>
      <c r="E19">
        <v>0</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row>
    <row r="20" spans="1:36">
      <c r="A20">
        <v>19</v>
      </c>
      <c r="B20" t="s">
        <v>196</v>
      </c>
      <c r="C20" s="6">
        <v>0</v>
      </c>
      <c r="D20">
        <v>0</v>
      </c>
      <c r="E20">
        <v>0</v>
      </c>
      <c r="F20">
        <v>0</v>
      </c>
      <c r="G20">
        <v>0</v>
      </c>
      <c r="H20">
        <v>0</v>
      </c>
      <c r="I20">
        <v>0</v>
      </c>
      <c r="J20">
        <v>0</v>
      </c>
      <c r="K20">
        <v>0</v>
      </c>
      <c r="L20">
        <v>0</v>
      </c>
      <c r="M20">
        <v>0</v>
      </c>
      <c r="N20">
        <v>0</v>
      </c>
      <c r="O20">
        <v>0</v>
      </c>
      <c r="P20">
        <v>0</v>
      </c>
      <c r="Q20">
        <v>0</v>
      </c>
      <c r="R20">
        <v>0</v>
      </c>
      <c r="S20">
        <v>0</v>
      </c>
      <c r="T20">
        <v>0</v>
      </c>
      <c r="U20">
        <v>0</v>
      </c>
      <c r="V20" s="6">
        <v>1</v>
      </c>
      <c r="W20" s="6">
        <v>0</v>
      </c>
      <c r="X20" s="6">
        <v>1</v>
      </c>
      <c r="Y20" s="6">
        <v>1</v>
      </c>
      <c r="Z20" s="6">
        <v>0</v>
      </c>
      <c r="AA20" s="6">
        <v>0</v>
      </c>
      <c r="AB20" s="6">
        <v>0</v>
      </c>
      <c r="AC20" s="6">
        <v>0</v>
      </c>
      <c r="AD20" s="6">
        <v>0</v>
      </c>
      <c r="AE20" s="6">
        <v>0</v>
      </c>
      <c r="AF20" s="6">
        <v>0</v>
      </c>
      <c r="AG20" s="6">
        <v>0</v>
      </c>
      <c r="AH20" s="6">
        <v>0</v>
      </c>
      <c r="AI20" s="6">
        <v>0</v>
      </c>
      <c r="AJ20" s="6">
        <v>0</v>
      </c>
    </row>
    <row r="21" spans="1:36">
      <c r="A21">
        <v>20</v>
      </c>
      <c r="B21" t="s">
        <v>197</v>
      </c>
      <c r="C21" s="6">
        <v>0</v>
      </c>
      <c r="D21">
        <v>0</v>
      </c>
      <c r="E21">
        <v>0</v>
      </c>
      <c r="F21">
        <v>0</v>
      </c>
      <c r="G21">
        <v>0</v>
      </c>
      <c r="H21">
        <v>0</v>
      </c>
      <c r="I21">
        <v>0</v>
      </c>
      <c r="J21">
        <v>0</v>
      </c>
      <c r="K21">
        <v>0</v>
      </c>
      <c r="L21">
        <v>0</v>
      </c>
      <c r="M21">
        <v>0</v>
      </c>
      <c r="N21">
        <v>0</v>
      </c>
      <c r="O21">
        <v>0</v>
      </c>
      <c r="P21">
        <v>0</v>
      </c>
      <c r="Q21">
        <v>0</v>
      </c>
      <c r="R21">
        <v>0</v>
      </c>
      <c r="S21">
        <v>0</v>
      </c>
      <c r="T21">
        <v>0</v>
      </c>
      <c r="U21">
        <v>0</v>
      </c>
      <c r="V21">
        <v>1</v>
      </c>
      <c r="W21">
        <v>1</v>
      </c>
      <c r="X21">
        <v>0</v>
      </c>
      <c r="Y21">
        <v>0</v>
      </c>
      <c r="Z21">
        <v>0</v>
      </c>
      <c r="AA21">
        <v>0</v>
      </c>
      <c r="AB21">
        <v>0</v>
      </c>
      <c r="AC21">
        <v>0</v>
      </c>
      <c r="AD21">
        <v>0</v>
      </c>
      <c r="AE21">
        <v>0</v>
      </c>
      <c r="AF21">
        <v>0</v>
      </c>
      <c r="AG21">
        <v>0</v>
      </c>
      <c r="AH21">
        <v>0</v>
      </c>
      <c r="AI21">
        <v>0</v>
      </c>
      <c r="AJ21">
        <v>0</v>
      </c>
    </row>
    <row r="22" spans="1:36">
      <c r="A22">
        <v>21</v>
      </c>
      <c r="B22" t="s">
        <v>198</v>
      </c>
      <c r="C22" s="6">
        <v>0</v>
      </c>
      <c r="D22">
        <v>0</v>
      </c>
      <c r="E22">
        <v>0</v>
      </c>
      <c r="F22">
        <v>0</v>
      </c>
      <c r="G22">
        <v>0</v>
      </c>
      <c r="H22">
        <v>0</v>
      </c>
      <c r="I22">
        <v>0</v>
      </c>
      <c r="J22">
        <v>0</v>
      </c>
      <c r="K22">
        <v>0</v>
      </c>
      <c r="L22">
        <v>0</v>
      </c>
      <c r="M22">
        <v>0</v>
      </c>
      <c r="N22">
        <v>0</v>
      </c>
      <c r="O22">
        <v>0</v>
      </c>
      <c r="P22">
        <v>0</v>
      </c>
      <c r="Q22">
        <v>0</v>
      </c>
      <c r="R22">
        <v>0</v>
      </c>
      <c r="S22">
        <v>0</v>
      </c>
      <c r="T22">
        <v>0</v>
      </c>
      <c r="U22">
        <v>0</v>
      </c>
      <c r="V22">
        <v>0</v>
      </c>
      <c r="W22">
        <v>0</v>
      </c>
      <c r="X22">
        <v>1</v>
      </c>
      <c r="Y22">
        <v>0</v>
      </c>
      <c r="Z22">
        <v>0</v>
      </c>
      <c r="AA22">
        <v>0</v>
      </c>
      <c r="AB22">
        <v>1</v>
      </c>
      <c r="AC22">
        <v>0</v>
      </c>
      <c r="AD22">
        <v>0</v>
      </c>
      <c r="AE22">
        <v>0</v>
      </c>
      <c r="AF22">
        <v>0</v>
      </c>
      <c r="AG22">
        <v>0</v>
      </c>
      <c r="AH22">
        <v>0</v>
      </c>
      <c r="AI22">
        <v>0</v>
      </c>
      <c r="AJ22">
        <v>0</v>
      </c>
    </row>
    <row r="23" spans="1:36">
      <c r="A23">
        <v>22</v>
      </c>
      <c r="B23" t="s">
        <v>199</v>
      </c>
      <c r="C23" s="6">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s="6">
        <v>1</v>
      </c>
      <c r="AD23" s="6">
        <v>1</v>
      </c>
      <c r="AE23" s="6">
        <v>1</v>
      </c>
      <c r="AF23" s="6">
        <v>0</v>
      </c>
      <c r="AG23" s="6">
        <v>0</v>
      </c>
      <c r="AH23" s="6">
        <v>0</v>
      </c>
      <c r="AI23" s="6">
        <v>0</v>
      </c>
      <c r="AJ23" s="6">
        <v>0</v>
      </c>
    </row>
    <row r="24" spans="1:36">
      <c r="A24">
        <v>23</v>
      </c>
      <c r="B24" t="s">
        <v>200</v>
      </c>
      <c r="C24" s="6">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s="6">
        <v>1</v>
      </c>
      <c r="AF24" s="6">
        <v>1</v>
      </c>
      <c r="AG24">
        <v>0</v>
      </c>
      <c r="AH24">
        <v>0</v>
      </c>
      <c r="AI24">
        <v>0</v>
      </c>
      <c r="AJ24">
        <v>0</v>
      </c>
    </row>
    <row r="25" spans="1:36">
      <c r="A25">
        <v>24</v>
      </c>
      <c r="B25" t="s">
        <v>201</v>
      </c>
      <c r="C25" s="6">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s="6">
        <v>0</v>
      </c>
      <c r="AF25" s="6">
        <v>0</v>
      </c>
      <c r="AG25" s="6">
        <v>1</v>
      </c>
      <c r="AH25">
        <v>1</v>
      </c>
      <c r="AI25" s="6">
        <v>0</v>
      </c>
      <c r="AJ25" s="6">
        <v>0</v>
      </c>
    </row>
    <row r="26" spans="1:36">
      <c r="A26">
        <v>25</v>
      </c>
      <c r="B26" t="s">
        <v>202</v>
      </c>
      <c r="C26" s="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s="6">
        <v>0</v>
      </c>
      <c r="AF26" s="6">
        <v>0</v>
      </c>
      <c r="AG26">
        <v>0</v>
      </c>
      <c r="AH26">
        <v>0</v>
      </c>
      <c r="AI26">
        <v>1</v>
      </c>
      <c r="AJ26">
        <v>1</v>
      </c>
    </row>
    <row r="27" spans="1:36">
      <c r="A27">
        <v>26</v>
      </c>
      <c r="B27" t="s">
        <v>203</v>
      </c>
      <c r="C27" s="6">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s="6">
        <v>0</v>
      </c>
      <c r="AF27" s="6">
        <v>0</v>
      </c>
      <c r="AG27" s="6">
        <v>0</v>
      </c>
      <c r="AH27" s="6">
        <v>0</v>
      </c>
      <c r="AI27" s="6">
        <v>0</v>
      </c>
      <c r="AJ27" s="6">
        <v>0</v>
      </c>
    </row>
    <row r="29" spans="1:36">
      <c r="A29" s="2"/>
      <c r="B29" s="2"/>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A8846-0692-4193-BFFB-DC48B9B3F7C2}">
  <dimension ref="A1:AL21"/>
  <sheetViews>
    <sheetView workbookViewId="0">
      <pane xSplit="2" ySplit="1" topLeftCell="Z2" activePane="bottomRight" state="frozen"/>
      <selection pane="bottomRight" activeCell="AK21" sqref="AK21"/>
      <selection pane="bottomLeft" activeCell="A2" sqref="A2"/>
      <selection pane="topRight" activeCell="C1" sqref="C1"/>
    </sheetView>
  </sheetViews>
  <sheetFormatPr defaultColWidth="8.875" defaultRowHeight="15.75"/>
  <cols>
    <col min="2" max="2" width="13.625" customWidth="1"/>
  </cols>
  <sheetData>
    <row r="1" spans="1:38">
      <c r="A1" t="s">
        <v>323</v>
      </c>
      <c r="B1" t="s">
        <v>170</v>
      </c>
      <c r="C1" t="s">
        <v>178</v>
      </c>
      <c r="D1" t="s">
        <v>179</v>
      </c>
      <c r="E1" t="s">
        <v>324</v>
      </c>
      <c r="F1" t="s">
        <v>181</v>
      </c>
      <c r="G1" t="s">
        <v>182</v>
      </c>
      <c r="H1" t="s">
        <v>183</v>
      </c>
      <c r="I1" t="s">
        <v>184</v>
      </c>
      <c r="J1" t="s">
        <v>185</v>
      </c>
      <c r="K1" t="s">
        <v>325</v>
      </c>
      <c r="L1" t="s">
        <v>187</v>
      </c>
      <c r="M1" t="s">
        <v>188</v>
      </c>
      <c r="N1" t="s">
        <v>326</v>
      </c>
      <c r="O1" t="s">
        <v>190</v>
      </c>
      <c r="P1" t="s">
        <v>191</v>
      </c>
      <c r="Q1" t="s">
        <v>192</v>
      </c>
      <c r="R1" t="s">
        <v>193</v>
      </c>
      <c r="S1" t="s">
        <v>194</v>
      </c>
      <c r="T1" t="s">
        <v>327</v>
      </c>
      <c r="U1" t="s">
        <v>196</v>
      </c>
      <c r="V1" t="s">
        <v>197</v>
      </c>
      <c r="W1" t="s">
        <v>198</v>
      </c>
      <c r="X1" t="s">
        <v>199</v>
      </c>
      <c r="Y1" t="s">
        <v>328</v>
      </c>
      <c r="Z1" t="s">
        <v>201</v>
      </c>
      <c r="AA1" t="s">
        <v>202</v>
      </c>
      <c r="AB1" t="s">
        <v>329</v>
      </c>
      <c r="AC1" t="s">
        <v>330</v>
      </c>
      <c r="AD1" t="s">
        <v>331</v>
      </c>
      <c r="AE1" t="s">
        <v>332</v>
      </c>
      <c r="AF1" t="s">
        <v>333</v>
      </c>
      <c r="AG1" t="s">
        <v>334</v>
      </c>
      <c r="AH1" t="s">
        <v>335</v>
      </c>
      <c r="AI1" t="s">
        <v>336</v>
      </c>
      <c r="AJ1" t="s">
        <v>205</v>
      </c>
      <c r="AK1" t="s">
        <v>337</v>
      </c>
      <c r="AL1" t="s">
        <v>207</v>
      </c>
    </row>
    <row r="2" spans="1:38">
      <c r="A2">
        <v>1</v>
      </c>
      <c r="B2" s="29" t="s">
        <v>277</v>
      </c>
      <c r="C2" s="30">
        <v>1</v>
      </c>
      <c r="D2" s="52">
        <v>0</v>
      </c>
      <c r="E2" s="52">
        <v>0</v>
      </c>
      <c r="F2" s="52">
        <v>0</v>
      </c>
      <c r="G2" s="52">
        <v>0</v>
      </c>
      <c r="H2" s="52">
        <v>0</v>
      </c>
      <c r="I2" s="52">
        <v>0</v>
      </c>
      <c r="J2" s="52">
        <v>0</v>
      </c>
      <c r="K2" s="52">
        <v>0</v>
      </c>
      <c r="L2" s="52">
        <v>0</v>
      </c>
      <c r="M2" s="52">
        <v>0</v>
      </c>
      <c r="N2" s="52">
        <v>0</v>
      </c>
      <c r="O2" s="52">
        <v>0</v>
      </c>
      <c r="P2" s="52">
        <v>0</v>
      </c>
      <c r="Q2" s="52">
        <v>0</v>
      </c>
      <c r="R2" s="52">
        <v>0</v>
      </c>
      <c r="S2" s="52">
        <v>0</v>
      </c>
      <c r="T2" s="52">
        <v>0</v>
      </c>
      <c r="U2" s="52">
        <v>0</v>
      </c>
      <c r="V2" s="52">
        <v>0</v>
      </c>
      <c r="W2" s="52">
        <v>0</v>
      </c>
      <c r="X2" s="52">
        <v>0</v>
      </c>
      <c r="Y2" s="52">
        <v>0</v>
      </c>
      <c r="Z2" s="52">
        <v>0</v>
      </c>
      <c r="AA2" s="52">
        <v>0</v>
      </c>
      <c r="AB2" s="52">
        <v>0</v>
      </c>
      <c r="AC2" s="52">
        <v>0</v>
      </c>
      <c r="AD2" s="52">
        <v>0</v>
      </c>
      <c r="AE2" s="52">
        <v>0</v>
      </c>
      <c r="AF2" s="52">
        <v>0</v>
      </c>
      <c r="AG2" s="52">
        <v>0</v>
      </c>
      <c r="AH2" s="52">
        <v>0</v>
      </c>
      <c r="AI2" s="52">
        <v>0</v>
      </c>
      <c r="AJ2" s="52">
        <v>0</v>
      </c>
      <c r="AK2" s="52">
        <v>0</v>
      </c>
      <c r="AL2" s="52">
        <v>0</v>
      </c>
    </row>
    <row r="3" spans="1:38">
      <c r="A3">
        <v>2</v>
      </c>
      <c r="B3" s="29" t="s">
        <v>278</v>
      </c>
      <c r="C3" s="52">
        <v>0</v>
      </c>
      <c r="D3" s="52">
        <v>0</v>
      </c>
      <c r="E3" s="30">
        <v>1</v>
      </c>
      <c r="F3" s="30">
        <v>1</v>
      </c>
      <c r="G3" s="52">
        <v>0</v>
      </c>
      <c r="H3" s="52">
        <v>0</v>
      </c>
      <c r="I3" s="52">
        <v>0</v>
      </c>
      <c r="J3" s="52">
        <v>0</v>
      </c>
      <c r="K3" s="52">
        <v>0</v>
      </c>
      <c r="L3" s="52">
        <v>0</v>
      </c>
      <c r="M3" s="52">
        <v>0</v>
      </c>
      <c r="N3" s="52">
        <v>0</v>
      </c>
      <c r="O3" s="52">
        <v>0</v>
      </c>
      <c r="P3" s="52">
        <v>0</v>
      </c>
      <c r="Q3" s="52">
        <v>0</v>
      </c>
      <c r="R3" s="52">
        <v>0</v>
      </c>
      <c r="S3" s="52">
        <v>0</v>
      </c>
      <c r="T3" s="52">
        <v>0</v>
      </c>
      <c r="U3" s="52">
        <v>0</v>
      </c>
      <c r="V3" s="52">
        <v>0</v>
      </c>
      <c r="W3" s="52">
        <v>0</v>
      </c>
      <c r="X3" s="52">
        <v>0</v>
      </c>
      <c r="Y3" s="52">
        <v>0</v>
      </c>
      <c r="Z3" s="52">
        <v>0</v>
      </c>
      <c r="AA3" s="52">
        <v>0</v>
      </c>
      <c r="AB3" s="52">
        <v>0</v>
      </c>
      <c r="AC3" s="52">
        <v>0</v>
      </c>
      <c r="AD3" s="52">
        <v>0</v>
      </c>
      <c r="AE3" s="52">
        <v>0</v>
      </c>
      <c r="AF3" s="52">
        <v>0</v>
      </c>
      <c r="AG3" s="52">
        <v>0</v>
      </c>
      <c r="AH3" s="52">
        <v>0</v>
      </c>
      <c r="AI3" s="52">
        <v>0</v>
      </c>
      <c r="AJ3" s="52">
        <v>0</v>
      </c>
      <c r="AK3" s="52">
        <v>0</v>
      </c>
      <c r="AL3" s="52">
        <v>0</v>
      </c>
    </row>
    <row r="4" spans="1:38">
      <c r="A4">
        <v>3</v>
      </c>
      <c r="B4" s="29" t="s">
        <v>179</v>
      </c>
      <c r="C4" s="52">
        <v>0</v>
      </c>
      <c r="D4" s="30">
        <v>1</v>
      </c>
      <c r="E4" s="30">
        <v>1</v>
      </c>
      <c r="F4" s="30">
        <v>1</v>
      </c>
      <c r="G4" s="52">
        <v>0</v>
      </c>
      <c r="H4" s="52">
        <v>0</v>
      </c>
      <c r="I4" s="52">
        <v>0</v>
      </c>
      <c r="J4" s="52">
        <v>0</v>
      </c>
      <c r="K4" s="52">
        <v>0</v>
      </c>
      <c r="L4" s="52">
        <v>0</v>
      </c>
      <c r="M4" s="52">
        <v>0</v>
      </c>
      <c r="N4" s="52">
        <v>0</v>
      </c>
      <c r="O4" s="52">
        <v>0</v>
      </c>
      <c r="P4" s="52">
        <v>0</v>
      </c>
      <c r="Q4" s="52">
        <v>0</v>
      </c>
      <c r="R4" s="52">
        <v>0</v>
      </c>
      <c r="S4" s="52">
        <v>0</v>
      </c>
      <c r="T4" s="52">
        <v>0</v>
      </c>
      <c r="U4" s="52">
        <v>0</v>
      </c>
      <c r="V4" s="52">
        <v>0</v>
      </c>
      <c r="W4" s="52">
        <v>0</v>
      </c>
      <c r="X4" s="52">
        <v>0</v>
      </c>
      <c r="Y4" s="52">
        <v>0</v>
      </c>
      <c r="Z4" s="52">
        <v>0</v>
      </c>
      <c r="AA4" s="52">
        <v>0</v>
      </c>
      <c r="AB4" s="52">
        <v>0</v>
      </c>
      <c r="AC4" s="52">
        <v>0</v>
      </c>
      <c r="AD4" s="52">
        <v>0</v>
      </c>
      <c r="AE4" s="52">
        <v>0</v>
      </c>
      <c r="AF4" s="52">
        <v>0</v>
      </c>
      <c r="AG4" s="52">
        <v>0</v>
      </c>
      <c r="AH4" s="52">
        <v>0</v>
      </c>
      <c r="AI4" s="52">
        <v>0</v>
      </c>
      <c r="AJ4" s="52">
        <v>0</v>
      </c>
      <c r="AK4" s="52">
        <v>0</v>
      </c>
      <c r="AL4" s="52">
        <v>0</v>
      </c>
    </row>
    <row r="5" spans="1:38">
      <c r="A5">
        <v>4</v>
      </c>
      <c r="B5" s="29" t="s">
        <v>182</v>
      </c>
      <c r="C5" s="52">
        <v>0</v>
      </c>
      <c r="D5" s="52">
        <v>0</v>
      </c>
      <c r="E5" s="52">
        <v>0</v>
      </c>
      <c r="F5" s="52">
        <v>0</v>
      </c>
      <c r="G5" s="30">
        <v>1</v>
      </c>
      <c r="H5" s="52">
        <v>0</v>
      </c>
      <c r="I5" s="52">
        <v>0</v>
      </c>
      <c r="J5" s="52">
        <v>0</v>
      </c>
      <c r="K5" s="52">
        <v>0</v>
      </c>
      <c r="L5" s="52">
        <v>0</v>
      </c>
      <c r="M5" s="52">
        <v>0</v>
      </c>
      <c r="N5" s="52">
        <v>0</v>
      </c>
      <c r="O5" s="52">
        <v>0</v>
      </c>
      <c r="P5" s="52">
        <v>0</v>
      </c>
      <c r="Q5" s="52">
        <v>0</v>
      </c>
      <c r="R5" s="52">
        <v>0</v>
      </c>
      <c r="S5" s="52">
        <v>0</v>
      </c>
      <c r="T5" s="52">
        <v>0</v>
      </c>
      <c r="U5" s="52">
        <v>0</v>
      </c>
      <c r="V5" s="52">
        <v>0</v>
      </c>
      <c r="W5" s="52">
        <v>0</v>
      </c>
      <c r="X5" s="52">
        <v>0</v>
      </c>
      <c r="Y5" s="52">
        <v>0</v>
      </c>
      <c r="Z5" s="52">
        <v>0</v>
      </c>
      <c r="AA5" s="52">
        <v>0</v>
      </c>
      <c r="AB5" s="52">
        <v>0</v>
      </c>
      <c r="AC5" s="52">
        <v>0</v>
      </c>
      <c r="AD5" s="52">
        <v>0</v>
      </c>
      <c r="AE5" s="52">
        <v>0</v>
      </c>
      <c r="AF5" s="52">
        <v>0</v>
      </c>
      <c r="AG5" s="52">
        <v>0</v>
      </c>
      <c r="AH5" s="52">
        <v>0</v>
      </c>
      <c r="AI5" s="52">
        <v>0</v>
      </c>
      <c r="AJ5" s="52">
        <v>0</v>
      </c>
      <c r="AK5" s="52">
        <v>0</v>
      </c>
      <c r="AL5" s="52">
        <v>0</v>
      </c>
    </row>
    <row r="6" spans="1:38">
      <c r="A6">
        <v>5</v>
      </c>
      <c r="B6" s="29" t="s">
        <v>279</v>
      </c>
      <c r="C6" s="52">
        <v>0</v>
      </c>
      <c r="D6" s="52">
        <v>0</v>
      </c>
      <c r="E6" s="52">
        <v>0</v>
      </c>
      <c r="F6" s="52">
        <v>0</v>
      </c>
      <c r="G6" s="52">
        <v>0</v>
      </c>
      <c r="H6" s="30">
        <v>1</v>
      </c>
      <c r="I6" s="30">
        <v>1</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c r="AG6" s="52">
        <v>0</v>
      </c>
      <c r="AH6" s="52">
        <v>0</v>
      </c>
      <c r="AI6" s="52">
        <v>0</v>
      </c>
      <c r="AJ6" s="52">
        <v>0</v>
      </c>
      <c r="AK6" s="52">
        <v>0</v>
      </c>
      <c r="AL6" s="52">
        <v>0</v>
      </c>
    </row>
    <row r="7" spans="1:38">
      <c r="A7">
        <v>6</v>
      </c>
      <c r="B7" s="29" t="s">
        <v>183</v>
      </c>
      <c r="C7" s="52">
        <v>0</v>
      </c>
      <c r="D7" s="52">
        <v>0</v>
      </c>
      <c r="E7" s="52">
        <v>0</v>
      </c>
      <c r="F7" s="52">
        <v>0</v>
      </c>
      <c r="G7" s="52">
        <v>0</v>
      </c>
      <c r="H7" s="30">
        <v>1</v>
      </c>
      <c r="I7" s="30">
        <v>1</v>
      </c>
      <c r="J7" s="52">
        <v>0</v>
      </c>
      <c r="K7" s="52">
        <v>0</v>
      </c>
      <c r="L7" s="52">
        <v>0</v>
      </c>
      <c r="M7" s="52">
        <v>0</v>
      </c>
      <c r="N7" s="52">
        <v>0</v>
      </c>
      <c r="O7" s="52">
        <v>0</v>
      </c>
      <c r="P7" s="52">
        <v>0</v>
      </c>
      <c r="Q7" s="52">
        <v>0</v>
      </c>
      <c r="R7" s="52">
        <v>0</v>
      </c>
      <c r="S7" s="52">
        <v>0</v>
      </c>
      <c r="T7" s="52">
        <v>0</v>
      </c>
      <c r="U7" s="52">
        <v>0</v>
      </c>
      <c r="V7" s="52">
        <v>0</v>
      </c>
      <c r="W7" s="52">
        <v>0</v>
      </c>
      <c r="X7" s="52">
        <v>0</v>
      </c>
      <c r="Y7" s="52">
        <v>0</v>
      </c>
      <c r="Z7" s="52">
        <v>0</v>
      </c>
      <c r="AA7" s="52">
        <v>0</v>
      </c>
      <c r="AB7" s="52">
        <v>0</v>
      </c>
      <c r="AC7" s="52">
        <v>0</v>
      </c>
      <c r="AD7" s="52">
        <v>0</v>
      </c>
      <c r="AE7" s="52">
        <v>0</v>
      </c>
      <c r="AF7" s="52">
        <v>0</v>
      </c>
      <c r="AG7" s="52">
        <v>0</v>
      </c>
      <c r="AH7" s="52">
        <v>0</v>
      </c>
      <c r="AI7" s="52">
        <v>0</v>
      </c>
      <c r="AJ7" s="52">
        <v>0</v>
      </c>
      <c r="AK7" s="52">
        <v>0</v>
      </c>
      <c r="AL7" s="52">
        <v>0</v>
      </c>
    </row>
    <row r="8" spans="1:38">
      <c r="A8">
        <v>7</v>
      </c>
      <c r="B8" s="29" t="s">
        <v>280</v>
      </c>
      <c r="C8" s="52">
        <v>0</v>
      </c>
      <c r="D8" s="52">
        <v>0</v>
      </c>
      <c r="E8" s="52">
        <v>0</v>
      </c>
      <c r="F8" s="52">
        <v>0</v>
      </c>
      <c r="G8" s="52">
        <v>0</v>
      </c>
      <c r="H8" s="52">
        <v>0</v>
      </c>
      <c r="I8" s="30">
        <v>1</v>
      </c>
      <c r="J8" s="52">
        <v>0</v>
      </c>
      <c r="K8" s="52">
        <v>0</v>
      </c>
      <c r="L8" s="52">
        <v>0</v>
      </c>
      <c r="M8" s="52">
        <v>0</v>
      </c>
      <c r="N8" s="52">
        <v>0</v>
      </c>
      <c r="O8" s="52">
        <v>0</v>
      </c>
      <c r="P8" s="52">
        <v>0</v>
      </c>
      <c r="Q8" s="52">
        <v>0</v>
      </c>
      <c r="R8" s="30">
        <v>1</v>
      </c>
      <c r="S8" s="30">
        <v>1</v>
      </c>
      <c r="T8" s="52">
        <v>0</v>
      </c>
      <c r="U8" s="52">
        <v>0</v>
      </c>
      <c r="V8" s="52">
        <v>0</v>
      </c>
      <c r="W8" s="52">
        <v>0</v>
      </c>
      <c r="X8" s="52">
        <v>0</v>
      </c>
      <c r="Y8" s="52">
        <v>0</v>
      </c>
      <c r="Z8" s="52">
        <v>0</v>
      </c>
      <c r="AA8" s="30">
        <v>1</v>
      </c>
      <c r="AB8" s="52">
        <v>0</v>
      </c>
      <c r="AC8" s="52">
        <v>0</v>
      </c>
      <c r="AD8" s="52">
        <v>0</v>
      </c>
      <c r="AE8" s="52">
        <v>0</v>
      </c>
      <c r="AF8" s="52">
        <v>0</v>
      </c>
      <c r="AG8" s="52">
        <v>0</v>
      </c>
      <c r="AH8" s="52">
        <v>0</v>
      </c>
      <c r="AI8" s="52">
        <v>0</v>
      </c>
      <c r="AJ8" s="52">
        <v>0</v>
      </c>
      <c r="AK8" s="52">
        <v>0</v>
      </c>
      <c r="AL8" s="52">
        <v>0</v>
      </c>
    </row>
    <row r="9" spans="1:38">
      <c r="A9">
        <v>8</v>
      </c>
      <c r="B9" s="29" t="s">
        <v>241</v>
      </c>
      <c r="C9" s="52">
        <v>0</v>
      </c>
      <c r="D9" s="52">
        <v>0</v>
      </c>
      <c r="E9" s="52">
        <v>0</v>
      </c>
      <c r="F9" s="52">
        <v>0</v>
      </c>
      <c r="G9" s="52">
        <v>0</v>
      </c>
      <c r="H9" s="52">
        <v>0</v>
      </c>
      <c r="I9" s="52">
        <v>0</v>
      </c>
      <c r="J9" s="30">
        <v>1</v>
      </c>
      <c r="K9" s="52">
        <v>0</v>
      </c>
      <c r="L9" s="52">
        <v>0</v>
      </c>
      <c r="M9" s="52">
        <v>0</v>
      </c>
      <c r="N9" s="52">
        <v>0</v>
      </c>
      <c r="O9" s="52">
        <v>0</v>
      </c>
      <c r="P9" s="52">
        <v>0</v>
      </c>
      <c r="Q9" s="52">
        <v>0</v>
      </c>
      <c r="R9" s="52">
        <v>0</v>
      </c>
      <c r="S9" s="52">
        <v>0</v>
      </c>
      <c r="T9" s="52">
        <v>0</v>
      </c>
      <c r="U9" s="52">
        <v>0</v>
      </c>
      <c r="V9" s="52">
        <v>0</v>
      </c>
      <c r="W9" s="52">
        <v>0</v>
      </c>
      <c r="X9" s="52">
        <v>0</v>
      </c>
      <c r="Y9" s="52">
        <v>0</v>
      </c>
      <c r="Z9" s="52">
        <v>0</v>
      </c>
      <c r="AA9" s="52">
        <v>0</v>
      </c>
      <c r="AB9" s="52">
        <v>0</v>
      </c>
      <c r="AC9" s="52">
        <v>0</v>
      </c>
      <c r="AD9" s="52">
        <v>0</v>
      </c>
      <c r="AE9" s="52">
        <v>0</v>
      </c>
      <c r="AF9" s="52">
        <v>0</v>
      </c>
      <c r="AG9" s="52">
        <v>0</v>
      </c>
      <c r="AH9" s="52">
        <v>0</v>
      </c>
      <c r="AI9" s="52">
        <v>0</v>
      </c>
      <c r="AJ9" s="52">
        <v>0</v>
      </c>
      <c r="AK9" s="52">
        <v>0</v>
      </c>
      <c r="AL9" s="52">
        <v>0</v>
      </c>
    </row>
    <row r="10" spans="1:38">
      <c r="A10">
        <v>9</v>
      </c>
      <c r="B10" s="29" t="s">
        <v>281</v>
      </c>
      <c r="C10" s="52">
        <v>0</v>
      </c>
      <c r="D10" s="52">
        <v>0</v>
      </c>
      <c r="E10" s="52">
        <v>0</v>
      </c>
      <c r="F10" s="52">
        <v>0</v>
      </c>
      <c r="G10" s="52">
        <v>0</v>
      </c>
      <c r="H10" s="52">
        <v>0</v>
      </c>
      <c r="I10" s="52">
        <v>0</v>
      </c>
      <c r="J10" s="52">
        <v>0</v>
      </c>
      <c r="K10" s="52">
        <v>0</v>
      </c>
      <c r="L10" s="52">
        <v>0</v>
      </c>
      <c r="M10" s="30">
        <v>1</v>
      </c>
      <c r="N10" s="52">
        <v>0</v>
      </c>
      <c r="O10" s="52">
        <v>0</v>
      </c>
      <c r="P10" s="52">
        <v>0</v>
      </c>
      <c r="Q10" s="30">
        <v>1</v>
      </c>
      <c r="R10" s="30">
        <v>1</v>
      </c>
      <c r="S10" s="52">
        <v>0</v>
      </c>
      <c r="T10" s="52">
        <v>0</v>
      </c>
      <c r="U10" s="52">
        <v>0</v>
      </c>
      <c r="V10" s="52">
        <v>0</v>
      </c>
      <c r="W10" s="52">
        <v>0</v>
      </c>
      <c r="X10" s="52">
        <v>0</v>
      </c>
      <c r="Y10" s="52">
        <v>0</v>
      </c>
      <c r="Z10" s="52">
        <v>0</v>
      </c>
      <c r="AA10" s="52">
        <v>0</v>
      </c>
      <c r="AB10" s="52">
        <v>0</v>
      </c>
      <c r="AC10" s="52">
        <v>0</v>
      </c>
      <c r="AD10" s="52">
        <v>0</v>
      </c>
      <c r="AE10" s="52">
        <v>0</v>
      </c>
      <c r="AF10" s="52">
        <v>0</v>
      </c>
      <c r="AG10" s="52">
        <v>0</v>
      </c>
      <c r="AH10" s="52">
        <v>0</v>
      </c>
      <c r="AI10" s="52">
        <v>0</v>
      </c>
      <c r="AJ10" s="52">
        <v>0</v>
      </c>
      <c r="AK10" s="52">
        <v>0</v>
      </c>
      <c r="AL10" s="52">
        <v>0</v>
      </c>
    </row>
    <row r="11" spans="1:38">
      <c r="A11">
        <v>10</v>
      </c>
      <c r="B11" s="29" t="s">
        <v>188</v>
      </c>
      <c r="C11" s="52">
        <v>0</v>
      </c>
      <c r="D11" s="52">
        <v>0</v>
      </c>
      <c r="E11" s="52">
        <v>0</v>
      </c>
      <c r="F11" s="52">
        <v>0</v>
      </c>
      <c r="G11" s="52">
        <v>0</v>
      </c>
      <c r="H11" s="52">
        <v>0</v>
      </c>
      <c r="I11" s="52">
        <v>0</v>
      </c>
      <c r="J11" s="52">
        <v>0</v>
      </c>
      <c r="K11" s="30">
        <v>1</v>
      </c>
      <c r="L11" s="30">
        <v>1</v>
      </c>
      <c r="M11" s="30">
        <v>1</v>
      </c>
      <c r="N11" s="30">
        <v>1</v>
      </c>
      <c r="O11" s="52">
        <v>0</v>
      </c>
      <c r="P11" s="52">
        <v>0</v>
      </c>
      <c r="Q11" s="52">
        <v>0</v>
      </c>
      <c r="R11" s="52">
        <v>0</v>
      </c>
      <c r="S11" s="52">
        <v>0</v>
      </c>
      <c r="T11" s="52">
        <v>0</v>
      </c>
      <c r="U11" s="52">
        <v>0</v>
      </c>
      <c r="V11" s="52">
        <v>0</v>
      </c>
      <c r="W11" s="52">
        <v>0</v>
      </c>
      <c r="X11" s="52">
        <v>0</v>
      </c>
      <c r="Y11" s="52">
        <v>0</v>
      </c>
      <c r="Z11" s="52">
        <v>0</v>
      </c>
      <c r="AA11" s="52">
        <v>0</v>
      </c>
      <c r="AB11" s="52">
        <v>0</v>
      </c>
      <c r="AC11" s="52">
        <v>0</v>
      </c>
      <c r="AD11" s="52">
        <v>0</v>
      </c>
      <c r="AE11" s="52">
        <v>0</v>
      </c>
      <c r="AF11" s="52">
        <v>0</v>
      </c>
      <c r="AG11" s="52">
        <v>0</v>
      </c>
      <c r="AH11" s="52">
        <v>0</v>
      </c>
      <c r="AI11" s="52">
        <v>0</v>
      </c>
      <c r="AJ11" s="52">
        <v>0</v>
      </c>
      <c r="AK11" s="52">
        <v>0</v>
      </c>
      <c r="AL11" s="52">
        <v>0</v>
      </c>
    </row>
    <row r="12" spans="1:38">
      <c r="A12">
        <v>11</v>
      </c>
      <c r="B12" s="29" t="s">
        <v>190</v>
      </c>
      <c r="C12" s="52">
        <v>0</v>
      </c>
      <c r="D12" s="52">
        <v>0</v>
      </c>
      <c r="E12" s="52">
        <v>0</v>
      </c>
      <c r="F12" s="52">
        <v>0</v>
      </c>
      <c r="G12" s="52">
        <v>0</v>
      </c>
      <c r="H12" s="52">
        <v>0</v>
      </c>
      <c r="I12" s="52">
        <v>0</v>
      </c>
      <c r="J12" s="52">
        <v>0</v>
      </c>
      <c r="K12" s="52">
        <v>0</v>
      </c>
      <c r="L12" s="52">
        <v>0</v>
      </c>
      <c r="M12" s="52">
        <v>0</v>
      </c>
      <c r="N12" s="52">
        <v>0</v>
      </c>
      <c r="O12" s="30">
        <v>1</v>
      </c>
      <c r="P12" s="30">
        <v>1</v>
      </c>
      <c r="Q12" s="52">
        <v>0</v>
      </c>
      <c r="R12" s="52">
        <v>0</v>
      </c>
      <c r="S12" s="52">
        <v>0</v>
      </c>
      <c r="T12" s="52">
        <v>0</v>
      </c>
      <c r="U12" s="52">
        <v>0</v>
      </c>
      <c r="V12" s="52">
        <v>0</v>
      </c>
      <c r="W12" s="52">
        <v>0</v>
      </c>
      <c r="X12" s="52">
        <v>0</v>
      </c>
      <c r="Y12" s="52">
        <v>0</v>
      </c>
      <c r="Z12" s="52">
        <v>0</v>
      </c>
      <c r="AA12" s="52">
        <v>0</v>
      </c>
      <c r="AB12" s="52">
        <v>0</v>
      </c>
      <c r="AC12" s="52">
        <v>0</v>
      </c>
      <c r="AD12" s="52">
        <v>0</v>
      </c>
      <c r="AE12" s="52">
        <v>0</v>
      </c>
      <c r="AF12" s="52">
        <v>0</v>
      </c>
      <c r="AG12" s="52">
        <v>0</v>
      </c>
      <c r="AH12" s="52">
        <v>0</v>
      </c>
      <c r="AI12" s="52">
        <v>0</v>
      </c>
      <c r="AJ12" s="52">
        <v>0</v>
      </c>
      <c r="AK12" s="52">
        <v>0</v>
      </c>
      <c r="AL12" s="52">
        <v>0</v>
      </c>
    </row>
    <row r="13" spans="1:38">
      <c r="A13">
        <v>12</v>
      </c>
      <c r="B13" s="29" t="s">
        <v>260</v>
      </c>
      <c r="C13" s="52">
        <v>0</v>
      </c>
      <c r="D13" s="52">
        <v>0</v>
      </c>
      <c r="E13" s="52">
        <v>0</v>
      </c>
      <c r="F13" s="52">
        <v>0</v>
      </c>
      <c r="G13" s="52">
        <v>0</v>
      </c>
      <c r="H13" s="52">
        <v>0</v>
      </c>
      <c r="I13" s="52">
        <v>0</v>
      </c>
      <c r="J13" s="52">
        <v>0</v>
      </c>
      <c r="K13" s="52">
        <v>0</v>
      </c>
      <c r="L13" s="52">
        <v>0</v>
      </c>
      <c r="M13" s="52">
        <v>0</v>
      </c>
      <c r="N13" s="52">
        <v>0</v>
      </c>
      <c r="O13" s="52">
        <v>0</v>
      </c>
      <c r="P13" s="52">
        <v>0</v>
      </c>
      <c r="Q13" s="30">
        <v>1</v>
      </c>
      <c r="R13" s="52">
        <v>0</v>
      </c>
      <c r="S13" s="52">
        <v>0</v>
      </c>
      <c r="T13" s="52">
        <v>0</v>
      </c>
      <c r="U13" s="52">
        <v>0</v>
      </c>
      <c r="V13" s="52">
        <v>0</v>
      </c>
      <c r="W13" s="52">
        <v>0</v>
      </c>
      <c r="X13" s="52">
        <v>0</v>
      </c>
      <c r="Y13" s="52">
        <v>0</v>
      </c>
      <c r="Z13" s="30">
        <v>1</v>
      </c>
      <c r="AA13" s="52">
        <v>0</v>
      </c>
      <c r="AB13" s="52">
        <v>0</v>
      </c>
      <c r="AC13" s="52">
        <v>0</v>
      </c>
      <c r="AD13" s="52">
        <v>0</v>
      </c>
      <c r="AE13" s="52">
        <v>0</v>
      </c>
      <c r="AF13" s="52">
        <v>0</v>
      </c>
      <c r="AG13" s="52">
        <v>0</v>
      </c>
      <c r="AH13" s="52">
        <v>0</v>
      </c>
      <c r="AI13" s="52">
        <v>0</v>
      </c>
      <c r="AJ13" s="30">
        <v>1</v>
      </c>
      <c r="AK13" s="52">
        <v>0</v>
      </c>
      <c r="AL13" s="52">
        <v>0</v>
      </c>
    </row>
    <row r="14" spans="1:38">
      <c r="A14">
        <v>13</v>
      </c>
      <c r="B14" s="29" t="s">
        <v>282</v>
      </c>
      <c r="C14" s="52">
        <v>0</v>
      </c>
      <c r="D14" s="52">
        <v>0</v>
      </c>
      <c r="E14" s="52">
        <v>0</v>
      </c>
      <c r="F14" s="52">
        <v>0</v>
      </c>
      <c r="G14" s="52">
        <v>0</v>
      </c>
      <c r="H14" s="52">
        <v>0</v>
      </c>
      <c r="I14" s="52">
        <v>0</v>
      </c>
      <c r="J14" s="52">
        <v>0</v>
      </c>
      <c r="K14" s="52">
        <v>0</v>
      </c>
      <c r="L14" s="52">
        <v>0</v>
      </c>
      <c r="M14" s="52">
        <v>0</v>
      </c>
      <c r="N14" s="52">
        <v>0</v>
      </c>
      <c r="O14" s="52">
        <v>0</v>
      </c>
      <c r="P14" s="52">
        <v>0</v>
      </c>
      <c r="Q14" s="52">
        <v>0</v>
      </c>
      <c r="R14" s="52">
        <v>0</v>
      </c>
      <c r="S14" s="30">
        <v>1</v>
      </c>
      <c r="T14" s="52">
        <v>0</v>
      </c>
      <c r="U14" s="52">
        <v>0</v>
      </c>
      <c r="V14" s="52">
        <v>0</v>
      </c>
      <c r="W14" s="52">
        <v>0</v>
      </c>
      <c r="X14" s="52">
        <v>0</v>
      </c>
      <c r="Y14" s="52">
        <v>0</v>
      </c>
      <c r="Z14" s="52">
        <v>0</v>
      </c>
      <c r="AA14" s="30">
        <v>1</v>
      </c>
      <c r="AB14" s="52">
        <v>0</v>
      </c>
      <c r="AC14" s="52">
        <v>0</v>
      </c>
      <c r="AD14" s="52">
        <v>0</v>
      </c>
      <c r="AE14" s="52">
        <v>0</v>
      </c>
      <c r="AF14" s="52">
        <v>0</v>
      </c>
      <c r="AG14" s="52">
        <v>0</v>
      </c>
      <c r="AH14" s="52">
        <v>0</v>
      </c>
      <c r="AI14" s="52">
        <v>0</v>
      </c>
      <c r="AJ14" s="52">
        <v>0</v>
      </c>
      <c r="AK14" s="52">
        <v>0</v>
      </c>
      <c r="AL14" s="52">
        <v>0</v>
      </c>
    </row>
    <row r="15" spans="1:38">
      <c r="A15">
        <v>14</v>
      </c>
      <c r="B15" s="29" t="s">
        <v>202</v>
      </c>
      <c r="C15" s="52">
        <v>0</v>
      </c>
      <c r="D15" s="52">
        <v>0</v>
      </c>
      <c r="E15" s="52">
        <v>0</v>
      </c>
      <c r="F15" s="52">
        <v>0</v>
      </c>
      <c r="G15" s="52">
        <v>0</v>
      </c>
      <c r="H15" s="52">
        <v>0</v>
      </c>
      <c r="I15" s="52">
        <v>0</v>
      </c>
      <c r="J15" s="52">
        <v>0</v>
      </c>
      <c r="K15" s="52">
        <v>0</v>
      </c>
      <c r="L15" s="52">
        <v>0</v>
      </c>
      <c r="M15" s="52">
        <v>0</v>
      </c>
      <c r="N15" s="52">
        <v>0</v>
      </c>
      <c r="O15" s="52">
        <v>0</v>
      </c>
      <c r="P15" s="52">
        <v>0</v>
      </c>
      <c r="Q15" s="52">
        <v>0</v>
      </c>
      <c r="R15" s="52">
        <v>0</v>
      </c>
      <c r="S15" s="52">
        <v>0</v>
      </c>
      <c r="T15" s="52">
        <v>0</v>
      </c>
      <c r="U15" s="52">
        <v>0</v>
      </c>
      <c r="V15" s="52">
        <v>0</v>
      </c>
      <c r="W15" s="52">
        <v>0</v>
      </c>
      <c r="X15" s="52">
        <v>0</v>
      </c>
      <c r="Y15" s="52">
        <v>0</v>
      </c>
      <c r="Z15" s="52">
        <v>0</v>
      </c>
      <c r="AA15" s="30">
        <v>1</v>
      </c>
      <c r="AB15" s="52">
        <v>0</v>
      </c>
      <c r="AC15" s="52">
        <v>0</v>
      </c>
      <c r="AD15" s="52">
        <v>0</v>
      </c>
      <c r="AE15" s="52">
        <v>0</v>
      </c>
      <c r="AF15" s="52">
        <v>0</v>
      </c>
      <c r="AG15" s="52">
        <v>0</v>
      </c>
      <c r="AH15" s="52">
        <v>0</v>
      </c>
      <c r="AI15" s="52">
        <v>0</v>
      </c>
      <c r="AJ15" s="52">
        <v>0</v>
      </c>
      <c r="AK15" s="52">
        <v>0</v>
      </c>
      <c r="AL15" s="52">
        <v>0</v>
      </c>
    </row>
    <row r="16" spans="1:38">
      <c r="A16">
        <v>15</v>
      </c>
      <c r="B16" s="29" t="s">
        <v>195</v>
      </c>
      <c r="C16" s="52">
        <v>0</v>
      </c>
      <c r="D16" s="52">
        <v>0</v>
      </c>
      <c r="E16" s="52">
        <v>0</v>
      </c>
      <c r="F16" s="52">
        <v>0</v>
      </c>
      <c r="G16" s="52">
        <v>0</v>
      </c>
      <c r="H16" s="52">
        <v>0</v>
      </c>
      <c r="I16" s="52">
        <v>0</v>
      </c>
      <c r="J16" s="52">
        <v>0</v>
      </c>
      <c r="K16" s="30">
        <v>1</v>
      </c>
      <c r="L16" s="52">
        <v>0</v>
      </c>
      <c r="M16" s="52">
        <v>0</v>
      </c>
      <c r="N16" s="52">
        <v>0</v>
      </c>
      <c r="O16" s="52">
        <v>0</v>
      </c>
      <c r="P16" s="52">
        <v>0</v>
      </c>
      <c r="Q16" s="52">
        <v>0</v>
      </c>
      <c r="R16" s="52">
        <v>0</v>
      </c>
      <c r="S16" s="52">
        <v>0</v>
      </c>
      <c r="T16" s="30">
        <v>1</v>
      </c>
      <c r="U16" s="52">
        <v>0</v>
      </c>
      <c r="V16" s="52">
        <v>0</v>
      </c>
      <c r="W16" s="30">
        <v>1</v>
      </c>
      <c r="X16" s="52">
        <v>0</v>
      </c>
      <c r="Y16" s="52">
        <v>0</v>
      </c>
      <c r="Z16" s="52">
        <v>0</v>
      </c>
      <c r="AA16" s="52">
        <v>0</v>
      </c>
      <c r="AB16" s="52">
        <v>0</v>
      </c>
      <c r="AC16" s="52">
        <v>0</v>
      </c>
      <c r="AD16" s="52">
        <v>0</v>
      </c>
      <c r="AE16" s="52">
        <v>0</v>
      </c>
      <c r="AF16" s="52">
        <v>0</v>
      </c>
      <c r="AG16" s="52">
        <v>0</v>
      </c>
      <c r="AH16" s="52">
        <v>0</v>
      </c>
      <c r="AI16" s="52">
        <v>0</v>
      </c>
      <c r="AJ16" s="52">
        <v>0</v>
      </c>
      <c r="AK16" s="52">
        <v>0</v>
      </c>
      <c r="AL16" s="52">
        <v>0</v>
      </c>
    </row>
    <row r="17" spans="1:38">
      <c r="A17">
        <v>16</v>
      </c>
      <c r="B17" s="29" t="s">
        <v>198</v>
      </c>
      <c r="C17" s="52">
        <v>0</v>
      </c>
      <c r="D17" s="52">
        <v>0</v>
      </c>
      <c r="E17" s="52">
        <v>0</v>
      </c>
      <c r="F17" s="52">
        <v>0</v>
      </c>
      <c r="G17" s="52">
        <v>0</v>
      </c>
      <c r="H17" s="52">
        <v>0</v>
      </c>
      <c r="I17" s="52">
        <v>0</v>
      </c>
      <c r="J17" s="52">
        <v>0</v>
      </c>
      <c r="K17" s="52">
        <v>0</v>
      </c>
      <c r="L17" s="52">
        <v>0</v>
      </c>
      <c r="M17" s="52">
        <v>0</v>
      </c>
      <c r="N17" s="52">
        <v>0</v>
      </c>
      <c r="O17" s="52">
        <v>0</v>
      </c>
      <c r="P17" s="52">
        <v>0</v>
      </c>
      <c r="Q17" s="52">
        <v>0</v>
      </c>
      <c r="R17" s="52">
        <v>0</v>
      </c>
      <c r="S17" s="52">
        <v>0</v>
      </c>
      <c r="T17" s="30">
        <v>1</v>
      </c>
      <c r="U17" s="52">
        <v>0</v>
      </c>
      <c r="V17" s="52">
        <v>0</v>
      </c>
      <c r="W17" s="30">
        <v>1</v>
      </c>
      <c r="X17" s="52">
        <v>0</v>
      </c>
      <c r="Y17" s="52">
        <v>0</v>
      </c>
      <c r="Z17" s="52">
        <v>0</v>
      </c>
      <c r="AA17" s="52">
        <v>0</v>
      </c>
      <c r="AB17" s="52">
        <v>0</v>
      </c>
      <c r="AC17" s="52">
        <v>0</v>
      </c>
      <c r="AD17" s="52">
        <v>0</v>
      </c>
      <c r="AE17" s="52">
        <v>0</v>
      </c>
      <c r="AF17" s="52">
        <v>0</v>
      </c>
      <c r="AG17" s="52">
        <v>0</v>
      </c>
      <c r="AH17" s="52">
        <v>0</v>
      </c>
      <c r="AI17" s="52">
        <v>0</v>
      </c>
      <c r="AJ17" s="52">
        <v>0</v>
      </c>
      <c r="AK17" s="52">
        <v>0</v>
      </c>
      <c r="AL17" s="52">
        <v>0</v>
      </c>
    </row>
    <row r="18" spans="1:38">
      <c r="A18">
        <v>17</v>
      </c>
      <c r="B18" s="29" t="s">
        <v>196</v>
      </c>
      <c r="C18" s="52">
        <v>0</v>
      </c>
      <c r="D18" s="52">
        <v>0</v>
      </c>
      <c r="E18" s="52">
        <v>0</v>
      </c>
      <c r="F18" s="52">
        <v>0</v>
      </c>
      <c r="G18" s="52">
        <v>0</v>
      </c>
      <c r="H18" s="52">
        <v>0</v>
      </c>
      <c r="I18" s="52">
        <v>0</v>
      </c>
      <c r="J18" s="52">
        <v>0</v>
      </c>
      <c r="K18" s="52">
        <v>0</v>
      </c>
      <c r="L18" s="52">
        <v>0</v>
      </c>
      <c r="M18" s="52">
        <v>0</v>
      </c>
      <c r="N18" s="52">
        <v>0</v>
      </c>
      <c r="O18" s="52">
        <v>0</v>
      </c>
      <c r="P18" s="52">
        <v>0</v>
      </c>
      <c r="Q18" s="52">
        <v>0</v>
      </c>
      <c r="R18" s="52">
        <v>0</v>
      </c>
      <c r="S18" s="52">
        <v>0</v>
      </c>
      <c r="T18" s="52">
        <v>0</v>
      </c>
      <c r="U18" s="30">
        <v>1</v>
      </c>
      <c r="V18" s="30">
        <v>1</v>
      </c>
      <c r="W18" s="52">
        <v>0</v>
      </c>
      <c r="X18" s="52">
        <v>0</v>
      </c>
      <c r="Y18" s="52">
        <v>0</v>
      </c>
      <c r="Z18" s="52">
        <v>0</v>
      </c>
      <c r="AA18" s="52">
        <v>0</v>
      </c>
      <c r="AB18" s="52">
        <v>0</v>
      </c>
      <c r="AC18" s="52">
        <v>0</v>
      </c>
      <c r="AD18" s="52">
        <v>0</v>
      </c>
      <c r="AE18" s="52">
        <v>0</v>
      </c>
      <c r="AF18" s="52">
        <v>0</v>
      </c>
      <c r="AG18" s="52">
        <v>0</v>
      </c>
      <c r="AH18" s="52">
        <v>0</v>
      </c>
      <c r="AI18" s="52">
        <v>0</v>
      </c>
      <c r="AJ18" s="52">
        <v>0</v>
      </c>
      <c r="AK18" s="52">
        <v>0</v>
      </c>
      <c r="AL18" s="52">
        <v>0</v>
      </c>
    </row>
    <row r="19" spans="1:38">
      <c r="A19">
        <v>18</v>
      </c>
      <c r="B19" s="29" t="s">
        <v>200</v>
      </c>
      <c r="C19" s="52">
        <v>0</v>
      </c>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30">
        <v>1</v>
      </c>
      <c r="W19" s="30">
        <v>1</v>
      </c>
      <c r="X19" s="52">
        <v>0</v>
      </c>
      <c r="Y19" s="30">
        <v>1</v>
      </c>
      <c r="Z19" s="52">
        <v>0</v>
      </c>
      <c r="AA19" s="52">
        <v>0</v>
      </c>
      <c r="AB19" s="30">
        <v>1</v>
      </c>
      <c r="AC19" s="52">
        <v>0</v>
      </c>
      <c r="AD19" s="52">
        <v>0</v>
      </c>
      <c r="AE19" s="52">
        <v>0</v>
      </c>
      <c r="AF19" s="52">
        <v>0</v>
      </c>
      <c r="AG19" s="52">
        <v>0</v>
      </c>
      <c r="AH19" s="52">
        <v>0</v>
      </c>
      <c r="AI19" s="52">
        <v>0</v>
      </c>
      <c r="AJ19" s="52">
        <v>0</v>
      </c>
      <c r="AK19" s="52">
        <v>0</v>
      </c>
      <c r="AL19" s="52">
        <v>0</v>
      </c>
    </row>
    <row r="20" spans="1:38">
      <c r="A20">
        <v>19</v>
      </c>
      <c r="B20" s="29" t="s">
        <v>207</v>
      </c>
      <c r="C20" s="52">
        <v>0</v>
      </c>
      <c r="D20" s="52">
        <v>0</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30">
        <v>1</v>
      </c>
      <c r="Y20" s="52">
        <v>0</v>
      </c>
      <c r="Z20" s="52">
        <v>0</v>
      </c>
      <c r="AA20" s="52">
        <v>0</v>
      </c>
      <c r="AB20" s="52">
        <v>0</v>
      </c>
      <c r="AC20" s="52">
        <v>0</v>
      </c>
      <c r="AD20" s="52">
        <v>0</v>
      </c>
      <c r="AE20" s="52">
        <v>0</v>
      </c>
      <c r="AF20" s="52">
        <v>0</v>
      </c>
      <c r="AG20" s="52">
        <v>0</v>
      </c>
      <c r="AH20" s="52">
        <v>0</v>
      </c>
      <c r="AI20" s="52">
        <v>0</v>
      </c>
      <c r="AJ20" s="52">
        <v>0</v>
      </c>
      <c r="AK20" s="52">
        <v>0</v>
      </c>
      <c r="AL20" s="30">
        <v>1</v>
      </c>
    </row>
    <row r="21" spans="1:38">
      <c r="A21">
        <v>20</v>
      </c>
      <c r="B21" s="29" t="s">
        <v>312</v>
      </c>
      <c r="C21" s="52">
        <v>0</v>
      </c>
      <c r="D21" s="52">
        <v>0</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30">
        <v>1</v>
      </c>
      <c r="Y21" s="30">
        <v>1</v>
      </c>
      <c r="Z21" s="52">
        <v>0</v>
      </c>
      <c r="AA21" s="52">
        <v>0</v>
      </c>
      <c r="AB21" s="52">
        <v>0</v>
      </c>
      <c r="AC21" s="52">
        <v>0</v>
      </c>
      <c r="AD21" s="52">
        <v>0</v>
      </c>
      <c r="AE21" s="52">
        <v>0</v>
      </c>
      <c r="AF21" s="52">
        <v>0</v>
      </c>
      <c r="AG21" s="52">
        <v>0</v>
      </c>
      <c r="AH21" s="52">
        <v>0</v>
      </c>
      <c r="AI21" s="52">
        <v>0</v>
      </c>
      <c r="AJ21" s="52">
        <v>0</v>
      </c>
      <c r="AK21" s="30">
        <v>1</v>
      </c>
      <c r="AL21" s="52">
        <v>0</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0CE1-487D-4CDB-BE03-D878610283E9}">
  <dimension ref="A1:G176"/>
  <sheetViews>
    <sheetView workbookViewId="0">
      <selection activeCell="G35" sqref="G35"/>
    </sheetView>
  </sheetViews>
  <sheetFormatPr defaultColWidth="8.875" defaultRowHeight="15.75"/>
  <sheetData>
    <row r="1" spans="1:7">
      <c r="A1" t="s">
        <v>338</v>
      </c>
      <c r="B1" t="s">
        <v>339</v>
      </c>
      <c r="C1" t="s">
        <v>340</v>
      </c>
      <c r="D1" t="s">
        <v>341</v>
      </c>
      <c r="E1" t="s">
        <v>342</v>
      </c>
      <c r="F1" t="s">
        <v>343</v>
      </c>
      <c r="G1" t="s">
        <v>344</v>
      </c>
    </row>
    <row r="2" spans="1:7">
      <c r="A2">
        <v>1</v>
      </c>
      <c r="B2">
        <v>0</v>
      </c>
      <c r="C2">
        <v>0</v>
      </c>
      <c r="D2">
        <v>0</v>
      </c>
      <c r="E2">
        <v>0</v>
      </c>
      <c r="F2">
        <v>0</v>
      </c>
      <c r="G2">
        <v>0</v>
      </c>
    </row>
    <row r="3" spans="1:7">
      <c r="A3">
        <v>0</v>
      </c>
      <c r="B3">
        <v>1</v>
      </c>
      <c r="C3">
        <v>0</v>
      </c>
      <c r="D3">
        <v>0</v>
      </c>
      <c r="E3">
        <v>0</v>
      </c>
      <c r="F3">
        <v>0</v>
      </c>
      <c r="G3">
        <v>0</v>
      </c>
    </row>
    <row r="4" spans="1:7">
      <c r="A4">
        <v>0</v>
      </c>
      <c r="B4">
        <v>0</v>
      </c>
      <c r="C4">
        <v>1</v>
      </c>
      <c r="D4">
        <v>0</v>
      </c>
      <c r="E4">
        <v>0</v>
      </c>
      <c r="F4">
        <v>0</v>
      </c>
      <c r="G4">
        <v>0</v>
      </c>
    </row>
    <row r="5" spans="1:7">
      <c r="A5">
        <v>0</v>
      </c>
      <c r="B5">
        <v>0</v>
      </c>
      <c r="C5">
        <v>0</v>
      </c>
      <c r="D5">
        <v>1</v>
      </c>
      <c r="E5">
        <v>0</v>
      </c>
      <c r="F5">
        <v>0</v>
      </c>
      <c r="G5">
        <v>0</v>
      </c>
    </row>
    <row r="6" spans="1:7">
      <c r="A6">
        <v>0</v>
      </c>
      <c r="B6">
        <v>0</v>
      </c>
      <c r="C6">
        <v>0</v>
      </c>
      <c r="D6">
        <v>0</v>
      </c>
      <c r="E6">
        <v>1</v>
      </c>
      <c r="F6">
        <v>0</v>
      </c>
      <c r="G6">
        <v>0</v>
      </c>
    </row>
    <row r="7" spans="1:7">
      <c r="A7">
        <v>0</v>
      </c>
      <c r="B7">
        <v>0</v>
      </c>
      <c r="C7">
        <v>0</v>
      </c>
      <c r="D7">
        <v>0</v>
      </c>
      <c r="E7">
        <v>0</v>
      </c>
      <c r="F7">
        <v>1</v>
      </c>
      <c r="G7">
        <v>0</v>
      </c>
    </row>
    <row r="8" spans="1:7">
      <c r="A8">
        <v>0</v>
      </c>
      <c r="B8">
        <v>0</v>
      </c>
      <c r="C8">
        <v>0</v>
      </c>
      <c r="D8">
        <v>0</v>
      </c>
      <c r="E8">
        <v>0</v>
      </c>
      <c r="F8">
        <v>0</v>
      </c>
      <c r="G8">
        <v>1</v>
      </c>
    </row>
    <row r="9" spans="1:7">
      <c r="A9">
        <v>1</v>
      </c>
      <c r="B9">
        <v>0</v>
      </c>
      <c r="C9">
        <v>0</v>
      </c>
      <c r="D9">
        <v>0</v>
      </c>
      <c r="E9">
        <v>0</v>
      </c>
      <c r="F9">
        <v>0</v>
      </c>
      <c r="G9">
        <v>0</v>
      </c>
    </row>
    <row r="10" spans="1:7">
      <c r="A10">
        <v>0</v>
      </c>
      <c r="B10">
        <v>1</v>
      </c>
      <c r="C10">
        <v>0</v>
      </c>
      <c r="D10">
        <v>0</v>
      </c>
      <c r="E10">
        <v>0</v>
      </c>
      <c r="F10">
        <v>0</v>
      </c>
      <c r="G10">
        <v>0</v>
      </c>
    </row>
    <row r="11" spans="1:7">
      <c r="A11">
        <v>0</v>
      </c>
      <c r="B11">
        <v>0</v>
      </c>
      <c r="C11">
        <v>1</v>
      </c>
      <c r="D11">
        <v>0</v>
      </c>
      <c r="E11">
        <v>0</v>
      </c>
      <c r="F11">
        <v>0</v>
      </c>
      <c r="G11">
        <v>0</v>
      </c>
    </row>
    <row r="12" spans="1:7">
      <c r="A12">
        <v>0</v>
      </c>
      <c r="B12">
        <v>0</v>
      </c>
      <c r="C12">
        <v>0</v>
      </c>
      <c r="D12">
        <v>1</v>
      </c>
      <c r="E12">
        <v>0</v>
      </c>
      <c r="F12">
        <v>0</v>
      </c>
      <c r="G12">
        <v>0</v>
      </c>
    </row>
    <row r="13" spans="1:7">
      <c r="A13">
        <v>0</v>
      </c>
      <c r="B13">
        <v>0</v>
      </c>
      <c r="C13">
        <v>0</v>
      </c>
      <c r="D13">
        <v>0</v>
      </c>
      <c r="E13">
        <v>1</v>
      </c>
      <c r="F13">
        <v>0</v>
      </c>
      <c r="G13">
        <v>0</v>
      </c>
    </row>
    <row r="14" spans="1:7">
      <c r="A14">
        <v>0</v>
      </c>
      <c r="B14">
        <v>0</v>
      </c>
      <c r="C14">
        <v>0</v>
      </c>
      <c r="D14">
        <v>0</v>
      </c>
      <c r="E14">
        <v>0</v>
      </c>
      <c r="F14">
        <v>1</v>
      </c>
      <c r="G14">
        <v>0</v>
      </c>
    </row>
    <row r="15" spans="1:7">
      <c r="A15">
        <v>0</v>
      </c>
      <c r="B15">
        <v>0</v>
      </c>
      <c r="C15">
        <v>0</v>
      </c>
      <c r="D15">
        <v>0</v>
      </c>
      <c r="E15">
        <v>0</v>
      </c>
      <c r="F15">
        <v>0</v>
      </c>
      <c r="G15">
        <v>1</v>
      </c>
    </row>
    <row r="16" spans="1:7">
      <c r="A16">
        <v>1</v>
      </c>
      <c r="B16">
        <v>0</v>
      </c>
      <c r="C16">
        <v>0</v>
      </c>
      <c r="D16">
        <v>0</v>
      </c>
      <c r="E16">
        <v>0</v>
      </c>
      <c r="F16">
        <v>0</v>
      </c>
      <c r="G16">
        <v>0</v>
      </c>
    </row>
    <row r="17" spans="1:7">
      <c r="A17">
        <v>0</v>
      </c>
      <c r="B17">
        <v>1</v>
      </c>
      <c r="C17">
        <v>0</v>
      </c>
      <c r="D17">
        <v>0</v>
      </c>
      <c r="E17">
        <v>0</v>
      </c>
      <c r="F17">
        <v>0</v>
      </c>
      <c r="G17">
        <v>0</v>
      </c>
    </row>
    <row r="18" spans="1:7">
      <c r="A18">
        <v>0</v>
      </c>
      <c r="B18">
        <v>0</v>
      </c>
      <c r="C18">
        <v>1</v>
      </c>
      <c r="D18">
        <v>0</v>
      </c>
      <c r="E18">
        <v>0</v>
      </c>
      <c r="F18">
        <v>0</v>
      </c>
      <c r="G18">
        <v>0</v>
      </c>
    </row>
    <row r="19" spans="1:7">
      <c r="A19">
        <v>0</v>
      </c>
      <c r="B19">
        <v>0</v>
      </c>
      <c r="C19">
        <v>0</v>
      </c>
      <c r="D19">
        <v>1</v>
      </c>
      <c r="E19">
        <v>0</v>
      </c>
      <c r="F19">
        <v>0</v>
      </c>
      <c r="G19">
        <v>0</v>
      </c>
    </row>
    <row r="20" spans="1:7">
      <c r="A20">
        <v>0</v>
      </c>
      <c r="B20">
        <v>0</v>
      </c>
      <c r="C20">
        <v>0</v>
      </c>
      <c r="D20">
        <v>0</v>
      </c>
      <c r="E20">
        <v>1</v>
      </c>
      <c r="F20">
        <v>0</v>
      </c>
      <c r="G20">
        <v>0</v>
      </c>
    </row>
    <row r="21" spans="1:7">
      <c r="A21">
        <v>0</v>
      </c>
      <c r="B21">
        <v>0</v>
      </c>
      <c r="C21">
        <v>0</v>
      </c>
      <c r="D21">
        <v>0</v>
      </c>
      <c r="E21">
        <v>0</v>
      </c>
      <c r="F21">
        <v>1</v>
      </c>
      <c r="G21">
        <v>0</v>
      </c>
    </row>
    <row r="22" spans="1:7">
      <c r="A22">
        <v>0</v>
      </c>
      <c r="B22">
        <v>0</v>
      </c>
      <c r="C22">
        <v>0</v>
      </c>
      <c r="D22">
        <v>0</v>
      </c>
      <c r="E22">
        <v>0</v>
      </c>
      <c r="F22">
        <v>0</v>
      </c>
      <c r="G22">
        <v>1</v>
      </c>
    </row>
    <row r="23" spans="1:7">
      <c r="A23">
        <v>1</v>
      </c>
      <c r="B23">
        <v>0</v>
      </c>
      <c r="C23">
        <v>0</v>
      </c>
      <c r="D23">
        <v>0</v>
      </c>
      <c r="E23">
        <v>0</v>
      </c>
      <c r="F23">
        <v>0</v>
      </c>
      <c r="G23">
        <v>0</v>
      </c>
    </row>
    <row r="24" spans="1:7">
      <c r="A24">
        <v>0</v>
      </c>
      <c r="B24">
        <v>1</v>
      </c>
      <c r="C24">
        <v>0</v>
      </c>
      <c r="D24">
        <v>0</v>
      </c>
      <c r="E24">
        <v>0</v>
      </c>
      <c r="F24">
        <v>0</v>
      </c>
      <c r="G24">
        <v>0</v>
      </c>
    </row>
    <row r="25" spans="1:7">
      <c r="A25">
        <v>0</v>
      </c>
      <c r="B25">
        <v>0</v>
      </c>
      <c r="C25">
        <v>1</v>
      </c>
      <c r="D25">
        <v>0</v>
      </c>
      <c r="E25">
        <v>0</v>
      </c>
      <c r="F25">
        <v>0</v>
      </c>
      <c r="G25">
        <v>0</v>
      </c>
    </row>
    <row r="26" spans="1:7">
      <c r="A26">
        <v>0</v>
      </c>
      <c r="B26">
        <v>0</v>
      </c>
      <c r="C26">
        <v>0</v>
      </c>
      <c r="D26">
        <v>1</v>
      </c>
      <c r="E26">
        <v>0</v>
      </c>
      <c r="F26">
        <v>0</v>
      </c>
      <c r="G26">
        <v>0</v>
      </c>
    </row>
    <row r="27" spans="1:7">
      <c r="A27">
        <v>0</v>
      </c>
      <c r="B27">
        <v>0</v>
      </c>
      <c r="C27">
        <v>0</v>
      </c>
      <c r="D27">
        <v>0</v>
      </c>
      <c r="E27">
        <v>1</v>
      </c>
      <c r="F27">
        <v>0</v>
      </c>
      <c r="G27">
        <v>0</v>
      </c>
    </row>
    <row r="28" spans="1:7">
      <c r="A28">
        <v>0</v>
      </c>
      <c r="B28">
        <v>0</v>
      </c>
      <c r="C28">
        <v>0</v>
      </c>
      <c r="D28">
        <v>0</v>
      </c>
      <c r="E28">
        <v>0</v>
      </c>
      <c r="F28">
        <v>1</v>
      </c>
      <c r="G28">
        <v>0</v>
      </c>
    </row>
    <row r="29" spans="1:7">
      <c r="A29">
        <v>0</v>
      </c>
      <c r="B29">
        <v>0</v>
      </c>
      <c r="C29">
        <v>0</v>
      </c>
      <c r="D29">
        <v>0</v>
      </c>
      <c r="E29">
        <v>0</v>
      </c>
      <c r="F29">
        <v>0</v>
      </c>
      <c r="G29">
        <v>1</v>
      </c>
    </row>
    <row r="30" spans="1:7">
      <c r="A30">
        <v>1</v>
      </c>
      <c r="B30">
        <v>0</v>
      </c>
      <c r="C30">
        <v>0</v>
      </c>
      <c r="D30">
        <v>0</v>
      </c>
      <c r="E30">
        <v>0</v>
      </c>
      <c r="F30">
        <v>0</v>
      </c>
      <c r="G30">
        <v>0</v>
      </c>
    </row>
    <row r="31" spans="1:7">
      <c r="A31">
        <v>0</v>
      </c>
      <c r="B31">
        <v>1</v>
      </c>
      <c r="C31">
        <v>0</v>
      </c>
      <c r="D31">
        <v>0</v>
      </c>
      <c r="E31">
        <v>0</v>
      </c>
      <c r="F31">
        <v>0</v>
      </c>
      <c r="G31">
        <v>0</v>
      </c>
    </row>
    <row r="32" spans="1:7">
      <c r="A32">
        <v>0</v>
      </c>
      <c r="B32">
        <v>0</v>
      </c>
      <c r="C32">
        <v>1</v>
      </c>
      <c r="D32">
        <v>0</v>
      </c>
      <c r="E32">
        <v>0</v>
      </c>
      <c r="F32">
        <v>0</v>
      </c>
      <c r="G32">
        <v>0</v>
      </c>
    </row>
    <row r="33" spans="1:7">
      <c r="A33">
        <v>0</v>
      </c>
      <c r="B33">
        <v>0</v>
      </c>
      <c r="C33">
        <v>0</v>
      </c>
      <c r="D33">
        <v>1</v>
      </c>
      <c r="E33">
        <v>0</v>
      </c>
      <c r="F33">
        <v>0</v>
      </c>
      <c r="G33">
        <v>0</v>
      </c>
    </row>
    <row r="34" spans="1:7">
      <c r="A34">
        <v>0</v>
      </c>
      <c r="B34">
        <v>0</v>
      </c>
      <c r="C34">
        <v>0</v>
      </c>
      <c r="D34">
        <v>0</v>
      </c>
      <c r="E34">
        <v>1</v>
      </c>
      <c r="F34">
        <v>0</v>
      </c>
      <c r="G34">
        <v>0</v>
      </c>
    </row>
    <row r="35" spans="1:7">
      <c r="A35">
        <v>0</v>
      </c>
      <c r="B35">
        <v>0</v>
      </c>
      <c r="C35">
        <v>0</v>
      </c>
      <c r="D35">
        <v>0</v>
      </c>
      <c r="E35">
        <v>0</v>
      </c>
      <c r="F35">
        <v>1</v>
      </c>
      <c r="G35">
        <v>0</v>
      </c>
    </row>
    <row r="36" spans="1:7">
      <c r="A36">
        <v>0</v>
      </c>
      <c r="B36">
        <v>0</v>
      </c>
      <c r="C36">
        <v>0</v>
      </c>
      <c r="D36">
        <v>0</v>
      </c>
      <c r="E36">
        <v>0</v>
      </c>
      <c r="F36">
        <v>0</v>
      </c>
      <c r="G36">
        <v>1</v>
      </c>
    </row>
    <row r="37" spans="1:7">
      <c r="A37">
        <v>1</v>
      </c>
      <c r="B37">
        <v>0</v>
      </c>
      <c r="C37">
        <v>0</v>
      </c>
      <c r="D37">
        <v>0</v>
      </c>
      <c r="E37">
        <v>0</v>
      </c>
      <c r="F37">
        <v>0</v>
      </c>
      <c r="G37">
        <v>0</v>
      </c>
    </row>
    <row r="38" spans="1:7">
      <c r="A38">
        <v>0</v>
      </c>
      <c r="B38">
        <v>1</v>
      </c>
      <c r="C38">
        <v>0</v>
      </c>
      <c r="D38">
        <v>0</v>
      </c>
      <c r="E38">
        <v>0</v>
      </c>
      <c r="F38">
        <v>0</v>
      </c>
      <c r="G38">
        <v>0</v>
      </c>
    </row>
    <row r="39" spans="1:7">
      <c r="A39">
        <v>0</v>
      </c>
      <c r="B39">
        <v>0</v>
      </c>
      <c r="C39">
        <v>1</v>
      </c>
      <c r="D39">
        <v>0</v>
      </c>
      <c r="E39">
        <v>0</v>
      </c>
      <c r="F39">
        <v>0</v>
      </c>
      <c r="G39">
        <v>0</v>
      </c>
    </row>
    <row r="40" spans="1:7">
      <c r="A40">
        <v>0</v>
      </c>
      <c r="B40">
        <v>0</v>
      </c>
      <c r="C40">
        <v>0</v>
      </c>
      <c r="D40">
        <v>1</v>
      </c>
      <c r="E40">
        <v>0</v>
      </c>
      <c r="F40">
        <v>0</v>
      </c>
      <c r="G40">
        <v>0</v>
      </c>
    </row>
    <row r="41" spans="1:7">
      <c r="A41">
        <v>0</v>
      </c>
      <c r="B41">
        <v>0</v>
      </c>
      <c r="C41">
        <v>0</v>
      </c>
      <c r="D41">
        <v>0</v>
      </c>
      <c r="E41">
        <v>1</v>
      </c>
      <c r="F41">
        <v>0</v>
      </c>
      <c r="G41">
        <v>0</v>
      </c>
    </row>
    <row r="42" spans="1:7">
      <c r="A42">
        <v>0</v>
      </c>
      <c r="B42">
        <v>0</v>
      </c>
      <c r="C42">
        <v>0</v>
      </c>
      <c r="D42">
        <v>0</v>
      </c>
      <c r="E42">
        <v>0</v>
      </c>
      <c r="F42">
        <v>1</v>
      </c>
      <c r="G42">
        <v>0</v>
      </c>
    </row>
    <row r="43" spans="1:7">
      <c r="A43">
        <v>0</v>
      </c>
      <c r="B43">
        <v>0</v>
      </c>
      <c r="C43">
        <v>0</v>
      </c>
      <c r="D43">
        <v>0</v>
      </c>
      <c r="E43">
        <v>0</v>
      </c>
      <c r="F43">
        <v>0</v>
      </c>
      <c r="G43">
        <v>1</v>
      </c>
    </row>
    <row r="44" spans="1:7">
      <c r="A44">
        <v>1</v>
      </c>
      <c r="B44">
        <v>0</v>
      </c>
      <c r="C44">
        <v>0</v>
      </c>
      <c r="D44">
        <v>0</v>
      </c>
      <c r="E44">
        <v>0</v>
      </c>
      <c r="F44">
        <v>0</v>
      </c>
      <c r="G44">
        <v>0</v>
      </c>
    </row>
    <row r="45" spans="1:7">
      <c r="A45">
        <v>0</v>
      </c>
      <c r="B45">
        <v>1</v>
      </c>
      <c r="C45">
        <v>0</v>
      </c>
      <c r="D45">
        <v>0</v>
      </c>
      <c r="E45">
        <v>0</v>
      </c>
      <c r="F45">
        <v>0</v>
      </c>
      <c r="G45">
        <v>0</v>
      </c>
    </row>
    <row r="46" spans="1:7">
      <c r="A46">
        <v>0</v>
      </c>
      <c r="B46">
        <v>0</v>
      </c>
      <c r="C46">
        <v>1</v>
      </c>
      <c r="D46">
        <v>0</v>
      </c>
      <c r="E46">
        <v>0</v>
      </c>
      <c r="F46">
        <v>0</v>
      </c>
      <c r="G46">
        <v>0</v>
      </c>
    </row>
    <row r="47" spans="1:7">
      <c r="A47">
        <v>0</v>
      </c>
      <c r="B47">
        <v>0</v>
      </c>
      <c r="C47">
        <v>0</v>
      </c>
      <c r="D47">
        <v>1</v>
      </c>
      <c r="E47">
        <v>0</v>
      </c>
      <c r="F47">
        <v>0</v>
      </c>
      <c r="G47">
        <v>0</v>
      </c>
    </row>
    <row r="48" spans="1:7">
      <c r="A48">
        <v>0</v>
      </c>
      <c r="B48">
        <v>0</v>
      </c>
      <c r="C48">
        <v>0</v>
      </c>
      <c r="D48">
        <v>0</v>
      </c>
      <c r="E48">
        <v>1</v>
      </c>
      <c r="F48">
        <v>0</v>
      </c>
      <c r="G48">
        <v>0</v>
      </c>
    </row>
    <row r="49" spans="1:7">
      <c r="A49">
        <v>0</v>
      </c>
      <c r="B49">
        <v>0</v>
      </c>
      <c r="C49">
        <v>0</v>
      </c>
      <c r="D49">
        <v>0</v>
      </c>
      <c r="E49">
        <v>0</v>
      </c>
      <c r="F49">
        <v>1</v>
      </c>
      <c r="G49">
        <v>0</v>
      </c>
    </row>
    <row r="50" spans="1:7">
      <c r="A50">
        <v>0</v>
      </c>
      <c r="B50">
        <v>0</v>
      </c>
      <c r="C50">
        <v>0</v>
      </c>
      <c r="D50">
        <v>0</v>
      </c>
      <c r="E50">
        <v>0</v>
      </c>
      <c r="F50">
        <v>0</v>
      </c>
      <c r="G50">
        <v>1</v>
      </c>
    </row>
    <row r="51" spans="1:7">
      <c r="A51">
        <v>1</v>
      </c>
      <c r="B51">
        <v>0</v>
      </c>
      <c r="C51">
        <v>0</v>
      </c>
      <c r="D51">
        <v>0</v>
      </c>
      <c r="E51">
        <v>0</v>
      </c>
      <c r="F51">
        <v>0</v>
      </c>
      <c r="G51">
        <v>0</v>
      </c>
    </row>
    <row r="52" spans="1:7">
      <c r="A52">
        <v>0</v>
      </c>
      <c r="B52">
        <v>1</v>
      </c>
      <c r="C52">
        <v>0</v>
      </c>
      <c r="D52">
        <v>0</v>
      </c>
      <c r="E52">
        <v>0</v>
      </c>
      <c r="F52">
        <v>0</v>
      </c>
      <c r="G52">
        <v>0</v>
      </c>
    </row>
    <row r="53" spans="1:7">
      <c r="A53">
        <v>0</v>
      </c>
      <c r="B53">
        <v>0</v>
      </c>
      <c r="C53">
        <v>1</v>
      </c>
      <c r="D53">
        <v>0</v>
      </c>
      <c r="E53">
        <v>0</v>
      </c>
      <c r="F53">
        <v>0</v>
      </c>
      <c r="G53">
        <v>0</v>
      </c>
    </row>
    <row r="54" spans="1:7">
      <c r="A54">
        <v>0</v>
      </c>
      <c r="B54">
        <v>0</v>
      </c>
      <c r="C54">
        <v>0</v>
      </c>
      <c r="D54">
        <v>1</v>
      </c>
      <c r="E54">
        <v>0</v>
      </c>
      <c r="F54">
        <v>0</v>
      </c>
      <c r="G54">
        <v>0</v>
      </c>
    </row>
    <row r="55" spans="1:7">
      <c r="A55">
        <v>0</v>
      </c>
      <c r="B55">
        <v>0</v>
      </c>
      <c r="C55">
        <v>0</v>
      </c>
      <c r="D55">
        <v>0</v>
      </c>
      <c r="E55">
        <v>1</v>
      </c>
      <c r="F55">
        <v>0</v>
      </c>
      <c r="G55">
        <v>0</v>
      </c>
    </row>
    <row r="56" spans="1:7">
      <c r="A56">
        <v>0</v>
      </c>
      <c r="B56">
        <v>0</v>
      </c>
      <c r="C56">
        <v>0</v>
      </c>
      <c r="D56">
        <v>0</v>
      </c>
      <c r="E56">
        <v>0</v>
      </c>
      <c r="F56">
        <v>1</v>
      </c>
      <c r="G56">
        <v>0</v>
      </c>
    </row>
    <row r="57" spans="1:7">
      <c r="A57">
        <v>0</v>
      </c>
      <c r="B57">
        <v>0</v>
      </c>
      <c r="C57">
        <v>0</v>
      </c>
      <c r="D57">
        <v>0</v>
      </c>
      <c r="E57">
        <v>0</v>
      </c>
      <c r="F57">
        <v>0</v>
      </c>
      <c r="G57">
        <v>1</v>
      </c>
    </row>
    <row r="58" spans="1:7">
      <c r="A58">
        <v>1</v>
      </c>
      <c r="B58">
        <v>0</v>
      </c>
      <c r="C58">
        <v>0</v>
      </c>
      <c r="D58">
        <v>0</v>
      </c>
      <c r="E58">
        <v>0</v>
      </c>
      <c r="F58">
        <v>0</v>
      </c>
      <c r="G58">
        <v>0</v>
      </c>
    </row>
    <row r="59" spans="1:7">
      <c r="A59">
        <v>0</v>
      </c>
      <c r="B59">
        <v>1</v>
      </c>
      <c r="C59">
        <v>0</v>
      </c>
      <c r="D59">
        <v>0</v>
      </c>
      <c r="E59">
        <v>0</v>
      </c>
      <c r="F59">
        <v>0</v>
      </c>
      <c r="G59">
        <v>0</v>
      </c>
    </row>
    <row r="60" spans="1:7">
      <c r="A60">
        <v>0</v>
      </c>
      <c r="B60">
        <v>0</v>
      </c>
      <c r="C60">
        <v>1</v>
      </c>
      <c r="D60">
        <v>0</v>
      </c>
      <c r="E60">
        <v>0</v>
      </c>
      <c r="F60">
        <v>0</v>
      </c>
      <c r="G60">
        <v>0</v>
      </c>
    </row>
    <row r="61" spans="1:7">
      <c r="A61">
        <v>0</v>
      </c>
      <c r="B61">
        <v>0</v>
      </c>
      <c r="C61">
        <v>0</v>
      </c>
      <c r="D61">
        <v>1</v>
      </c>
      <c r="E61">
        <v>0</v>
      </c>
      <c r="F61">
        <v>0</v>
      </c>
      <c r="G61">
        <v>0</v>
      </c>
    </row>
    <row r="62" spans="1:7">
      <c r="A62">
        <v>0</v>
      </c>
      <c r="B62">
        <v>0</v>
      </c>
      <c r="C62">
        <v>0</v>
      </c>
      <c r="D62">
        <v>0</v>
      </c>
      <c r="E62">
        <v>1</v>
      </c>
      <c r="F62">
        <v>0</v>
      </c>
      <c r="G62">
        <v>0</v>
      </c>
    </row>
    <row r="63" spans="1:7">
      <c r="A63">
        <v>0</v>
      </c>
      <c r="B63">
        <v>0</v>
      </c>
      <c r="C63">
        <v>0</v>
      </c>
      <c r="D63">
        <v>0</v>
      </c>
      <c r="E63">
        <v>0</v>
      </c>
      <c r="F63">
        <v>1</v>
      </c>
      <c r="G63">
        <v>0</v>
      </c>
    </row>
    <row r="64" spans="1:7">
      <c r="A64">
        <v>0</v>
      </c>
      <c r="B64">
        <v>0</v>
      </c>
      <c r="C64">
        <v>0</v>
      </c>
      <c r="D64">
        <v>0</v>
      </c>
      <c r="E64">
        <v>0</v>
      </c>
      <c r="F64">
        <v>0</v>
      </c>
      <c r="G64">
        <v>1</v>
      </c>
    </row>
    <row r="65" spans="1:7">
      <c r="A65">
        <v>1</v>
      </c>
      <c r="B65">
        <v>0</v>
      </c>
      <c r="C65">
        <v>0</v>
      </c>
      <c r="D65">
        <v>0</v>
      </c>
      <c r="E65">
        <v>0</v>
      </c>
      <c r="F65">
        <v>0</v>
      </c>
      <c r="G65">
        <v>0</v>
      </c>
    </row>
    <row r="66" spans="1:7">
      <c r="A66">
        <v>0</v>
      </c>
      <c r="B66">
        <v>1</v>
      </c>
      <c r="C66">
        <v>0</v>
      </c>
      <c r="D66">
        <v>0</v>
      </c>
      <c r="E66">
        <v>0</v>
      </c>
      <c r="F66">
        <v>0</v>
      </c>
      <c r="G66">
        <v>0</v>
      </c>
    </row>
    <row r="67" spans="1:7">
      <c r="A67">
        <v>0</v>
      </c>
      <c r="B67">
        <v>0</v>
      </c>
      <c r="C67">
        <v>1</v>
      </c>
      <c r="D67">
        <v>0</v>
      </c>
      <c r="E67">
        <v>0</v>
      </c>
      <c r="F67">
        <v>0</v>
      </c>
      <c r="G67">
        <v>0</v>
      </c>
    </row>
    <row r="68" spans="1:7">
      <c r="A68">
        <v>0</v>
      </c>
      <c r="B68">
        <v>0</v>
      </c>
      <c r="C68">
        <v>0</v>
      </c>
      <c r="D68">
        <v>1</v>
      </c>
      <c r="E68">
        <v>0</v>
      </c>
      <c r="F68">
        <v>0</v>
      </c>
      <c r="G68">
        <v>0</v>
      </c>
    </row>
    <row r="69" spans="1:7">
      <c r="A69">
        <v>0</v>
      </c>
      <c r="B69">
        <v>0</v>
      </c>
      <c r="C69">
        <v>0</v>
      </c>
      <c r="D69">
        <v>0</v>
      </c>
      <c r="E69">
        <v>1</v>
      </c>
      <c r="F69">
        <v>0</v>
      </c>
      <c r="G69">
        <v>0</v>
      </c>
    </row>
    <row r="70" spans="1:7">
      <c r="A70">
        <v>0</v>
      </c>
      <c r="B70">
        <v>0</v>
      </c>
      <c r="C70">
        <v>0</v>
      </c>
      <c r="D70">
        <v>0</v>
      </c>
      <c r="E70">
        <v>0</v>
      </c>
      <c r="F70">
        <v>1</v>
      </c>
      <c r="G70">
        <v>0</v>
      </c>
    </row>
    <row r="71" spans="1:7">
      <c r="A71">
        <v>0</v>
      </c>
      <c r="B71">
        <v>0</v>
      </c>
      <c r="C71">
        <v>0</v>
      </c>
      <c r="D71">
        <v>0</v>
      </c>
      <c r="E71">
        <v>0</v>
      </c>
      <c r="F71">
        <v>0</v>
      </c>
      <c r="G71">
        <v>1</v>
      </c>
    </row>
    <row r="72" spans="1:7">
      <c r="A72">
        <v>1</v>
      </c>
      <c r="B72">
        <v>0</v>
      </c>
      <c r="C72">
        <v>0</v>
      </c>
      <c r="D72">
        <v>0</v>
      </c>
      <c r="E72">
        <v>0</v>
      </c>
      <c r="F72">
        <v>0</v>
      </c>
      <c r="G72">
        <v>0</v>
      </c>
    </row>
    <row r="73" spans="1:7">
      <c r="A73">
        <v>0</v>
      </c>
      <c r="B73">
        <v>1</v>
      </c>
      <c r="C73">
        <v>0</v>
      </c>
      <c r="D73">
        <v>0</v>
      </c>
      <c r="E73">
        <v>0</v>
      </c>
      <c r="F73">
        <v>0</v>
      </c>
      <c r="G73">
        <v>0</v>
      </c>
    </row>
    <row r="74" spans="1:7">
      <c r="A74">
        <v>0</v>
      </c>
      <c r="B74">
        <v>0</v>
      </c>
      <c r="C74">
        <v>1</v>
      </c>
      <c r="D74">
        <v>0</v>
      </c>
      <c r="E74">
        <v>0</v>
      </c>
      <c r="F74">
        <v>0</v>
      </c>
      <c r="G74">
        <v>0</v>
      </c>
    </row>
    <row r="75" spans="1:7">
      <c r="A75">
        <v>0</v>
      </c>
      <c r="B75">
        <v>0</v>
      </c>
      <c r="C75">
        <v>0</v>
      </c>
      <c r="D75">
        <v>1</v>
      </c>
      <c r="E75">
        <v>0</v>
      </c>
      <c r="F75">
        <v>0</v>
      </c>
      <c r="G75">
        <v>0</v>
      </c>
    </row>
    <row r="76" spans="1:7">
      <c r="A76">
        <v>0</v>
      </c>
      <c r="B76">
        <v>0</v>
      </c>
      <c r="C76">
        <v>0</v>
      </c>
      <c r="D76">
        <v>0</v>
      </c>
      <c r="E76">
        <v>1</v>
      </c>
      <c r="F76">
        <v>0</v>
      </c>
      <c r="G76">
        <v>0</v>
      </c>
    </row>
    <row r="77" spans="1:7">
      <c r="A77">
        <v>0</v>
      </c>
      <c r="B77">
        <v>0</v>
      </c>
      <c r="C77">
        <v>0</v>
      </c>
      <c r="D77">
        <v>0</v>
      </c>
      <c r="E77">
        <v>0</v>
      </c>
      <c r="F77">
        <v>1</v>
      </c>
      <c r="G77">
        <v>0</v>
      </c>
    </row>
    <row r="78" spans="1:7">
      <c r="A78">
        <v>0</v>
      </c>
      <c r="B78">
        <v>0</v>
      </c>
      <c r="C78">
        <v>0</v>
      </c>
      <c r="D78">
        <v>0</v>
      </c>
      <c r="E78">
        <v>0</v>
      </c>
      <c r="F78">
        <v>0</v>
      </c>
      <c r="G78">
        <v>1</v>
      </c>
    </row>
    <row r="79" spans="1:7">
      <c r="A79">
        <v>1</v>
      </c>
      <c r="B79">
        <v>0</v>
      </c>
      <c r="C79">
        <v>0</v>
      </c>
      <c r="D79">
        <v>0</v>
      </c>
      <c r="E79">
        <v>0</v>
      </c>
      <c r="F79">
        <v>0</v>
      </c>
      <c r="G79">
        <v>0</v>
      </c>
    </row>
    <row r="80" spans="1:7">
      <c r="A80">
        <v>0</v>
      </c>
      <c r="B80">
        <v>1</v>
      </c>
      <c r="C80">
        <v>0</v>
      </c>
      <c r="D80">
        <v>0</v>
      </c>
      <c r="E80">
        <v>0</v>
      </c>
      <c r="F80">
        <v>0</v>
      </c>
      <c r="G80">
        <v>0</v>
      </c>
    </row>
    <row r="81" spans="1:7">
      <c r="A81">
        <v>0</v>
      </c>
      <c r="B81">
        <v>0</v>
      </c>
      <c r="C81">
        <v>1</v>
      </c>
      <c r="D81">
        <v>0</v>
      </c>
      <c r="E81">
        <v>0</v>
      </c>
      <c r="F81">
        <v>0</v>
      </c>
      <c r="G81">
        <v>0</v>
      </c>
    </row>
    <row r="82" spans="1:7">
      <c r="A82">
        <v>0</v>
      </c>
      <c r="B82">
        <v>0</v>
      </c>
      <c r="C82">
        <v>0</v>
      </c>
      <c r="D82">
        <v>1</v>
      </c>
      <c r="E82">
        <v>0</v>
      </c>
      <c r="F82">
        <v>0</v>
      </c>
      <c r="G82">
        <v>0</v>
      </c>
    </row>
    <row r="83" spans="1:7">
      <c r="A83">
        <v>0</v>
      </c>
      <c r="B83">
        <v>0</v>
      </c>
      <c r="C83">
        <v>0</v>
      </c>
      <c r="D83">
        <v>0</v>
      </c>
      <c r="E83">
        <v>1</v>
      </c>
      <c r="F83">
        <v>0</v>
      </c>
      <c r="G83">
        <v>0</v>
      </c>
    </row>
    <row r="84" spans="1:7">
      <c r="A84">
        <v>0</v>
      </c>
      <c r="B84">
        <v>0</v>
      </c>
      <c r="C84">
        <v>0</v>
      </c>
      <c r="D84">
        <v>0</v>
      </c>
      <c r="E84">
        <v>0</v>
      </c>
      <c r="F84">
        <v>1</v>
      </c>
      <c r="G84">
        <v>0</v>
      </c>
    </row>
    <row r="85" spans="1:7">
      <c r="A85">
        <v>0</v>
      </c>
      <c r="B85">
        <v>0</v>
      </c>
      <c r="C85">
        <v>0</v>
      </c>
      <c r="D85">
        <v>0</v>
      </c>
      <c r="E85">
        <v>0</v>
      </c>
      <c r="F85">
        <v>0</v>
      </c>
      <c r="G85">
        <v>1</v>
      </c>
    </row>
    <row r="86" spans="1:7">
      <c r="A86">
        <v>1</v>
      </c>
      <c r="B86">
        <v>0</v>
      </c>
      <c r="C86">
        <v>0</v>
      </c>
      <c r="D86">
        <v>0</v>
      </c>
      <c r="E86">
        <v>0</v>
      </c>
      <c r="F86">
        <v>0</v>
      </c>
      <c r="G86">
        <v>0</v>
      </c>
    </row>
    <row r="87" spans="1:7">
      <c r="A87">
        <v>0</v>
      </c>
      <c r="B87">
        <v>1</v>
      </c>
      <c r="C87">
        <v>0</v>
      </c>
      <c r="D87">
        <v>0</v>
      </c>
      <c r="E87">
        <v>0</v>
      </c>
      <c r="F87">
        <v>0</v>
      </c>
      <c r="G87">
        <v>0</v>
      </c>
    </row>
    <row r="88" spans="1:7">
      <c r="A88">
        <v>0</v>
      </c>
      <c r="B88">
        <v>0</v>
      </c>
      <c r="C88">
        <v>1</v>
      </c>
      <c r="D88">
        <v>0</v>
      </c>
      <c r="E88">
        <v>0</v>
      </c>
      <c r="F88">
        <v>0</v>
      </c>
      <c r="G88">
        <v>0</v>
      </c>
    </row>
    <row r="89" spans="1:7">
      <c r="A89">
        <v>0</v>
      </c>
      <c r="B89">
        <v>0</v>
      </c>
      <c r="C89">
        <v>0</v>
      </c>
      <c r="D89">
        <v>1</v>
      </c>
      <c r="E89">
        <v>0</v>
      </c>
      <c r="F89">
        <v>0</v>
      </c>
      <c r="G89">
        <v>0</v>
      </c>
    </row>
    <row r="90" spans="1:7">
      <c r="A90">
        <v>0</v>
      </c>
      <c r="B90">
        <v>0</v>
      </c>
      <c r="C90">
        <v>0</v>
      </c>
      <c r="D90">
        <v>0</v>
      </c>
      <c r="E90">
        <v>1</v>
      </c>
      <c r="F90">
        <v>0</v>
      </c>
      <c r="G90">
        <v>0</v>
      </c>
    </row>
    <row r="91" spans="1:7">
      <c r="A91">
        <v>0</v>
      </c>
      <c r="B91">
        <v>0</v>
      </c>
      <c r="C91">
        <v>0</v>
      </c>
      <c r="D91">
        <v>0</v>
      </c>
      <c r="E91">
        <v>0</v>
      </c>
      <c r="F91">
        <v>1</v>
      </c>
      <c r="G91">
        <v>0</v>
      </c>
    </row>
    <row r="92" spans="1:7">
      <c r="A92">
        <v>0</v>
      </c>
      <c r="B92">
        <v>0</v>
      </c>
      <c r="C92">
        <v>0</v>
      </c>
      <c r="D92">
        <v>0</v>
      </c>
      <c r="E92">
        <v>0</v>
      </c>
      <c r="F92">
        <v>0</v>
      </c>
      <c r="G92">
        <v>1</v>
      </c>
    </row>
    <row r="93" spans="1:7">
      <c r="A93">
        <v>1</v>
      </c>
      <c r="B93">
        <v>0</v>
      </c>
      <c r="C93">
        <v>0</v>
      </c>
      <c r="D93">
        <v>0</v>
      </c>
      <c r="E93">
        <v>0</v>
      </c>
      <c r="F93">
        <v>0</v>
      </c>
      <c r="G93">
        <v>0</v>
      </c>
    </row>
    <row r="94" spans="1:7">
      <c r="A94">
        <v>0</v>
      </c>
      <c r="B94">
        <v>1</v>
      </c>
      <c r="C94">
        <v>0</v>
      </c>
      <c r="D94">
        <v>0</v>
      </c>
      <c r="E94">
        <v>0</v>
      </c>
      <c r="F94">
        <v>0</v>
      </c>
      <c r="G94">
        <v>0</v>
      </c>
    </row>
    <row r="95" spans="1:7">
      <c r="A95">
        <v>0</v>
      </c>
      <c r="B95">
        <v>0</v>
      </c>
      <c r="C95">
        <v>1</v>
      </c>
      <c r="D95">
        <v>0</v>
      </c>
      <c r="E95">
        <v>0</v>
      </c>
      <c r="F95">
        <v>0</v>
      </c>
      <c r="G95">
        <v>0</v>
      </c>
    </row>
    <row r="96" spans="1:7">
      <c r="A96">
        <v>0</v>
      </c>
      <c r="B96">
        <v>0</v>
      </c>
      <c r="C96">
        <v>0</v>
      </c>
      <c r="D96">
        <v>1</v>
      </c>
      <c r="E96">
        <v>0</v>
      </c>
      <c r="F96">
        <v>0</v>
      </c>
      <c r="G96">
        <v>0</v>
      </c>
    </row>
    <row r="97" spans="1:7">
      <c r="A97">
        <v>0</v>
      </c>
      <c r="B97">
        <v>0</v>
      </c>
      <c r="C97">
        <v>0</v>
      </c>
      <c r="D97">
        <v>0</v>
      </c>
      <c r="E97">
        <v>1</v>
      </c>
      <c r="F97">
        <v>0</v>
      </c>
      <c r="G97">
        <v>0</v>
      </c>
    </row>
    <row r="98" spans="1:7">
      <c r="A98">
        <v>0</v>
      </c>
      <c r="B98">
        <v>0</v>
      </c>
      <c r="C98">
        <v>0</v>
      </c>
      <c r="D98">
        <v>0</v>
      </c>
      <c r="E98">
        <v>0</v>
      </c>
      <c r="F98">
        <v>1</v>
      </c>
      <c r="G98">
        <v>0</v>
      </c>
    </row>
    <row r="99" spans="1:7">
      <c r="A99">
        <v>0</v>
      </c>
      <c r="B99">
        <v>0</v>
      </c>
      <c r="C99">
        <v>0</v>
      </c>
      <c r="D99">
        <v>0</v>
      </c>
      <c r="E99">
        <v>0</v>
      </c>
      <c r="F99">
        <v>0</v>
      </c>
      <c r="G99">
        <v>1</v>
      </c>
    </row>
    <row r="100" spans="1:7">
      <c r="A100">
        <v>1</v>
      </c>
      <c r="B100">
        <v>0</v>
      </c>
      <c r="C100">
        <v>0</v>
      </c>
      <c r="D100">
        <v>0</v>
      </c>
      <c r="E100">
        <v>0</v>
      </c>
      <c r="F100">
        <v>0</v>
      </c>
      <c r="G100">
        <v>0</v>
      </c>
    </row>
    <row r="101" spans="1:7">
      <c r="A101">
        <v>0</v>
      </c>
      <c r="B101">
        <v>1</v>
      </c>
      <c r="C101">
        <v>0</v>
      </c>
      <c r="D101">
        <v>0</v>
      </c>
      <c r="E101">
        <v>0</v>
      </c>
      <c r="F101">
        <v>0</v>
      </c>
      <c r="G101">
        <v>0</v>
      </c>
    </row>
    <row r="102" spans="1:7">
      <c r="A102">
        <v>0</v>
      </c>
      <c r="B102">
        <v>0</v>
      </c>
      <c r="C102">
        <v>1</v>
      </c>
      <c r="D102">
        <v>0</v>
      </c>
      <c r="E102">
        <v>0</v>
      </c>
      <c r="F102">
        <v>0</v>
      </c>
      <c r="G102">
        <v>0</v>
      </c>
    </row>
    <row r="103" spans="1:7">
      <c r="A103">
        <v>0</v>
      </c>
      <c r="B103">
        <v>0</v>
      </c>
      <c r="C103">
        <v>0</v>
      </c>
      <c r="D103">
        <v>1</v>
      </c>
      <c r="E103">
        <v>0</v>
      </c>
      <c r="F103">
        <v>0</v>
      </c>
      <c r="G103">
        <v>0</v>
      </c>
    </row>
    <row r="104" spans="1:7">
      <c r="A104">
        <v>0</v>
      </c>
      <c r="B104">
        <v>0</v>
      </c>
      <c r="C104">
        <v>0</v>
      </c>
      <c r="D104">
        <v>0</v>
      </c>
      <c r="E104">
        <v>1</v>
      </c>
      <c r="F104">
        <v>0</v>
      </c>
      <c r="G104">
        <v>0</v>
      </c>
    </row>
    <row r="105" spans="1:7">
      <c r="A105">
        <v>0</v>
      </c>
      <c r="B105">
        <v>0</v>
      </c>
      <c r="C105">
        <v>0</v>
      </c>
      <c r="D105">
        <v>0</v>
      </c>
      <c r="E105">
        <v>0</v>
      </c>
      <c r="F105">
        <v>1</v>
      </c>
      <c r="G105">
        <v>0</v>
      </c>
    </row>
    <row r="106" spans="1:7">
      <c r="A106">
        <v>0</v>
      </c>
      <c r="B106">
        <v>0</v>
      </c>
      <c r="C106">
        <v>0</v>
      </c>
      <c r="D106">
        <v>0</v>
      </c>
      <c r="E106">
        <v>0</v>
      </c>
      <c r="F106">
        <v>0</v>
      </c>
      <c r="G106">
        <v>1</v>
      </c>
    </row>
    <row r="107" spans="1:7">
      <c r="A107">
        <v>1</v>
      </c>
      <c r="B107">
        <v>0</v>
      </c>
      <c r="C107">
        <v>0</v>
      </c>
      <c r="D107">
        <v>0</v>
      </c>
      <c r="E107">
        <v>0</v>
      </c>
      <c r="F107">
        <v>0</v>
      </c>
      <c r="G107">
        <v>0</v>
      </c>
    </row>
    <row r="108" spans="1:7">
      <c r="A108">
        <v>0</v>
      </c>
      <c r="B108">
        <v>1</v>
      </c>
      <c r="C108">
        <v>0</v>
      </c>
      <c r="D108">
        <v>0</v>
      </c>
      <c r="E108">
        <v>0</v>
      </c>
      <c r="F108">
        <v>0</v>
      </c>
      <c r="G108">
        <v>0</v>
      </c>
    </row>
    <row r="109" spans="1:7">
      <c r="A109">
        <v>0</v>
      </c>
      <c r="B109">
        <v>0</v>
      </c>
      <c r="C109">
        <v>1</v>
      </c>
      <c r="D109">
        <v>0</v>
      </c>
      <c r="E109">
        <v>0</v>
      </c>
      <c r="F109">
        <v>0</v>
      </c>
      <c r="G109">
        <v>0</v>
      </c>
    </row>
    <row r="110" spans="1:7">
      <c r="A110">
        <v>0</v>
      </c>
      <c r="B110">
        <v>0</v>
      </c>
      <c r="C110">
        <v>0</v>
      </c>
      <c r="D110">
        <v>1</v>
      </c>
      <c r="E110">
        <v>0</v>
      </c>
      <c r="F110">
        <v>0</v>
      </c>
      <c r="G110">
        <v>0</v>
      </c>
    </row>
    <row r="111" spans="1:7">
      <c r="A111">
        <v>0</v>
      </c>
      <c r="B111">
        <v>0</v>
      </c>
      <c r="C111">
        <v>0</v>
      </c>
      <c r="D111">
        <v>0</v>
      </c>
      <c r="E111">
        <v>1</v>
      </c>
      <c r="F111">
        <v>0</v>
      </c>
      <c r="G111">
        <v>0</v>
      </c>
    </row>
    <row r="112" spans="1:7">
      <c r="A112">
        <v>0</v>
      </c>
      <c r="B112">
        <v>0</v>
      </c>
      <c r="C112">
        <v>0</v>
      </c>
      <c r="D112">
        <v>0</v>
      </c>
      <c r="E112">
        <v>0</v>
      </c>
      <c r="F112">
        <v>1</v>
      </c>
      <c r="G112">
        <v>0</v>
      </c>
    </row>
    <row r="113" spans="1:7">
      <c r="A113">
        <v>0</v>
      </c>
      <c r="B113">
        <v>0</v>
      </c>
      <c r="C113">
        <v>0</v>
      </c>
      <c r="D113">
        <v>0</v>
      </c>
      <c r="E113">
        <v>0</v>
      </c>
      <c r="F113">
        <v>0</v>
      </c>
      <c r="G113">
        <v>1</v>
      </c>
    </row>
    <row r="114" spans="1:7">
      <c r="A114">
        <v>1</v>
      </c>
      <c r="B114">
        <v>0</v>
      </c>
      <c r="C114">
        <v>0</v>
      </c>
      <c r="D114">
        <v>0</v>
      </c>
      <c r="E114">
        <v>0</v>
      </c>
      <c r="F114">
        <v>0</v>
      </c>
      <c r="G114">
        <v>0</v>
      </c>
    </row>
    <row r="115" spans="1:7">
      <c r="A115">
        <v>0</v>
      </c>
      <c r="B115">
        <v>1</v>
      </c>
      <c r="C115">
        <v>0</v>
      </c>
      <c r="D115">
        <v>0</v>
      </c>
      <c r="E115">
        <v>0</v>
      </c>
      <c r="F115">
        <v>0</v>
      </c>
      <c r="G115">
        <v>0</v>
      </c>
    </row>
    <row r="116" spans="1:7">
      <c r="A116">
        <v>0</v>
      </c>
      <c r="B116">
        <v>0</v>
      </c>
      <c r="C116">
        <v>1</v>
      </c>
      <c r="D116">
        <v>0</v>
      </c>
      <c r="E116">
        <v>0</v>
      </c>
      <c r="F116">
        <v>0</v>
      </c>
      <c r="G116">
        <v>0</v>
      </c>
    </row>
    <row r="117" spans="1:7">
      <c r="A117">
        <v>0</v>
      </c>
      <c r="B117">
        <v>0</v>
      </c>
      <c r="C117">
        <v>0</v>
      </c>
      <c r="D117">
        <v>1</v>
      </c>
      <c r="E117">
        <v>0</v>
      </c>
      <c r="F117">
        <v>0</v>
      </c>
      <c r="G117">
        <v>0</v>
      </c>
    </row>
    <row r="118" spans="1:7">
      <c r="A118">
        <v>0</v>
      </c>
      <c r="B118">
        <v>0</v>
      </c>
      <c r="C118">
        <v>0</v>
      </c>
      <c r="D118">
        <v>0</v>
      </c>
      <c r="E118">
        <v>1</v>
      </c>
      <c r="F118">
        <v>0</v>
      </c>
      <c r="G118">
        <v>0</v>
      </c>
    </row>
    <row r="119" spans="1:7">
      <c r="A119">
        <v>0</v>
      </c>
      <c r="B119">
        <v>0</v>
      </c>
      <c r="C119">
        <v>0</v>
      </c>
      <c r="D119">
        <v>0</v>
      </c>
      <c r="E119">
        <v>0</v>
      </c>
      <c r="F119">
        <v>1</v>
      </c>
      <c r="G119">
        <v>0</v>
      </c>
    </row>
    <row r="120" spans="1:7">
      <c r="A120">
        <v>0</v>
      </c>
      <c r="B120">
        <v>0</v>
      </c>
      <c r="C120">
        <v>0</v>
      </c>
      <c r="D120">
        <v>0</v>
      </c>
      <c r="E120">
        <v>0</v>
      </c>
      <c r="F120">
        <v>0</v>
      </c>
      <c r="G120">
        <v>1</v>
      </c>
    </row>
    <row r="121" spans="1:7">
      <c r="A121">
        <v>1</v>
      </c>
      <c r="B121">
        <v>0</v>
      </c>
      <c r="C121">
        <v>0</v>
      </c>
      <c r="D121">
        <v>0</v>
      </c>
      <c r="E121">
        <v>0</v>
      </c>
      <c r="F121">
        <v>0</v>
      </c>
      <c r="G121">
        <v>0</v>
      </c>
    </row>
    <row r="122" spans="1:7">
      <c r="A122">
        <v>0</v>
      </c>
      <c r="B122">
        <v>1</v>
      </c>
      <c r="C122">
        <v>0</v>
      </c>
      <c r="D122">
        <v>0</v>
      </c>
      <c r="E122">
        <v>0</v>
      </c>
      <c r="F122">
        <v>0</v>
      </c>
      <c r="G122">
        <v>0</v>
      </c>
    </row>
    <row r="123" spans="1:7">
      <c r="A123">
        <v>0</v>
      </c>
      <c r="B123">
        <v>0</v>
      </c>
      <c r="C123">
        <v>1</v>
      </c>
      <c r="D123">
        <v>0</v>
      </c>
      <c r="E123">
        <v>0</v>
      </c>
      <c r="F123">
        <v>0</v>
      </c>
      <c r="G123">
        <v>0</v>
      </c>
    </row>
    <row r="124" spans="1:7">
      <c r="A124">
        <v>0</v>
      </c>
      <c r="B124">
        <v>0</v>
      </c>
      <c r="C124">
        <v>0</v>
      </c>
      <c r="D124">
        <v>1</v>
      </c>
      <c r="E124">
        <v>0</v>
      </c>
      <c r="F124">
        <v>0</v>
      </c>
      <c r="G124">
        <v>0</v>
      </c>
    </row>
    <row r="125" spans="1:7">
      <c r="A125">
        <v>0</v>
      </c>
      <c r="B125">
        <v>0</v>
      </c>
      <c r="C125">
        <v>0</v>
      </c>
      <c r="D125">
        <v>0</v>
      </c>
      <c r="E125">
        <v>1</v>
      </c>
      <c r="F125">
        <v>0</v>
      </c>
      <c r="G125">
        <v>0</v>
      </c>
    </row>
    <row r="126" spans="1:7">
      <c r="A126">
        <v>0</v>
      </c>
      <c r="B126">
        <v>0</v>
      </c>
      <c r="C126">
        <v>0</v>
      </c>
      <c r="D126">
        <v>0</v>
      </c>
      <c r="E126">
        <v>0</v>
      </c>
      <c r="F126">
        <v>1</v>
      </c>
      <c r="G126">
        <v>0</v>
      </c>
    </row>
    <row r="127" spans="1:7">
      <c r="A127">
        <v>0</v>
      </c>
      <c r="B127">
        <v>0</v>
      </c>
      <c r="C127">
        <v>0</v>
      </c>
      <c r="D127">
        <v>0</v>
      </c>
      <c r="E127">
        <v>0</v>
      </c>
      <c r="F127">
        <v>0</v>
      </c>
      <c r="G127">
        <v>1</v>
      </c>
    </row>
    <row r="128" spans="1:7">
      <c r="A128">
        <v>1</v>
      </c>
      <c r="B128">
        <v>0</v>
      </c>
      <c r="C128">
        <v>0</v>
      </c>
      <c r="D128">
        <v>0</v>
      </c>
      <c r="E128">
        <v>0</v>
      </c>
      <c r="F128">
        <v>0</v>
      </c>
      <c r="G128">
        <v>0</v>
      </c>
    </row>
    <row r="129" spans="1:7">
      <c r="A129">
        <v>0</v>
      </c>
      <c r="B129">
        <v>1</v>
      </c>
      <c r="C129">
        <v>0</v>
      </c>
      <c r="D129">
        <v>0</v>
      </c>
      <c r="E129">
        <v>0</v>
      </c>
      <c r="F129">
        <v>0</v>
      </c>
      <c r="G129">
        <v>0</v>
      </c>
    </row>
    <row r="130" spans="1:7">
      <c r="A130">
        <v>0</v>
      </c>
      <c r="B130">
        <v>0</v>
      </c>
      <c r="C130">
        <v>1</v>
      </c>
      <c r="D130">
        <v>0</v>
      </c>
      <c r="E130">
        <v>0</v>
      </c>
      <c r="F130">
        <v>0</v>
      </c>
      <c r="G130">
        <v>0</v>
      </c>
    </row>
    <row r="131" spans="1:7">
      <c r="A131">
        <v>0</v>
      </c>
      <c r="B131">
        <v>0</v>
      </c>
      <c r="C131">
        <v>0</v>
      </c>
      <c r="D131">
        <v>1</v>
      </c>
      <c r="E131">
        <v>0</v>
      </c>
      <c r="F131">
        <v>0</v>
      </c>
      <c r="G131">
        <v>0</v>
      </c>
    </row>
    <row r="132" spans="1:7">
      <c r="A132">
        <v>0</v>
      </c>
      <c r="B132">
        <v>0</v>
      </c>
      <c r="C132">
        <v>0</v>
      </c>
      <c r="D132">
        <v>0</v>
      </c>
      <c r="E132">
        <v>1</v>
      </c>
      <c r="F132">
        <v>0</v>
      </c>
      <c r="G132">
        <v>0</v>
      </c>
    </row>
    <row r="133" spans="1:7">
      <c r="A133">
        <v>0</v>
      </c>
      <c r="B133">
        <v>0</v>
      </c>
      <c r="C133">
        <v>0</v>
      </c>
      <c r="D133">
        <v>0</v>
      </c>
      <c r="E133">
        <v>0</v>
      </c>
      <c r="F133">
        <v>1</v>
      </c>
      <c r="G133">
        <v>0</v>
      </c>
    </row>
    <row r="134" spans="1:7">
      <c r="A134">
        <v>0</v>
      </c>
      <c r="B134">
        <v>0</v>
      </c>
      <c r="C134">
        <v>0</v>
      </c>
      <c r="D134">
        <v>0</v>
      </c>
      <c r="E134">
        <v>0</v>
      </c>
      <c r="F134">
        <v>0</v>
      </c>
      <c r="G134">
        <v>1</v>
      </c>
    </row>
    <row r="135" spans="1:7">
      <c r="A135">
        <v>1</v>
      </c>
      <c r="B135">
        <v>0</v>
      </c>
      <c r="C135">
        <v>0</v>
      </c>
      <c r="D135">
        <v>0</v>
      </c>
      <c r="E135">
        <v>0</v>
      </c>
      <c r="F135">
        <v>0</v>
      </c>
      <c r="G135">
        <v>0</v>
      </c>
    </row>
    <row r="136" spans="1:7">
      <c r="A136">
        <v>0</v>
      </c>
      <c r="B136">
        <v>1</v>
      </c>
      <c r="C136">
        <v>0</v>
      </c>
      <c r="D136">
        <v>0</v>
      </c>
      <c r="E136">
        <v>0</v>
      </c>
      <c r="F136">
        <v>0</v>
      </c>
      <c r="G136">
        <v>0</v>
      </c>
    </row>
    <row r="137" spans="1:7">
      <c r="A137">
        <v>0</v>
      </c>
      <c r="B137">
        <v>0</v>
      </c>
      <c r="C137">
        <v>1</v>
      </c>
      <c r="D137">
        <v>0</v>
      </c>
      <c r="E137">
        <v>0</v>
      </c>
      <c r="F137">
        <v>0</v>
      </c>
      <c r="G137">
        <v>0</v>
      </c>
    </row>
    <row r="138" spans="1:7">
      <c r="A138">
        <v>0</v>
      </c>
      <c r="B138">
        <v>0</v>
      </c>
      <c r="C138">
        <v>0</v>
      </c>
      <c r="D138">
        <v>1</v>
      </c>
      <c r="E138">
        <v>0</v>
      </c>
      <c r="F138">
        <v>0</v>
      </c>
      <c r="G138">
        <v>0</v>
      </c>
    </row>
    <row r="139" spans="1:7">
      <c r="A139">
        <v>0</v>
      </c>
      <c r="B139">
        <v>0</v>
      </c>
      <c r="C139">
        <v>0</v>
      </c>
      <c r="D139">
        <v>0</v>
      </c>
      <c r="E139">
        <v>1</v>
      </c>
      <c r="F139">
        <v>0</v>
      </c>
      <c r="G139">
        <v>0</v>
      </c>
    </row>
    <row r="140" spans="1:7">
      <c r="A140">
        <v>0</v>
      </c>
      <c r="B140">
        <v>0</v>
      </c>
      <c r="C140">
        <v>0</v>
      </c>
      <c r="D140">
        <v>0</v>
      </c>
      <c r="E140">
        <v>0</v>
      </c>
      <c r="F140">
        <v>1</v>
      </c>
      <c r="G140">
        <v>0</v>
      </c>
    </row>
    <row r="141" spans="1:7">
      <c r="A141">
        <v>0</v>
      </c>
      <c r="B141">
        <v>0</v>
      </c>
      <c r="C141">
        <v>0</v>
      </c>
      <c r="D141">
        <v>0</v>
      </c>
      <c r="E141">
        <v>0</v>
      </c>
      <c r="F141">
        <v>0</v>
      </c>
      <c r="G141">
        <v>1</v>
      </c>
    </row>
    <row r="142" spans="1:7">
      <c r="A142">
        <v>1</v>
      </c>
      <c r="B142">
        <v>0</v>
      </c>
      <c r="C142">
        <v>0</v>
      </c>
      <c r="D142">
        <v>0</v>
      </c>
      <c r="E142">
        <v>0</v>
      </c>
      <c r="F142">
        <v>0</v>
      </c>
      <c r="G142">
        <v>0</v>
      </c>
    </row>
    <row r="143" spans="1:7">
      <c r="A143">
        <v>0</v>
      </c>
      <c r="B143">
        <v>1</v>
      </c>
      <c r="C143">
        <v>0</v>
      </c>
      <c r="D143">
        <v>0</v>
      </c>
      <c r="E143">
        <v>0</v>
      </c>
      <c r="F143">
        <v>0</v>
      </c>
      <c r="G143">
        <v>0</v>
      </c>
    </row>
    <row r="144" spans="1:7">
      <c r="A144">
        <v>0</v>
      </c>
      <c r="B144">
        <v>0</v>
      </c>
      <c r="C144">
        <v>1</v>
      </c>
      <c r="D144">
        <v>0</v>
      </c>
      <c r="E144">
        <v>0</v>
      </c>
      <c r="F144">
        <v>0</v>
      </c>
      <c r="G144">
        <v>0</v>
      </c>
    </row>
    <row r="145" spans="1:7">
      <c r="A145">
        <v>0</v>
      </c>
      <c r="B145">
        <v>0</v>
      </c>
      <c r="C145">
        <v>0</v>
      </c>
      <c r="D145">
        <v>1</v>
      </c>
      <c r="E145">
        <v>0</v>
      </c>
      <c r="F145">
        <v>0</v>
      </c>
      <c r="G145">
        <v>0</v>
      </c>
    </row>
    <row r="146" spans="1:7">
      <c r="A146">
        <v>0</v>
      </c>
      <c r="B146">
        <v>0</v>
      </c>
      <c r="C146">
        <v>0</v>
      </c>
      <c r="D146">
        <v>0</v>
      </c>
      <c r="E146">
        <v>1</v>
      </c>
      <c r="F146">
        <v>0</v>
      </c>
      <c r="G146">
        <v>0</v>
      </c>
    </row>
    <row r="147" spans="1:7">
      <c r="A147">
        <v>0</v>
      </c>
      <c r="B147">
        <v>0</v>
      </c>
      <c r="C147">
        <v>0</v>
      </c>
      <c r="D147">
        <v>0</v>
      </c>
      <c r="E147">
        <v>0</v>
      </c>
      <c r="F147">
        <v>1</v>
      </c>
      <c r="G147">
        <v>0</v>
      </c>
    </row>
    <row r="148" spans="1:7">
      <c r="A148">
        <v>0</v>
      </c>
      <c r="B148">
        <v>0</v>
      </c>
      <c r="C148">
        <v>0</v>
      </c>
      <c r="D148">
        <v>0</v>
      </c>
      <c r="E148">
        <v>0</v>
      </c>
      <c r="F148">
        <v>0</v>
      </c>
      <c r="G148">
        <v>1</v>
      </c>
    </row>
    <row r="149" spans="1:7">
      <c r="A149">
        <v>1</v>
      </c>
      <c r="B149">
        <v>0</v>
      </c>
      <c r="C149">
        <v>0</v>
      </c>
      <c r="D149">
        <v>0</v>
      </c>
      <c r="E149">
        <v>0</v>
      </c>
      <c r="F149">
        <v>0</v>
      </c>
      <c r="G149">
        <v>0</v>
      </c>
    </row>
    <row r="150" spans="1:7">
      <c r="A150">
        <v>0</v>
      </c>
      <c r="B150">
        <v>1</v>
      </c>
      <c r="C150">
        <v>0</v>
      </c>
      <c r="D150">
        <v>0</v>
      </c>
      <c r="E150">
        <v>0</v>
      </c>
      <c r="F150">
        <v>0</v>
      </c>
      <c r="G150">
        <v>0</v>
      </c>
    </row>
    <row r="151" spans="1:7">
      <c r="A151">
        <v>0</v>
      </c>
      <c r="B151">
        <v>0</v>
      </c>
      <c r="C151">
        <v>1</v>
      </c>
      <c r="D151">
        <v>0</v>
      </c>
      <c r="E151">
        <v>0</v>
      </c>
      <c r="F151">
        <v>0</v>
      </c>
      <c r="G151">
        <v>0</v>
      </c>
    </row>
    <row r="152" spans="1:7">
      <c r="A152">
        <v>0</v>
      </c>
      <c r="B152">
        <v>0</v>
      </c>
      <c r="C152">
        <v>0</v>
      </c>
      <c r="D152">
        <v>1</v>
      </c>
      <c r="E152">
        <v>0</v>
      </c>
      <c r="F152">
        <v>0</v>
      </c>
      <c r="G152">
        <v>0</v>
      </c>
    </row>
    <row r="153" spans="1:7">
      <c r="A153">
        <v>0</v>
      </c>
      <c r="B153">
        <v>0</v>
      </c>
      <c r="C153">
        <v>0</v>
      </c>
      <c r="D153">
        <v>0</v>
      </c>
      <c r="E153">
        <v>1</v>
      </c>
      <c r="F153">
        <v>0</v>
      </c>
      <c r="G153">
        <v>0</v>
      </c>
    </row>
    <row r="154" spans="1:7">
      <c r="A154">
        <v>0</v>
      </c>
      <c r="B154">
        <v>0</v>
      </c>
      <c r="C154">
        <v>0</v>
      </c>
      <c r="D154">
        <v>0</v>
      </c>
      <c r="E154">
        <v>0</v>
      </c>
      <c r="F154">
        <v>1</v>
      </c>
      <c r="G154">
        <v>0</v>
      </c>
    </row>
    <row r="155" spans="1:7">
      <c r="A155">
        <v>0</v>
      </c>
      <c r="B155">
        <v>0</v>
      </c>
      <c r="C155">
        <v>0</v>
      </c>
      <c r="D155">
        <v>0</v>
      </c>
      <c r="E155">
        <v>0</v>
      </c>
      <c r="F155">
        <v>0</v>
      </c>
      <c r="G155">
        <v>1</v>
      </c>
    </row>
    <row r="156" spans="1:7">
      <c r="A156">
        <v>1</v>
      </c>
      <c r="B156">
        <v>0</v>
      </c>
      <c r="C156">
        <v>0</v>
      </c>
      <c r="D156">
        <v>0</v>
      </c>
      <c r="E156">
        <v>0</v>
      </c>
      <c r="F156">
        <v>0</v>
      </c>
      <c r="G156">
        <v>0</v>
      </c>
    </row>
    <row r="157" spans="1:7">
      <c r="A157">
        <v>0</v>
      </c>
      <c r="B157">
        <v>1</v>
      </c>
      <c r="C157">
        <v>0</v>
      </c>
      <c r="D157">
        <v>0</v>
      </c>
      <c r="E157">
        <v>0</v>
      </c>
      <c r="F157">
        <v>0</v>
      </c>
      <c r="G157">
        <v>0</v>
      </c>
    </row>
    <row r="158" spans="1:7">
      <c r="A158">
        <v>0</v>
      </c>
      <c r="B158">
        <v>0</v>
      </c>
      <c r="C158">
        <v>1</v>
      </c>
      <c r="D158">
        <v>0</v>
      </c>
      <c r="E158">
        <v>0</v>
      </c>
      <c r="F158">
        <v>0</v>
      </c>
      <c r="G158">
        <v>0</v>
      </c>
    </row>
    <row r="159" spans="1:7">
      <c r="A159">
        <v>0</v>
      </c>
      <c r="B159">
        <v>0</v>
      </c>
      <c r="C159">
        <v>0</v>
      </c>
      <c r="D159">
        <v>1</v>
      </c>
      <c r="E159">
        <v>0</v>
      </c>
      <c r="F159">
        <v>0</v>
      </c>
      <c r="G159">
        <v>0</v>
      </c>
    </row>
    <row r="160" spans="1:7">
      <c r="A160">
        <v>0</v>
      </c>
      <c r="B160">
        <v>0</v>
      </c>
      <c r="C160">
        <v>0</v>
      </c>
      <c r="D160">
        <v>0</v>
      </c>
      <c r="E160">
        <v>1</v>
      </c>
      <c r="F160">
        <v>0</v>
      </c>
      <c r="G160">
        <v>0</v>
      </c>
    </row>
    <row r="161" spans="1:7">
      <c r="A161">
        <v>0</v>
      </c>
      <c r="B161">
        <v>0</v>
      </c>
      <c r="C161">
        <v>0</v>
      </c>
      <c r="D161">
        <v>0</v>
      </c>
      <c r="E161">
        <v>0</v>
      </c>
      <c r="F161">
        <v>1</v>
      </c>
      <c r="G161">
        <v>0</v>
      </c>
    </row>
    <row r="162" spans="1:7">
      <c r="A162">
        <v>0</v>
      </c>
      <c r="B162">
        <v>0</v>
      </c>
      <c r="C162">
        <v>0</v>
      </c>
      <c r="D162">
        <v>0</v>
      </c>
      <c r="E162">
        <v>0</v>
      </c>
      <c r="F162">
        <v>0</v>
      </c>
      <c r="G162">
        <v>1</v>
      </c>
    </row>
    <row r="163" spans="1:7">
      <c r="A163">
        <v>1</v>
      </c>
      <c r="B163">
        <v>0</v>
      </c>
      <c r="C163">
        <v>0</v>
      </c>
      <c r="D163">
        <v>0</v>
      </c>
      <c r="E163">
        <v>0</v>
      </c>
      <c r="F163">
        <v>0</v>
      </c>
      <c r="G163">
        <v>0</v>
      </c>
    </row>
    <row r="164" spans="1:7">
      <c r="A164">
        <v>0</v>
      </c>
      <c r="B164">
        <v>1</v>
      </c>
      <c r="C164">
        <v>0</v>
      </c>
      <c r="D164">
        <v>0</v>
      </c>
      <c r="E164">
        <v>0</v>
      </c>
      <c r="F164">
        <v>0</v>
      </c>
      <c r="G164">
        <v>0</v>
      </c>
    </row>
    <row r="165" spans="1:7">
      <c r="A165">
        <v>0</v>
      </c>
      <c r="B165">
        <v>0</v>
      </c>
      <c r="C165">
        <v>1</v>
      </c>
      <c r="D165">
        <v>0</v>
      </c>
      <c r="E165">
        <v>0</v>
      </c>
      <c r="F165">
        <v>0</v>
      </c>
      <c r="G165">
        <v>0</v>
      </c>
    </row>
    <row r="166" spans="1:7">
      <c r="A166">
        <v>0</v>
      </c>
      <c r="B166">
        <v>0</v>
      </c>
      <c r="C166">
        <v>0</v>
      </c>
      <c r="D166">
        <v>1</v>
      </c>
      <c r="E166">
        <v>0</v>
      </c>
      <c r="F166">
        <v>0</v>
      </c>
      <c r="G166">
        <v>0</v>
      </c>
    </row>
    <row r="167" spans="1:7">
      <c r="A167">
        <v>0</v>
      </c>
      <c r="B167">
        <v>0</v>
      </c>
      <c r="C167">
        <v>0</v>
      </c>
      <c r="D167">
        <v>0</v>
      </c>
      <c r="E167">
        <v>1</v>
      </c>
      <c r="F167">
        <v>0</v>
      </c>
      <c r="G167">
        <v>0</v>
      </c>
    </row>
    <row r="168" spans="1:7">
      <c r="A168">
        <v>0</v>
      </c>
      <c r="B168">
        <v>0</v>
      </c>
      <c r="C168">
        <v>0</v>
      </c>
      <c r="D168">
        <v>0</v>
      </c>
      <c r="E168">
        <v>0</v>
      </c>
      <c r="F168">
        <v>1</v>
      </c>
      <c r="G168">
        <v>0</v>
      </c>
    </row>
    <row r="169" spans="1:7">
      <c r="A169">
        <v>0</v>
      </c>
      <c r="B169">
        <v>0</v>
      </c>
      <c r="C169">
        <v>0</v>
      </c>
      <c r="D169">
        <v>0</v>
      </c>
      <c r="E169">
        <v>0</v>
      </c>
      <c r="F169">
        <v>0</v>
      </c>
      <c r="G169">
        <v>1</v>
      </c>
    </row>
    <row r="170" spans="1:7">
      <c r="A170">
        <v>1</v>
      </c>
      <c r="B170">
        <v>0</v>
      </c>
      <c r="C170">
        <v>0</v>
      </c>
      <c r="D170">
        <v>0</v>
      </c>
      <c r="E170">
        <v>0</v>
      </c>
      <c r="F170">
        <v>0</v>
      </c>
      <c r="G170">
        <v>0</v>
      </c>
    </row>
    <row r="171" spans="1:7">
      <c r="A171">
        <v>0</v>
      </c>
      <c r="B171">
        <v>1</v>
      </c>
      <c r="C171">
        <v>0</v>
      </c>
      <c r="D171">
        <v>0</v>
      </c>
      <c r="E171">
        <v>0</v>
      </c>
      <c r="F171">
        <v>0</v>
      </c>
      <c r="G171">
        <v>0</v>
      </c>
    </row>
    <row r="172" spans="1:7">
      <c r="A172">
        <v>0</v>
      </c>
      <c r="B172">
        <v>0</v>
      </c>
      <c r="C172">
        <v>1</v>
      </c>
      <c r="D172">
        <v>0</v>
      </c>
      <c r="E172">
        <v>0</v>
      </c>
      <c r="F172">
        <v>0</v>
      </c>
      <c r="G172">
        <v>0</v>
      </c>
    </row>
    <row r="173" spans="1:7">
      <c r="A173">
        <v>0</v>
      </c>
      <c r="B173">
        <v>0</v>
      </c>
      <c r="C173">
        <v>0</v>
      </c>
      <c r="D173">
        <v>1</v>
      </c>
      <c r="E173">
        <v>0</v>
      </c>
      <c r="F173">
        <v>0</v>
      </c>
      <c r="G173">
        <v>0</v>
      </c>
    </row>
    <row r="174" spans="1:7">
      <c r="A174">
        <v>0</v>
      </c>
      <c r="B174">
        <v>0</v>
      </c>
      <c r="C174">
        <v>0</v>
      </c>
      <c r="D174">
        <v>0</v>
      </c>
      <c r="E174">
        <v>1</v>
      </c>
      <c r="F174">
        <v>0</v>
      </c>
      <c r="G174">
        <v>0</v>
      </c>
    </row>
    <row r="175" spans="1:7">
      <c r="A175">
        <v>0</v>
      </c>
      <c r="B175">
        <v>0</v>
      </c>
      <c r="C175">
        <v>0</v>
      </c>
      <c r="D175">
        <v>0</v>
      </c>
      <c r="E175">
        <v>0</v>
      </c>
      <c r="F175">
        <v>1</v>
      </c>
      <c r="G175">
        <v>0</v>
      </c>
    </row>
    <row r="176" spans="1:7">
      <c r="A176">
        <v>0</v>
      </c>
      <c r="B176">
        <v>0</v>
      </c>
      <c r="C176">
        <v>0</v>
      </c>
      <c r="D176">
        <v>0</v>
      </c>
      <c r="E176">
        <v>0</v>
      </c>
      <c r="F176">
        <v>0</v>
      </c>
      <c r="G176">
        <v>1</v>
      </c>
    </row>
  </sheetData>
  <phoneticPr fontId="1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AA8E-B6AB-4D1E-BEB7-90DE78BB84B7}">
  <dimension ref="A1:D29"/>
  <sheetViews>
    <sheetView workbookViewId="0">
      <pane ySplit="1" topLeftCell="A2" activePane="bottomLeft" state="frozen"/>
      <selection pane="bottomLeft" activeCell="F21" sqref="F21"/>
    </sheetView>
  </sheetViews>
  <sheetFormatPr defaultColWidth="8.875" defaultRowHeight="15.75"/>
  <cols>
    <col min="1" max="1" width="22.625" bestFit="1" customWidth="1"/>
    <col min="2" max="2" width="20.875" bestFit="1" customWidth="1"/>
    <col min="3" max="3" width="20.625" bestFit="1" customWidth="1"/>
    <col min="4" max="4" width="15.125" bestFit="1" customWidth="1"/>
  </cols>
  <sheetData>
    <row r="1" spans="1:4">
      <c r="A1" s="2" t="s">
        <v>169</v>
      </c>
      <c r="B1" s="2" t="s">
        <v>170</v>
      </c>
      <c r="C1" s="2" t="s">
        <v>163</v>
      </c>
      <c r="D1" s="2" t="s">
        <v>166</v>
      </c>
    </row>
    <row r="2" spans="1:4">
      <c r="A2" s="2">
        <v>1</v>
      </c>
      <c r="B2" t="s">
        <v>178</v>
      </c>
      <c r="C2">
        <v>11220</v>
      </c>
      <c r="D2">
        <v>187</v>
      </c>
    </row>
    <row r="3" spans="1:4">
      <c r="A3" s="2">
        <v>2</v>
      </c>
      <c r="B3" t="s">
        <v>179</v>
      </c>
      <c r="C3">
        <v>8532</v>
      </c>
      <c r="D3">
        <v>433</v>
      </c>
    </row>
    <row r="4" spans="1:4">
      <c r="A4" s="2">
        <v>3</v>
      </c>
      <c r="B4" t="s">
        <v>180</v>
      </c>
      <c r="C4">
        <v>9470</v>
      </c>
      <c r="D4">
        <v>194</v>
      </c>
    </row>
    <row r="5" spans="1:4">
      <c r="A5" s="2">
        <v>4</v>
      </c>
      <c r="B5" t="s">
        <v>181</v>
      </c>
      <c r="C5">
        <v>7152</v>
      </c>
      <c r="D5">
        <v>182</v>
      </c>
    </row>
    <row r="6" spans="1:4">
      <c r="A6" s="2">
        <v>5</v>
      </c>
      <c r="B6" t="s">
        <v>182</v>
      </c>
      <c r="C6">
        <v>7130</v>
      </c>
      <c r="D6">
        <v>88</v>
      </c>
    </row>
    <row r="7" spans="1:4">
      <c r="A7" s="2">
        <v>6</v>
      </c>
      <c r="B7" t="s">
        <v>183</v>
      </c>
      <c r="C7">
        <v>8674</v>
      </c>
      <c r="D7">
        <v>22</v>
      </c>
    </row>
    <row r="8" spans="1:4">
      <c r="A8" s="2">
        <v>7</v>
      </c>
      <c r="B8" t="s">
        <v>184</v>
      </c>
      <c r="C8">
        <v>6091</v>
      </c>
      <c r="D8">
        <v>37</v>
      </c>
    </row>
    <row r="9" spans="1:4">
      <c r="A9" s="2">
        <v>8</v>
      </c>
      <c r="B9" t="s">
        <v>185</v>
      </c>
      <c r="C9">
        <v>8467</v>
      </c>
      <c r="D9">
        <v>71</v>
      </c>
    </row>
    <row r="10" spans="1:4">
      <c r="A10" s="2">
        <v>9</v>
      </c>
      <c r="B10" t="s">
        <v>186</v>
      </c>
      <c r="C10">
        <v>4740</v>
      </c>
      <c r="D10">
        <v>428</v>
      </c>
    </row>
    <row r="11" spans="1:4">
      <c r="A11" s="2">
        <v>10</v>
      </c>
      <c r="B11" t="s">
        <v>187</v>
      </c>
      <c r="C11">
        <v>412</v>
      </c>
      <c r="D11">
        <v>388</v>
      </c>
    </row>
    <row r="12" spans="1:4">
      <c r="A12" s="2">
        <v>11</v>
      </c>
      <c r="B12" t="s">
        <v>188</v>
      </c>
      <c r="C12">
        <v>658</v>
      </c>
      <c r="D12">
        <v>329</v>
      </c>
    </row>
    <row r="13" spans="1:4">
      <c r="A13" s="2">
        <v>12</v>
      </c>
      <c r="B13" t="s">
        <v>189</v>
      </c>
      <c r="C13">
        <v>1594</v>
      </c>
      <c r="D13">
        <v>249</v>
      </c>
    </row>
    <row r="14" spans="1:4">
      <c r="A14" s="2">
        <v>13</v>
      </c>
      <c r="B14" t="s">
        <v>190</v>
      </c>
      <c r="C14">
        <v>6249</v>
      </c>
      <c r="D14">
        <v>36</v>
      </c>
    </row>
    <row r="15" spans="1:4">
      <c r="A15" s="2">
        <v>14</v>
      </c>
      <c r="B15" t="s">
        <v>191</v>
      </c>
      <c r="C15">
        <v>5547</v>
      </c>
      <c r="D15">
        <v>71</v>
      </c>
    </row>
    <row r="16" spans="1:4">
      <c r="A16" s="2">
        <v>15</v>
      </c>
      <c r="B16" t="s">
        <v>192</v>
      </c>
      <c r="C16">
        <v>5088</v>
      </c>
      <c r="D16">
        <v>111</v>
      </c>
    </row>
    <row r="17" spans="1:4">
      <c r="A17" s="2">
        <v>16</v>
      </c>
      <c r="B17" t="s">
        <v>193</v>
      </c>
      <c r="C17">
        <v>8523</v>
      </c>
      <c r="D17">
        <v>194</v>
      </c>
    </row>
    <row r="18" spans="1:4">
      <c r="A18" s="2">
        <v>17</v>
      </c>
      <c r="B18" t="s">
        <v>194</v>
      </c>
      <c r="C18">
        <v>9987</v>
      </c>
      <c r="D18">
        <v>147</v>
      </c>
    </row>
    <row r="19" spans="1:4">
      <c r="A19" s="2">
        <v>18</v>
      </c>
      <c r="B19" t="s">
        <v>195</v>
      </c>
      <c r="C19">
        <v>9374</v>
      </c>
      <c r="D19">
        <v>82</v>
      </c>
    </row>
    <row r="20" spans="1:4">
      <c r="A20" s="2">
        <v>19</v>
      </c>
      <c r="B20" t="s">
        <v>196</v>
      </c>
      <c r="C20">
        <v>7518</v>
      </c>
      <c r="D20">
        <v>436</v>
      </c>
    </row>
    <row r="21" spans="1:4">
      <c r="A21" s="2">
        <v>20</v>
      </c>
      <c r="B21" t="s">
        <v>197</v>
      </c>
      <c r="C21">
        <v>7310</v>
      </c>
      <c r="D21">
        <v>262</v>
      </c>
    </row>
    <row r="22" spans="1:4">
      <c r="A22" s="2">
        <v>21</v>
      </c>
      <c r="B22" t="s">
        <v>198</v>
      </c>
      <c r="C22">
        <v>7420</v>
      </c>
      <c r="D22">
        <v>71</v>
      </c>
    </row>
    <row r="23" spans="1:4">
      <c r="A23" s="2">
        <v>22</v>
      </c>
      <c r="B23" t="s">
        <v>199</v>
      </c>
      <c r="C23">
        <v>6489</v>
      </c>
      <c r="D23">
        <v>43</v>
      </c>
    </row>
    <row r="24" spans="1:4">
      <c r="A24" s="2">
        <v>23</v>
      </c>
      <c r="B24" t="s">
        <v>200</v>
      </c>
      <c r="C24">
        <v>3302</v>
      </c>
      <c r="D24">
        <v>27</v>
      </c>
    </row>
    <row r="25" spans="1:4">
      <c r="A25" s="2">
        <v>24</v>
      </c>
      <c r="B25" t="s">
        <v>201</v>
      </c>
      <c r="C25">
        <v>3660</v>
      </c>
      <c r="D25">
        <v>22</v>
      </c>
    </row>
    <row r="26" spans="1:4">
      <c r="A26" s="2">
        <v>25</v>
      </c>
      <c r="B26" t="s">
        <v>202</v>
      </c>
      <c r="C26">
        <v>7836</v>
      </c>
      <c r="D26">
        <v>21</v>
      </c>
    </row>
    <row r="27" spans="1:4">
      <c r="A27" s="2">
        <v>34</v>
      </c>
      <c r="B27" t="s">
        <v>205</v>
      </c>
      <c r="C27" s="31">
        <v>2976</v>
      </c>
      <c r="D27">
        <v>20</v>
      </c>
    </row>
    <row r="28" spans="1:4">
      <c r="A28" s="2">
        <v>35</v>
      </c>
      <c r="B28" t="s">
        <v>206</v>
      </c>
      <c r="C28" s="31">
        <v>3015</v>
      </c>
      <c r="D28">
        <v>20</v>
      </c>
    </row>
    <row r="29" spans="1:4">
      <c r="A29" s="2">
        <v>36</v>
      </c>
      <c r="B29" t="s">
        <v>207</v>
      </c>
      <c r="C29" s="31">
        <v>3170</v>
      </c>
      <c r="D29">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B51EC-BEFB-4960-B0CB-284B885C719D}">
  <dimension ref="A1:S16"/>
  <sheetViews>
    <sheetView workbookViewId="0">
      <pane xSplit="1" ySplit="1" topLeftCell="B2" activePane="bottomRight" state="frozen"/>
      <selection pane="bottomRight" activeCell="G19" sqref="G19:G25"/>
      <selection pane="bottomLeft" activeCell="A5" sqref="A5"/>
      <selection pane="topRight" activeCell="D1" sqref="D1"/>
    </sheetView>
  </sheetViews>
  <sheetFormatPr defaultRowHeight="15.75"/>
  <cols>
    <col min="1" max="1" width="9" style="40"/>
    <col min="2" max="2" width="11.75" style="40" customWidth="1"/>
    <col min="3" max="4" width="10.125" style="40" customWidth="1"/>
    <col min="5" max="5" width="11.5" style="40" customWidth="1"/>
    <col min="6" max="6" width="10.125" style="40" customWidth="1"/>
    <col min="7" max="7" width="9.875" style="40" customWidth="1"/>
    <col min="8" max="12" width="11.75" style="40" customWidth="1"/>
    <col min="13" max="13" width="12" style="40" customWidth="1"/>
    <col min="14" max="14" width="11.375" style="40" customWidth="1"/>
    <col min="15" max="15" width="12.875" style="44" customWidth="1"/>
    <col min="16" max="16" width="10.875" style="40" customWidth="1"/>
    <col min="17" max="16384" width="9" style="40"/>
  </cols>
  <sheetData>
    <row r="1" spans="1:19" ht="75" customHeight="1">
      <c r="A1" s="37" t="s">
        <v>59</v>
      </c>
      <c r="B1" s="38" t="s">
        <v>345</v>
      </c>
      <c r="C1" s="38" t="s">
        <v>346</v>
      </c>
      <c r="D1" s="38" t="s">
        <v>347</v>
      </c>
      <c r="E1" s="38" t="s">
        <v>348</v>
      </c>
      <c r="F1" s="38" t="s">
        <v>349</v>
      </c>
      <c r="G1" s="38" t="s">
        <v>350</v>
      </c>
      <c r="H1" s="38" t="s">
        <v>351</v>
      </c>
      <c r="I1" s="38" t="s">
        <v>352</v>
      </c>
      <c r="J1" s="37" t="s">
        <v>295</v>
      </c>
      <c r="K1" s="45" t="s">
        <v>353</v>
      </c>
      <c r="L1" s="45" t="s">
        <v>354</v>
      </c>
      <c r="M1" s="37" t="s">
        <v>355</v>
      </c>
      <c r="N1" s="37" t="s">
        <v>356</v>
      </c>
      <c r="O1" s="39" t="s">
        <v>357</v>
      </c>
      <c r="P1" s="37" t="s">
        <v>358</v>
      </c>
      <c r="Q1" s="45" t="s">
        <v>359</v>
      </c>
    </row>
    <row r="2" spans="1:19" ht="17.25" customHeight="1">
      <c r="A2" s="37">
        <v>1899</v>
      </c>
      <c r="B2" s="38">
        <v>29294</v>
      </c>
      <c r="C2" s="38">
        <v>24266</v>
      </c>
      <c r="D2" s="41">
        <f>C2/B2</f>
        <v>0.8283607564689015</v>
      </c>
      <c r="E2" s="38">
        <v>3486</v>
      </c>
      <c r="F2" s="41">
        <f>E2/B2</f>
        <v>0.11900047791356592</v>
      </c>
      <c r="G2" s="38">
        <v>941</v>
      </c>
      <c r="H2" s="41">
        <f>G2/B2</f>
        <v>3.2122618966341228E-2</v>
      </c>
      <c r="I2" s="38">
        <v>0</v>
      </c>
      <c r="J2" s="37"/>
      <c r="K2" s="37">
        <f>B2-C2-E2-G2-I2</f>
        <v>601</v>
      </c>
      <c r="L2" s="37">
        <f>K2/B2</f>
        <v>2.0516146651191371E-2</v>
      </c>
      <c r="M2" s="41">
        <f>C2/(B2-E2)</f>
        <v>0.94025108493490395</v>
      </c>
      <c r="N2" s="41">
        <f>G2/(B2-E2)</f>
        <v>3.6461562306261623E-2</v>
      </c>
      <c r="O2" s="41">
        <f t="shared" ref="O2:P9" si="0">I2/(B2-E2)</f>
        <v>0</v>
      </c>
      <c r="P2" s="42">
        <f t="shared" si="0"/>
        <v>0</v>
      </c>
      <c r="Q2" s="42">
        <f>K2/(B2-E2)</f>
        <v>2.3287352758834468E-2</v>
      </c>
      <c r="S2" s="46"/>
    </row>
    <row r="3" spans="1:19" ht="17.25" customHeight="1">
      <c r="A3" s="37">
        <v>1900</v>
      </c>
      <c r="B3" s="38">
        <v>29708</v>
      </c>
      <c r="C3" s="38">
        <v>25024</v>
      </c>
      <c r="D3" s="41">
        <f t="shared" ref="D3:D16" si="1">C3/B3</f>
        <v>0.84233203177595262</v>
      </c>
      <c r="E3" s="38">
        <v>3344</v>
      </c>
      <c r="F3" s="41">
        <f t="shared" ref="F3:F16" si="2">E3/B3</f>
        <v>0.11256227278847449</v>
      </c>
      <c r="G3" s="38">
        <v>861</v>
      </c>
      <c r="H3" s="41">
        <f t="shared" ref="H3:H16" si="3">G3/B3</f>
        <v>2.8982092365692744E-2</v>
      </c>
      <c r="I3" s="38">
        <v>0</v>
      </c>
      <c r="J3" s="37"/>
      <c r="K3" s="37">
        <f t="shared" ref="K3:K16" si="4">B3-C3-E3-G3-I3</f>
        <v>479</v>
      </c>
      <c r="L3" s="37">
        <f t="shared" ref="L3:L16" si="5">K3/B3</f>
        <v>1.6123603069880168E-2</v>
      </c>
      <c r="M3" s="41">
        <f t="shared" ref="M3:M16" si="6">C3/(B3-E3)</f>
        <v>0.94917311485358824</v>
      </c>
      <c r="N3" s="41">
        <f t="shared" ref="N3:N16" si="7">G3/(B3-E3)</f>
        <v>3.2658170232134728E-2</v>
      </c>
      <c r="O3" s="41">
        <f t="shared" si="0"/>
        <v>0</v>
      </c>
      <c r="P3" s="42">
        <f t="shared" si="0"/>
        <v>0</v>
      </c>
      <c r="Q3" s="42">
        <f t="shared" ref="Q3:Q16" si="8">K3/(B3-E3)</f>
        <v>1.8168714914277045E-2</v>
      </c>
    </row>
    <row r="4" spans="1:19" ht="17.25" customHeight="1">
      <c r="A4" s="37">
        <v>1901</v>
      </c>
      <c r="B4" s="38">
        <v>29261</v>
      </c>
      <c r="C4" s="38">
        <v>24389</v>
      </c>
      <c r="D4" s="41">
        <f t="shared" si="1"/>
        <v>0.83349851337958369</v>
      </c>
      <c r="E4" s="38">
        <v>3182</v>
      </c>
      <c r="F4" s="41">
        <f t="shared" si="2"/>
        <v>0.10874542906940979</v>
      </c>
      <c r="G4" s="38">
        <v>974</v>
      </c>
      <c r="H4" s="41">
        <f t="shared" si="3"/>
        <v>3.3286627251290113E-2</v>
      </c>
      <c r="I4" s="38">
        <v>0</v>
      </c>
      <c r="J4" s="37"/>
      <c r="K4" s="37">
        <f t="shared" si="4"/>
        <v>716</v>
      </c>
      <c r="L4" s="37">
        <f t="shared" si="5"/>
        <v>2.4469430299716346E-2</v>
      </c>
      <c r="M4" s="41">
        <f t="shared" si="6"/>
        <v>0.93519690172169179</v>
      </c>
      <c r="N4" s="41">
        <f t="shared" si="7"/>
        <v>3.7348057824303081E-2</v>
      </c>
      <c r="O4" s="41">
        <f t="shared" si="0"/>
        <v>0</v>
      </c>
      <c r="P4" s="42">
        <f t="shared" si="0"/>
        <v>0</v>
      </c>
      <c r="Q4" s="42">
        <f t="shared" si="8"/>
        <v>2.7455040454005139E-2</v>
      </c>
    </row>
    <row r="5" spans="1:19" ht="17.25" customHeight="1">
      <c r="A5" s="37">
        <v>1902</v>
      </c>
      <c r="B5" s="38">
        <v>24722</v>
      </c>
      <c r="C5" s="38">
        <v>20804</v>
      </c>
      <c r="D5" s="41">
        <f t="shared" si="1"/>
        <v>0.84151767656338483</v>
      </c>
      <c r="E5" s="38">
        <v>2626</v>
      </c>
      <c r="F5" s="41">
        <f t="shared" si="2"/>
        <v>0.10622117951622037</v>
      </c>
      <c r="G5" s="38">
        <v>873</v>
      </c>
      <c r="H5" s="41">
        <f t="shared" si="3"/>
        <v>3.5312676967882858E-2</v>
      </c>
      <c r="I5" s="38">
        <v>0</v>
      </c>
      <c r="J5" s="37"/>
      <c r="K5" s="37">
        <f t="shared" si="4"/>
        <v>419</v>
      </c>
      <c r="L5" s="37">
        <f t="shared" si="5"/>
        <v>1.6948466952511933E-2</v>
      </c>
      <c r="M5" s="41">
        <f t="shared" si="6"/>
        <v>0.94152787834902241</v>
      </c>
      <c r="N5" s="41">
        <f t="shared" si="7"/>
        <v>3.9509413468501085E-2</v>
      </c>
      <c r="O5" s="41">
        <f t="shared" si="0"/>
        <v>0</v>
      </c>
      <c r="P5" s="42">
        <f t="shared" si="0"/>
        <v>0</v>
      </c>
      <c r="Q5" s="42">
        <f t="shared" si="8"/>
        <v>1.8962708182476466E-2</v>
      </c>
    </row>
    <row r="6" spans="1:19" ht="17.25" customHeight="1">
      <c r="A6" s="37">
        <v>1903</v>
      </c>
      <c r="B6" s="38">
        <v>25683</v>
      </c>
      <c r="C6" s="38">
        <v>21706</v>
      </c>
      <c r="D6" s="41">
        <f t="shared" si="1"/>
        <v>0.8451504886500798</v>
      </c>
      <c r="E6" s="38">
        <v>2765</v>
      </c>
      <c r="F6" s="41">
        <f t="shared" si="2"/>
        <v>0.10765876260561461</v>
      </c>
      <c r="G6" s="38">
        <v>853</v>
      </c>
      <c r="H6" s="41">
        <f t="shared" si="3"/>
        <v>3.3212630923178756E-2</v>
      </c>
      <c r="I6" s="38">
        <v>0</v>
      </c>
      <c r="J6" s="37"/>
      <c r="K6" s="37">
        <f t="shared" si="4"/>
        <v>359</v>
      </c>
      <c r="L6" s="37">
        <f t="shared" si="5"/>
        <v>1.3978117821126816E-2</v>
      </c>
      <c r="M6" s="41">
        <f t="shared" si="6"/>
        <v>0.94711580417139363</v>
      </c>
      <c r="N6" s="41">
        <f t="shared" si="7"/>
        <v>3.7219652674753467E-2</v>
      </c>
      <c r="O6" s="41">
        <f t="shared" si="0"/>
        <v>0</v>
      </c>
      <c r="P6" s="42">
        <f t="shared" si="0"/>
        <v>0</v>
      </c>
      <c r="Q6" s="42">
        <f t="shared" si="8"/>
        <v>1.5664543153852867E-2</v>
      </c>
    </row>
    <row r="7" spans="1:19" ht="17.25" customHeight="1">
      <c r="A7" s="37">
        <v>1904</v>
      </c>
      <c r="B7" s="38">
        <v>24751</v>
      </c>
      <c r="C7" s="38">
        <v>20645</v>
      </c>
      <c r="D7" s="41">
        <f t="shared" si="1"/>
        <v>0.8341077128196841</v>
      </c>
      <c r="E7" s="38">
        <v>2728</v>
      </c>
      <c r="F7" s="41">
        <f t="shared" si="2"/>
        <v>0.11021776897903116</v>
      </c>
      <c r="G7" s="38">
        <v>909</v>
      </c>
      <c r="H7" s="41">
        <f t="shared" si="3"/>
        <v>3.6725788857015877E-2</v>
      </c>
      <c r="I7" s="38">
        <v>0</v>
      </c>
      <c r="J7" s="37"/>
      <c r="K7" s="37">
        <f t="shared" si="4"/>
        <v>469</v>
      </c>
      <c r="L7" s="37">
        <f t="shared" si="5"/>
        <v>1.894872934426892E-2</v>
      </c>
      <c r="M7" s="41">
        <f t="shared" si="6"/>
        <v>0.93742905144621536</v>
      </c>
      <c r="N7" s="41">
        <f t="shared" si="7"/>
        <v>4.1275030649775238E-2</v>
      </c>
      <c r="O7" s="41">
        <f t="shared" si="0"/>
        <v>0</v>
      </c>
      <c r="P7" s="42">
        <f t="shared" si="0"/>
        <v>0</v>
      </c>
      <c r="Q7" s="42">
        <f t="shared" si="8"/>
        <v>2.1295917904009445E-2</v>
      </c>
    </row>
    <row r="8" spans="1:19" ht="17.25" customHeight="1">
      <c r="A8" s="37">
        <v>1905</v>
      </c>
      <c r="B8" s="38">
        <v>24863</v>
      </c>
      <c r="C8" s="38">
        <v>20977</v>
      </c>
      <c r="D8" s="41">
        <f t="shared" si="1"/>
        <v>0.8437034951534409</v>
      </c>
      <c r="E8" s="38">
        <v>2487</v>
      </c>
      <c r="F8" s="41">
        <f t="shared" si="2"/>
        <v>0.10002815428548445</v>
      </c>
      <c r="G8" s="38">
        <v>892</v>
      </c>
      <c r="H8" s="41">
        <f t="shared" si="3"/>
        <v>3.5876603788762416E-2</v>
      </c>
      <c r="I8" s="38">
        <v>0</v>
      </c>
      <c r="J8" s="37"/>
      <c r="K8" s="37">
        <f t="shared" si="4"/>
        <v>507</v>
      </c>
      <c r="L8" s="37">
        <f t="shared" si="5"/>
        <v>2.0391746772312272E-2</v>
      </c>
      <c r="M8" s="41">
        <f t="shared" si="6"/>
        <v>0.93747765462996069</v>
      </c>
      <c r="N8" s="41">
        <f t="shared" si="7"/>
        <v>3.986414015016089E-2</v>
      </c>
      <c r="O8" s="41">
        <f t="shared" si="0"/>
        <v>0</v>
      </c>
      <c r="P8" s="42">
        <f t="shared" si="0"/>
        <v>0</v>
      </c>
      <c r="Q8" s="42">
        <f t="shared" si="8"/>
        <v>2.2658205219878443E-2</v>
      </c>
    </row>
    <row r="9" spans="1:19" ht="17.25" customHeight="1">
      <c r="A9" s="37">
        <v>1906</v>
      </c>
      <c r="B9" s="38">
        <v>24557</v>
      </c>
      <c r="C9" s="38">
        <v>20358</v>
      </c>
      <c r="D9" s="41">
        <f t="shared" si="1"/>
        <v>0.82901005823186869</v>
      </c>
      <c r="E9" s="38">
        <v>2591</v>
      </c>
      <c r="F9" s="41">
        <f t="shared" si="2"/>
        <v>0.10550963065521032</v>
      </c>
      <c r="G9" s="38">
        <v>1223</v>
      </c>
      <c r="H9" s="41">
        <f t="shared" si="3"/>
        <v>4.9802500305411897E-2</v>
      </c>
      <c r="I9" s="38">
        <v>0</v>
      </c>
      <c r="J9" s="37"/>
      <c r="K9" s="37">
        <f t="shared" si="4"/>
        <v>385</v>
      </c>
      <c r="L9" s="37">
        <f t="shared" si="5"/>
        <v>1.567781080750906E-2</v>
      </c>
      <c r="M9" s="41">
        <f t="shared" si="6"/>
        <v>0.92679595738869158</v>
      </c>
      <c r="N9" s="41">
        <f t="shared" si="7"/>
        <v>5.5676955294546117E-2</v>
      </c>
      <c r="O9" s="41">
        <f t="shared" si="0"/>
        <v>0</v>
      </c>
      <c r="P9" s="42">
        <f t="shared" si="0"/>
        <v>0</v>
      </c>
      <c r="Q9" s="42">
        <f t="shared" si="8"/>
        <v>1.7527087316762269E-2</v>
      </c>
    </row>
    <row r="10" spans="1:19" ht="17.25" customHeight="1">
      <c r="A10" s="37">
        <v>1907</v>
      </c>
      <c r="B10" s="38">
        <v>24003</v>
      </c>
      <c r="C10" s="38">
        <v>17990</v>
      </c>
      <c r="D10" s="41">
        <f t="shared" si="1"/>
        <v>0.74948964712744237</v>
      </c>
      <c r="E10" s="38">
        <v>2570</v>
      </c>
      <c r="F10" s="41">
        <f t="shared" si="2"/>
        <v>0.10706994958963463</v>
      </c>
      <c r="G10" s="38">
        <v>1740</v>
      </c>
      <c r="H10" s="41">
        <f t="shared" si="3"/>
        <v>7.249093863267092E-2</v>
      </c>
      <c r="I10" s="38">
        <v>1179</v>
      </c>
      <c r="J10" s="41">
        <f>I10/B10</f>
        <v>4.9118860142482193E-2</v>
      </c>
      <c r="K10" s="37">
        <f t="shared" si="4"/>
        <v>524</v>
      </c>
      <c r="L10" s="37">
        <f t="shared" si="5"/>
        <v>2.1830604507769861E-2</v>
      </c>
      <c r="M10" s="41">
        <f t="shared" si="6"/>
        <v>0.83935986562777021</v>
      </c>
      <c r="N10" s="41">
        <f t="shared" si="7"/>
        <v>8.1183222134092292E-2</v>
      </c>
      <c r="O10" s="41">
        <f t="shared" ref="O10:O16" si="9">I10/(B10-E10)</f>
        <v>5.5008631549479776E-2</v>
      </c>
      <c r="P10" s="43">
        <f>O10+N10</f>
        <v>0.13619185368357206</v>
      </c>
      <c r="Q10" s="42">
        <f t="shared" si="8"/>
        <v>2.4448280688657679E-2</v>
      </c>
    </row>
    <row r="11" spans="1:19" ht="17.25" customHeight="1">
      <c r="A11" s="37">
        <v>1908</v>
      </c>
      <c r="B11" s="38">
        <v>23912</v>
      </c>
      <c r="C11" s="38">
        <v>16623</v>
      </c>
      <c r="D11" s="41">
        <f t="shared" si="1"/>
        <v>0.69517397122783542</v>
      </c>
      <c r="E11" s="38">
        <v>2573</v>
      </c>
      <c r="F11" s="41">
        <f t="shared" si="2"/>
        <v>0.10760287721646035</v>
      </c>
      <c r="G11" s="38">
        <v>1911</v>
      </c>
      <c r="H11" s="41">
        <f t="shared" si="3"/>
        <v>7.9918032786885251E-2</v>
      </c>
      <c r="I11" s="38">
        <v>2198</v>
      </c>
      <c r="J11" s="41">
        <f t="shared" ref="J11:J16" si="10">I11/B11</f>
        <v>9.1920374707259958E-2</v>
      </c>
      <c r="K11" s="37">
        <f t="shared" si="4"/>
        <v>607</v>
      </c>
      <c r="L11" s="37">
        <f t="shared" si="5"/>
        <v>2.538474406155905E-2</v>
      </c>
      <c r="M11" s="41">
        <f t="shared" si="6"/>
        <v>0.77899620413327708</v>
      </c>
      <c r="N11" s="41">
        <f t="shared" si="7"/>
        <v>8.9554337129200051E-2</v>
      </c>
      <c r="O11" s="41">
        <f t="shared" si="9"/>
        <v>0.10300388959182717</v>
      </c>
      <c r="P11" s="43">
        <f t="shared" ref="P11:P16" si="11">O11+N11</f>
        <v>0.19255822672102724</v>
      </c>
      <c r="Q11" s="42">
        <f t="shared" si="8"/>
        <v>2.8445569145695675E-2</v>
      </c>
    </row>
    <row r="12" spans="1:19" ht="17.25" customHeight="1">
      <c r="A12" s="37">
        <v>1909</v>
      </c>
      <c r="B12" s="38">
        <v>23135</v>
      </c>
      <c r="C12" s="38">
        <v>15551</v>
      </c>
      <c r="D12" s="41">
        <f t="shared" si="1"/>
        <v>0.67218500108061374</v>
      </c>
      <c r="E12" s="38">
        <v>2449</v>
      </c>
      <c r="F12" s="41">
        <f t="shared" si="2"/>
        <v>0.10585692673438513</v>
      </c>
      <c r="G12" s="38">
        <v>1653</v>
      </c>
      <c r="H12" s="41">
        <f t="shared" si="3"/>
        <v>7.145018370434407E-2</v>
      </c>
      <c r="I12" s="38">
        <v>2905</v>
      </c>
      <c r="J12" s="41">
        <f t="shared" si="10"/>
        <v>0.12556732223903178</v>
      </c>
      <c r="K12" s="37">
        <f t="shared" si="4"/>
        <v>577</v>
      </c>
      <c r="L12" s="37">
        <f t="shared" si="5"/>
        <v>2.4940566241625241E-2</v>
      </c>
      <c r="M12" s="41">
        <f t="shared" si="6"/>
        <v>0.75176447839118243</v>
      </c>
      <c r="N12" s="41">
        <f t="shared" si="7"/>
        <v>7.9909117277385672E-2</v>
      </c>
      <c r="O12" s="41">
        <f t="shared" si="9"/>
        <v>0.14043314318862998</v>
      </c>
      <c r="P12" s="43">
        <f t="shared" si="11"/>
        <v>0.22034226046601565</v>
      </c>
      <c r="Q12" s="42">
        <f t="shared" si="8"/>
        <v>2.7893261142801894E-2</v>
      </c>
    </row>
    <row r="13" spans="1:19" ht="17.25" customHeight="1">
      <c r="A13" s="37">
        <v>1910</v>
      </c>
      <c r="B13" s="38">
        <v>22216</v>
      </c>
      <c r="C13" s="38">
        <v>14399</v>
      </c>
      <c r="D13" s="41">
        <f t="shared" si="1"/>
        <v>0.64813647821389986</v>
      </c>
      <c r="E13" s="38">
        <v>2177</v>
      </c>
      <c r="F13" s="41">
        <f t="shared" si="2"/>
        <v>9.7992437882607128E-2</v>
      </c>
      <c r="G13" s="38">
        <v>1624</v>
      </c>
      <c r="H13" s="41">
        <f t="shared" si="3"/>
        <v>7.3100468131076707E-2</v>
      </c>
      <c r="I13" s="38">
        <v>3554</v>
      </c>
      <c r="J13" s="41">
        <f t="shared" si="10"/>
        <v>0.15997479294202377</v>
      </c>
      <c r="K13" s="37">
        <f t="shared" si="4"/>
        <v>462</v>
      </c>
      <c r="L13" s="37">
        <f t="shared" si="5"/>
        <v>2.079582283039251E-2</v>
      </c>
      <c r="M13" s="41">
        <f t="shared" si="6"/>
        <v>0.71854882978192525</v>
      </c>
      <c r="N13" s="41">
        <f t="shared" si="7"/>
        <v>8.1041968162083936E-2</v>
      </c>
      <c r="O13" s="41">
        <f t="shared" si="9"/>
        <v>0.17735415938919108</v>
      </c>
      <c r="P13" s="43">
        <f t="shared" si="11"/>
        <v>0.258396127551275</v>
      </c>
      <c r="Q13" s="42">
        <f t="shared" si="8"/>
        <v>2.3055042666799742E-2</v>
      </c>
    </row>
    <row r="14" spans="1:19" ht="17.25" customHeight="1">
      <c r="A14" s="37">
        <v>1911</v>
      </c>
      <c r="B14" s="38">
        <v>21798</v>
      </c>
      <c r="C14" s="38">
        <v>13145</v>
      </c>
      <c r="D14" s="41">
        <f t="shared" si="1"/>
        <v>0.60303697586934579</v>
      </c>
      <c r="E14" s="38">
        <v>2367</v>
      </c>
      <c r="F14" s="41">
        <f t="shared" si="2"/>
        <v>0.10858794384805945</v>
      </c>
      <c r="G14" s="38">
        <v>1620</v>
      </c>
      <c r="H14" s="41">
        <f t="shared" si="3"/>
        <v>7.4318744838976047E-2</v>
      </c>
      <c r="I14" s="38">
        <v>4110</v>
      </c>
      <c r="J14" s="41">
        <f t="shared" si="10"/>
        <v>0.18854940820258739</v>
      </c>
      <c r="K14" s="37">
        <f t="shared" si="4"/>
        <v>556</v>
      </c>
      <c r="L14" s="37">
        <f t="shared" si="5"/>
        <v>2.5506927241031287E-2</v>
      </c>
      <c r="M14" s="41">
        <f t="shared" si="6"/>
        <v>0.67649632031290208</v>
      </c>
      <c r="N14" s="41">
        <f t="shared" si="7"/>
        <v>8.3371931449745251E-2</v>
      </c>
      <c r="O14" s="41">
        <f t="shared" si="9"/>
        <v>0.21151767793731666</v>
      </c>
      <c r="P14" s="43">
        <f t="shared" si="11"/>
        <v>0.29488960938706188</v>
      </c>
      <c r="Q14" s="42">
        <f t="shared" si="8"/>
        <v>2.8614070300036026E-2</v>
      </c>
    </row>
    <row r="15" spans="1:19" ht="17.25" customHeight="1">
      <c r="A15" s="37">
        <v>1912</v>
      </c>
      <c r="B15" s="38">
        <v>22160</v>
      </c>
      <c r="C15" s="38">
        <v>13054</v>
      </c>
      <c r="D15" s="41">
        <f t="shared" si="1"/>
        <v>0.58907942238267152</v>
      </c>
      <c r="E15" s="38">
        <v>2328</v>
      </c>
      <c r="F15" s="41">
        <f t="shared" si="2"/>
        <v>0.10505415162454873</v>
      </c>
      <c r="G15" s="38">
        <v>1679</v>
      </c>
      <c r="H15" s="41">
        <f t="shared" si="3"/>
        <v>7.5767148014440427E-2</v>
      </c>
      <c r="I15" s="38">
        <v>4641</v>
      </c>
      <c r="J15" s="41">
        <f t="shared" si="10"/>
        <v>0.20943140794223827</v>
      </c>
      <c r="K15" s="37">
        <f t="shared" si="4"/>
        <v>458</v>
      </c>
      <c r="L15" s="37">
        <f t="shared" si="5"/>
        <v>2.0667870036101082E-2</v>
      </c>
      <c r="M15" s="41">
        <f t="shared" si="6"/>
        <v>0.65822912464703509</v>
      </c>
      <c r="N15" s="41">
        <f t="shared" si="7"/>
        <v>8.4661153691004437E-2</v>
      </c>
      <c r="O15" s="41">
        <f t="shared" si="9"/>
        <v>0.2340157321500605</v>
      </c>
      <c r="P15" s="43">
        <f t="shared" si="11"/>
        <v>0.31867688584106491</v>
      </c>
      <c r="Q15" s="42">
        <f t="shared" si="8"/>
        <v>2.3093989511899959E-2</v>
      </c>
    </row>
    <row r="16" spans="1:19" ht="17.25" customHeight="1">
      <c r="A16" s="37">
        <v>1913</v>
      </c>
      <c r="B16" s="38">
        <v>22741</v>
      </c>
      <c r="C16" s="38">
        <v>12803</v>
      </c>
      <c r="D16" s="41">
        <f t="shared" si="1"/>
        <v>0.56299195286047232</v>
      </c>
      <c r="E16" s="38">
        <v>2412</v>
      </c>
      <c r="F16" s="41">
        <f t="shared" si="2"/>
        <v>0.10606393738182138</v>
      </c>
      <c r="G16" s="38">
        <v>1629</v>
      </c>
      <c r="H16" s="41">
        <f t="shared" si="3"/>
        <v>7.163273382876742E-2</v>
      </c>
      <c r="I16" s="38">
        <v>5480</v>
      </c>
      <c r="J16" s="41">
        <f t="shared" si="10"/>
        <v>0.24097445143133547</v>
      </c>
      <c r="K16" s="37">
        <f t="shared" si="4"/>
        <v>417</v>
      </c>
      <c r="L16" s="37">
        <f t="shared" si="5"/>
        <v>1.8336924497603449E-2</v>
      </c>
      <c r="M16" s="41">
        <f t="shared" si="6"/>
        <v>0.62978995523636183</v>
      </c>
      <c r="N16" s="41">
        <f t="shared" si="7"/>
        <v>8.0131831373899357E-2</v>
      </c>
      <c r="O16" s="41">
        <f t="shared" si="9"/>
        <v>0.26956564513748832</v>
      </c>
      <c r="P16" s="43">
        <f t="shared" si="11"/>
        <v>0.34969747651138766</v>
      </c>
      <c r="Q16" s="42">
        <f t="shared" si="8"/>
        <v>2.0512568252250479E-2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457D7B84F8124C837D258ABE60BCDF" ma:contentTypeVersion="14" ma:contentTypeDescription="Create a new document." ma:contentTypeScope="" ma:versionID="55c456704214d850e9bc5bf923ed5c3f">
  <xsd:schema xmlns:xsd="http://www.w3.org/2001/XMLSchema" xmlns:xs="http://www.w3.org/2001/XMLSchema" xmlns:p="http://schemas.microsoft.com/office/2006/metadata/properties" xmlns:ns3="ca892aaa-341e-4340-a4cd-edac93849840" xmlns:ns4="733bd7ae-799f-446f-b6b6-9aa1be7d8cf5" targetNamespace="http://schemas.microsoft.com/office/2006/metadata/properties" ma:root="true" ma:fieldsID="4bd0395db496fc534f8737eabe565193" ns3:_="" ns4:_="">
    <xsd:import namespace="ca892aaa-341e-4340-a4cd-edac93849840"/>
    <xsd:import namespace="733bd7ae-799f-446f-b6b6-9aa1be7d8cf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892aaa-341e-4340-a4cd-edac938498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33bd7ae-799f-446f-b6b6-9aa1be7d8c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C978FA-8CDC-45A1-82CD-CAA4D63FD553}"/>
</file>

<file path=customXml/itemProps2.xml><?xml version="1.0" encoding="utf-8"?>
<ds:datastoreItem xmlns:ds="http://schemas.openxmlformats.org/officeDocument/2006/customXml" ds:itemID="{A73F3E32-3099-4A9A-8055-7ECF6EC70FA4}"/>
</file>

<file path=customXml/itemProps3.xml><?xml version="1.0" encoding="utf-8"?>
<ds:datastoreItem xmlns:ds="http://schemas.openxmlformats.org/officeDocument/2006/customXml" ds:itemID="{D76472F8-F271-4FD9-8959-04472A02EE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Mancy</dc:creator>
  <cp:keywords/>
  <dc:description/>
  <cp:lastModifiedBy>Gillian Stewart (PGR)</cp:lastModifiedBy>
  <cp:revision/>
  <dcterms:created xsi:type="dcterms:W3CDTF">2019-08-21T10:57:25Z</dcterms:created>
  <dcterms:modified xsi:type="dcterms:W3CDTF">2023-01-18T15:39:53Z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0x0101002B457D7B84F8124C837D258ABE60BCDF</vt:lpwstr>
  </property>
</Properties>
</file>