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UCI\Week 1\"/>
    </mc:Choice>
  </mc:AlternateContent>
  <xr:revisionPtr revIDLastSave="0" documentId="13_ncr:1_{11C5FA32-B8D7-451C-A1B3-C447886746DF}" xr6:coauthVersionLast="47" xr6:coauthVersionMax="47" xr10:uidLastSave="{00000000-0000-0000-0000-000000000000}"/>
  <bookViews>
    <workbookView xWindow="0" yWindow="1410" windowWidth="20640" windowHeight="19215" firstSheet="1" activeTab="5" xr2:uid="{00000000-000D-0000-FFFF-FFFF00000000}"/>
  </bookViews>
  <sheets>
    <sheet name="Crowdfunding" sheetId="1" r:id="rId1"/>
    <sheet name="Pivot Table" sheetId="2" r:id="rId2"/>
    <sheet name="Pivot Table 2" sheetId="3" r:id="rId3"/>
    <sheet name="Pivot Table 3" sheetId="6" r:id="rId4"/>
    <sheet name="Bonus" sheetId="5" r:id="rId5"/>
    <sheet name="Summary Statistics Table " sheetId="7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3" i="7"/>
  <c r="I4" i="7"/>
  <c r="I5" i="7"/>
  <c r="I2" i="7"/>
  <c r="H2" i="7"/>
  <c r="H7" i="7"/>
  <c r="H6" i="7"/>
  <c r="H5" i="7"/>
  <c r="H4" i="7"/>
  <c r="H3" i="7"/>
  <c r="P2" i="1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E2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9" i="5" l="1"/>
  <c r="E5" i="5"/>
  <c r="E3" i="5"/>
  <c r="E6" i="5"/>
  <c r="E8" i="5"/>
  <c r="G8" i="5" s="1"/>
  <c r="H2" i="5"/>
  <c r="E7" i="5"/>
  <c r="G7" i="5" s="1"/>
  <c r="H3" i="5"/>
  <c r="H5" i="5"/>
  <c r="H6" i="5"/>
  <c r="G3" i="5"/>
  <c r="G5" i="5"/>
  <c r="G6" i="5"/>
  <c r="E4" i="5"/>
  <c r="F4" i="5" s="1"/>
  <c r="F13" i="5"/>
  <c r="G2" i="5"/>
  <c r="H9" i="5"/>
  <c r="G9" i="5"/>
  <c r="E13" i="5"/>
  <c r="H13" i="5" s="1"/>
  <c r="F9" i="5"/>
  <c r="E12" i="5"/>
  <c r="F12" i="5" s="1"/>
  <c r="E11" i="5"/>
  <c r="G11" i="5" s="1"/>
  <c r="F7" i="5"/>
  <c r="E10" i="5"/>
  <c r="G10" i="5" s="1"/>
  <c r="F6" i="5"/>
  <c r="F5" i="5"/>
  <c r="F3" i="5"/>
  <c r="F2" i="5"/>
  <c r="F8" i="5" l="1"/>
  <c r="H8" i="5"/>
  <c r="H7" i="5"/>
  <c r="H11" i="5"/>
  <c r="G4" i="5"/>
  <c r="H12" i="5"/>
  <c r="H10" i="5"/>
  <c r="H4" i="5"/>
  <c r="F10" i="5"/>
  <c r="G13" i="5"/>
  <c r="G12" i="5"/>
  <c r="F11" i="5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<sst xmlns="http://schemas.openxmlformats.org/spreadsheetml/2006/main" count="9062" uniqueCount="2114">
  <si>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</si>
  <si>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</si>
  <si>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</si>
  <si>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</si>
  <si>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</si>
  <si>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</si>
  <si>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</si>
  <si>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</si>
  <si>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</si>
  <si>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</si>
  <si>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</si>
  <si>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</si>
  <si>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</si>
  <si>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</si>
  <si>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</si>
  <si>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</si>
  <si>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</si>
  <si>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</si>
  <si>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</si>
  <si>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</si>
  <si>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</si>
  <si>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</si>
  <si>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</si>
  <si>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</si>
  <si>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</si>
  <si>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</si>
  <si>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</si>
  <si>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</si>
  <si>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</si>
  <si>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</si>
  <si>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</si>
  <si>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</si>
  <si>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</si>
  <si>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</si>
  <si>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</si>
  <si>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</si>
  <si>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</si>
  <si>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</si>
  <si>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</si>
  <si>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</si>
  <si>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</si>
  <si>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</si>
  <si>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</si>
  <si>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</si>
  <si>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</si>
  <si>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</si>
  <si>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</si>
  <si>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</si>
  <si>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</si>
  <si>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</si>
  <si>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</si>
  <si>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</si>
  <si>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</si>
  <si>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</si>
  <si>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</si>
  <si>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</si>
  <si>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</si>
  <si>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</si>
  <si>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</si>
  <si>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</si>
  <si>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</si>
  <si>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</si>
  <si>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</si>
  <si>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</si>
  <si>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</si>
  <si>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</si>
  <si>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</si>
  <si>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</si>
  <si>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</si>
  <si>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</si>
  <si>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</si>
  <si>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</si>
  <si>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</si>
  <si>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</si>
  <si>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</si>
  <si>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</si>
  <si>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</si>
  <si>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</si>
  <si>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</si>
  <si>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</si>
  <si>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</si>
  <si>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</si>
  <si>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</si>
  <si>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</si>
  <si>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</si>
  <si>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</si>
  <si>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</si>
  <si>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</si>
  <si>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</si>
  <si>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</si>
  <si>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</si>
  <si>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</si>
  <si>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</si>
  <si>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</si>
  <si>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</si>
  <si>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</si>
  <si>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</si>
  <si>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</si>
  <si>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</si>
  <si>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</si>
  <si>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</si>
  <si>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</si>
  <si>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</si>
  <si>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</si>
  <si>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</si>
  <si>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</si>
  <si>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</si>
  <si>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</si>
  <si>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</si>
  <si>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</si>
  <si>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</si>
  <si>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</si>
  <si>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</si>
  <si>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</si>
  <si>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</si>
  <si>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</si>
  <si>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</si>
  <si>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</si>
  <si>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</si>
  <si>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</si>
  <si>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</si>
  <si>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</si>
  <si>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</si>
  <si>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</si>
  <si>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</si>
  <si>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</si>
  <si>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</si>
  <si>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</si>
  <si>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</si>
  <si>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</si>
  <si>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</si>
  <si>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</si>
  <si>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</si>
  <si>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</si>
  <si>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</si>
  <si>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</si>
  <si>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</si>
  <si>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</si>
  <si>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</si>
  <si>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</si>
  <si>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</si>
  <si>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</si>
  <si>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</si>
  <si>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</si>
  <si>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</si>
  <si>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</si>
  <si>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</si>
  <si>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</si>
  <si>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</si>
  <si>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</si>
  <si>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</si>
  <si>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</si>
  <si>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</si>
  <si>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</si>
  <si>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</si>
  <si>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</si>
  <si>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</si>
  <si>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</si>
  <si>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</si>
  <si>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</si>
  <si>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</si>
  <si>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</si>
  <si>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</si>
  <si>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</si>
  <si>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</si>
  <si>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</si>
  <si>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</si>
  <si>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</si>
  <si>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</si>
  <si>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</si>
  <si>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</si>
  <si>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</si>
  <si>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</si>
  <si>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</si>
  <si>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</si>
  <si>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</si>
  <si>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</si>
  <si>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</si>
  <si>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</si>
  <si>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</si>
  <si>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</si>
  <si>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</si>
  <si>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</si>
  <si>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</si>
  <si>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</si>
  <si>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</si>
  <si>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</si>
  <si>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</si>
  <si>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</si>
  <si>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</si>
  <si>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</si>
  <si>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</si>
  <si>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</si>
  <si>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</si>
  <si>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</si>
  <si>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</si>
  <si>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</si>
  <si>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</si>
  <si>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</si>
  <si>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</si>
  <si>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</si>
  <si>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</si>
  <si>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</si>
  <si>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</si>
  <si>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</si>
  <si>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</si>
  <si>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</si>
  <si>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</si>
  <si>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</si>
  <si>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</si>
  <si>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</si>
  <si>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</si>
  <si>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</si>
  <si>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</si>
  <si>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</si>
  <si>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</si>
  <si>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</si>
  <si>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</si>
  <si>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</si>
  <si>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</si>
  <si>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</si>
  <si>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</si>
  <si>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</si>
  <si>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</si>
  <si>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</si>
  <si>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</si>
  <si>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</si>
  <si>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</si>
  <si>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</si>
  <si>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</si>
  <si>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</si>
  <si>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</si>
  <si>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</si>
  <si>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</si>
  <si>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</si>
  <si>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</si>
  <si>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</si>
  <si>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</si>
  <si>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</si>
  <si>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</si>
  <si>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</si>
  <si>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</si>
  <si>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</si>
  <si>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</si>
  <si>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</si>
  <si>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</si>
  <si>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</si>
  <si>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</si>
  <si>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</si>
  <si>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</si>
  <si>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</si>
  <si>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</si>
  <si>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</si>
  <si>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</si>
  <si>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</si>
  <si>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</si>
  <si>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</si>
  <si>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</si>
  <si>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</si>
  <si>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</si>
  <si>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</si>
  <si>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</si>
  <si>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</si>
  <si>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</si>
  <si>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</si>
  <si>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</si>
  <si>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</si>
  <si>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</si>
  <si>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</si>
  <si>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</si>
  <si>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</si>
  <si>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</si>
  <si>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</si>
  <si>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</si>
  <si>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</si>
  <si>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</si>
  <si>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</si>
  <si>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</si>
  <si>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</si>
  <si>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</si>
  <si>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</si>
  <si>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</si>
  <si>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</si>
  <si>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</si>
  <si>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</si>
  <si>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</si>
  <si>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</si>
  <si>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</si>
  <si>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</si>
  <si>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</si>
  <si>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</si>
  <si>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</si>
  <si>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</si>
  <si>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</si>
  <si>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</si>
  <si>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</si>
  <si>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</si>
  <si>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</si>
  <si>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</si>
  <si>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</si>
  <si>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</si>
  <si>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</si>
  <si>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</si>
  <si>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</si>
  <si>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</si>
  <si>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</si>
  <si>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</si>
  <si>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</si>
  <si>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</si>
  <si>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</si>
  <si>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</si>
  <si>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</si>
  <si>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</si>
  <si>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</si>
  <si>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</si>
  <si>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</si>
  <si>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</si>
  <si>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</si>
  <si>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</si>
  <si>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</si>
  <si>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</si>
  <si>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</si>
  <si>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</si>
  <si>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</si>
  <si>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</si>
  <si>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</si>
  <si>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</si>
  <si>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</si>
  <si>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</si>
  <si>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</si>
  <si>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</si>
  <si>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</si>
  <si>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</si>
  <si>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</si>
  <si>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</si>
  <si>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</si>
  <si>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</si>
  <si>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</si>
  <si>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</si>
  <si>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</si>
  <si>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</si>
  <si>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</si>
  <si>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</si>
  <si>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</si>
  <si>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</si>
  <si>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</si>
  <si>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</si>
  <si>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</si>
  <si>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</si>
  <si>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</si>
  <si>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</si>
  <si>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</si>
  <si>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</si>
  <si>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</si>
  <si>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</si>
  <si>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</si>
  <si>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</si>
  <si>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</si>
  <si>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</si>
  <si>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</si>
  <si>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</si>
  <si>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</si>
  <si>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</si>
  <si>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</si>
  <si>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</si>
  <si>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</si>
  <si>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</si>
  <si>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</si>
  <si>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</si>
  <si>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</si>
  <si>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</si>
  <si>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</si>
  <si>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</si>
  <si>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</si>
  <si>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</si>
  <si>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</si>
  <si>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</si>
  <si>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</si>
  <si>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</si>
  <si>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</si>
  <si>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</si>
  <si>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</si>
  <si>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</si>
  <si>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</si>
  <si>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</si>
  <si>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</si>
  <si>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</si>
  <si>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</si>
  <si>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</si>
  <si>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</si>
  <si>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</si>
  <si>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</si>
  <si>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</si>
  <si>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</si>
  <si>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</si>
  <si>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</si>
  <si>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</si>
  <si>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</si>
  <si>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</si>
  <si>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</si>
  <si>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</si>
  <si>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</si>
  <si>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</si>
  <si>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</si>
  <si>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</si>
  <si>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</si>
  <si>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</si>
  <si>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</si>
  <si>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</si>
  <si>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</si>
  <si>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</si>
  <si>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</si>
  <si>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</si>
  <si>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</si>
  <si>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</si>
  <si>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</si>
  <si>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</si>
  <si>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</si>
  <si>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</si>
  <si>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</si>
  <si>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</si>
  <si>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</si>
  <si>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</si>
  <si>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</si>
  <si>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</si>
  <si>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</si>
  <si>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</si>
  <si>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</si>
  <si>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</si>
  <si>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</si>
  <si>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</si>
  <si>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</si>
  <si>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</si>
  <si>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</si>
  <si>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</si>
  <si>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</si>
  <si>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</si>
  <si>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</si>
  <si>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</si>
  <si>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</si>
  <si>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</si>
  <si>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</si>
  <si>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</si>
  <si>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</si>
  <si>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</si>
  <si>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</si>
  <si>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</si>
  <si>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</si>
  <si>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</si>
  <si>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</si>
  <si>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</si>
  <si>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</si>
  <si>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</si>
  <si>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</si>
  <si>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</si>
  <si>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</si>
  <si>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</si>
  <si>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</si>
  <si>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</si>
  <si>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</si>
  <si>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</si>
  <si>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</si>
  <si>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</si>
  <si>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</si>
  <si>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</si>
  <si>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</si>
  <si>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</si>
  <si>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</si>
  <si>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</si>
  <si>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</si>
  <si>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</si>
  <si>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</si>
  <si>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</si>
  <si>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</si>
  <si>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</si>
  <si>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</si>
  <si>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</si>
  <si>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</si>
  <si>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</si>
  <si>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</si>
  <si>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</si>
  <si>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</si>
  <si>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</si>
  <si>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</si>
  <si>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</si>
  <si>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</si>
  <si>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</si>
  <si>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</si>
  <si>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</si>
  <si>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</si>
  <si>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</si>
  <si>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</si>
  <si>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</si>
  <si>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</si>
  <si>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</si>
  <si>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</si>
  <si>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</si>
  <si>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</si>
  <si>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</si>
  <si>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</si>
  <si>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</si>
  <si>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</si>
  <si>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</si>
  <si>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</si>
  <si>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</si>
  <si>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</si>
  <si>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</si>
  <si>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</si>
  <si>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</si>
  <si>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</si>
  <si>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</si>
  <si>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</si>
  <si>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</si>
  <si>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</si>
  <si>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</si>
  <si>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</si>
  <si>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</si>
  <si>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</si>
  <si>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</si>
  <si>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</si>
  <si>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</si>
  <si>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</si>
  <si>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</si>
  <si>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</si>
  <si>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</si>
  <si>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</si>
  <si>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</si>
  <si>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</si>
  <si>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</si>
  <si>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</si>
  <si>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</si>
  <si>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</si>
  <si>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</si>
  <si>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</si>
  <si>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</si>
  <si>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</si>
  <si>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</si>
  <si>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</si>
  <si>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</si>
  <si>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</si>
  <si>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</si>
  <si>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</si>
  <si>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</si>
  <si>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</si>
  <si>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</si>
  <si>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</si>
  <si>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</si>
  <si>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</si>
  <si>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</si>
  <si>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</si>
  <si>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</si>
  <si>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</si>
  <si>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</si>
  <si>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</si>
  <si>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</si>
  <si>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</si>
  <si>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</si>
  <si>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</si>
  <si>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</si>
  <si>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</si>
  <si>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</si>
  <si>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</si>
  <si>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</si>
  <si>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</si>
  <si>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</si>
  <si>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</si>
  <si>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</si>
  <si>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</si>
  <si>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</si>
  <si>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</si>
  <si>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</si>
  <si>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</si>
  <si>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</si>
  <si>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</si>
  <si>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</si>
  <si>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</si>
  <si>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</si>
  <si>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</si>
  <si>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</si>
  <si>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</si>
  <si>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</si>
  <si>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</si>
  <si>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</si>
  <si>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</si>
  <si>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</si>
  <si>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</si>
  <si>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</si>
  <si>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</si>
  <si>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</si>
  <si>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</si>
  <si>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</si>
  <si>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</si>
  <si>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</si>
  <si>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</si>
  <si>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</si>
  <si>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</si>
  <si>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</si>
  <si>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</si>
  <si>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</si>
  <si>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</si>
  <si>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</si>
  <si>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</si>
  <si>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</si>
  <si>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</si>
  <si>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</si>
  <si>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</si>
  <si>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</si>
  <si>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</si>
  <si>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</si>
  <si>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</si>
  <si>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</si>
  <si>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</si>
  <si>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</si>
  <si>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</si>
  <si>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</si>
  <si>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</si>
  <si>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</si>
  <si>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</si>
  <si>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</si>
  <si>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</si>
  <si>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</si>
  <si>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</si>
  <si>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</si>
  <si>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</si>
  <si>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</si>
  <si>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</si>
  <si>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</si>
  <si>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</si>
  <si>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</si>
  <si>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</si>
  <si>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</si>
  <si>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</si>
  <si>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</si>
  <si>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</si>
  <si>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</si>
  <si>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</si>
  <si>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</si>
  <si>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</si>
  <si>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</si>
  <si>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</si>
  <si>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</si>
  <si>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</si>
  <si>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</si>
  <si>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</si>
  <si>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</si>
  <si>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</si>
  <si>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</si>
  <si>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</si>
  <si>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</si>
  <si>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</si>
  <si>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</si>
  <si>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</si>
  <si>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</si>
  <si>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</si>
  <si>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</si>
  <si>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</si>
  <si>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</si>
  <si>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</si>
  <si>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</si>
  <si>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</si>
  <si>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</si>
  <si>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</si>
  <si>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</si>
  <si>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</si>
  <si>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</si>
  <si>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</si>
  <si>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</si>
  <si>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</si>
  <si>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</si>
  <si>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</si>
  <si>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</si>
  <si>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</si>
  <si>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</si>
  <si>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</si>
  <si>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</si>
  <si>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</si>
  <si>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</si>
  <si>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</si>
  <si>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</si>
  <si>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</si>
  <si>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</si>
  <si>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</si>
  <si>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</si>
  <si>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</si>
  <si>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</si>
  <si>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</si>
  <si>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</si>
  <si>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</si>
  <si>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</si>
  <si>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</si>
  <si>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</si>
  <si>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</si>
  <si>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</si>
  <si>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</si>
  <si>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</si>
  <si>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</si>
  <si>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</si>
  <si>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</si>
  <si>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</si>
  <si>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</si>
  <si>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</si>
  <si>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</si>
  <si>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</si>
  <si>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</si>
  <si>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</si>
  <si>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</si>
  <si>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</si>
  <si>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</si>
  <si>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</si>
  <si>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</si>
  <si>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</si>
  <si>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</si>
  <si>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</si>
  <si>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</si>
  <si>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</si>
  <si>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</si>
  <si>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</si>
  <si>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</si>
  <si>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</si>
  <si>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</si>
  <si>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</si>
  <si>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</si>
  <si>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</si>
  <si>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</si>
  <si>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</si>
  <si>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</si>
  <si>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</si>
  <si>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</si>
  <si>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</si>
  <si>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</si>
  <si>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</si>
  <si>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</si>
  <si>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</si>
  <si>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</si>
  <si>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</si>
  <si>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</si>
  <si>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</si>
  <si>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</si>
  <si>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</si>
  <si>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</si>
  <si>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</si>
  <si>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</si>
  <si>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</si>
  <si>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</si>
  <si>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</si>
  <si>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</si>
  <si>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</si>
  <si>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</si>
  <si>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</si>
  <si>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</si>
  <si>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</si>
  <si>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</si>
  <si>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</si>
  <si>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</si>
  <si>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</si>
  <si>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</si>
  <si>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</si>
  <si>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</si>
  <si>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</si>
  <si>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</si>
  <si>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</si>
  <si>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</si>
  <si>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</si>
  <si>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</si>
  <si>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</si>
  <si>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</si>
  <si>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</si>
  <si>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</si>
  <si>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</si>
  <si>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</si>
  <si>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</si>
  <si>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</si>
  <si>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</si>
  <si>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</si>
  <si>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</si>
  <si>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</si>
  <si>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</si>
  <si>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</si>
  <si>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</si>
  <si>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</si>
  <si>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</si>
  <si>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</si>
  <si>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</si>
  <si>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</si>
  <si>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</si>
  <si>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</si>
  <si>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</si>
  <si>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</si>
  <si>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</si>
  <si>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</si>
  <si>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</si>
  <si>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</si>
  <si>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</si>
  <si>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</si>
  <si>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</si>
  <si>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</si>
  <si>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</si>
  <si>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</si>
  <si>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</si>
  <si>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</si>
  <si>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</si>
  <si>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</si>
  <si>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</si>
  <si>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</si>
  <si>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</si>
  <si>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</si>
  <si>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</si>
  <si>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</si>
  <si>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</si>
  <si>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</si>
  <si>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</si>
  <si>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</si>
  <si>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</si>
  <si>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</si>
  <si>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</si>
  <si>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</si>
  <si>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</si>
  <si>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</si>
  <si>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</si>
  <si>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</si>
  <si>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</si>
  <si>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</si>
  <si>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</si>
  <si>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</si>
  <si>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</si>
  <si>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</si>
  <si>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</si>
  <si>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</si>
  <si>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</si>
  <si>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</si>
  <si>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</si>
  <si>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</si>
  <si>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</si>
  <si>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</si>
  <si>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</si>
  <si>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</si>
  <si>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</si>
  <si>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</si>
  <si>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</si>
  <si>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</si>
  <si>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</si>
  <si>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</si>
  <si>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</si>
  <si>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</si>
  <si>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</si>
  <si>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</si>
  <si>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</si>
  <si>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</si>
  <si>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</si>
  <si>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</si>
  <si>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</si>
  <si>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</si>
  <si>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</si>
  <si>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</si>
  <si>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</si>
  <si>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</si>
  <si>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</si>
  <si>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</si>
  <si>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</si>
  <si>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</si>
  <si>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</si>
  <si>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</si>
  <si>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</si>
  <si>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</si>
  <si>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</si>
  <si>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</si>
  <si>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</si>
  <si>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</si>
  <si>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</si>
  <si>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</si>
  <si>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</si>
  <si>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</si>
  <si>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</si>
  <si>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</si>
  <si>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</si>
  <si>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</si>
  <si>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</si>
  <si>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</si>
  <si>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</si>
  <si>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</si>
  <si>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</si>
  <si>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</si>
  <si>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</si>
  <si>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</si>
  <si>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</si>
  <si>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</si>
  <si>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</si>
  <si>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</si>
  <si>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</si>
  <si>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</si>
  <si>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</si>
  <si>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</si>
  <si>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</si>
  <si>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</si>
  <si>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</si>
  <si>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</si>
  <si>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</si>
  <si>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</si>
  <si>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</si>
  <si>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</si>
  <si>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</si>
  <si>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</si>
  <si>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</si>
  <si>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</si>
  <si>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</si>
  <si>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</si>
  <si>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</si>
  <si>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</si>
  <si>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</si>
  <si>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</si>
  <si>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</si>
  <si>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</si>
  <si>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</si>
  <si>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</si>
  <si>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</si>
  <si>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</si>
  <si>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</si>
  <si>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</si>
  <si>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</si>
  <si>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</si>
  <si>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</si>
  <si>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</si>
  <si>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</si>
  <si>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</si>
  <si>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</si>
  <si>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</si>
  <si>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</si>
  <si>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</si>
  <si>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</si>
  <si>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</si>
  <si>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</si>
  <si>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</si>
  <si>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</si>
  <si>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</si>
  <si>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</si>
  <si>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</si>
  <si>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</si>
  <si>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</si>
  <si>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</si>
  <si>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</si>
  <si>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</si>
  <si>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</si>
  <si>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</si>
  <si>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</si>
  <si>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</si>
  <si>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</si>
  <si>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</si>
  <si>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</si>
  <si>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</si>
  <si>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</si>
  <si>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</si>
  <si>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</si>
  <si>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</si>
  <si>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</si>
  <si>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</si>
  <si>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</si>
  <si>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</si>
  <si>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</si>
  <si>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</si>
  <si>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</si>
  <si>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</si>
  <si>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</si>
  <si>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</si>
  <si>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</si>
  <si>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</si>
  <si>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</si>
  <si>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</si>
  <si>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</si>
  <si>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</si>
  <si>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</si>
  <si>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</si>
  <si>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</si>
  <si>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</si>
  <si>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</si>
  <si>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</si>
  <si>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</si>
  <si>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</si>
  <si>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</si>
  <si>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</si>
  <si>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</si>
  <si>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</si>
  <si>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</si>
  <si>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</si>
  <si>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</si>
  <si>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</si>
  <si>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</si>
  <si>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</si>
  <si>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</si>
  <si>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</si>
  <si>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</si>
  <si>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</si>
  <si>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</si>
  <si>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</si>
  <si>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</si>
  <si>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</si>
  <si>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</si>
  <si>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</si>
  <si>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</si>
  <si>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</si>
  <si>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</si>
  <si>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</si>
  <si>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</si>
  <si>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</si>
  <si>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</si>
  <si>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</si>
  <si>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</si>
  <si>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</si>
  <si>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</si>
  <si>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</si>
  <si>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</si>
  <si>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</si>
  <si>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</si>
  <si>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</si>
  <si>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</si>
  <si>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</si>
  <si>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</si>
  <si>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</si>
  <si>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</si>
  <si>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</si>
  <si>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</si>
  <si>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</si>
  <si>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</si>
  <si>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</si>
  <si>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</si>
  <si>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</si>
  <si>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</si>
  <si>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</si>
  <si>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</si>
  <si>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</si>
  <si>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</si>
  <si>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</si>
  <si>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</si>
  <si>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</si>
  <si>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</si>
  <si>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</si>
  <si>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</si>
  <si>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</si>
  <si>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</si>
  <si>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</si>
  <si>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</si>
  <si>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</si>
  <si>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</si>
  <si>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</si>
  <si>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</si>
  <si>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</si>
  <si>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</si>
  <si>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</si>
  <si>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</si>
  <si>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</si>
  <si>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</si>
  <si>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</si>
  <si>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</si>
  <si>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</si>
  <si>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</si>
  <si>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</si>
  <si>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</si>
  <si>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</si>
  <si>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</si>
  <si>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</si>
  <si>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</si>
  <si>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</si>
  <si>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</si>
  <si>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</si>
  <si>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</si>
  <si>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</si>
  <si>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</si>
  <si>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</si>
  <si>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</si>
  <si>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</si>
  <si>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</si>
  <si>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</si>
  <si>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</si>
  <si>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</si>
  <si>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</si>
  <si>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</si>
  <si>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</si>
  <si>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</si>
  <si>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</si>
  <si>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</si>
  <si>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</si>
  <si>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</si>
  <si>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</si>
  <si>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</si>
  <si>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</si>
  <si>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</si>
  <si>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</si>
  <si>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</si>
  <si>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</si>
  <si>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</si>
  <si>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</si>
  <si>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</si>
  <si>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</si>
  <si>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</si>
  <si>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</si>
  <si>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</si>
  <si>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</si>
  <si>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</si>
  <si>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</si>
  <si>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</si>
  <si>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</si>
  <si>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</si>
  <si>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</si>
  <si>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</si>
  <si>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</si>
  <si>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</si>
  <si>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</si>
  <si>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</si>
  <si>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</si>
  <si>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</si>
  <si>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</si>
  <si>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</si>
  <si>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</si>
  <si>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</si>
  <si>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</si>
  <si>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</si>
  <si>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</si>
  <si>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</si>
  <si>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</si>
  <si>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</si>
  <si>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</si>
  <si>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</si>
  <si>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</si>
  <si>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</si>
  <si>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</si>
  <si>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</si>
  <si>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</si>
  <si>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</si>
  <si>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</si>
  <si>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</si>
  <si>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</si>
  <si>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</si>
  <si>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</si>
  <si>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</si>
  <si>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</si>
  <si>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</si>
  <si>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</si>
  <si>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</si>
  <si>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</si>
  <si>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</si>
  <si>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</si>
  <si>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</si>
  <si>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</si>
  <si>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</si>
  <si>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</si>
  <si>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</si>
  <si>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</si>
  <si>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</si>
  <si>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</si>
  <si>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</si>
  <si>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</si>
  <si>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</si>
  <si>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</si>
  <si>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</si>
  <si>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</si>
  <si>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</si>
  <si>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</si>
  <si>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</si>
  <si>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</si>
  <si>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</si>
  <si>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</si>
  <si>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</si>
  <si>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</si>
  <si>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</si>
  <si>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</si>
  <si>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</si>
  <si>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</si>
  <si>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</si>
  <si>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</si>
  <si>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</si>
  <si>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</si>
  <si>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</si>
  <si>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</si>
  <si>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</si>
  <si>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</si>
  <si>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</si>
  <si>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</si>
  <si>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</si>
  <si>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</si>
  <si>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</si>
  <si>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</si>
  <si>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</si>
  <si>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</si>
  <si>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</si>
  <si>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</si>
  <si>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</si>
  <si>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</si>
  <si>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</si>
  <si>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</si>
  <si>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</si>
  <si>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</si>
  <si>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</si>
  <si>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</si>
  <si>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</si>
  <si>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</si>
  <si>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</si>
  <si>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</si>
  <si>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</si>
  <si>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</si>
  <si>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</si>
  <si>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</si>
  <si>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</si>
  <si>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</si>
  <si>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</si>
  <si>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</si>
  <si>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</si>
  <si>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</si>
  <si>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</si>
  <si>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</si>
  <si>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</si>
  <si>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</si>
  <si>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</si>
  <si>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</si>
  <si>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</si>
  <si>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</si>
  <si>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</si>
  <si>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</si>
  <si>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</si>
  <si>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</si>
  <si>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</si>
  <si>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</si>
  <si>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</si>
  <si>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</si>
  <si>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</si>
  <si>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</si>
  <si>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</si>
  <si>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</si>
  <si>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</si>
  <si>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</si>
  <si>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</si>
  <si>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</si>
  <si>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</si>
  <si>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</si>
  <si>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</si>
  <si>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</si>
  <si>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</si>
  <si>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</si>
  <si>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</si>
  <si>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</si>
  <si>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</si>
  <si>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</si>
  <si>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</si>
  <si>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</si>
  <si>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</si>
  <si>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</si>
  <si>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</si>
  <si>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</si>
  <si>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</si>
  <si>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</si>
  <si>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</si>
  <si>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</si>
  <si>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</si>
  <si>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</si>
  <si>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</si>
  <si>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</si>
  <si>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</si>
  <si>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</si>
  <si>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</si>
  <si>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</si>
  <si>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</si>
  <si>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</si>
  <si>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</si>
  <si>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</si>
  <si>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</si>
  <si>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</si>
  <si>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</si>
  <si>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</si>
  <si>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</si>
  <si>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</si>
  <si>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</si>
  <si>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</si>
  <si>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</si>
  <si>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</si>
  <si>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</si>
  <si>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</si>
  <si>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</si>
  <si>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</si>
  <si>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</si>
  <si>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</si>
  <si>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</si>
  <si>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</si>
  <si>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</si>
  <si>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</si>
  <si>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</si>
  <si>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</si>
  <si>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</si>
  <si>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</si>
  <si>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</si>
  <si>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</si>
  <si>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</si>
  <si>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</si>
  <si>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</si>
  <si>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</si>
  <si>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</si>
  <si>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</si>
  <si>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</si>
  <si>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</si>
  <si>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</si>
  <si>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</si>
  <si>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</si>
  <si>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</si>
  <si>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</si>
  <si>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</si>
  <si>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</si>
  <si>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</si>
  <si>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</si>
  <si>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</si>
  <si>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</si>
  <si>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</si>
  <si>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</si>
  <si>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</si>
  <si>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</si>
  <si>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</si>
  <si>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</si>
  <si>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</si>
  <si>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</si>
  <si>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</si>
  <si>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</si>
  <si>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</si>
  <si>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</si>
  <si>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</si>
  <si>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</si>
  <si>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</si>
  <si>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</si>
  <si>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</si>
  <si>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</si>
  <si>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</si>
  <si>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</si>
  <si>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</si>
  <si>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</si>
  <si>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</si>
  <si>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</si>
  <si>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</si>
  <si>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</si>
  <si>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</si>
  <si>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</si>
  <si>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</si>
  <si>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</si>
  <si>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</si>
  <si>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</si>
  <si>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</si>
  <si>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</si>
  <si>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</si>
  <si>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</si>
  <si>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</si>
  <si>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</si>
  <si>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</si>
  <si>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</si>
  <si>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</si>
  <si>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</si>
  <si>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</si>
  <si>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</si>
  <si>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</si>
  <si>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</si>
  <si>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</si>
  <si>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</si>
  <si>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</si>
  <si>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</si>
  <si>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</si>
  <si>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</si>
  <si>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</si>
  <si>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</si>
  <si>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</si>
  <si>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</si>
  <si>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</si>
  <si>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</si>
  <si>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</si>
  <si>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</si>
  <si>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</si>
  <si>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</si>
  <si>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</si>
  <si>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</si>
  <si>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</si>
  <si>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</si>
  <si>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</si>
  <si>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</si>
  <si>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</si>
  <si>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</si>
  <si>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</si>
  <si>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</si>
  <si>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</si>
  <si>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</si>
  <si>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</si>
  <si>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</si>
  <si>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</si>
  <si>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</si>
  <si>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</si>
  <si>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</si>
  <si>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</si>
  <si>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</si>
  <si>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</si>
  <si>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</si>
  <si>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</si>
  <si>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</si>
  <si>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</si>
  <si>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</si>
  <si>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</si>
  <si>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</si>
  <si>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</si>
  <si>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</si>
  <si>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</si>
  <si>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</si>
  <si>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</si>
  <si>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</si>
  <si>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</si>
  <si>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</si>
  <si>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</si>
  <si>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</si>
  <si>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</si>
  <si>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</si>
  <si>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</si>
  <si>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</si>
  <si>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</si>
  <si>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</si>
  <si>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</si>
  <si>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</si>
  <si>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</si>
  <si>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</si>
  <si>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</si>
  <si>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</si>
  <si>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</si>
  <si>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</si>
  <si>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</si>
  <si>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</si>
  <si>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</si>
  <si>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</si>
  <si>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</si>
  <si>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</si>
  <si>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</si>
  <si>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</si>
  <si>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</si>
  <si>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</si>
  <si>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</si>
  <si>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</si>
  <si>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</si>
  <si>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</si>
  <si>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</si>
  <si>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</si>
  <si>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</si>
  <si>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</si>
  <si>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</si>
  <si>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</si>
  <si>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</si>
  <si>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</si>
  <si>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</si>
  <si>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</si>
  <si>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</si>
  <si>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</si>
  <si>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</si>
  <si>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</si>
  <si>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</si>
  <si>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</si>
  <si>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</si>
  <si>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</si>
  <si>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</si>
  <si>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</si>
  <si>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</si>
  <si>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</si>
  <si>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</si>
  <si>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</si>
  <si>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</si>
  <si>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</si>
  <si>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</si>
  <si>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</si>
  <si>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</si>
  <si>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</si>
  <si>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</si>
  <si>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</si>
  <si>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</si>
  <si>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</si>
  <si>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</si>
  <si>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</si>
  <si>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</si>
  <si>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</si>
  <si>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</si>
  <si>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</si>
  <si>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</si>
  <si>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</si>
  <si>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</si>
  <si>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</si>
  <si>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</si>
  <si>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</si>
  <si>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</si>
  <si>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</si>
  <si>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</si>
  <si>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</si>
  <si>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</si>
  <si>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</si>
  <si>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</si>
  <si>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</si>
  <si>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</si>
  <si>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</si>
  <si>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</si>
  <si>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</si>
  <si>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</si>
  <si>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</si>
  <si>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</si>
  <si>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</si>
  <si>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</si>
  <si>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</si>
  <si>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</si>
  <si>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</si>
  <si>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</si>
  <si>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</si>
  <si>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</si>
  <si>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</si>
  <si>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</si>
  <si>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</si>
  <si>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</si>
  <si>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</si>
  <si>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</si>
  <si>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</si>
  <si>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</si>
  <si>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</si>
  <si>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</si>
  <si>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</si>
  <si>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</si>
  <si>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</si>
  <si>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</si>
  <si>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</si>
  <si>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</si>
  <si>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</si>
  <si>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</si>
  <si>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</si>
  <si>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</si>
  <si>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</si>
  <si>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</si>
  <si>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</si>
  <si>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</si>
  <si>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</si>
  <si>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</si>
  <si>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</si>
  <si>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</si>
  <si>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</si>
  <si>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</si>
  <si>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</si>
  <si>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</si>
  <si>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</si>
  <si>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</si>
  <si>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</si>
  <si>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</si>
  <si>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</si>
  <si>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</si>
  <si>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</si>
  <si>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</si>
  <si>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</si>
  <si>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</si>
  <si>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</si>
  <si>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</si>
  <si>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</si>
  <si>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</si>
  <si>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</si>
  <si>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</si>
  <si>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</si>
  <si>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</si>
  <si>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</si>
  <si>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</si>
  <si>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</si>
  <si>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</si>
  <si>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</si>
  <si>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</si>
  <si>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</si>
  <si>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</si>
  <si>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</si>
  <si>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</si>
  <si>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</si>
  <si>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</si>
  <si>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</si>
  <si>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</si>
  <si>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</si>
  <si>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</si>
  <si>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</si>
  <si>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</si>
  <si>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</si>
  <si>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</si>
  <si>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</si>
  <si>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</si>
  <si>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</si>
  <si>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</si>
  <si>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</si>
  <si>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</si>
  <si>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</si>
  <si>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</si>
  <si>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</si>
  <si>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</si>
  <si>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</si>
  <si>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</si>
  <si>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</si>
  <si>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</si>
  <si>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</si>
  <si>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</si>
  <si>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</si>
  <si>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</si>
  <si>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</si>
  <si>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</si>
  <si>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</si>
  <si>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</si>
  <si>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</si>
  <si>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</si>
  <si>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</si>
  <si>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</si>
  <si>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</si>
  <si>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</si>
  <si>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</si>
  <si>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</si>
  <si>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</si>
  <si>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</si>
  <si>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</si>
  <si>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</si>
  <si>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</si>
  <si>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</si>
  <si>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</si>
  <si>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</si>
  <si>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</si>
  <si>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</si>
  <si>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</si>
  <si>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</si>
  <si>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</si>
  <si>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</si>
  <si>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</si>
  <si>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</si>
  <si>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</si>
  <si>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</si>
  <si>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</si>
  <si>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</si>
  <si>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</si>
  <si>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</si>
  <si>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</si>
  <si>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</si>
  <si>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</si>
  <si>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</si>
  <si>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</si>
  <si>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</si>
  <si>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</si>
  <si>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</si>
  <si>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</si>
  <si>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</si>
  <si>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</si>
  <si>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</si>
  <si>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</si>
  <si>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</si>
  <si>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</si>
  <si>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</si>
  <si>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</si>
  <si>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</si>
  <si>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</si>
  <si>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</si>
  <si>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</si>
  <si>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</si>
  <si>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</si>
  <si>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</si>
  <si>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</si>
  <si>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</si>
  <si>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</si>
  <si>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</si>
  <si>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</si>
  <si>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</si>
  <si>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</si>
  <si>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</si>
  <si>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</si>
  <si>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</si>
  <si>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</si>
  <si>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</si>
  <si>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</si>
  <si>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</si>
  <si>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</si>
  <si>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</si>
  <si>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</si>
  <si>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</si>
  <si>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</si>
  <si>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</si>
  <si>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</si>
  <si>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</si>
  <si>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</si>
  <si>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</si>
  <si>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</si>
  <si>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</si>
  <si>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</si>
  <si>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</si>
  <si>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</si>
  <si>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</si>
  <si>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</si>
  <si>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</si>
  <si>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</si>
  <si>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</si>
  <si>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</si>
  <si>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</si>
  <si>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</si>
  <si>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</si>
  <si>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</si>
  <si>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</si>
  <si>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</si>
  <si>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</si>
  <si>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</si>
  <si>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</si>
  <si>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</si>
  <si>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</si>
  <si>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</si>
  <si>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</si>
  <si>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</si>
  <si>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</si>
  <si>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</si>
  <si>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</si>
  <si>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</si>
  <si>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</si>
  <si>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</si>
  <si>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</si>
  <si>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</si>
  <si>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</si>
  <si>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</si>
  <si>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</si>
  <si>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</si>
  <si>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</si>
  <si>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</si>
  <si>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</si>
  <si>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</si>
  <si>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</si>
  <si>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</si>
  <si>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</si>
  <si>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</si>
  <si>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</si>
  <si>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</si>
  <si>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</si>
  <si>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</si>
  <si>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</si>
  <si>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</si>
  <si>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</si>
  <si>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</si>
  <si>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</si>
  <si>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</si>
  <si>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</si>
  <si>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</si>
  <si>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</si>
  <si>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</si>
  <si>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</si>
  <si>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</si>
  <si>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</si>
  <si>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</si>
  <si>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</si>
  <si>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</si>
  <si>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</si>
  <si>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</si>
  <si>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</si>
  <si>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</si>
  <si>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</si>
  <si>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</si>
  <si>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</si>
  <si>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</si>
  <si>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</si>
  <si>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</si>
  <si>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</si>
  <si>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</si>
  <si>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</si>
  <si>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</si>
  <si>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</si>
  <si>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</si>
  <si>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</si>
  <si>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</si>
  <si>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</si>
  <si>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</si>
  <si>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</si>
  <si>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</si>
  <si>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</si>
  <si>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</si>
  <si>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</si>
  <si>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</si>
  <si>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</si>
  <si>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</si>
  <si>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</si>
  <si>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</si>
  <si>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</si>
  <si>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</si>
  <si>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</si>
  <si>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</si>
  <si>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</si>
  <si>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</si>
  <si>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</si>
  <si>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</si>
  <si>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</si>
  <si>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</si>
  <si>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</si>
  <si>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</si>
  <si>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</si>
  <si>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</si>
  <si>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</si>
  <si>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</si>
  <si>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</si>
  <si>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</si>
  <si>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</si>
  <si>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</si>
  <si>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</si>
  <si>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</si>
  <si>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</si>
  <si>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</si>
  <si>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</si>
  <si>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</si>
  <si>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</si>
  <si>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</si>
  <si>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</si>
  <si>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</si>
  <si>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</si>
  <si>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</si>
  <si>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</si>
  <si>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</si>
  <si>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</si>
  <si>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</si>
  <si>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</si>
  <si>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</si>
  <si>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</si>
  <si>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</si>
  <si>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</si>
  <si>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</si>
  <si>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</si>
  <si>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</si>
  <si>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</si>
  <si>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</si>
  <si>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</si>
  <si>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</si>
  <si>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</si>
  <si>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</si>
  <si>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</si>
  <si>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</si>
  <si>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</si>
  <si>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</si>
  <si>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</si>
  <si>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</si>
  <si>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</si>
  <si>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</si>
  <si>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</si>
  <si>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</si>
  <si>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</si>
  <si>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</si>
  <si>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</si>
  <si>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</si>
  <si>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</si>
  <si>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</si>
  <si>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</si>
  <si>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</si>
  <si>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</si>
  <si>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</si>
  <si>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</si>
  <si>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</si>
  <si>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</si>
  <si>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</si>
  <si>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</si>
  <si>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</si>
  <si>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</si>
  <si>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</si>
  <si>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</si>
  <si>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</si>
  <si>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</si>
  <si>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</si>
  <si>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</si>
  <si>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</si>
  <si>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</si>
  <si>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</si>
  <si>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</si>
  <si>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</si>
  <si>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</si>
  <si>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</si>
  <si>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</si>
  <si>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</si>
  <si>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</si>
  <si>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</si>
  <si>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</si>
  <si>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</si>
  <si>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</si>
  <si>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</si>
  <si>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</si>
  <si>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</si>
  <si>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</si>
  <si>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</si>
  <si>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</si>
  <si>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</si>
  <si>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</si>
  <si>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</si>
  <si>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</si>
  <si>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</si>
  <si>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</si>
  <si>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</si>
  <si>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</si>
  <si>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</si>
  <si>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</si>
  <si>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</si>
  <si>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</si>
  <si>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</si>
  <si>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</si>
  <si>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</si>
  <si>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</si>
  <si>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</si>
  <si>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</si>
  <si>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</si>
  <si>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</si>
  <si>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</si>
  <si>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</si>
  <si>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</si>
  <si>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</si>
  <si>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</si>
  <si>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</si>
  <si>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</si>
  <si>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</si>
  <si>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</si>
  <si>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</si>
  <si>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</si>
  <si>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</si>
  <si>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</si>
  <si>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</si>
  <si>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</si>
  <si>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</si>
  <si>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</si>
  <si>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</si>
  <si>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</si>
  <si>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</si>
  <si>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</si>
  <si>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</si>
  <si>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</si>
  <si>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</si>
  <si>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</si>
  <si>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</si>
  <si>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</si>
  <si>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</si>
  <si>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</si>
  <si>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</si>
  <si>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</si>
  <si>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</si>
  <si>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</si>
  <si>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</si>
  <si>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</si>
  <si>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</si>
  <si>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</si>
  <si>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</si>
  <si>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</si>
  <si>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</si>
  <si>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</si>
  <si>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</si>
  <si>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</si>
  <si>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</si>
  <si>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</si>
  <si>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</si>
  <si>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</si>
  <si>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</si>
  <si>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</si>
  <si>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</si>
  <si>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</si>
  <si>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</si>
  <si>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</si>
  <si>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</si>
  <si>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</si>
  <si>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</si>
  <si>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</si>
  <si>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</si>
  <si>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</si>
  <si>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</si>
  <si>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</si>
  <si>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</si>
  <si>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</si>
  <si>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</si>
  <si>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</si>
  <si>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</si>
  <si>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</si>
  <si>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</si>
  <si>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</si>
  <si>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</si>
  <si>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</si>
  <si>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</si>
  <si>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</si>
  <si>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</si>
  <si>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</si>
  <si>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</si>
  <si>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</si>
  <si>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</si>
  <si>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</si>
  <si>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</si>
  <si>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</si>
  <si>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</si>
  <si>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</si>
  <si>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</si>
  <si>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</si>
  <si>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</si>
  <si>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</si>
  <si>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</si>
  <si>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</si>
  <si>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</si>
  <si>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</si>
  <si>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</si>
  <si>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</si>
  <si>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</si>
  <si>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</si>
  <si>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</si>
  <si>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</si>
  <si>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</si>
  <si>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</si>
  <si>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</si>
  <si>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</si>
  <si>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</si>
  <si>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</si>
  <si>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</si>
  <si>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</si>
  <si>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</si>
  <si>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</si>
  <si>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</si>
  <si>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</si>
  <si>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</si>
  <si>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</si>
  <si>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</si>
  <si>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</si>
  <si>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</si>
  <si>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</si>
  <si>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</si>
  <si>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</si>
  <si>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</si>
  <si>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</si>
  <si>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</si>
  <si>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</si>
  <si>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</si>
  <si>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</si>
  <si>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</si>
  <si>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</si>
  <si>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</si>
  <si>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</si>
  <si>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</si>
  <si>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</si>
  <si>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</si>
  <si>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</si>
  <si>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</si>
  <si>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</si>
  <si>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</si>
  <si>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</si>
  <si>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</si>
  <si>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</si>
  <si>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</si>
  <si>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</si>
  <si>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</si>
  <si>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</si>
  <si>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</si>
  <si>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</si>
  <si>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</si>
  <si>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</si>
  <si>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</si>
  <si>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</si>
  <si>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</si>
  <si>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</si>
  <si>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</si>
  <si>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</si>
  <si>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</si>
  <si>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</si>
  <si>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</si>
  <si>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</si>
  <si>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</si>
  <si>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</si>
  <si>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</si>
  <si>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</si>
  <si>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</si>
  <si>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</si>
  <si>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</si>
  <si>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</si>
  <si>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</si>
  <si>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</si>
  <si>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</si>
  <si>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</si>
  <si>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</si>
  <si>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</si>
  <si>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</si>
  <si>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</si>
  <si>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</si>
  <si>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</si>
  <si>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</si>
  <si>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</si>
  <si>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</si>
  <si>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</si>
  <si>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</si>
  <si>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</si>
  <si>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Ended Conversion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</si>
  <si>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</si>
  <si>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</si>
  <si>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</si>
  <si>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</si>
  <si>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</si>
  <si>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</si>
  <si>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</si>
  <si>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</si>
  <si>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</si>
  <si>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</si>
  <si>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</si>
  <si>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</si>
  <si>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</si>
  <si>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</si>
  <si>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</si>
  <si>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</si>
  <si>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</si>
  <si>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</si>
  <si>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</si>
  <si>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equal to 50000</t>
  </si>
  <si>
    <t>1000 to 4999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</si>
  <si>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</si>
  <si>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</si>
  <si>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</si>
  <si>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</si>
  <si>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</si>
  <si>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</si>
  <si>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</si>
  <si>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</si>
  <si>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</si>
  <si>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</si>
  <si>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</si>
  <si>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</si>
  <si>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</si>
  <si>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Successful: </t>
  </si>
  <si>
    <t>Unsuccessfull:</t>
  </si>
  <si>
    <t>Mean</t>
  </si>
  <si>
    <t>Median</t>
  </si>
  <si>
    <t>Minumum</t>
  </si>
  <si>
    <t>Maximum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</si>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</sst>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  <xf numFmtId="0" fontId="0" fillId="0" borderId="10" xfId="0" applyBorder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94E-85DD-A8987C4E2C1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94E-85DD-A8987C4E2C1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1-494E-85DD-A8987C4E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801888"/>
        <c:axId val="966803968"/>
      </c:lineChart>
      <c:catAx>
        <c:axId val="9668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03968"/>
        <c:crosses val="autoZero"/>
        <c:auto val="1"/>
        <c:lblAlgn val="ctr"/>
        <c:lblOffset val="100"/>
        <c:noMultiLvlLbl val="0"/>
      </c:catAx>
      <c:valAx>
        <c:axId val="9668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96F-BA0D-CA75247D7F2B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96F-BA0D-CA75247D7F2B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4-496F-BA0D-CA75247D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60992"/>
        <c:axId val="786658496"/>
      </c:lineChart>
      <c:catAx>
        <c:axId val="7866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58496"/>
        <c:crosses val="autoZero"/>
        <c:auto val="1"/>
        <c:lblAlgn val="ctr"/>
        <c:lblOffset val="100"/>
        <c:noMultiLvlLbl val="0"/>
      </c:catAx>
      <c:valAx>
        <c:axId val="786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9525</xdr:rowOff>
    </xdr:from>
    <xdr:to>
      <xdr:col>11</xdr:col>
      <xdr:colOff>295275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23C6B-1127-4137-9CC9-B39CF6E7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28575</xdr:rowOff>
    </xdr:from>
    <xdr:to>
      <xdr:col>7</xdr:col>
      <xdr:colOff>200025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B5C31-EAA9-4A51-96B5-AA574CA7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Watson" refreshedDate="44639.897739814813" createdVersion="7" refreshedVersion="7" minRefreshableVersion="3" recordCount="1001" xr:uid="{548B2AFB-1269-4FB1-AF0E-57BF53F9ACA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Watson" refreshedDate="44641.731137962961" createdVersion="7" refreshedVersion="7" minRefreshableVersion="3" recordCount="1001" xr:uid="{990C0F09-7E91-4ECB-B460-E91722ABF22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B86AF-4954-4668-B77D-C94F03AFFD8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A53DA-E7CA-42EE-8BDD-9A2082C239B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ACB94-0A71-4FA6-938F-284BA132123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70" zoomScaleNormal="70" workbookViewId="0">
      <selection activeCell="R10" sqref="R1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7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>
        <f>IFERROR(E2/G2,0)</f>
        <v>0</v>
      </c>
      <c r="Q2" t="s">
        <v>2033</v>
      </c>
      <c r="R2" t="s">
        <v>2034</v>
      </c>
      <c r="S2" s="11">
        <f>(J2/86400)+DATE(1970,1,1)</f>
        <v>42336.25</v>
      </c>
      <c r="T2" s="11">
        <f>(K2/86400)+DATE(1970,1,1)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E3/D3*100</f>
        <v>1040</v>
      </c>
      <c r="P3">
        <f t="shared" ref="P3:P66" si="1">IFERROR(E3/G3,0)</f>
        <v>92.151898734177209</v>
      </c>
      <c r="Q3" t="s">
        <v>2035</v>
      </c>
      <c r="R3" t="s">
        <v>2036</v>
      </c>
      <c r="S3" s="11">
        <f t="shared" ref="S3:S66" si="2">(J3/86400)+DATE(1970,1,1)</f>
        <v>41870.208333333336</v>
      </c>
      <c r="T3" s="11">
        <f t="shared" ref="T3:T66" si="3">(K3/86400)+DATE(1970,1,1)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E67/D67*100</f>
        <v>236.14754098360655</v>
      </c>
      <c r="P67">
        <f t="shared" ref="P67:P130" si="5">IFERROR(E67/G67,0)</f>
        <v>61.038135593220339</v>
      </c>
      <c r="Q67" t="s">
        <v>2039</v>
      </c>
      <c r="R67" t="s">
        <v>2040</v>
      </c>
      <c r="S67" s="11">
        <f t="shared" ref="S67:S130" si="6">(J67/86400)+DATE(1970,1,1)</f>
        <v>40570.25</v>
      </c>
      <c r="T67" s="11">
        <f t="shared" ref="T67:T130" si="7">(K67/86400)+DATE(1970,1,1)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E131/D131*100</f>
        <v>3.202693602693603</v>
      </c>
      <c r="P131">
        <f t="shared" ref="P131:P194" si="9">IFERROR(E131/G131,0)</f>
        <v>86.472727272727269</v>
      </c>
      <c r="Q131" t="s">
        <v>2033</v>
      </c>
      <c r="R131" t="s">
        <v>2034</v>
      </c>
      <c r="S131" s="11">
        <f t="shared" ref="S131:S194" si="10">(J131/86400)+DATE(1970,1,1)</f>
        <v>42038.25</v>
      </c>
      <c r="T131" s="11">
        <f t="shared" ref="T131:T194" si="11">(K131/86400)+DATE(1970,1,1)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>
        <f t="shared" si="9"/>
        <v>1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E195/D195*100</f>
        <v>45.636363636363633</v>
      </c>
      <c r="P195">
        <f t="shared" ref="P195:P258" si="13">IFERROR(E195/G195,0)</f>
        <v>46.338461538461537</v>
      </c>
      <c r="Q195" t="s">
        <v>2035</v>
      </c>
      <c r="R195" t="s">
        <v>2045</v>
      </c>
      <c r="S195" s="11">
        <f t="shared" ref="S195:S258" si="14">(J195/86400)+DATE(1970,1,1)</f>
        <v>43198.208333333328</v>
      </c>
      <c r="T195" s="11">
        <f t="shared" ref="T195:T258" si="15">(K195/86400)+DATE(1970,1,1)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E259/D259*100</f>
        <v>146</v>
      </c>
      <c r="P259">
        <f t="shared" ref="P259:P322" si="17">IFERROR(E259/G259,0)</f>
        <v>90.456521739130437</v>
      </c>
      <c r="Q259" t="s">
        <v>2039</v>
      </c>
      <c r="R259" t="s">
        <v>2040</v>
      </c>
      <c r="S259" s="11">
        <f t="shared" ref="S259:S322" si="18">(J259/86400)+DATE(1970,1,1)</f>
        <v>41338.25</v>
      </c>
      <c r="T259" s="11">
        <f t="shared" ref="T259:T322" si="19">(K259/86400)+DATE(1970,1,1)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E323/D323*100</f>
        <v>94.144366197183089</v>
      </c>
      <c r="P323">
        <f t="shared" ref="P323:P386" si="21">IFERROR(E323/G323,0)</f>
        <v>65.000810372771468</v>
      </c>
      <c r="Q323" t="s">
        <v>2041</v>
      </c>
      <c r="R323" t="s">
        <v>2052</v>
      </c>
      <c r="S323" s="11">
        <f t="shared" ref="S323:S386" si="22">(J323/86400)+DATE(1970,1,1)</f>
        <v>40634.208333333336</v>
      </c>
      <c r="T323" s="11">
        <f t="shared" ref="T323:T386" si="23">(K323/86400)+DATE(1970,1,1)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E387/D387*100</f>
        <v>146.16709511568124</v>
      </c>
      <c r="P387">
        <f t="shared" ref="P387:P450" si="25">IFERROR(E387/G387,0)</f>
        <v>50.007915567282325</v>
      </c>
      <c r="Q387" t="s">
        <v>2047</v>
      </c>
      <c r="R387" t="s">
        <v>2048</v>
      </c>
      <c r="S387" s="11">
        <f t="shared" ref="S387:S450" si="26">(J387/86400)+DATE(1970,1,1)</f>
        <v>43553.208333333328</v>
      </c>
      <c r="T387" s="11">
        <f t="shared" ref="T387:T450" si="27">(K387/86400)+DATE(1970,1,1)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E451/D451*100</f>
        <v>967</v>
      </c>
      <c r="P451">
        <f t="shared" ref="P451:P514" si="29">IFERROR(E451/G451,0)</f>
        <v>101.19767441860465</v>
      </c>
      <c r="Q451" t="s">
        <v>2050</v>
      </c>
      <c r="R451" t="s">
        <v>2051</v>
      </c>
      <c r="S451" s="11">
        <f t="shared" ref="S451:S514" si="30">(J451/86400)+DATE(1970,1,1)</f>
        <v>43530.25</v>
      </c>
      <c r="T451" s="11">
        <f t="shared" ref="T451:T514" si="31">(K451/86400)+DATE(1970,1,1)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E515/D515*100</f>
        <v>39.277108433734945</v>
      </c>
      <c r="P515">
        <f t="shared" ref="P515:P578" si="33">IFERROR(E515/G515,0)</f>
        <v>93.142857142857139</v>
      </c>
      <c r="Q515" t="s">
        <v>2041</v>
      </c>
      <c r="R515" t="s">
        <v>2060</v>
      </c>
      <c r="S515" s="11">
        <f t="shared" ref="S515:S578" si="34">(J515/86400)+DATE(1970,1,1)</f>
        <v>40430.208333333336</v>
      </c>
      <c r="T515" s="11">
        <f t="shared" ref="T515:T578" si="35">(K515/86400)+DATE(1970,1,1)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E579/D579*100</f>
        <v>18.853658536585368</v>
      </c>
      <c r="P579">
        <f t="shared" ref="P579:P642" si="37">IFERROR(E579/G579,0)</f>
        <v>41.783783783783782</v>
      </c>
      <c r="Q579" t="s">
        <v>2035</v>
      </c>
      <c r="R579" t="s">
        <v>2058</v>
      </c>
      <c r="S579" s="11">
        <f t="shared" ref="S579:S642" si="38">(J579/86400)+DATE(1970,1,1)</f>
        <v>40613.25</v>
      </c>
      <c r="T579" s="11">
        <f t="shared" ref="T579:T642" si="39">(K579/86400)+DATE(1970,1,1)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E643/D643*100</f>
        <v>119.96808510638297</v>
      </c>
      <c r="P643">
        <f t="shared" ref="P643:P706" si="41">IFERROR(E643/G643,0)</f>
        <v>58.128865979381445</v>
      </c>
      <c r="Q643" t="s">
        <v>2039</v>
      </c>
      <c r="R643" t="s">
        <v>2040</v>
      </c>
      <c r="S643" s="11">
        <f t="shared" ref="S643:S706" si="42">(J643/86400)+DATE(1970,1,1)</f>
        <v>42786.25</v>
      </c>
      <c r="T643" s="11">
        <f t="shared" ref="T643:T706" si="43">(K643/86400)+DATE(1970,1,1)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E707/D707*100</f>
        <v>99.026517383618156</v>
      </c>
      <c r="P707">
        <f t="shared" ref="P707:P770" si="45">IFERROR(E707/G707,0)</f>
        <v>82.986666666666665</v>
      </c>
      <c r="Q707" t="s">
        <v>2047</v>
      </c>
      <c r="R707" t="s">
        <v>2048</v>
      </c>
      <c r="S707" s="11">
        <f t="shared" ref="S707:S770" si="46">(J707/86400)+DATE(1970,1,1)</f>
        <v>41619.25</v>
      </c>
      <c r="T707" s="11">
        <f t="shared" ref="T707:T770" si="47">(K707/86400)+DATE(1970,1,1)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E771/D771*100</f>
        <v>86.867834394904463</v>
      </c>
      <c r="P771">
        <f t="shared" ref="P771:P834" si="49">IFERROR(E771/G771,0)</f>
        <v>31.995894428152493</v>
      </c>
      <c r="Q771" t="s">
        <v>2050</v>
      </c>
      <c r="R771" t="s">
        <v>2051</v>
      </c>
      <c r="S771" s="11">
        <f t="shared" ref="S771:S834" si="50">(J771/86400)+DATE(1970,1,1)</f>
        <v>41501.208333333336</v>
      </c>
      <c r="T771" s="11">
        <f t="shared" ref="T771:T834" si="51">(K771/86400)+DATE(1970,1,1)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E835/D835*100</f>
        <v>157.69117647058823</v>
      </c>
      <c r="P835">
        <f t="shared" ref="P835:P898" si="53">IFERROR(E835/G835,0)</f>
        <v>64.987878787878785</v>
      </c>
      <c r="Q835" t="s">
        <v>2047</v>
      </c>
      <c r="R835" t="s">
        <v>2059</v>
      </c>
      <c r="S835" s="11">
        <f t="shared" ref="S835:S898" si="54">(J835/86400)+DATE(1970,1,1)</f>
        <v>40588.25</v>
      </c>
      <c r="T835" s="11">
        <f t="shared" ref="T835:T898" si="55">(K835/86400)+DATE(1970,1,1)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E899/D899*100</f>
        <v>27.693181818181817</v>
      </c>
      <c r="P899">
        <f t="shared" ref="P899:P962" si="57">IFERROR(E899/G899,0)</f>
        <v>90.259259259259252</v>
      </c>
      <c r="Q899" t="s">
        <v>2039</v>
      </c>
      <c r="R899" t="s">
        <v>2040</v>
      </c>
      <c r="S899" s="11">
        <f t="shared" ref="S899:S962" si="58">(J899/86400)+DATE(1970,1,1)</f>
        <v>43583.208333333328</v>
      </c>
      <c r="T899" s="11">
        <f t="shared" ref="T899:T962" si="59">(K899/86400)+DATE(1970,1,1)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E963/D963*100</f>
        <v>119.29824561403508</v>
      </c>
      <c r="P963">
        <f t="shared" ref="P963:P1001" si="61">IFERROR(E963/G963,0)</f>
        <v>43.87096774193548</v>
      </c>
      <c r="Q963" t="s">
        <v>2047</v>
      </c>
      <c r="R963" t="s">
        <v>2059</v>
      </c>
      <c r="S963" s="11">
        <f t="shared" ref="S963:S1001" si="62">(J963/86400)+DATE(1970,1,1)</f>
        <v>40591.25</v>
      </c>
      <c r="T963" s="11">
        <f t="shared" ref="T963:T1001" si="63">(K963/86400)+DATE(1970,1,1)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conditionalFormatting sqref="F1:F1048576">
    <cfRule type="containsText" dxfId="11" priority="11" operator="containsText" text="live">
      <formula>NOT(ISERROR(SEARCH("live",F1)))</formula>
    </cfRule>
    <cfRule type="containsText" dxfId="10" priority="12" operator="containsText" text="canceled">
      <formula>NOT(ISERROR(SEARCH("canceled",F1)))</formula>
    </cfRule>
    <cfRule type="containsText" dxfId="9" priority="13" operator="containsText" text="successful">
      <formula>NOT(ISERROR(SEARCH("successful",F1)))</formula>
    </cfRule>
    <cfRule type="containsText" dxfId="8" priority="14" operator="containsText" text="failed">
      <formula>NOT(ISERROR(SEARCH("failed",F1)))</formula>
    </cfRule>
    <cfRule type="containsText" priority="15" operator="containsText" text="failed">
      <formula>NOT(ISERROR(SEARCH("failed",F1)))</formula>
    </cfRule>
    <cfRule type="containsText" priority="16" operator="containsText" text="failed">
      <formula>NOT(ISERROR(SEARCH("failed",F1)))</formula>
    </cfRule>
    <cfRule type="containsText" priority="17" operator="containsText" text="failed">
      <formula>NOT(ISERROR(SEARCH("failed",F1)))</formula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{9E0E3624-5ABB-4FFA-A2D8-37E9264BD0FD}</x14:id>
        </ext>
      </extLs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min"/>
        <cfvo type="num" val="100"/>
        <cfvo type="num" val="200"/>
        <color rgb="FFC00000"/>
        <color rgb="FF00B050"/>
        <color rgb="FF00B0F0"/>
      </colorScale>
    </cfRule>
    <cfRule type="colorScale" priority="3">
      <colorScale>
        <cfvo type="min"/>
        <cfvo type="num" val="1"/>
        <cfvo type="num" val="2"/>
        <color rgb="FFC00000"/>
        <color rgb="FF92D050"/>
        <color rgb="FF00B0F0"/>
      </colorScale>
    </cfRule>
    <cfRule type="colorScale" priority="4">
      <colorScale>
        <cfvo type="min"/>
        <cfvo type="percent" val="100"/>
        <cfvo type="max"/>
        <color rgb="FFC00000"/>
        <color rgb="FF92D050"/>
        <color rgb="FF00B0F0"/>
      </colorScale>
    </cfRule>
    <cfRule type="colorScale" priority="5">
      <colorScale>
        <cfvo type="min"/>
        <cfvo type="percent" val="100"/>
        <cfvo type="max"/>
        <color rgb="FFC00000"/>
        <color rgb="FF92D050"/>
        <color rgb="FF00B0F0"/>
      </colorScale>
    </cfRule>
    <cfRule type="colorScale" priority="7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8">
      <colorScale>
        <cfvo type="min"/>
        <cfvo type="percentile" val="100"/>
        <cfvo type="max"/>
        <color rgb="FFC00000"/>
        <color rgb="FF92D050"/>
        <color rgb="FF00B0F0"/>
      </colorScale>
    </cfRule>
    <cfRule type="colorScale" priority="10">
      <colorScale>
        <cfvo type="min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0E3624-5ABB-4FFA-A2D8-37E9264BD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3C6C-5F6A-4FD9-A1BE-C0D6D8263189}">
  <dimension ref="A2:F15"/>
  <sheetViews>
    <sheetView workbookViewId="0">
      <selection activeCell="A17" sqref="A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8" t="s">
        <v>6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2041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5">
      <c r="A7" s="9" t="s">
        <v>2033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5">
      <c r="A8" s="9" t="s">
        <v>2050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5">
      <c r="A9" s="9" t="s">
        <v>2064</v>
      </c>
      <c r="B9" s="10"/>
      <c r="C9" s="10"/>
      <c r="D9" s="10"/>
      <c r="E9" s="10">
        <v>4</v>
      </c>
      <c r="F9" s="10">
        <v>4</v>
      </c>
    </row>
    <row r="10" spans="1:6" x14ac:dyDescent="0.25">
      <c r="A10" s="9" t="s">
        <v>2035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5">
      <c r="A11" s="9" t="s">
        <v>2054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5">
      <c r="A12" s="9" t="s">
        <v>2047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5">
      <c r="A13" s="9" t="s">
        <v>2037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5">
      <c r="A14" s="9" t="s">
        <v>2039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5">
      <c r="A15" s="9" t="s">
        <v>2067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B094-7E53-4873-90DB-CF1DE910B381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ACFC-325E-4C8F-96C0-81EFD3D45EE7}">
  <dimension ref="A1:E18"/>
  <sheetViews>
    <sheetView workbookViewId="0">
      <selection activeCell="G22" sqref="G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2105</v>
      </c>
      <c r="B2" t="s">
        <v>2070</v>
      </c>
    </row>
    <row r="4" spans="1:5" x14ac:dyDescent="0.25">
      <c r="A4" s="8" t="s">
        <v>2068</v>
      </c>
      <c r="B4" s="8" t="s">
        <v>2069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2093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9" t="s">
        <v>2094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9" t="s">
        <v>2095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9" t="s">
        <v>2096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9" t="s">
        <v>2097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9" t="s">
        <v>2098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9" t="s">
        <v>2099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9" t="s">
        <v>2100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9" t="s">
        <v>2101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9" t="s">
        <v>2102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9" t="s">
        <v>2103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9" t="s">
        <v>2104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D8C0-38DC-4C95-AA34-3B043F2606ED}">
  <dimension ref="A1:H13"/>
  <sheetViews>
    <sheetView workbookViewId="0">
      <selection activeCell="A6" sqref="A6:A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6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2081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B2+C2+D2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</row>
    <row r="3" spans="1:8" x14ac:dyDescent="0.25">
      <c r="A3" t="s">
        <v>2092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 t="shared" ref="E3:E13" si="0">B3+C3+D3</f>
        <v>231</v>
      </c>
      <c r="F3" s="12">
        <f t="shared" ref="F3:F13" si="1">B3/$E3</f>
        <v>0.82683982683982682</v>
      </c>
      <c r="G3" s="12">
        <f t="shared" ref="G3:G13" si="2">C3/$E3</f>
        <v>0.16450216450216451</v>
      </c>
      <c r="H3" s="12">
        <f t="shared" ref="H3:H13" si="3">D3/$E3</f>
        <v>8.658008658008658E-3</v>
      </c>
    </row>
    <row r="4" spans="1:8" x14ac:dyDescent="0.25">
      <c r="A4" t="s">
        <v>2082</v>
      </c>
      <c r="B4">
        <f>COUNTIFS(Crowdfunding!$F:$F,"=Successful",Crowdfunding!$D:$D,"&gt;=5000",Crowdfunding!$D:$D,"&lt;9999")</f>
        <v>164</v>
      </c>
      <c r="C4">
        <f>COUNTIFS(Crowdfunding!$F:$F,"=Failed",Crowdfunding!$D:$D,"&gt;=5000",Crowdfunding!$D:$D,"&lt;9999")</f>
        <v>126</v>
      </c>
      <c r="D4">
        <f>COUNTIFS(Crowdfunding!$F:$F,"=Canceled",Crowdfunding!$D:$D,"&gt;=5000",Crowdfunding!$D:$D,"&lt;9999")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2083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2084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2085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2086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2087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COUNTIFS(Crowdfunding!$F:$F,"=Canceled",Crowdfunding!$D:$D,"&gt;=30000",Crowdfunding!$D:$D,"&lt;=34999")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2088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2089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2090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2091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0EF5-464F-4102-8ABD-678DFD6E0CAB}">
  <dimension ref="A1:I566"/>
  <sheetViews>
    <sheetView tabSelected="1" workbookViewId="0">
      <selection activeCell="I11" sqref="I11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2.125" bestFit="1" customWidth="1"/>
    <col min="8" max="8" width="11.375" bestFit="1" customWidth="1"/>
    <col min="9" max="9" width="12.7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G1" s="13"/>
      <c r="H1" s="13" t="s">
        <v>2106</v>
      </c>
      <c r="I1" s="13" t="s">
        <v>2107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3" t="s">
        <v>2108</v>
      </c>
      <c r="H2" s="14">
        <f>AVERAGE(B2:B566)</f>
        <v>851.14690265486729</v>
      </c>
      <c r="I2" s="14">
        <f>AVERAGE(E2:E566)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3" t="s">
        <v>2109</v>
      </c>
      <c r="H3" s="14">
        <f>MEDIAN(B2:B566)</f>
        <v>201</v>
      </c>
      <c r="I3" s="14">
        <f>MEDIAN(E2:E566)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3" t="s">
        <v>2110</v>
      </c>
      <c r="H4" s="14">
        <f>MIN(B2:B566)</f>
        <v>16</v>
      </c>
      <c r="I4" s="14">
        <f>MIN(C2:C566)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3" t="s">
        <v>2111</v>
      </c>
      <c r="H5" s="14">
        <f>MAX(B2:B566)</f>
        <v>7295</v>
      </c>
      <c r="I5" s="14">
        <f>MAX(C2:C566)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3" t="s">
        <v>2112</v>
      </c>
      <c r="H6" s="14">
        <f>_xlfn.VAR.P(B2:B566)</f>
        <v>1603373.7324019109</v>
      </c>
      <c r="I6" s="14">
        <f>_xlfn.VAR.P(E2:E566)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3" t="s">
        <v>2113</v>
      </c>
      <c r="H7" s="14">
        <f>_xlfn.STDEV.P(B2:B566)</f>
        <v>1266.2439466397898</v>
      </c>
      <c r="I7" s="14">
        <f>_xlfn.STDEV.P(E2:E566)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10" operator="containsText" text="live">
      <formula>NOT(ISERROR(SEARCH("live",A1)))</formula>
    </cfRule>
    <cfRule type="containsText" dxfId="6" priority="11" operator="containsText" text="canceled">
      <formula>NOT(ISERROR(SEARCH("canceled",A1)))</formula>
    </cfRule>
    <cfRule type="containsText" dxfId="5" priority="12" operator="containsText" text="successful">
      <formula>NOT(ISERROR(SEARCH("successful",A1)))</formula>
    </cfRule>
    <cfRule type="containsText" dxfId="4" priority="13" operator="containsText" text="failed">
      <formula>NOT(ISERROR(SEARCH("failed",A1)))</formula>
    </cfRule>
    <cfRule type="containsText" priority="14" operator="containsText" text="failed">
      <formula>NOT(ISERROR(SEARCH("failed",A1)))</formula>
    </cfRule>
    <cfRule type="containsText" priority="15" operator="containsText" text="failed">
      <formula>NOT(ISERROR(SEARCH("failed",A1)))</formula>
    </cfRule>
    <cfRule type="containsText" priority="16" operator="containsText" text="failed">
      <formula>NOT(ISERROR(SEARCH("failed",A1)))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{18A5C388-ADC3-4878-A827-6234509C1550}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ntainsText" priority="5" operator="containsText" text="failed">
      <formula>NOT(ISERROR(SEARCH("failed",D1)))</formula>
    </cfRule>
    <cfRule type="containsText" priority="6" operator="containsText" text="failed">
      <formula>NOT(ISERROR(SEARCH("failed",D1)))</formula>
    </cfRule>
    <cfRule type="containsText" priority="7" operator="containsText" text="failed">
      <formula>NOT(ISERROR(SEARCH("failed",D1)))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{014E28A0-9D44-43AF-AD2A-02F81EE51B92}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5C388-ADC3-4878-A827-6234509C1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A1:A1048141</xm:sqref>
        </x14:conditionalFormatting>
        <x14:conditionalFormatting xmlns:xm="http://schemas.microsoft.com/office/excel/2006/main">
          <x14:cfRule type="dataBar" id="{014E28A0-9D44-43AF-AD2A-02F81EE51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D1:D1047940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Pivot Table 2</vt:lpstr>
      <vt:lpstr>Pivot Table 3</vt:lpstr>
      <vt:lpstr>Bonus</vt:lpstr>
      <vt:lpstr>Summary Statistics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Rebecca Watson</cp:lastModifiedBy>
  <dcterms:created xsi:type="dcterms:W3CDTF">2021-09-29T18:52:28Z</dcterms:created>
  <dcterms:modified xsi:type="dcterms:W3CDTF">2022-03-27T06:26:25Z</dcterms:modified>
</cp:coreProperties>
</file>