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h\OneDrive\Escritorio\Open Marketers\"/>
    </mc:Choice>
  </mc:AlternateContent>
  <xr:revisionPtr revIDLastSave="0" documentId="13_ncr:1_{23AAB242-D77B-463F-AC26-133BFD6CD6C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estaña Instrucciones" sheetId="4" r:id="rId1"/>
    <sheet name="Benchmarking web" sheetId="1" r:id="rId2"/>
    <sheet name="Benchmarking RRSS" sheetId="2" r:id="rId3"/>
    <sheet name="Benchmarking email mk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3" i="2" l="1"/>
  <c r="G81" i="2"/>
  <c r="G80" i="2"/>
  <c r="G79" i="2"/>
  <c r="G78" i="2"/>
  <c r="G67" i="2"/>
  <c r="G68" i="2"/>
  <c r="G70" i="2"/>
  <c r="G72" i="2"/>
  <c r="G60" i="2"/>
  <c r="G61" i="2"/>
  <c r="G59" i="2"/>
  <c r="G48" i="2"/>
  <c r="G49" i="2"/>
  <c r="G50" i="2"/>
  <c r="G51" i="2"/>
  <c r="G52" i="2"/>
  <c r="G53" i="2"/>
  <c r="G36" i="2"/>
  <c r="G37" i="2"/>
  <c r="G38" i="2"/>
  <c r="G39" i="2"/>
  <c r="G40" i="2"/>
  <c r="G41" i="2"/>
  <c r="G2" i="2"/>
  <c r="G3" i="2"/>
  <c r="G4" i="2"/>
  <c r="G5" i="2"/>
  <c r="G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Álvaro</author>
    <author>tc={7198948F-E1D1-D243-BC72-C41C2F0860F9}</author>
  </authors>
  <commentList>
    <comment ref="F7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Álvaro: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Cuáles son las palabras que más tráfico dirigen
</t>
        </r>
        <r>
          <rPr>
            <sz val="10"/>
            <color rgb="FF000000"/>
            <rFont val="Tahoma"/>
            <family val="2"/>
          </rPr>
          <t xml:space="preserve">(Semrush)
</t>
        </r>
      </text>
    </comment>
    <comment ref="J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Álvaro: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Tienen bog y de que hablan. Número de visitas aproximado.
</t>
        </r>
      </text>
    </comment>
    <comment ref="K7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Álvaro: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Tienen Newsletter, si tienen qué hacen para que nos suscribamos y una vez suscritos, qué comparten.
</t>
        </r>
      </text>
    </comment>
    <comment ref="L7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Álvaro: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Profesionales, Farmacias, pacientes…</t>
        </r>
      </text>
    </comment>
    <comment ref="M7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Álvaro: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Webinar
</t>
        </r>
        <r>
          <rPr>
            <sz val="10"/>
            <color rgb="FF000000"/>
            <rFont val="Tahoma"/>
            <family val="2"/>
          </rPr>
          <t xml:space="preserve">Didactico
</t>
        </r>
        <r>
          <rPr>
            <sz val="10"/>
            <color rgb="FF000000"/>
            <rFont val="Tahoma"/>
            <family val="2"/>
          </rPr>
          <t xml:space="preserve">Estudios
</t>
        </r>
        <r>
          <rPr>
            <sz val="10"/>
            <color rgb="FF000000"/>
            <rFont val="Tahoma"/>
            <family val="2"/>
          </rPr>
          <t xml:space="preserve">Consultas...
</t>
        </r>
      </text>
    </comment>
    <comment ref="N7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Álvaro: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Webinar
</t>
        </r>
        <r>
          <rPr>
            <sz val="10"/>
            <color rgb="FF000000"/>
            <rFont val="Tahoma"/>
            <family val="2"/>
          </rPr>
          <t xml:space="preserve">Didactico
</t>
        </r>
        <r>
          <rPr>
            <sz val="10"/>
            <color rgb="FF000000"/>
            <rFont val="Tahoma"/>
            <family val="2"/>
          </rPr>
          <t xml:space="preserve">Estudios
</t>
        </r>
        <r>
          <rPr>
            <sz val="10"/>
            <color rgb="FF000000"/>
            <rFont val="Tahoma"/>
            <family val="2"/>
          </rPr>
          <t xml:space="preserve">Consultas...
</t>
        </r>
      </text>
    </comment>
    <comment ref="D25" authorId="1" shapeId="0" xr:uid="{00000000-0006-0000-0000-00000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Test de accesibilidad realizado con https://achecker.ca/checker/index.php</t>
      </text>
    </comment>
  </commentList>
</comments>
</file>

<file path=xl/sharedStrings.xml><?xml version="1.0" encoding="utf-8"?>
<sst xmlns="http://schemas.openxmlformats.org/spreadsheetml/2006/main" count="327" uniqueCount="168">
  <si>
    <t>Marca</t>
  </si>
  <si>
    <t>Página web</t>
  </si>
  <si>
    <t xml:space="preserve">Descripción de la marca </t>
  </si>
  <si>
    <t>Blog</t>
  </si>
  <si>
    <t>A quién se dirige</t>
  </si>
  <si>
    <t>Posicionamiento SEO</t>
  </si>
  <si>
    <t>NEWSLETTER</t>
  </si>
  <si>
    <t>Formas de contacto</t>
  </si>
  <si>
    <t>Servicios Adicionales de la web</t>
  </si>
  <si>
    <t>¿Se pude comprar online?</t>
  </si>
  <si>
    <t>SERPs</t>
  </si>
  <si>
    <t xml:space="preserve">Peculiaridades </t>
  </si>
  <si>
    <t>Tabla de UX Ecommerce</t>
  </si>
  <si>
    <t>MARCA</t>
  </si>
  <si>
    <t>FUNCIONAL</t>
  </si>
  <si>
    <t>ACCESIBLE</t>
  </si>
  <si>
    <t>USABLE</t>
  </si>
  <si>
    <t>INTUITIVO</t>
  </si>
  <si>
    <t>PERSUASIVO</t>
  </si>
  <si>
    <t>DISEÑO</t>
  </si>
  <si>
    <t>VENTAJAS</t>
  </si>
  <si>
    <t>ESTUDIOS</t>
  </si>
  <si>
    <t>CONTACTO</t>
  </si>
  <si>
    <t>Tabla de servicio Web</t>
  </si>
  <si>
    <t>Tabla de servicio Email marketing</t>
  </si>
  <si>
    <t xml:space="preserve">Newsletter </t>
  </si>
  <si>
    <t>Contacto</t>
  </si>
  <si>
    <t xml:space="preserve">Mensaje de bienvenida </t>
  </si>
  <si>
    <t>Frecuencia de envío</t>
  </si>
  <si>
    <t xml:space="preserve">Enfoque </t>
  </si>
  <si>
    <t>Estilo</t>
  </si>
  <si>
    <t>Engagement</t>
  </si>
  <si>
    <t>Enfoque</t>
  </si>
  <si>
    <t>Sorteos</t>
  </si>
  <si>
    <t>Comentario</t>
  </si>
  <si>
    <t>Enlace</t>
  </si>
  <si>
    <t>Seguidores</t>
  </si>
  <si>
    <t>Likes medios por publicación</t>
  </si>
  <si>
    <t xml:space="preserve">Publicidad </t>
  </si>
  <si>
    <t>Ámbito</t>
  </si>
  <si>
    <t xml:space="preserve">Frecuencia </t>
  </si>
  <si>
    <t>Influencers</t>
  </si>
  <si>
    <t>No</t>
  </si>
  <si>
    <t>-</t>
  </si>
  <si>
    <t>Sí</t>
  </si>
  <si>
    <t>Datos solicitados</t>
  </si>
  <si>
    <t>Google my Business</t>
  </si>
  <si>
    <t>¿Dónde?</t>
  </si>
  <si>
    <t xml:space="preserve">Pacientes y profesiones </t>
  </si>
  <si>
    <t>VISIBILIDAD ESTADO SISTEMA</t>
  </si>
  <si>
    <t>TOTAL</t>
  </si>
  <si>
    <t>LIBERTAD USUARIO</t>
  </si>
  <si>
    <t xml:space="preserve">CONSISTENCIA </t>
  </si>
  <si>
    <t>PREVENCIÓN ERRORES</t>
  </si>
  <si>
    <t>FLEXIBILIDAD USO</t>
  </si>
  <si>
    <t>SISTEMA Y MUNDO REAL</t>
  </si>
  <si>
    <t>RECONOCER</t>
  </si>
  <si>
    <t>AYUDA</t>
  </si>
  <si>
    <t>RECUPERACIÓN DE ERRORES</t>
  </si>
  <si>
    <t>Producto / Marca</t>
  </si>
  <si>
    <t>· Formulario de contacto
·Teléfono 
· Email</t>
  </si>
  <si>
    <t>Formulario de contacto, teéfono , correo y newsletter</t>
  </si>
  <si>
    <t>Nombre y correo</t>
  </si>
  <si>
    <t>¡Muchas gracias por suscribirte a nuestro blog *|FNAME|*! 
A partir de ahora, recibirás en tu email todas las novedades del blog.
Aprovechamos la ocasión para recomendarte estos artículos que pueden interesarte…</t>
  </si>
  <si>
    <t>Consejos sobre salud y artículos compartidos en el blog</t>
  </si>
  <si>
    <t xml:space="preserve">Pop up en el blog 
Apartado estático al scroll en el blog 
En el footer de la landing de cada producto
</t>
  </si>
  <si>
    <t xml:space="preserve">No desde la web, pero redirige a google shopping </t>
  </si>
  <si>
    <t>.</t>
  </si>
  <si>
    <t>·Enlaces de interés
·Preguntas más frecuentes
·Prensa
· Buscador de farmacias</t>
  </si>
  <si>
    <t>RRSS</t>
  </si>
  <si>
    <t>Instagram</t>
  </si>
  <si>
    <t>Facebook</t>
  </si>
  <si>
    <t>Twitter</t>
  </si>
  <si>
    <t>Linkedin</t>
  </si>
  <si>
    <t>Youtube</t>
  </si>
  <si>
    <t xml:space="preserve">SALUD - NATURAL </t>
  </si>
  <si>
    <t>1 al día aprox</t>
  </si>
  <si>
    <t>1/2 aprox. semana</t>
  </si>
  <si>
    <t>SALUD / LAB. CIENTÍFICO</t>
  </si>
  <si>
    <t xml:space="preserve">Noticias del sector
Artículos del Blog </t>
  </si>
  <si>
    <t>España y Colombia</t>
  </si>
  <si>
    <t xml:space="preserve">5 aprox. por semana </t>
  </si>
  <si>
    <t>Noticias 
Artíclos del blog 
Infografías de IG</t>
  </si>
  <si>
    <t xml:space="preserve">3 aprox. semana </t>
  </si>
  <si>
    <t>Estilo visual definido, uso de platillas 
Logo muy presente en sus publicaciones
Fácilmente reconocibles
Infografías y consejos de salud
Feed cuidado y homogéneo</t>
  </si>
  <si>
    <t>Videos compartidos en las publicaciones de IG
Webinars y consejos de salud</t>
  </si>
  <si>
    <t>Noticias
Artículos del blog
Infografías IG</t>
  </si>
  <si>
    <t>Competidor</t>
  </si>
  <si>
    <t xml:space="preserve">Sólo tiene 7 vídeos </t>
  </si>
  <si>
    <t>2/3 aprox. semana</t>
  </si>
  <si>
    <t xml:space="preserve">Hacen publicidad  Display                                                   </t>
  </si>
  <si>
    <t>Instrucciones de la práctica</t>
  </si>
  <si>
    <t>¡Es hora de analizar a nuestros competidores! Recupera el Caso Práctico de MiMac y rellena en el siguiente documento los diferentes atributos y características que poseen o carecen la competencia de nuestra empresa.</t>
  </si>
  <si>
    <t>1. Selecciona 3 competidores de los 5 que se mencionan en el caso práctico y ponte a recopilar información.</t>
  </si>
  <si>
    <t>2. Verás que en el documento Excel tienes 3 pestañas diferentes, cada una de las cuales te ayudará a organizar la información de los 3 competidores seleccionados en relación a:
1.	Web_x000B_
2.	Redes Sociales_x000B_
3.	Email Marketing</t>
  </si>
  <si>
    <t>3. Cuando termines, verás que se te habrá ocurrido muchas ideas para MiMac ;]</t>
  </si>
  <si>
    <t>MARCA 1</t>
  </si>
  <si>
    <t>MARCA 2</t>
  </si>
  <si>
    <t>MARCA 3</t>
  </si>
  <si>
    <t>MARCA 4</t>
  </si>
  <si>
    <t>MARCA 5</t>
  </si>
  <si>
    <t>MARCA 6</t>
  </si>
  <si>
    <t>https://www.doctormanzana.com/</t>
  </si>
  <si>
    <t>https://www.irepairs.es/</t>
  </si>
  <si>
    <t>https://www.ifixrapid.com/</t>
  </si>
  <si>
    <t>si</t>
  </si>
  <si>
    <t>no</t>
  </si>
  <si>
    <t>Palabra clave: reparación</t>
  </si>
  <si>
    <r>
      <rPr>
        <b/>
        <sz val="18"/>
        <color theme="1"/>
        <rFont val="Montserrat Light"/>
      </rPr>
      <t>Tráfico Orgánico</t>
    </r>
    <r>
      <rPr>
        <sz val="18"/>
        <color theme="1"/>
        <rFont val="Montserrat Light"/>
      </rPr>
      <t xml:space="preserve">: 
10,5K
</t>
    </r>
    <r>
      <rPr>
        <b/>
        <sz val="18"/>
        <color theme="1"/>
        <rFont val="Montserrat Light"/>
      </rPr>
      <t>Mejores palabras clave orgánica</t>
    </r>
    <r>
      <rPr>
        <sz val="18"/>
        <color theme="1"/>
        <rFont val="Montserrat Light"/>
      </rPr>
      <t xml:space="preserve">s: 
Palabra Clave 1
Palabra Clave 2
</t>
    </r>
    <r>
      <rPr>
        <b/>
        <sz val="18"/>
        <color theme="1"/>
        <rFont val="Montserrat Light"/>
      </rPr>
      <t>Backlinks</t>
    </r>
    <r>
      <rPr>
        <sz val="18"/>
        <color theme="1"/>
        <rFont val="Montserrat Light"/>
      </rPr>
      <t xml:space="preserve">:
12,4K
</t>
    </r>
    <r>
      <rPr>
        <b/>
        <sz val="18"/>
        <color theme="1"/>
        <rFont val="Montserrat Light"/>
      </rPr>
      <t>Authority Score</t>
    </r>
    <r>
      <rPr>
        <sz val="18"/>
        <color theme="1"/>
        <rFont val="Montserrat Light"/>
      </rPr>
      <t>:
40</t>
    </r>
  </si>
  <si>
    <t>Palabras clave: servicio técnico / reparación</t>
  </si>
  <si>
    <t>Reparación de ordenadores y dispositivos Apple</t>
  </si>
  <si>
    <t>¿Necesitas una Reparación Exprés?</t>
  </si>
  <si>
    <t>Servicio Técnico - Productos Marca Apple</t>
  </si>
  <si>
    <t>Todo tipo de Apple</t>
  </si>
  <si>
    <t>Apple y fundas Android</t>
  </si>
  <si>
    <t>Productos Marca Apple</t>
  </si>
  <si>
    <t xml:space="preserve"> +34 933 900 524
+34 628 712 498
 info@irepairs.es</t>
  </si>
  <si>
    <t>965 027 123 / 648 050 493
info@doctormanzana.com</t>
  </si>
  <si>
    <t>CORAZÓN DE MARÍA: 91 704 58 09
ALBERTO ALGUILERA: 91 088 27 88</t>
  </si>
  <si>
    <t>si, noticias</t>
  </si>
  <si>
    <t>Si</t>
  </si>
  <si>
    <t>A cualquiera de España que tenga un dispositivo Apple</t>
  </si>
  <si>
    <t>Para empresas</t>
  </si>
  <si>
    <t>A cualquiera que tenga dispositivo Apple</t>
  </si>
  <si>
    <t>Testimonios, diagnóstico de interés, shop</t>
  </si>
  <si>
    <t>Cursos de iPhone, blog, opiniones</t>
  </si>
  <si>
    <t>Noticias</t>
  </si>
  <si>
    <t>Tiene su apartado de Shop</t>
  </si>
  <si>
    <t>Sirve accesorios para Apple y Android</t>
  </si>
  <si>
    <t>Tiene noticias relacionadas con Apple</t>
  </si>
  <si>
    <t>Sale que no existe</t>
  </si>
  <si>
    <t>Servicio de reparación de ordenadores</t>
  </si>
  <si>
    <t xml:space="preserve">España  </t>
  </si>
  <si>
    <t>Servicio de reparación de ordenadores · Tienda de informática · Servicio de reparación de daños</t>
  </si>
  <si>
    <t>España</t>
  </si>
  <si>
    <t>Vídeos, consejos</t>
  </si>
  <si>
    <t>Fabricación de equipos informáticos</t>
  </si>
  <si>
    <t>Artículos</t>
  </si>
  <si>
    <t>Servicio Técnico Apple</t>
  </si>
  <si>
    <t>Consejos para reparar</t>
  </si>
  <si>
    <t>Servicio Técnico para iPhone y iPad. Tienda de accesorios y taller en Valencia. Realizamos reparaciones a nivel nacional en solo 48 horas.</t>
  </si>
  <si>
    <t>Promociones, consejos,</t>
  </si>
  <si>
    <t>iPhone, iPad, MacBook y accesorios geniales</t>
  </si>
  <si>
    <t>Presentación de sus productos y accesorios</t>
  </si>
  <si>
    <t>no puedo acceder</t>
  </si>
  <si>
    <t>No tiene</t>
  </si>
  <si>
    <t>Reparar iPhone Valencia</t>
  </si>
  <si>
    <t>Valencia</t>
  </si>
  <si>
    <t>Si, de Apple</t>
  </si>
  <si>
    <t xml:space="preserve">Consejos   </t>
  </si>
  <si>
    <t>Servicio Técnico para todos los productos Apple Reparaciones y mejoras de #iPad</t>
  </si>
  <si>
    <t>Trucos,</t>
  </si>
  <si>
    <t>Repara cualquier equipo de Apple. iPad, iPhone, iPod o Mac</t>
  </si>
  <si>
    <t>Tutoriales, trucos, fotos de reparaciones, novedades</t>
  </si>
  <si>
    <t>Servicio técnico para productos Apple 
Reparamos en España y Portugal #Mac, #iPad, #iPhone, #iPod, #AppleWatch... 
Servicio de recogida y presupuesto online</t>
  </si>
  <si>
    <t>España y Portugal</t>
  </si>
  <si>
    <t>Servicio Técnico para productos Apple: iPhone, iPad, iMac, MacBook, Apple Watch…</t>
  </si>
  <si>
    <t>Tutoriales, trucos, fotos de reparaciones, novedades, empleo</t>
  </si>
  <si>
    <t>Servicio Técnico de productos marca Apple</t>
  </si>
  <si>
    <t>Sorteos, tutoriales, canciones</t>
  </si>
  <si>
    <t>Enviar mensaje, teléfono y email</t>
  </si>
  <si>
    <t>Formulario, teléfono y email</t>
  </si>
  <si>
    <t>Formulario, teléfono</t>
  </si>
  <si>
    <t>Nombre, email, asunto y mensaje</t>
  </si>
  <si>
    <t>Nombre, empresa, email, asunto,teléfono, producto, número de serie y mensaje</t>
  </si>
  <si>
    <t>Nombre, teléfono, email, código postal, marca y modelo</t>
  </si>
  <si>
    <t>Servicio técnico Apple</t>
  </si>
  <si>
    <t>Informal, neutro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</si>
</sst>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6">
    <font>
      <sz val="12"/>
      <color theme="1"/>
      <name val="Calibri"/>
      <family val="2"/>
      <scheme val="minor"/>
    </font>
    <font>
      <sz val="12"/>
      <color rgb="FFFF0000"/>
      <name val="Avenir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20"/>
      <color rgb="FFFFFFFF"/>
      <name val="Avenir"/>
      <family val="2"/>
    </font>
    <font>
      <sz val="12"/>
      <color theme="1"/>
      <name val="Avenir"/>
      <family val="2"/>
    </font>
    <font>
      <u/>
      <sz val="12"/>
      <color theme="10"/>
      <name val="Calibri"/>
      <family val="2"/>
      <scheme val="minor"/>
    </font>
    <font>
      <b/>
      <sz val="18"/>
      <color theme="1"/>
      <name val="Avenir"/>
      <family val="2"/>
    </font>
    <font>
      <sz val="14"/>
      <color theme="0"/>
      <name val="Avenir"/>
      <family val="2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2"/>
      <color theme="10"/>
      <name val="Avenir"/>
      <family val="2"/>
    </font>
    <font>
      <sz val="15"/>
      <color theme="1"/>
      <name val="Montserrat-Regular"/>
    </font>
    <font>
      <b/>
      <sz val="15"/>
      <color theme="0"/>
      <name val="Montserrat-Regular"/>
    </font>
    <font>
      <b/>
      <sz val="18"/>
      <color theme="1"/>
      <name val="Montserrat Light"/>
    </font>
    <font>
      <sz val="22"/>
      <color theme="1"/>
      <name val="Montserrat Light"/>
    </font>
    <font>
      <u/>
      <sz val="18"/>
      <color theme="10"/>
      <name val="Montserrat Light"/>
    </font>
    <font>
      <sz val="18"/>
      <color theme="1"/>
      <name val="Montserrat Light"/>
    </font>
    <font>
      <b/>
      <sz val="22"/>
      <color theme="1"/>
      <name val="Montserrat Light"/>
    </font>
    <font>
      <sz val="12"/>
      <color theme="1"/>
      <name val="Montserrat-Regular"/>
    </font>
    <font>
      <sz val="15"/>
      <color theme="0"/>
      <name val="Montserrat-Regular"/>
    </font>
    <font>
      <sz val="12"/>
      <color theme="1"/>
      <name val="Montserrat Light"/>
    </font>
    <font>
      <sz val="14"/>
      <color theme="1"/>
      <name val="Montserrat-Regular"/>
    </font>
    <font>
      <b/>
      <sz val="14"/>
      <color theme="0"/>
      <name val="Montserrat-Regular"/>
    </font>
    <font>
      <sz val="20"/>
      <color rgb="FFFFFFFF"/>
      <name val="Montserrat-Regular"/>
    </font>
    <font>
      <sz val="14"/>
      <color theme="0"/>
      <name val="Montserrat-Regular"/>
    </font>
    <font>
      <sz val="14"/>
      <color theme="1"/>
      <name val="Montserrat Light"/>
    </font>
    <font>
      <b/>
      <sz val="20"/>
      <color rgb="FF3811CF"/>
      <name val="Manrope Medium"/>
    </font>
    <font>
      <b/>
      <sz val="12"/>
      <color rgb="FF3811CF"/>
      <name val="Manrope Light"/>
    </font>
    <font>
      <sz val="12"/>
      <color theme="1"/>
      <name val="Manrope Light"/>
    </font>
    <font>
      <sz val="12"/>
      <color rgb="FF545454"/>
      <name val="Manrope Light"/>
    </font>
    <font>
      <b/>
      <sz val="18"/>
      <color rgb="FF000000"/>
      <name val="Montserrat Light"/>
    </font>
    <font>
      <sz val="18"/>
      <color theme="1"/>
      <name val="Montserrat-Regular"/>
    </font>
    <font>
      <u/>
      <sz val="18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theme="9"/>
      </patternFill>
    </fill>
    <fill>
      <patternFill patternType="solid">
        <fgColor theme="9"/>
        <bgColor indexed="64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C6E0B4"/>
        <bgColor rgb="FFC6E0B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/>
      <diagonal/>
    </border>
    <border>
      <left/>
      <right/>
      <top/>
      <bottom style="medium">
        <color rgb="FF3811C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0" xfId="0" applyFill="1"/>
    <xf numFmtId="0" fontId="1" fillId="0" borderId="0" xfId="0" applyFont="1"/>
    <xf numFmtId="0" fontId="5" fillId="0" borderId="0" xfId="0" applyFont="1"/>
    <xf numFmtId="0" fontId="5" fillId="2" borderId="0" xfId="0" applyFont="1" applyFill="1"/>
    <xf numFmtId="0" fontId="1" fillId="2" borderId="0" xfId="0" applyFont="1" applyFill="1" applyAlignment="1">
      <alignment wrapText="1"/>
    </xf>
    <xf numFmtId="0" fontId="5" fillId="2" borderId="0" xfId="0" applyFont="1" applyFill="1" applyAlignment="1">
      <alignment vertical="top"/>
    </xf>
    <xf numFmtId="0" fontId="0" fillId="2" borderId="0" xfId="0" applyFill="1" applyAlignment="1">
      <alignment wrapText="1"/>
    </xf>
    <xf numFmtId="0" fontId="9" fillId="0" borderId="0" xfId="0" applyFon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9" fillId="0" borderId="0" xfId="0" applyFont="1" applyFill="1" applyAlignment="1">
      <alignment vertical="center"/>
    </xf>
    <xf numFmtId="0" fontId="7" fillId="11" borderId="2" xfId="0" applyFont="1" applyFill="1" applyBorder="1" applyAlignment="1">
      <alignment vertical="top"/>
    </xf>
    <xf numFmtId="0" fontId="11" fillId="2" borderId="0" xfId="0" applyFont="1" applyFill="1"/>
    <xf numFmtId="0" fontId="12" fillId="2" borderId="0" xfId="0" applyFont="1" applyFill="1"/>
    <xf numFmtId="0" fontId="8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vertical="top"/>
    </xf>
    <xf numFmtId="0" fontId="18" fillId="0" borderId="0" xfId="1" applyFont="1" applyFill="1" applyAlignment="1">
      <alignment vertical="center"/>
    </xf>
    <xf numFmtId="0" fontId="19" fillId="0" borderId="0" xfId="0" applyFont="1" applyFill="1"/>
    <xf numFmtId="164" fontId="19" fillId="0" borderId="0" xfId="0" applyNumberFormat="1" applyFont="1" applyFill="1"/>
    <xf numFmtId="0" fontId="19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164" fontId="19" fillId="0" borderId="0" xfId="0" applyNumberFormat="1" applyFont="1" applyFill="1" applyAlignment="1">
      <alignment vertical="center"/>
    </xf>
    <xf numFmtId="3" fontId="19" fillId="0" borderId="0" xfId="0" applyNumberFormat="1" applyFont="1" applyFill="1" applyAlignment="1">
      <alignment horizontal="right" vertical="center"/>
    </xf>
    <xf numFmtId="10" fontId="19" fillId="0" borderId="0" xfId="0" applyNumberFormat="1" applyFont="1" applyFill="1" applyAlignment="1">
      <alignment vertical="center"/>
    </xf>
    <xf numFmtId="0" fontId="16" fillId="5" borderId="2" xfId="0" applyFont="1" applyFill="1" applyBorder="1" applyAlignment="1">
      <alignment horizontal="left" vertical="top" wrapText="1"/>
    </xf>
    <xf numFmtId="3" fontId="19" fillId="0" borderId="0" xfId="0" applyNumberFormat="1" applyFont="1" applyFill="1"/>
    <xf numFmtId="10" fontId="19" fillId="0" borderId="0" xfId="0" applyNumberFormat="1" applyFont="1" applyFill="1"/>
    <xf numFmtId="0" fontId="16" fillId="5" borderId="2" xfId="0" applyFont="1" applyFill="1" applyBorder="1" applyAlignment="1">
      <alignment vertical="top"/>
    </xf>
    <xf numFmtId="0" fontId="16" fillId="5" borderId="3" xfId="0" applyFont="1" applyFill="1" applyBorder="1" applyAlignment="1">
      <alignment vertical="top"/>
    </xf>
    <xf numFmtId="0" fontId="19" fillId="0" borderId="0" xfId="0" applyFont="1" applyFill="1" applyBorder="1"/>
    <xf numFmtId="164" fontId="19" fillId="0" borderId="0" xfId="0" applyNumberFormat="1" applyFont="1" applyFill="1" applyBorder="1"/>
    <xf numFmtId="0" fontId="19" fillId="6" borderId="1" xfId="0" applyFont="1" applyFill="1" applyBorder="1"/>
    <xf numFmtId="0" fontId="19" fillId="6" borderId="1" xfId="0" applyFont="1" applyFill="1" applyBorder="1" applyAlignment="1">
      <alignment vertical="center"/>
    </xf>
    <xf numFmtId="0" fontId="19" fillId="6" borderId="6" xfId="0" applyFont="1" applyFill="1" applyBorder="1"/>
    <xf numFmtId="0" fontId="15" fillId="8" borderId="11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1" fillId="2" borderId="0" xfId="0" applyFont="1" applyFill="1"/>
    <xf numFmtId="0" fontId="22" fillId="8" borderId="13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19" fillId="6" borderId="2" xfId="0" applyFont="1" applyFill="1" applyBorder="1"/>
    <xf numFmtId="164" fontId="19" fillId="6" borderId="8" xfId="0" applyNumberFormat="1" applyFont="1" applyFill="1" applyBorder="1"/>
    <xf numFmtId="3" fontId="19" fillId="6" borderId="2" xfId="0" applyNumberFormat="1" applyFont="1" applyFill="1" applyBorder="1" applyAlignment="1">
      <alignment vertical="center"/>
    </xf>
    <xf numFmtId="164" fontId="19" fillId="6" borderId="8" xfId="0" applyNumberFormat="1" applyFont="1" applyFill="1" applyBorder="1" applyAlignment="1">
      <alignment vertical="center"/>
    </xf>
    <xf numFmtId="3" fontId="19" fillId="6" borderId="2" xfId="0" applyNumberFormat="1" applyFont="1" applyFill="1" applyBorder="1"/>
    <xf numFmtId="0" fontId="19" fillId="6" borderId="3" xfId="0" applyFont="1" applyFill="1" applyBorder="1"/>
    <xf numFmtId="164" fontId="19" fillId="6" borderId="9" xfId="0" applyNumberFormat="1" applyFont="1" applyFill="1" applyBorder="1"/>
    <xf numFmtId="0" fontId="23" fillId="2" borderId="0" xfId="0" applyFont="1" applyFill="1"/>
    <xf numFmtId="0" fontId="19" fillId="0" borderId="0" xfId="0" applyFont="1" applyFill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24" fillId="9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vertical="center"/>
    </xf>
    <xf numFmtId="0" fontId="24" fillId="2" borderId="0" xfId="0" applyFont="1" applyFill="1"/>
    <xf numFmtId="0" fontId="26" fillId="7" borderId="0" xfId="0" applyFont="1" applyFill="1" applyAlignment="1"/>
    <xf numFmtId="0" fontId="16" fillId="6" borderId="2" xfId="0" applyFont="1" applyFill="1" applyBorder="1" applyAlignment="1">
      <alignment vertical="center" wrapText="1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vertical="center" wrapText="1"/>
    </xf>
    <xf numFmtId="0" fontId="23" fillId="0" borderId="0" xfId="0" applyFont="1" applyFill="1" applyAlignment="1">
      <alignment horizontal="center" vertical="center"/>
    </xf>
    <xf numFmtId="0" fontId="16" fillId="6" borderId="2" xfId="0" applyFont="1" applyFill="1" applyBorder="1" applyAlignment="1">
      <alignment vertic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0" fontId="16" fillId="5" borderId="3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27" fillId="9" borderId="0" xfId="0" applyFont="1" applyFill="1"/>
    <xf numFmtId="0" fontId="25" fillId="9" borderId="0" xfId="0" applyFont="1" applyFill="1" applyAlignment="1">
      <alignment horizontal="center" vertical="center"/>
    </xf>
    <xf numFmtId="0" fontId="16" fillId="6" borderId="2" xfId="0" applyFont="1" applyFill="1" applyBorder="1" applyAlignment="1">
      <alignment vertical="top" wrapText="1"/>
    </xf>
    <xf numFmtId="0" fontId="23" fillId="4" borderId="1" xfId="0" applyFont="1" applyFill="1" applyBorder="1" applyAlignment="1">
      <alignment horizontal="center"/>
    </xf>
    <xf numFmtId="0" fontId="28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20" fillId="11" borderId="0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164" fontId="19" fillId="2" borderId="0" xfId="0" applyNumberFormat="1" applyFont="1" applyFill="1" applyAlignment="1">
      <alignment vertical="center"/>
    </xf>
    <xf numFmtId="0" fontId="29" fillId="0" borderId="1" xfId="0" applyFont="1" applyBorder="1"/>
    <xf numFmtId="0" fontId="0" fillId="0" borderId="1" xfId="0" applyBorder="1"/>
    <xf numFmtId="0" fontId="31" fillId="0" borderId="1" xfId="0" applyFont="1" applyBorder="1" applyAlignment="1">
      <alignment vertical="top" wrapText="1"/>
    </xf>
    <xf numFmtId="0" fontId="32" fillId="0" borderId="1" xfId="0" applyFont="1" applyBorder="1" applyAlignment="1">
      <alignment vertical="center" wrapText="1"/>
    </xf>
    <xf numFmtId="0" fontId="30" fillId="0" borderId="14" xfId="0" applyFont="1" applyBorder="1" applyAlignment="1">
      <alignment vertical="center" wrapText="1"/>
    </xf>
    <xf numFmtId="0" fontId="23" fillId="0" borderId="10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33" fillId="12" borderId="15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0" fontId="16" fillId="10" borderId="1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6" fillId="3" borderId="0" xfId="0" applyFont="1" applyFill="1" applyAlignment="1">
      <alignment horizontal="center"/>
    </xf>
    <xf numFmtId="0" fontId="34" fillId="9" borderId="0" xfId="0" applyFont="1" applyFill="1" applyAlignment="1">
      <alignment horizontal="center" vertical="center"/>
    </xf>
    <xf numFmtId="0" fontId="34" fillId="9" borderId="0" xfId="0" applyFont="1" applyFill="1" applyAlignment="1">
      <alignment horizontal="center" vertical="center" wrapText="1"/>
    </xf>
    <xf numFmtId="0" fontId="35" fillId="0" borderId="0" xfId="1" applyFont="1" applyFill="1" applyAlignment="1">
      <alignment vertical="center"/>
    </xf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left" vertical="center" wrapText="1"/>
    </xf>
    <xf numFmtId="3" fontId="19" fillId="0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6" fillId="5" borderId="2" xfId="1" applyFill="1" applyBorder="1" applyAlignment="1">
      <alignment horizontal="center" vertical="center" wrapText="1"/>
    </xf>
    <xf numFmtId="0" fontId="6" fillId="6" borderId="2" xfId="1" applyFill="1" applyBorder="1" applyAlignment="1">
      <alignment horizontal="center" vertical="center"/>
    </xf>
    <xf numFmtId="0" fontId="6" fillId="5" borderId="2" xfId="1" applyFill="1" applyBorder="1" applyAlignment="1">
      <alignment horizontal="center" vertical="center"/>
    </xf>
    <xf numFmtId="0" fontId="6" fillId="5" borderId="2" xfId="1" applyFill="1" applyBorder="1" applyAlignment="1">
      <alignment horizontal="left" vertical="center" wrapText="1"/>
    </xf>
    <xf numFmtId="0" fontId="6" fillId="6" borderId="2" xfId="1" applyFill="1" applyBorder="1" applyAlignment="1">
      <alignment vertical="center"/>
    </xf>
    <xf numFmtId="0" fontId="6" fillId="5" borderId="2" xfId="1" applyFill="1" applyBorder="1" applyAlignment="1">
      <alignment vertical="center"/>
    </xf>
  </cellXfs>
  <cellStyles count="3">
    <cellStyle name="Hipervínculo" xfId="1" builtinId="8"/>
    <cellStyle name="Hyperlink" xfId="2" xr:uid="{00000000-0005-0000-0000-000001000000}"/>
    <cellStyle name="Normal" xfId="0" builtinId="0"/>
  </cellStyles>
  <dxfs count="82">
    <dxf>
      <font>
        <strike val="0"/>
        <outline val="0"/>
        <shadow val="0"/>
        <vertAlign val="baseline"/>
        <sz val="18"/>
        <name val="Montserrat Light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ontserrat-Regular"/>
        <scheme val="none"/>
      </font>
      <fill>
        <patternFill patternType="solid">
          <fgColor indexed="64"/>
          <bgColor theme="9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vertAlign val="baseline"/>
        <sz val="18"/>
        <name val="Montserrat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8"/>
        <name val="Montserrat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8"/>
        <name val="Montserrat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8"/>
        <name val="Montserrat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8"/>
        <name val="Montserrat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8"/>
        <name val="Montserrat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8"/>
        <name val="Montserrat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8"/>
        <name val="Montserrat Ligh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8"/>
        <name val="Montserrat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8"/>
        <name val="Montserrat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8"/>
        <name val="Montserrat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outline="0">
        <left style="thin">
          <color theme="0"/>
        </left>
        <right/>
      </border>
    </dxf>
    <dxf>
      <font>
        <strike val="0"/>
        <outline val="0"/>
        <shadow val="0"/>
        <vertAlign val="baseline"/>
        <sz val="18"/>
        <name val="Montserrat Light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Montserrat Light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Montserrat Light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Montserrat Light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Montserrat Light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color theme="1"/>
        <name val="Montserrat Light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Montserrat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Montserrat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n">
          <color theme="0"/>
        </left>
      </border>
    </dxf>
    <dxf>
      <font>
        <strike val="0"/>
        <outline val="0"/>
        <shadow val="0"/>
        <u val="none"/>
        <vertAlign val="baseline"/>
        <sz val="15"/>
        <color theme="1"/>
        <name val="Montserrat Light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Montserrat Light"/>
        <scheme val="none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-Regular"/>
        <scheme val="none"/>
      </font>
      <fill>
        <patternFill patternType="solid">
          <fgColor indexed="64"/>
          <bgColor theme="9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ontserrat Light"/>
        <scheme val="none"/>
      </font>
      <numFmt numFmtId="164" formatCode="0.0%"/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1"/>
        <name val="Montserrat Light"/>
        <scheme val="none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Montserrat-Regular"/>
        <scheme val="none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ontserrat Light"/>
        <scheme val="none"/>
      </font>
      <numFmt numFmtId="164" formatCode="0.0%"/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1"/>
        <name val="Montserrat Light"/>
        <scheme val="none"/>
      </font>
    </dxf>
    <dxf>
      <border outline="0"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Montserrat-Regular"/>
        <scheme val="none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ontserrat Light"/>
        <scheme val="none"/>
      </font>
      <numFmt numFmtId="164" formatCode="0.0%"/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1"/>
        <name val="Montserrat Light"/>
        <scheme val="none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Montserrat-Regular"/>
        <scheme val="none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ontserrat Light"/>
        <scheme val="none"/>
      </font>
      <numFmt numFmtId="164" formatCode="0.0%"/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Montserrat Light"/>
        <scheme val="none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Montserrat-Regular"/>
        <scheme val="none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ontserrat Light"/>
        <scheme val="none"/>
      </font>
      <numFmt numFmtId="164" formatCode="0.0%"/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Montserrat Light"/>
        <scheme val="none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Montserrat-Regular"/>
        <scheme val="none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none">
          <fgColor indexed="64"/>
          <bgColor indexed="65"/>
        </patternFill>
      </fill>
      <alignment vertical="center" textRotation="0" justifyLastLine="0" shrinkToFit="0"/>
    </dxf>
    <dxf>
      <font>
        <strike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none">
          <fgColor indexed="64"/>
          <bgColor auto="1"/>
        </patternFill>
      </fill>
      <alignment vertical="center" textRotation="0" justifyLastLine="0" shrinkToFit="0"/>
    </dxf>
    <dxf>
      <font>
        <strike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none">
          <fgColor indexed="64"/>
          <bgColor auto="1"/>
        </patternFill>
      </fill>
      <alignment vertical="center" textRotation="0" justifyLastLine="0" shrinkToFit="0"/>
    </dxf>
    <dxf>
      <font>
        <strike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none">
          <fgColor indexed="64"/>
          <bgColor auto="1"/>
        </patternFill>
      </fill>
      <alignment vertical="center" textRotation="0" justifyLastLine="0" shrinkToFit="0"/>
    </dxf>
    <dxf>
      <font>
        <strike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none">
          <fgColor indexed="64"/>
          <bgColor auto="1"/>
        </patternFill>
      </fill>
      <alignment vertical="center" textRotation="0" justifyLastLine="0" shrinkToFit="0"/>
    </dxf>
    <dxf>
      <font>
        <strike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none">
          <fgColor indexed="64"/>
          <bgColor auto="1"/>
        </patternFill>
      </fill>
      <alignment vertical="center" textRotation="0" justifyLastLine="0" shrinkToFit="0"/>
    </dxf>
    <dxf>
      <font>
        <strike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none">
          <fgColor indexed="64"/>
          <bgColor auto="1"/>
        </patternFill>
      </fill>
      <alignment vertical="center" textRotation="0" justifyLastLine="0" shrinkToFit="0"/>
    </dxf>
    <dxf>
      <font>
        <strike val="0"/>
        <outline val="0"/>
        <shadow val="0"/>
        <u val="none"/>
        <vertAlign val="baseline"/>
        <sz val="18"/>
        <color theme="1"/>
        <name val="Montserrat Light"/>
        <scheme val="none"/>
      </font>
      <numFmt numFmtId="164" formatCode="0.0%"/>
      <fill>
        <patternFill patternType="none">
          <fgColor indexed="64"/>
          <bgColor auto="1"/>
        </patternFill>
      </fill>
      <alignment vertical="center" textRotation="0" justifyLastLine="0" shrinkToFit="0"/>
    </dxf>
    <dxf>
      <font>
        <strike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none">
          <fgColor indexed="64"/>
          <bgColor auto="1"/>
        </patternFill>
      </fill>
      <alignment vertical="center" textRotation="0" justifyLastLine="0" shrinkToFit="0"/>
    </dxf>
    <dxf>
      <font>
        <strike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none">
          <fgColor indexed="64"/>
          <bgColor auto="1"/>
        </patternFill>
      </fill>
      <alignment vertical="center" textRotation="0" justifyLastLine="0" shrinkToFit="0"/>
    </dxf>
    <dxf>
      <font>
        <strike val="0"/>
        <outline val="0"/>
        <shadow val="0"/>
        <u val="none"/>
        <vertAlign val="baseline"/>
        <sz val="18"/>
        <color theme="1"/>
        <name val="Montserrat Light"/>
        <scheme val="none"/>
      </font>
      <fill>
        <patternFill patternType="none">
          <fgColor indexed="64"/>
          <bgColor auto="1"/>
        </patternFill>
      </fill>
      <alignment vertical="center" textRotation="0" justifyLastLine="0" shrinkToFit="0"/>
    </dxf>
    <dxf>
      <font>
        <strike val="0"/>
        <outline val="0"/>
        <shadow val="0"/>
        <u val="none"/>
        <vertAlign val="baseline"/>
        <sz val="22"/>
        <color theme="1"/>
        <name val="Montserrat Light"/>
        <scheme val="none"/>
      </font>
      <alignment horizontal="general" vertical="center" textRotation="0" wrapText="0" justifyLastLine="0" shrinkToFit="0"/>
      <border outline="0">
        <left style="thin">
          <color theme="0"/>
        </left>
      </border>
    </dxf>
    <dxf>
      <font>
        <strike val="0"/>
        <outline val="0"/>
        <shadow val="0"/>
        <vertAlign val="baseline"/>
        <name val="Montserrat Light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vertAlign val="baseline"/>
        <name val="Montserrat Light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5"/>
        <color theme="1"/>
        <name val="Montserrat-Regular"/>
        <scheme val="none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36562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2375408</xdr:colOff>
      <xdr:row>4</xdr:row>
      <xdr:rowOff>112414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0"/>
          <a:ext cx="2375408" cy="9252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95758</xdr:colOff>
      <xdr:row>1</xdr:row>
      <xdr:rowOff>512464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203200"/>
          <a:ext cx="2375408" cy="9252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</xdr:rowOff>
    </xdr:from>
    <xdr:to>
      <xdr:col>2</xdr:col>
      <xdr:colOff>81826</xdr:colOff>
      <xdr:row>4</xdr:row>
      <xdr:rowOff>91186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030" y="2"/>
          <a:ext cx="2375408" cy="9252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EF9712E3-A8F1-CF45-A2F2-6B8D74DE1E82}" userId="Microsoft Office Use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O13" totalsRowShown="0" headerRowDxfId="1" dataDxfId="0">
  <autoFilter ref="B7:O13" xr:uid="{00000000-0009-0000-0100-000001000000}"/>
  <tableColumns count="14">
    <tableColumn id="1" xr3:uid="{00000000-0010-0000-0000-000001000000}" name="Marca" dataDxfId="15"/>
    <tableColumn id="2" xr3:uid="{00000000-0010-0000-0000-000002000000}" name="Página web" dataDxfId="14"/>
    <tableColumn id="3" xr3:uid="{00000000-0010-0000-0000-000003000000}" name="SERPs" dataDxfId="13"/>
    <tableColumn id="16" xr3:uid="{00000000-0010-0000-0000-000010000000}" name="Google my Business" dataDxfId="12"/>
    <tableColumn id="10" xr3:uid="{00000000-0010-0000-0000-00000A000000}" name="Posicionamiento SEO" dataDxfId="11"/>
    <tableColumn id="4" xr3:uid="{00000000-0010-0000-0000-000004000000}" name="Descripción de la marca " dataDxfId="10"/>
    <tableColumn id="17" xr3:uid="{00000000-0010-0000-0000-000011000000}" name="Enfoque" dataDxfId="9"/>
    <tableColumn id="12" xr3:uid="{00000000-0010-0000-0000-00000C000000}" name="Formas de contacto" dataDxfId="8"/>
    <tableColumn id="8" xr3:uid="{00000000-0010-0000-0000-000008000000}" name="Blog" dataDxfId="7"/>
    <tableColumn id="11" xr3:uid="{00000000-0010-0000-0000-00000B000000}" name="NEWSLETTER" dataDxfId="6"/>
    <tableColumn id="9" xr3:uid="{00000000-0010-0000-0000-000009000000}" name="A quién se dirige" dataDxfId="5"/>
    <tableColumn id="13" xr3:uid="{00000000-0010-0000-0000-00000D000000}" name="Servicios Adicionales de la web" dataDxfId="4"/>
    <tableColumn id="14" xr3:uid="{00000000-0010-0000-0000-00000E000000}" name="¿Se pude comprar online?" dataDxfId="3"/>
    <tableColumn id="15" xr3:uid="{00000000-0010-0000-0000-00000F000000}" name="Peculiaridades " dataDxfId="2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B1:N25" totalsRowShown="0" headerRowDxfId="81" dataDxfId="80">
  <autoFilter ref="B1:N25" xr:uid="{00000000-0009-0000-0100-000003000000}"/>
  <tableColumns count="13">
    <tableColumn id="1" xr3:uid="{00000000-0010-0000-0100-000001000000}" name="Marca" dataDxfId="79"/>
    <tableColumn id="15" xr3:uid="{00000000-0010-0000-0100-00000F000000}" name="RRSS" dataDxfId="78"/>
    <tableColumn id="2" xr3:uid="{00000000-0010-0000-0100-000002000000}" name="Enlace" dataDxfId="77"/>
    <tableColumn id="3" xr3:uid="{00000000-0010-0000-0100-000003000000}" name="Seguidores" dataDxfId="76"/>
    <tableColumn id="4" xr3:uid="{00000000-0010-0000-0100-000004000000}" name="Likes medios por publicación" dataDxfId="75"/>
    <tableColumn id="5" xr3:uid="{00000000-0010-0000-0100-000005000000}" name="Engagement" dataDxfId="74">
      <calculatedColumnFormula>+Tabla3[[#This Row],[Likes medios por publicación]]/Tabla3[[#This Row],[Seguidores]]</calculatedColumnFormula>
    </tableColumn>
    <tableColumn id="6" xr3:uid="{00000000-0010-0000-0100-000006000000}" name="Enfoque" dataDxfId="73"/>
    <tableColumn id="7" xr3:uid="{00000000-0010-0000-0100-000007000000}" name="Publicidad " dataDxfId="72"/>
    <tableColumn id="8" xr3:uid="{00000000-0010-0000-0100-000008000000}" name="Ámbito" dataDxfId="71"/>
    <tableColumn id="9" xr3:uid="{00000000-0010-0000-0100-000009000000}" name="Frecuencia " dataDxfId="70"/>
    <tableColumn id="10" xr3:uid="{00000000-0010-0000-0100-00000A000000}" name="Influencers" dataDxfId="69"/>
    <tableColumn id="11" xr3:uid="{00000000-0010-0000-0100-00000B000000}" name="Sorteos" dataDxfId="68"/>
    <tableColumn id="28" xr3:uid="{00000000-0010-0000-0100-00001C000000}" name="Comentario" dataDxfId="67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E35:G41" totalsRowShown="0" headerRowDxfId="66" dataDxfId="64" headerRowBorderDxfId="65" tableBorderDxfId="63" totalsRowBorderDxfId="62">
  <autoFilter ref="E35:G41" xr:uid="{00000000-0009-0000-0100-000004000000}"/>
  <tableColumns count="3">
    <tableColumn id="1" xr3:uid="{00000000-0010-0000-0200-000001000000}" name="Seguidores" dataDxfId="61"/>
    <tableColumn id="2" xr3:uid="{00000000-0010-0000-0200-000002000000}" name="Likes medios por publicación" dataDxfId="60"/>
    <tableColumn id="3" xr3:uid="{00000000-0010-0000-0200-000003000000}" name="Engagement" dataDxfId="59">
      <calculatedColumnFormula>+Tabla4[[#This Row],[Likes medios por publicación]]/Tabla4[[#This Row],[Seguidores]]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46" displayName="Tabla46" ref="E47:G53" totalsRowShown="0" headerRowDxfId="58" dataDxfId="56" headerRowBorderDxfId="57" tableBorderDxfId="55" totalsRowBorderDxfId="54">
  <autoFilter ref="E47:G53" xr:uid="{00000000-0009-0000-0100-000005000000}"/>
  <tableColumns count="3">
    <tableColumn id="1" xr3:uid="{00000000-0010-0000-0300-000001000000}" name="Seguidores" dataDxfId="53"/>
    <tableColumn id="2" xr3:uid="{00000000-0010-0000-0300-000002000000}" name="Likes medios por publicación" dataDxfId="52"/>
    <tableColumn id="3" xr3:uid="{00000000-0010-0000-0300-000003000000}" name="Engagement" dataDxfId="51">
      <calculatedColumnFormula>+Tabla46[[#This Row],[Likes medios por publicación]]/Tabla46[[#This Row],[Seguidores]]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467" displayName="Tabla467" ref="E58:G61" totalsRowShown="0" headerRowDxfId="50" dataDxfId="48" headerRowBorderDxfId="49" tableBorderDxfId="47" totalsRowBorderDxfId="46">
  <autoFilter ref="E58:G61" xr:uid="{00000000-0009-0000-0100-000006000000}"/>
  <tableColumns count="3">
    <tableColumn id="1" xr3:uid="{00000000-0010-0000-0400-000001000000}" name="Seguidores" dataDxfId="45"/>
    <tableColumn id="2" xr3:uid="{00000000-0010-0000-0400-000002000000}" name="Likes medios por publicación" dataDxfId="44"/>
    <tableColumn id="3" xr3:uid="{00000000-0010-0000-0400-000003000000}" name="Engagement" dataDxfId="43">
      <calculatedColumnFormula>+Tabla3[[#This Row],[Likes medios por publicación]]/Tabla3[[#This Row],[Seguidores]]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a468" displayName="Tabla468" ref="E66:G72" totalsRowShown="0" headerRowDxfId="42" dataDxfId="40" headerRowBorderDxfId="41" tableBorderDxfId="39" totalsRowBorderDxfId="38">
  <autoFilter ref="E66:G72" xr:uid="{00000000-0009-0000-0100-000007000000}"/>
  <tableColumns count="3">
    <tableColumn id="1" xr3:uid="{00000000-0010-0000-0500-000001000000}" name="Seguidores" dataDxfId="37"/>
    <tableColumn id="2" xr3:uid="{00000000-0010-0000-0500-000002000000}" name="Likes medios por publicación" dataDxfId="36"/>
    <tableColumn id="3" xr3:uid="{00000000-0010-0000-0500-000003000000}" name="Engagement" dataDxfId="35">
      <calculatedColumnFormula>+Tabla468[[#This Row],[Likes medios por publicación]]/Tabla468[[#This Row],[Seguidores]]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a469" displayName="Tabla469" ref="E77:G83" totalsRowShown="0" headerRowDxfId="34" dataDxfId="32" headerRowBorderDxfId="33" tableBorderDxfId="31" totalsRowBorderDxfId="30">
  <autoFilter ref="E77:G83" xr:uid="{00000000-0009-0000-0100-000008000000}"/>
  <tableColumns count="3">
    <tableColumn id="1" xr3:uid="{00000000-0010-0000-0600-000001000000}" name="Seguidores" dataDxfId="29"/>
    <tableColumn id="2" xr3:uid="{00000000-0010-0000-0600-000002000000}" name="Likes medios por publicación" dataDxfId="28"/>
    <tableColumn id="3" xr3:uid="{00000000-0010-0000-0600-000003000000}" name="Engagement" dataDxfId="27">
      <calculatedColumnFormula>+Tabla3[[#This Row],[Likes medios por publicación]]/Tabla3[[#This Row],[Seguidores]]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a13" displayName="Tabla13" ref="B7:J13" totalsRowShown="0" headerRowDxfId="26" dataDxfId="25">
  <autoFilter ref="B7:J13" xr:uid="{00000000-0009-0000-0100-000002000000}"/>
  <tableColumns count="9">
    <tableColumn id="1" xr3:uid="{00000000-0010-0000-0700-000001000000}" name="Marca" dataDxfId="24"/>
    <tableColumn id="2" xr3:uid="{00000000-0010-0000-0700-000002000000}" name="Newsletter " dataDxfId="23"/>
    <tableColumn id="17" xr3:uid="{00000000-0010-0000-0700-000011000000}" name="¿Dónde?" dataDxfId="22"/>
    <tableColumn id="3" xr3:uid="{00000000-0010-0000-0700-000003000000}" name="Contacto" dataDxfId="21"/>
    <tableColumn id="16" xr3:uid="{00000000-0010-0000-0700-000010000000}" name="Datos solicitados" dataDxfId="20"/>
    <tableColumn id="4" xr3:uid="{00000000-0010-0000-0700-000004000000}" name="Mensaje de bienvenida " dataDxfId="19"/>
    <tableColumn id="5" xr3:uid="{00000000-0010-0000-0700-000005000000}" name="Frecuencia de envío" dataDxfId="18"/>
    <tableColumn id="6" xr3:uid="{00000000-0010-0000-0700-000006000000}" name="Enfoque " dataDxfId="17"/>
    <tableColumn id="7" xr3:uid="{00000000-0010-0000-0700-000007000000}" name="Estilo" dataDxfId="16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5" dT="2020-04-01T11:29:12.58" personId="{EF9712E3-A8F1-CF45-A2F2-6B8D74DE1E82}" id="{7198948F-E1D1-D243-BC72-C41C2F0860F9}">
    <text>Test de accesibilidad realizado con https://achecker.ca/checker/index.php</text>
  </threadedComment>
</ThreadedComment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ifixrapid.com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doctormanzana.com/" TargetMode="External"/><Relationship Id="rId1" Type="http://schemas.openxmlformats.org/officeDocument/2006/relationships/hyperlink" Target="https://www.irepairs.es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Relationship Id="rId9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www.ifixrapid.com/" TargetMode="External"/><Relationship Id="rId7" Type="http://schemas.openxmlformats.org/officeDocument/2006/relationships/table" Target="../tables/table4.xml"/><Relationship Id="rId2" Type="http://schemas.openxmlformats.org/officeDocument/2006/relationships/hyperlink" Target="https://www.doctormanzana.com/" TargetMode="External"/><Relationship Id="rId1" Type="http://schemas.openxmlformats.org/officeDocument/2006/relationships/hyperlink" Target="https://www.irepairs.es/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drawing" Target="../drawings/drawing2.xml"/><Relationship Id="rId9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fixrapid.com/" TargetMode="External"/><Relationship Id="rId2" Type="http://schemas.openxmlformats.org/officeDocument/2006/relationships/hyperlink" Target="https://www.doctormanzana.com/" TargetMode="External"/><Relationship Id="rId1" Type="http://schemas.openxmlformats.org/officeDocument/2006/relationships/hyperlink" Target="https://www.irepairs.es/" TargetMode="External"/><Relationship Id="rId5" Type="http://schemas.openxmlformats.org/officeDocument/2006/relationships/table" Target="../tables/table8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A837-5452-234F-8746-DE79528AB6C9}">
  <dimension ref="B3:B9"/>
  <sheetViews>
    <sheetView workbookViewId="0">
      <selection sqref="A1:XFD1048576"/>
    </sheetView>
  </sheetViews>
  <sheetFormatPr baseColWidth="10" defaultColWidth="10.875" defaultRowHeight="15.75"/>
  <cols>
    <col min="1" max="1" width="10.875" style="86"/>
    <col min="2" max="2" width="103.875" style="86" customWidth="1"/>
    <col min="3" max="16384" width="10.875" style="86"/>
  </cols>
  <sheetData>
    <row r="3" spans="2:2" ht="26.25">
      <c r="B3" s="85" t="s">
        <v>91</v>
      </c>
    </row>
    <row r="5" spans="2:2" s="87" customFormat="1" ht="54" customHeight="1" thickBot="1">
      <c r="B5" s="89" t="s">
        <v>92</v>
      </c>
    </row>
    <row r="6" spans="2:2" ht="69.95" customHeight="1">
      <c r="B6" s="88" t="s">
        <v>93</v>
      </c>
    </row>
    <row r="7" spans="2:2" ht="123.95" customHeight="1">
      <c r="B7" s="88" t="s">
        <v>94</v>
      </c>
    </row>
    <row r="8" spans="2:2" ht="129.94999999999999" customHeight="1">
      <c r="B8" s="88" t="s">
        <v>95</v>
      </c>
    </row>
    <row r="9" spans="2:2" ht="50.1" customHeight="1">
      <c r="B9" s="8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O54"/>
  <sheetViews>
    <sheetView zoomScale="60" zoomScaleNormal="60" zoomScalePageLayoutView="50" workbookViewId="0">
      <selection activeCell="O11" sqref="O11"/>
    </sheetView>
  </sheetViews>
  <sheetFormatPr baseColWidth="10" defaultColWidth="10.875" defaultRowHeight="15.75"/>
  <cols>
    <col min="1" max="1" width="10.875" style="1"/>
    <col min="2" max="2" width="31.625" style="1" customWidth="1"/>
    <col min="3" max="3" width="39.125" style="1" customWidth="1"/>
    <col min="4" max="5" width="44" style="1" customWidth="1"/>
    <col min="6" max="6" width="46.625" style="1" customWidth="1"/>
    <col min="7" max="7" width="71.25" style="1" customWidth="1"/>
    <col min="8" max="8" width="39.875" style="1" customWidth="1"/>
    <col min="9" max="9" width="42.25" style="1" customWidth="1"/>
    <col min="10" max="10" width="47.375" style="1" customWidth="1"/>
    <col min="11" max="11" width="39.5" style="1" customWidth="1"/>
    <col min="12" max="12" width="32.125" style="1" customWidth="1"/>
    <col min="13" max="13" width="47.625" style="1" customWidth="1"/>
    <col min="14" max="14" width="47.5" style="1" customWidth="1"/>
    <col min="15" max="15" width="53" style="1" customWidth="1"/>
    <col min="16" max="16" width="36.625" style="1" customWidth="1"/>
    <col min="17" max="17" width="31.875" style="1" customWidth="1"/>
    <col min="18" max="16384" width="10.875" style="1"/>
  </cols>
  <sheetData>
    <row r="5" spans="1:41" s="3" customFormat="1" ht="25.5">
      <c r="A5" s="2"/>
      <c r="B5" s="101" t="s">
        <v>23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6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s="4" customFormat="1" ht="15">
      <c r="F6" s="5"/>
      <c r="G6" s="5"/>
      <c r="H6" s="5"/>
      <c r="R6" s="6"/>
    </row>
    <row r="7" spans="1:41" s="16" customFormat="1" ht="30" customHeight="1">
      <c r="B7" s="103" t="s">
        <v>0</v>
      </c>
      <c r="C7" s="103" t="s">
        <v>1</v>
      </c>
      <c r="D7" s="103" t="s">
        <v>10</v>
      </c>
      <c r="E7" s="103" t="s">
        <v>46</v>
      </c>
      <c r="F7" s="103" t="s">
        <v>5</v>
      </c>
      <c r="G7" s="104" t="s">
        <v>2</v>
      </c>
      <c r="H7" s="104" t="s">
        <v>32</v>
      </c>
      <c r="I7" s="103" t="s">
        <v>7</v>
      </c>
      <c r="J7" s="103" t="s">
        <v>3</v>
      </c>
      <c r="K7" s="103" t="s">
        <v>6</v>
      </c>
      <c r="L7" s="103" t="s">
        <v>4</v>
      </c>
      <c r="M7" s="103" t="s">
        <v>8</v>
      </c>
      <c r="N7" s="103" t="s">
        <v>9</v>
      </c>
      <c r="O7" s="103" t="s">
        <v>11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 spans="1:41" ht="183.75" customHeight="1">
      <c r="B8" s="72"/>
      <c r="C8" s="105"/>
      <c r="D8" s="25" t="s">
        <v>90</v>
      </c>
      <c r="E8" s="27" t="s">
        <v>42</v>
      </c>
      <c r="F8" s="25" t="s">
        <v>108</v>
      </c>
      <c r="G8" s="27"/>
      <c r="H8" s="27" t="s">
        <v>59</v>
      </c>
      <c r="I8" s="25" t="s">
        <v>60</v>
      </c>
      <c r="J8" s="106"/>
      <c r="K8" s="27" t="s">
        <v>44</v>
      </c>
      <c r="L8" s="27" t="s">
        <v>48</v>
      </c>
      <c r="M8" s="25" t="s">
        <v>68</v>
      </c>
      <c r="N8" s="25" t="s">
        <v>66</v>
      </c>
      <c r="O8" s="25"/>
    </row>
    <row r="9" spans="1:41" ht="83.25">
      <c r="B9" s="73"/>
      <c r="C9" s="105" t="s">
        <v>103</v>
      </c>
      <c r="D9" s="107" t="s">
        <v>106</v>
      </c>
      <c r="E9" s="27"/>
      <c r="F9" s="108" t="s">
        <v>109</v>
      </c>
      <c r="G9" s="27" t="s">
        <v>110</v>
      </c>
      <c r="H9" s="27" t="s">
        <v>113</v>
      </c>
      <c r="I9" s="25" t="s">
        <v>116</v>
      </c>
      <c r="J9" s="107" t="s">
        <v>105</v>
      </c>
      <c r="K9" s="57" t="s">
        <v>42</v>
      </c>
      <c r="L9" s="25" t="s">
        <v>121</v>
      </c>
      <c r="M9" s="25" t="s">
        <v>124</v>
      </c>
      <c r="N9" s="107" t="s">
        <v>120</v>
      </c>
      <c r="O9" s="25" t="s">
        <v>127</v>
      </c>
    </row>
    <row r="10" spans="1:41" ht="55.5">
      <c r="B10" s="74"/>
      <c r="C10" s="105" t="s">
        <v>102</v>
      </c>
      <c r="D10" s="107" t="s">
        <v>106</v>
      </c>
      <c r="E10" s="27"/>
      <c r="F10" s="108" t="s">
        <v>107</v>
      </c>
      <c r="G10" s="27" t="s">
        <v>111</v>
      </c>
      <c r="H10" s="27" t="s">
        <v>114</v>
      </c>
      <c r="I10" s="25" t="s">
        <v>117</v>
      </c>
      <c r="J10" s="107" t="s">
        <v>105</v>
      </c>
      <c r="K10" s="57" t="s">
        <v>42</v>
      </c>
      <c r="L10" s="27" t="s">
        <v>122</v>
      </c>
      <c r="M10" s="25" t="s">
        <v>125</v>
      </c>
      <c r="N10" s="107" t="s">
        <v>120</v>
      </c>
      <c r="O10" s="25" t="s">
        <v>128</v>
      </c>
    </row>
    <row r="11" spans="1:41" ht="111">
      <c r="B11" s="74"/>
      <c r="C11" s="105" t="s">
        <v>104</v>
      </c>
      <c r="D11" s="107" t="s">
        <v>105</v>
      </c>
      <c r="E11" s="27"/>
      <c r="F11" s="108" t="s">
        <v>107</v>
      </c>
      <c r="G11" s="27" t="s">
        <v>112</v>
      </c>
      <c r="H11" s="27" t="s">
        <v>115</v>
      </c>
      <c r="I11" s="25" t="s">
        <v>118</v>
      </c>
      <c r="J11" s="57" t="s">
        <v>119</v>
      </c>
      <c r="K11" s="57" t="s">
        <v>42</v>
      </c>
      <c r="L11" s="25" t="s">
        <v>123</v>
      </c>
      <c r="M11" s="25" t="s">
        <v>126</v>
      </c>
      <c r="N11" s="107" t="s">
        <v>120</v>
      </c>
      <c r="O11" s="25" t="s">
        <v>129</v>
      </c>
    </row>
    <row r="12" spans="1:41" ht="27.75">
      <c r="B12" s="74"/>
      <c r="C12" s="22"/>
      <c r="D12" s="25"/>
      <c r="E12" s="27"/>
      <c r="F12" s="25"/>
      <c r="G12" s="27"/>
      <c r="H12" s="27"/>
      <c r="I12" s="27"/>
      <c r="J12" s="25"/>
      <c r="K12" s="27"/>
      <c r="L12" s="27"/>
      <c r="M12" s="25"/>
      <c r="N12" s="25"/>
      <c r="O12" s="25"/>
    </row>
    <row r="13" spans="1:41" ht="27.75">
      <c r="B13" s="75"/>
      <c r="C13" s="22"/>
      <c r="D13" s="27"/>
      <c r="E13" s="27"/>
      <c r="F13" s="25"/>
      <c r="G13" s="27"/>
      <c r="H13" s="27"/>
      <c r="I13" s="25"/>
      <c r="J13" s="25"/>
      <c r="K13" s="27"/>
      <c r="L13" s="27"/>
      <c r="M13" s="27"/>
      <c r="N13" s="25"/>
      <c r="O13" s="25"/>
    </row>
    <row r="14" spans="1:41" ht="17.25">
      <c r="D14" s="8"/>
      <c r="E14" s="8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23" spans="2:14" s="44" customFormat="1" ht="25.5">
      <c r="B23" s="102" t="s">
        <v>12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</row>
    <row r="25" spans="2:14" s="44" customFormat="1" ht="18">
      <c r="B25" s="76" t="s">
        <v>13</v>
      </c>
      <c r="C25" s="76" t="s">
        <v>14</v>
      </c>
      <c r="D25" s="76" t="s">
        <v>15</v>
      </c>
      <c r="E25" s="76" t="s">
        <v>16</v>
      </c>
      <c r="F25" s="76" t="s">
        <v>17</v>
      </c>
      <c r="G25" s="76" t="s">
        <v>18</v>
      </c>
      <c r="H25" s="76" t="s">
        <v>19</v>
      </c>
      <c r="I25" s="76" t="s">
        <v>20</v>
      </c>
      <c r="J25" s="76" t="s">
        <v>21</v>
      </c>
      <c r="K25" s="76" t="s">
        <v>22</v>
      </c>
      <c r="L25" s="77" t="s">
        <v>50</v>
      </c>
    </row>
    <row r="26" spans="2:14" ht="23.25">
      <c r="B26" s="78"/>
      <c r="C26" s="79">
        <v>3</v>
      </c>
      <c r="D26" s="79">
        <v>3</v>
      </c>
      <c r="E26" s="79">
        <v>3</v>
      </c>
      <c r="F26" s="79">
        <v>4</v>
      </c>
      <c r="G26" s="79">
        <v>3</v>
      </c>
      <c r="H26" s="79">
        <v>4</v>
      </c>
      <c r="I26" s="79">
        <v>4</v>
      </c>
      <c r="J26" s="79">
        <v>5</v>
      </c>
      <c r="K26" s="79">
        <v>5</v>
      </c>
      <c r="L26" s="80">
        <v>34</v>
      </c>
    </row>
    <row r="27" spans="2:14" ht="23.25">
      <c r="B27" s="31"/>
      <c r="C27" s="79">
        <v>5</v>
      </c>
      <c r="D27" s="79">
        <v>3</v>
      </c>
      <c r="E27" s="79">
        <v>4</v>
      </c>
      <c r="F27" s="79">
        <v>4</v>
      </c>
      <c r="G27" s="79">
        <v>4</v>
      </c>
      <c r="H27" s="79">
        <v>4</v>
      </c>
      <c r="I27" s="79">
        <v>5</v>
      </c>
      <c r="J27" s="79">
        <v>3</v>
      </c>
      <c r="K27" s="79">
        <v>3</v>
      </c>
      <c r="L27" s="80">
        <v>35</v>
      </c>
    </row>
    <row r="28" spans="2:14" ht="23.25">
      <c r="B28" s="21"/>
      <c r="C28" s="79">
        <v>5</v>
      </c>
      <c r="D28" s="79">
        <v>1</v>
      </c>
      <c r="E28" s="79">
        <v>5</v>
      </c>
      <c r="F28" s="79">
        <v>5</v>
      </c>
      <c r="G28" s="79">
        <v>5</v>
      </c>
      <c r="H28" s="79">
        <v>4</v>
      </c>
      <c r="I28" s="79">
        <v>5</v>
      </c>
      <c r="J28" s="79">
        <v>3</v>
      </c>
      <c r="K28" s="79">
        <v>5</v>
      </c>
      <c r="L28" s="80">
        <v>38</v>
      </c>
    </row>
    <row r="29" spans="2:14" ht="23.25">
      <c r="B29" s="34"/>
      <c r="C29" s="79">
        <v>4</v>
      </c>
      <c r="D29" s="79">
        <v>2</v>
      </c>
      <c r="E29" s="79">
        <v>3</v>
      </c>
      <c r="F29" s="79">
        <v>3</v>
      </c>
      <c r="G29" s="79">
        <v>2</v>
      </c>
      <c r="H29" s="79">
        <v>5</v>
      </c>
      <c r="I29" s="79">
        <v>2</v>
      </c>
      <c r="J29" s="79">
        <v>5</v>
      </c>
      <c r="K29" s="79">
        <v>3</v>
      </c>
      <c r="L29" s="80">
        <v>29</v>
      </c>
    </row>
    <row r="30" spans="2:14" ht="23.25">
      <c r="B30" s="21"/>
      <c r="C30" s="79">
        <v>5</v>
      </c>
      <c r="D30" s="79">
        <v>2</v>
      </c>
      <c r="E30" s="79">
        <v>3</v>
      </c>
      <c r="F30" s="79">
        <v>5</v>
      </c>
      <c r="G30" s="79">
        <v>5</v>
      </c>
      <c r="H30" s="79">
        <v>4</v>
      </c>
      <c r="I30" s="79">
        <v>5</v>
      </c>
      <c r="J30" s="79">
        <v>3</v>
      </c>
      <c r="K30" s="79">
        <v>1</v>
      </c>
      <c r="L30" s="80">
        <v>33</v>
      </c>
    </row>
    <row r="31" spans="2:14" ht="23.25">
      <c r="B31" s="35"/>
      <c r="C31" s="79">
        <v>3</v>
      </c>
      <c r="D31" s="79">
        <v>5</v>
      </c>
      <c r="E31" s="79">
        <v>2</v>
      </c>
      <c r="F31" s="79">
        <v>3</v>
      </c>
      <c r="G31" s="79">
        <v>3</v>
      </c>
      <c r="H31" s="79">
        <v>3</v>
      </c>
      <c r="I31" s="79">
        <v>3</v>
      </c>
      <c r="J31" s="79">
        <v>4</v>
      </c>
      <c r="K31" s="79">
        <v>4</v>
      </c>
      <c r="L31" s="80">
        <v>30</v>
      </c>
    </row>
    <row r="37" spans="2:13" s="44" customFormat="1" ht="18">
      <c r="B37" s="76" t="s">
        <v>13</v>
      </c>
      <c r="C37" s="76" t="s">
        <v>49</v>
      </c>
      <c r="D37" s="76" t="s">
        <v>55</v>
      </c>
      <c r="E37" s="76" t="s">
        <v>51</v>
      </c>
      <c r="F37" s="76" t="s">
        <v>52</v>
      </c>
      <c r="G37" s="76" t="s">
        <v>53</v>
      </c>
      <c r="H37" s="76" t="s">
        <v>56</v>
      </c>
      <c r="I37" s="76" t="s">
        <v>54</v>
      </c>
      <c r="J37" s="76" t="s">
        <v>19</v>
      </c>
      <c r="K37" s="76" t="s">
        <v>58</v>
      </c>
      <c r="L37" s="76" t="s">
        <v>57</v>
      </c>
      <c r="M37" s="77" t="s">
        <v>50</v>
      </c>
    </row>
    <row r="38" spans="2:13" ht="23.25">
      <c r="B38" s="78"/>
      <c r="C38" s="79">
        <v>4</v>
      </c>
      <c r="D38" s="79">
        <v>5</v>
      </c>
      <c r="E38" s="79">
        <v>4</v>
      </c>
      <c r="F38" s="79">
        <v>5</v>
      </c>
      <c r="G38" s="79">
        <v>4</v>
      </c>
      <c r="H38" s="79">
        <v>4</v>
      </c>
      <c r="I38" s="79">
        <v>4</v>
      </c>
      <c r="J38" s="79">
        <v>4</v>
      </c>
      <c r="K38" s="79">
        <v>6</v>
      </c>
      <c r="L38" s="79">
        <v>6</v>
      </c>
      <c r="M38" s="80">
        <v>46</v>
      </c>
    </row>
    <row r="39" spans="2:13" ht="23.25">
      <c r="B39" s="31"/>
      <c r="C39" s="79">
        <v>5</v>
      </c>
      <c r="D39" s="79">
        <v>7</v>
      </c>
      <c r="E39" s="79">
        <v>4</v>
      </c>
      <c r="F39" s="79">
        <v>5</v>
      </c>
      <c r="G39" s="79">
        <v>6</v>
      </c>
      <c r="H39" s="79">
        <v>4</v>
      </c>
      <c r="I39" s="79">
        <v>5</v>
      </c>
      <c r="J39" s="79">
        <v>7</v>
      </c>
      <c r="K39" s="79">
        <v>6</v>
      </c>
      <c r="L39" s="79">
        <v>5</v>
      </c>
      <c r="M39" s="80">
        <v>54</v>
      </c>
    </row>
    <row r="40" spans="2:13" ht="23.25">
      <c r="B40" s="21"/>
      <c r="C40" s="79">
        <v>6</v>
      </c>
      <c r="D40" s="79">
        <v>7</v>
      </c>
      <c r="E40" s="79">
        <v>5</v>
      </c>
      <c r="F40" s="79">
        <v>6</v>
      </c>
      <c r="G40" s="79">
        <v>6</v>
      </c>
      <c r="H40" s="79">
        <v>4</v>
      </c>
      <c r="I40" s="79">
        <v>5</v>
      </c>
      <c r="J40" s="79">
        <v>5</v>
      </c>
      <c r="K40" s="79">
        <v>6</v>
      </c>
      <c r="L40" s="79">
        <v>7</v>
      </c>
      <c r="M40" s="80">
        <v>57</v>
      </c>
    </row>
    <row r="41" spans="2:13" ht="23.25">
      <c r="B41" s="34"/>
      <c r="C41" s="79">
        <v>5</v>
      </c>
      <c r="D41" s="79">
        <v>6</v>
      </c>
      <c r="E41" s="79">
        <v>3</v>
      </c>
      <c r="F41" s="79">
        <v>6</v>
      </c>
      <c r="G41" s="79">
        <v>4</v>
      </c>
      <c r="H41" s="79">
        <v>5</v>
      </c>
      <c r="I41" s="79">
        <v>4</v>
      </c>
      <c r="J41" s="79">
        <v>6</v>
      </c>
      <c r="K41" s="79">
        <v>6</v>
      </c>
      <c r="L41" s="79">
        <v>6</v>
      </c>
      <c r="M41" s="80">
        <v>51</v>
      </c>
    </row>
    <row r="42" spans="2:13" ht="23.25">
      <c r="B42" s="21"/>
      <c r="C42" s="79">
        <v>4</v>
      </c>
      <c r="D42" s="79">
        <v>5</v>
      </c>
      <c r="E42" s="79">
        <v>5</v>
      </c>
      <c r="F42" s="79">
        <v>6</v>
      </c>
      <c r="G42" s="79">
        <v>5</v>
      </c>
      <c r="H42" s="79">
        <v>6</v>
      </c>
      <c r="I42" s="79">
        <v>5</v>
      </c>
      <c r="J42" s="79">
        <v>4</v>
      </c>
      <c r="K42" s="79">
        <v>6</v>
      </c>
      <c r="L42" s="79">
        <v>7</v>
      </c>
      <c r="M42" s="80">
        <v>53</v>
      </c>
    </row>
    <row r="43" spans="2:13" ht="23.25">
      <c r="B43" s="35"/>
      <c r="C43" s="79">
        <v>5</v>
      </c>
      <c r="D43" s="79">
        <v>6</v>
      </c>
      <c r="E43" s="79">
        <v>6</v>
      </c>
      <c r="F43" s="79">
        <v>5</v>
      </c>
      <c r="G43" s="79">
        <v>5</v>
      </c>
      <c r="H43" s="79">
        <v>5</v>
      </c>
      <c r="I43" s="79">
        <v>5</v>
      </c>
      <c r="J43" s="79">
        <v>5</v>
      </c>
      <c r="K43" s="79">
        <v>6</v>
      </c>
      <c r="L43" s="79">
        <v>6</v>
      </c>
      <c r="M43" s="80">
        <v>54</v>
      </c>
    </row>
    <row r="54" spans="2:3" ht="18">
      <c r="B54" s="15"/>
      <c r="C54" s="15"/>
    </row>
  </sheetData>
  <mergeCells count="2">
    <mergeCell ref="B5:Q5"/>
    <mergeCell ref="B23:N23"/>
  </mergeCells>
  <conditionalFormatting sqref="C38:C4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E4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F4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H4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4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4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D4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J4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J4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C3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K3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K3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3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3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H3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3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3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K4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K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K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:L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:L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:L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:L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:J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9" r:id="rId1" xr:uid="{D787C5BC-99E9-4273-A63A-09F50C385736}"/>
    <hyperlink ref="C10" r:id="rId2" xr:uid="{73BDDDB4-7271-4D20-AA8F-4DDB7AAE9D49}"/>
    <hyperlink ref="C11" r:id="rId3" xr:uid="{8BB41B4C-8198-4F52-BF6A-BEC96A07DCB6}"/>
  </hyperlinks>
  <pageMargins left="0.7" right="0.7" top="0.75" bottom="0.75" header="0.3" footer="0.3"/>
  <pageSetup paperSize="9" orientation="portrait" r:id="rId4"/>
  <drawing r:id="rId5"/>
  <legacyDrawing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98"/>
  <sheetViews>
    <sheetView topLeftCell="H1" zoomScale="50" zoomScaleNormal="50" zoomScalePageLayoutView="60" workbookViewId="0">
      <pane ySplit="1" topLeftCell="A20" activePane="bottomLeft" state="frozen"/>
      <selection pane="bottomLeft" activeCell="N25" sqref="N25"/>
    </sheetView>
  </sheetViews>
  <sheetFormatPr baseColWidth="10" defaultColWidth="10.875" defaultRowHeight="15.75"/>
  <cols>
    <col min="1" max="1" width="7.375" style="1" customWidth="1"/>
    <col min="2" max="2" width="29.875" style="1" customWidth="1"/>
    <col min="3" max="3" width="26.625" style="1" customWidth="1"/>
    <col min="4" max="4" width="33.125" style="1" customWidth="1"/>
    <col min="5" max="5" width="45.875" style="1" customWidth="1"/>
    <col min="6" max="6" width="35.5" style="1" customWidth="1"/>
    <col min="7" max="7" width="30.375" style="1" customWidth="1"/>
    <col min="8" max="8" width="58.5" style="1" customWidth="1"/>
    <col min="9" max="9" width="45" style="1" customWidth="1"/>
    <col min="10" max="10" width="35" style="1" customWidth="1"/>
    <col min="11" max="11" width="25.125" style="1" customWidth="1"/>
    <col min="12" max="12" width="28.375" style="1" customWidth="1"/>
    <col min="13" max="13" width="36.875" style="1" customWidth="1"/>
    <col min="14" max="14" width="79.5" style="1" customWidth="1"/>
    <col min="15" max="15" width="38.125" style="1" customWidth="1"/>
    <col min="16" max="16384" width="10.875" style="1"/>
  </cols>
  <sheetData>
    <row r="1" spans="2:16" s="18" customFormat="1" ht="33.950000000000003" customHeight="1">
      <c r="B1" s="16" t="s">
        <v>0</v>
      </c>
      <c r="C1" s="16" t="s">
        <v>69</v>
      </c>
      <c r="D1" s="16" t="s">
        <v>35</v>
      </c>
      <c r="E1" s="17" t="s">
        <v>36</v>
      </c>
      <c r="F1" s="17" t="s">
        <v>37</v>
      </c>
      <c r="G1" s="17" t="s">
        <v>31</v>
      </c>
      <c r="H1" s="17" t="s">
        <v>32</v>
      </c>
      <c r="I1" s="16" t="s">
        <v>38</v>
      </c>
      <c r="J1" s="16" t="s">
        <v>39</v>
      </c>
      <c r="K1" s="16" t="s">
        <v>40</v>
      </c>
      <c r="L1" s="16" t="s">
        <v>41</v>
      </c>
      <c r="M1" s="16" t="s">
        <v>33</v>
      </c>
      <c r="N1" s="16" t="s">
        <v>34</v>
      </c>
      <c r="P1" s="19"/>
    </row>
    <row r="2" spans="2:16" ht="143.25" customHeight="1">
      <c r="B2" s="91" t="s">
        <v>96</v>
      </c>
      <c r="C2" s="26" t="s">
        <v>70</v>
      </c>
      <c r="D2" s="22"/>
      <c r="E2" s="27">
        <v>8493</v>
      </c>
      <c r="F2" s="27">
        <v>244.8</v>
      </c>
      <c r="G2" s="28">
        <f>+Tabla3[[#This Row],[Likes medios por publicación]]/Tabla3[[#This Row],[Seguidores]]</f>
        <v>2.8823737195337339E-2</v>
      </c>
      <c r="H2" s="27" t="s">
        <v>75</v>
      </c>
      <c r="I2" s="27" t="s">
        <v>44</v>
      </c>
      <c r="J2" s="25" t="s">
        <v>80</v>
      </c>
      <c r="K2" s="27" t="s">
        <v>83</v>
      </c>
      <c r="L2" s="27" t="s">
        <v>42</v>
      </c>
      <c r="M2" s="27" t="s">
        <v>44</v>
      </c>
      <c r="N2" s="25" t="s">
        <v>84</v>
      </c>
    </row>
    <row r="3" spans="2:16" ht="103.5" customHeight="1">
      <c r="B3" s="91"/>
      <c r="C3" s="26" t="s">
        <v>71</v>
      </c>
      <c r="D3" s="22"/>
      <c r="E3" s="27">
        <v>4988</v>
      </c>
      <c r="F3" s="27">
        <v>8.8000000000000007</v>
      </c>
      <c r="G3" s="28">
        <f>+Tabla3[[#This Row],[Likes medios por publicación]]/Tabla3[[#This Row],[Seguidores]]</f>
        <v>1.7642341619887732E-3</v>
      </c>
      <c r="H3" s="27" t="s">
        <v>75</v>
      </c>
      <c r="I3" s="27" t="s">
        <v>44</v>
      </c>
      <c r="J3" s="25" t="s">
        <v>80</v>
      </c>
      <c r="K3" s="27" t="s">
        <v>81</v>
      </c>
      <c r="L3" s="27" t="s">
        <v>42</v>
      </c>
      <c r="M3" s="27" t="s">
        <v>44</v>
      </c>
      <c r="N3" s="25" t="s">
        <v>82</v>
      </c>
    </row>
    <row r="4" spans="2:16" ht="84.75" customHeight="1">
      <c r="B4" s="91"/>
      <c r="C4" s="26" t="s">
        <v>72</v>
      </c>
      <c r="D4" s="22"/>
      <c r="E4" s="27">
        <v>1742</v>
      </c>
      <c r="F4" s="27">
        <v>2.9</v>
      </c>
      <c r="G4" s="28">
        <f>+Tabla3[[#This Row],[Likes medios por publicación]]/Tabla3[[#This Row],[Seguidores]]</f>
        <v>1.6647531572904707E-3</v>
      </c>
      <c r="H4" s="27" t="s">
        <v>75</v>
      </c>
      <c r="I4" s="27" t="s">
        <v>42</v>
      </c>
      <c r="J4" s="25" t="s">
        <v>80</v>
      </c>
      <c r="K4" s="27" t="s">
        <v>76</v>
      </c>
      <c r="L4" s="27" t="s">
        <v>42</v>
      </c>
      <c r="M4" s="27" t="s">
        <v>44</v>
      </c>
      <c r="N4" s="25" t="s">
        <v>86</v>
      </c>
    </row>
    <row r="5" spans="2:16" ht="46.5">
      <c r="B5" s="91"/>
      <c r="C5" s="26" t="s">
        <v>73</v>
      </c>
      <c r="D5" s="22"/>
      <c r="E5" s="27">
        <v>1691</v>
      </c>
      <c r="F5" s="27">
        <v>24.4</v>
      </c>
      <c r="G5" s="28">
        <f>+Tabla3[[#This Row],[Likes medios por publicación]]/Tabla3[[#This Row],[Seguidores]]</f>
        <v>1.4429331756357184E-2</v>
      </c>
      <c r="H5" s="27" t="s">
        <v>78</v>
      </c>
      <c r="I5" s="27" t="s">
        <v>42</v>
      </c>
      <c r="J5" s="25"/>
      <c r="K5" s="27" t="s">
        <v>77</v>
      </c>
      <c r="L5" s="27" t="s">
        <v>42</v>
      </c>
      <c r="M5" s="27" t="s">
        <v>42</v>
      </c>
      <c r="N5" s="25" t="s">
        <v>79</v>
      </c>
    </row>
    <row r="6" spans="2:16" ht="55.5">
      <c r="B6" s="91"/>
      <c r="C6" s="26" t="s">
        <v>74</v>
      </c>
      <c r="D6" s="22"/>
      <c r="E6" s="27">
        <v>240</v>
      </c>
      <c r="F6" s="27">
        <v>669.3</v>
      </c>
      <c r="G6" s="28">
        <f>+Tabla3[[#This Row],[Likes medios por publicación]]/Tabla3[[#This Row],[Seguidores]]</f>
        <v>2.7887499999999998</v>
      </c>
      <c r="H6" s="27" t="s">
        <v>75</v>
      </c>
      <c r="I6" s="27" t="s">
        <v>44</v>
      </c>
      <c r="J6" s="25" t="s">
        <v>80</v>
      </c>
      <c r="K6" s="27" t="s">
        <v>89</v>
      </c>
      <c r="L6" s="27" t="s">
        <v>42</v>
      </c>
      <c r="M6" s="27" t="s">
        <v>42</v>
      </c>
      <c r="N6" s="25" t="s">
        <v>85</v>
      </c>
    </row>
    <row r="7" spans="2:16" ht="9.9499999999999993" customHeight="1">
      <c r="B7" s="93"/>
      <c r="C7" s="81"/>
      <c r="D7" s="83"/>
      <c r="E7" s="83"/>
      <c r="F7" s="83"/>
      <c r="G7" s="84"/>
      <c r="H7" s="83"/>
      <c r="I7" s="83"/>
      <c r="J7" s="83"/>
      <c r="K7" s="83"/>
      <c r="L7" s="83"/>
      <c r="M7" s="83"/>
      <c r="N7" s="83"/>
    </row>
    <row r="8" spans="2:16" s="9" customFormat="1" ht="33">
      <c r="B8" s="92" t="s">
        <v>97</v>
      </c>
      <c r="C8" s="26" t="s">
        <v>70</v>
      </c>
      <c r="D8" s="22"/>
      <c r="E8" s="109">
        <v>1182</v>
      </c>
      <c r="F8" s="27"/>
      <c r="G8" s="28"/>
      <c r="H8" s="27" t="s">
        <v>131</v>
      </c>
      <c r="I8" s="27"/>
      <c r="J8" s="27" t="s">
        <v>132</v>
      </c>
      <c r="K8" s="25"/>
      <c r="L8" s="25" t="s">
        <v>42</v>
      </c>
      <c r="M8" s="27" t="s">
        <v>42</v>
      </c>
      <c r="N8" s="25"/>
    </row>
    <row r="9" spans="2:16" s="9" customFormat="1" ht="83.25">
      <c r="B9" s="111" t="s">
        <v>103</v>
      </c>
      <c r="C9" s="26" t="s">
        <v>71</v>
      </c>
      <c r="D9" s="22"/>
      <c r="E9" s="109">
        <v>816</v>
      </c>
      <c r="F9" s="27"/>
      <c r="G9" s="30"/>
      <c r="H9" s="25" t="s">
        <v>133</v>
      </c>
      <c r="I9" s="27"/>
      <c r="J9" s="25" t="s">
        <v>134</v>
      </c>
      <c r="K9" s="25"/>
      <c r="L9" s="27" t="s">
        <v>42</v>
      </c>
      <c r="M9" s="25" t="s">
        <v>42</v>
      </c>
      <c r="N9" s="25" t="s">
        <v>135</v>
      </c>
    </row>
    <row r="10" spans="2:16" ht="33">
      <c r="B10" s="92"/>
      <c r="C10" s="26" t="s">
        <v>72</v>
      </c>
      <c r="D10" s="22"/>
      <c r="E10" s="109" t="s">
        <v>130</v>
      </c>
      <c r="F10" s="27"/>
      <c r="G10" s="28"/>
      <c r="H10" s="27"/>
      <c r="I10" s="27"/>
      <c r="J10" s="25"/>
      <c r="K10" s="25"/>
      <c r="L10" s="27"/>
      <c r="M10" s="27"/>
      <c r="N10" s="25"/>
    </row>
    <row r="11" spans="2:16" ht="33">
      <c r="B11" s="92"/>
      <c r="C11" s="26" t="s">
        <v>73</v>
      </c>
      <c r="D11" s="22"/>
      <c r="E11" s="57">
        <v>62</v>
      </c>
      <c r="F11" s="27"/>
      <c r="G11" s="28"/>
      <c r="H11" s="27" t="s">
        <v>136</v>
      </c>
      <c r="I11" s="27"/>
      <c r="J11" s="25" t="s">
        <v>134</v>
      </c>
      <c r="K11" s="25"/>
      <c r="L11" s="27" t="s">
        <v>42</v>
      </c>
      <c r="M11" s="27" t="s">
        <v>42</v>
      </c>
      <c r="N11" s="25" t="s">
        <v>137</v>
      </c>
    </row>
    <row r="12" spans="2:16" ht="33">
      <c r="B12" s="92"/>
      <c r="C12" s="26" t="s">
        <v>74</v>
      </c>
      <c r="D12" s="22"/>
      <c r="E12" s="109" t="s">
        <v>43</v>
      </c>
      <c r="F12" s="27"/>
      <c r="G12" s="28"/>
      <c r="H12" s="27" t="s">
        <v>138</v>
      </c>
      <c r="I12" s="27" t="s">
        <v>42</v>
      </c>
      <c r="J12" s="25" t="s">
        <v>134</v>
      </c>
      <c r="K12" s="25"/>
      <c r="L12" s="27" t="s">
        <v>42</v>
      </c>
      <c r="M12" s="27" t="s">
        <v>42</v>
      </c>
      <c r="N12" s="27" t="s">
        <v>139</v>
      </c>
    </row>
    <row r="13" spans="2:16" ht="12" customHeight="1">
      <c r="B13" s="94"/>
      <c r="C13" s="81"/>
      <c r="D13" s="83"/>
      <c r="E13" s="110"/>
      <c r="F13" s="83"/>
      <c r="G13" s="84"/>
      <c r="H13" s="83"/>
      <c r="I13" s="83"/>
      <c r="J13" s="83"/>
      <c r="K13" s="83"/>
      <c r="L13" s="83"/>
      <c r="M13" s="83"/>
      <c r="N13" s="83"/>
    </row>
    <row r="14" spans="2:16" ht="55.5">
      <c r="B14" s="91" t="s">
        <v>98</v>
      </c>
      <c r="C14" s="26" t="s">
        <v>70</v>
      </c>
      <c r="D14" s="22"/>
      <c r="E14" s="57">
        <v>5625</v>
      </c>
      <c r="F14" s="27"/>
      <c r="G14" s="28"/>
      <c r="H14" s="25" t="s">
        <v>142</v>
      </c>
      <c r="I14" s="27" t="s">
        <v>42</v>
      </c>
      <c r="J14" s="25" t="s">
        <v>134</v>
      </c>
      <c r="K14" s="25"/>
      <c r="L14" s="27" t="s">
        <v>42</v>
      </c>
      <c r="M14" s="27" t="s">
        <v>42</v>
      </c>
      <c r="N14" s="25" t="s">
        <v>143</v>
      </c>
    </row>
    <row r="15" spans="2:16" ht="33">
      <c r="B15" s="112" t="s">
        <v>102</v>
      </c>
      <c r="C15" s="26" t="s">
        <v>71</v>
      </c>
      <c r="D15" s="22"/>
      <c r="E15" s="109" t="s">
        <v>144</v>
      </c>
      <c r="F15" s="27"/>
      <c r="G15" s="30"/>
      <c r="H15" s="27"/>
      <c r="I15" s="27"/>
      <c r="J15" s="25"/>
      <c r="K15" s="25"/>
      <c r="L15" s="27"/>
      <c r="M15" s="27"/>
      <c r="N15" s="27"/>
    </row>
    <row r="16" spans="2:16" ht="111">
      <c r="B16" s="91"/>
      <c r="C16" s="26" t="s">
        <v>72</v>
      </c>
      <c r="D16" s="27"/>
      <c r="E16" s="57">
        <v>324</v>
      </c>
      <c r="F16" s="27"/>
      <c r="G16" s="28"/>
      <c r="H16" s="25" t="s">
        <v>140</v>
      </c>
      <c r="I16" s="27" t="s">
        <v>42</v>
      </c>
      <c r="J16" s="25" t="s">
        <v>134</v>
      </c>
      <c r="K16" s="27"/>
      <c r="L16" s="27" t="s">
        <v>42</v>
      </c>
      <c r="M16" s="27" t="s">
        <v>42</v>
      </c>
      <c r="N16" s="27" t="s">
        <v>141</v>
      </c>
    </row>
    <row r="17" spans="2:14" ht="33">
      <c r="B17" s="91"/>
      <c r="C17" s="26" t="s">
        <v>73</v>
      </c>
      <c r="D17" s="27"/>
      <c r="E17" s="57" t="s">
        <v>145</v>
      </c>
      <c r="F17" s="27"/>
      <c r="G17" s="28"/>
      <c r="H17" s="27"/>
      <c r="I17" s="27"/>
      <c r="J17" s="27"/>
      <c r="K17" s="27"/>
      <c r="L17" s="27"/>
      <c r="M17" s="27"/>
      <c r="N17" s="27"/>
    </row>
    <row r="18" spans="2:14" ht="33">
      <c r="B18" s="91"/>
      <c r="C18" s="26" t="s">
        <v>74</v>
      </c>
      <c r="D18" s="27"/>
      <c r="E18" s="109">
        <v>333011</v>
      </c>
      <c r="F18" s="27"/>
      <c r="G18" s="28"/>
      <c r="H18" s="27" t="s">
        <v>146</v>
      </c>
      <c r="I18" s="27" t="s">
        <v>148</v>
      </c>
      <c r="J18" s="27" t="s">
        <v>147</v>
      </c>
      <c r="K18" s="27"/>
      <c r="L18" s="27" t="s">
        <v>42</v>
      </c>
      <c r="M18" s="27" t="s">
        <v>42</v>
      </c>
      <c r="N18" s="25" t="s">
        <v>149</v>
      </c>
    </row>
    <row r="19" spans="2:14" ht="12.95" customHeight="1">
      <c r="B19" s="93"/>
      <c r="C19" s="81"/>
      <c r="D19" s="83"/>
      <c r="E19" s="110"/>
      <c r="F19" s="83"/>
      <c r="G19" s="84"/>
      <c r="H19" s="83"/>
      <c r="I19" s="83"/>
      <c r="J19" s="83"/>
      <c r="K19" s="83"/>
      <c r="L19" s="83"/>
      <c r="M19" s="83"/>
      <c r="N19" s="83"/>
    </row>
    <row r="20" spans="2:14" ht="83.25">
      <c r="B20" s="95" t="s">
        <v>99</v>
      </c>
      <c r="C20" s="26" t="s">
        <v>70</v>
      </c>
      <c r="D20" s="22"/>
      <c r="E20" s="109">
        <v>2056</v>
      </c>
      <c r="F20" s="27"/>
      <c r="G20" s="28"/>
      <c r="H20" s="25" t="s">
        <v>150</v>
      </c>
      <c r="I20" s="27" t="s">
        <v>42</v>
      </c>
      <c r="J20" s="25" t="s">
        <v>134</v>
      </c>
      <c r="K20" s="25"/>
      <c r="L20" s="27" t="s">
        <v>42</v>
      </c>
      <c r="M20" s="27" t="s">
        <v>42</v>
      </c>
      <c r="N20" s="25" t="s">
        <v>151</v>
      </c>
    </row>
    <row r="21" spans="2:14" ht="55.5">
      <c r="B21" s="113" t="s">
        <v>104</v>
      </c>
      <c r="C21" s="26" t="s">
        <v>71</v>
      </c>
      <c r="D21" s="22"/>
      <c r="E21" s="109">
        <v>5552</v>
      </c>
      <c r="F21" s="27"/>
      <c r="G21" s="30"/>
      <c r="H21" s="25" t="s">
        <v>152</v>
      </c>
      <c r="I21" s="27" t="s">
        <v>42</v>
      </c>
      <c r="J21" s="25" t="s">
        <v>134</v>
      </c>
      <c r="K21" s="25"/>
      <c r="L21" s="27" t="s">
        <v>42</v>
      </c>
      <c r="M21" s="27" t="s">
        <v>42</v>
      </c>
      <c r="N21" s="25" t="s">
        <v>153</v>
      </c>
    </row>
    <row r="22" spans="2:14" ht="194.25">
      <c r="B22" s="95"/>
      <c r="C22" s="26" t="s">
        <v>72</v>
      </c>
      <c r="D22" s="22"/>
      <c r="E22" s="57">
        <v>213</v>
      </c>
      <c r="F22" s="27"/>
      <c r="G22" s="28"/>
      <c r="H22" s="25" t="s">
        <v>154</v>
      </c>
      <c r="I22" s="27" t="s">
        <v>42</v>
      </c>
      <c r="J22" s="27" t="s">
        <v>155</v>
      </c>
      <c r="K22" s="27"/>
      <c r="L22" s="27" t="s">
        <v>42</v>
      </c>
      <c r="M22" s="27" t="s">
        <v>42</v>
      </c>
      <c r="N22" s="25" t="s">
        <v>153</v>
      </c>
    </row>
    <row r="23" spans="2:14" ht="83.25">
      <c r="B23" s="95"/>
      <c r="C23" s="26" t="s">
        <v>73</v>
      </c>
      <c r="D23" s="22"/>
      <c r="E23" s="57">
        <v>217</v>
      </c>
      <c r="F23" s="27"/>
      <c r="G23" s="28"/>
      <c r="H23" s="25" t="s">
        <v>156</v>
      </c>
      <c r="I23" s="27" t="s">
        <v>42</v>
      </c>
      <c r="J23" s="27" t="s">
        <v>155</v>
      </c>
      <c r="K23" s="25"/>
      <c r="L23" s="27" t="s">
        <v>42</v>
      </c>
      <c r="M23" s="27" t="s">
        <v>42</v>
      </c>
      <c r="N23" s="25" t="s">
        <v>157</v>
      </c>
    </row>
    <row r="24" spans="2:14" ht="33">
      <c r="B24" s="95"/>
      <c r="C24" s="26" t="s">
        <v>74</v>
      </c>
      <c r="D24" s="22"/>
      <c r="E24" s="109">
        <v>112496</v>
      </c>
      <c r="F24" s="27"/>
      <c r="G24" s="28"/>
      <c r="H24" s="27" t="s">
        <v>158</v>
      </c>
      <c r="I24" s="27" t="s">
        <v>42</v>
      </c>
      <c r="J24" s="25" t="s">
        <v>134</v>
      </c>
      <c r="K24" s="27"/>
      <c r="L24" s="27" t="s">
        <v>42</v>
      </c>
      <c r="M24" s="27" t="s">
        <v>42</v>
      </c>
      <c r="N24" s="27" t="s">
        <v>159</v>
      </c>
    </row>
    <row r="25" spans="2:14" ht="11.1" customHeight="1">
      <c r="B25" s="96"/>
      <c r="C25" s="82"/>
      <c r="D25" s="83"/>
      <c r="E25" s="83"/>
      <c r="F25" s="83"/>
      <c r="G25" s="84"/>
      <c r="H25" s="83"/>
      <c r="I25" s="83"/>
      <c r="J25" s="83"/>
      <c r="K25" s="83"/>
      <c r="L25" s="83"/>
      <c r="M25" s="83"/>
      <c r="N25" s="83"/>
    </row>
    <row r="26" spans="2:14" ht="23.25">
      <c r="B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2:14" ht="28.5">
      <c r="C27" s="14"/>
    </row>
    <row r="35" spans="4:7" s="44" customFormat="1" ht="39.75" thickBot="1">
      <c r="D35" s="41" t="s">
        <v>87</v>
      </c>
      <c r="E35" s="42" t="s">
        <v>36</v>
      </c>
      <c r="F35" s="20" t="s">
        <v>37</v>
      </c>
      <c r="G35" s="43" t="s">
        <v>31</v>
      </c>
    </row>
    <row r="36" spans="4:7" ht="28.5" thickTop="1">
      <c r="D36" s="97" t="s">
        <v>96</v>
      </c>
      <c r="E36" s="49">
        <v>8493</v>
      </c>
      <c r="F36" s="38">
        <v>244.8</v>
      </c>
      <c r="G36" s="50">
        <f>+Tabla4[[#This Row],[Likes medios por publicación]]/Tabla4[[#This Row],[Seguidores]]</f>
        <v>2.8823737195337339E-2</v>
      </c>
    </row>
    <row r="37" spans="4:7" ht="27.75">
      <c r="D37" s="97" t="s">
        <v>97</v>
      </c>
      <c r="E37" s="51">
        <v>21400</v>
      </c>
      <c r="F37" s="39">
        <v>113</v>
      </c>
      <c r="G37" s="52">
        <f>+Tabla4[[#This Row],[Likes medios por publicación]]/Tabla4[[#This Row],[Seguidores]]</f>
        <v>5.2803738317757009E-3</v>
      </c>
    </row>
    <row r="38" spans="4:7" ht="27.75">
      <c r="D38" s="97" t="s">
        <v>98</v>
      </c>
      <c r="E38" s="49">
        <v>19400</v>
      </c>
      <c r="F38" s="38">
        <v>545</v>
      </c>
      <c r="G38" s="50">
        <f>+Tabla4[[#This Row],[Likes medios por publicación]]/Tabla4[[#This Row],[Seguidores]]</f>
        <v>2.809278350515464E-2</v>
      </c>
    </row>
    <row r="39" spans="4:7" ht="27.75">
      <c r="D39" s="97" t="s">
        <v>99</v>
      </c>
      <c r="E39" s="53">
        <v>27100</v>
      </c>
      <c r="F39" s="38">
        <v>1356.6</v>
      </c>
      <c r="G39" s="50">
        <f>+Tabla4[[#This Row],[Likes medios por publicación]]/Tabla4[[#This Row],[Seguidores]]</f>
        <v>5.0059040590405904E-2</v>
      </c>
    </row>
    <row r="40" spans="4:7" ht="27.75">
      <c r="D40" s="97" t="s">
        <v>100</v>
      </c>
      <c r="E40" s="49">
        <v>6885</v>
      </c>
      <c r="F40" s="38">
        <v>268</v>
      </c>
      <c r="G40" s="50">
        <f>+Tabla4[[#This Row],[Likes medios por publicación]]/Tabla4[[#This Row],[Seguidores]]</f>
        <v>3.8925199709513435E-2</v>
      </c>
    </row>
    <row r="41" spans="4:7" ht="27.75">
      <c r="D41" s="97" t="s">
        <v>101</v>
      </c>
      <c r="E41" s="54">
        <v>3687</v>
      </c>
      <c r="F41" s="40">
        <v>83</v>
      </c>
      <c r="G41" s="55">
        <f>+Tabla4[[#This Row],[Likes medios por publicación]]/Tabla4[[#This Row],[Seguidores]]</f>
        <v>2.2511526986710061E-2</v>
      </c>
    </row>
    <row r="47" spans="4:7" s="44" customFormat="1" ht="39.75" thickBot="1">
      <c r="D47" s="41" t="s">
        <v>87</v>
      </c>
      <c r="E47" s="42" t="s">
        <v>36</v>
      </c>
      <c r="F47" s="20" t="s">
        <v>37</v>
      </c>
      <c r="G47" s="43" t="s">
        <v>31</v>
      </c>
    </row>
    <row r="48" spans="4:7" ht="28.5" thickTop="1">
      <c r="D48" s="97" t="s">
        <v>96</v>
      </c>
      <c r="E48" s="23">
        <v>4988</v>
      </c>
      <c r="F48" s="23">
        <v>8.8000000000000007</v>
      </c>
      <c r="G48" s="24">
        <f>+Tabla46[[#This Row],[Likes medios por publicación]]/Tabla46[[#This Row],[Seguidores]]</f>
        <v>1.7642341619887732E-3</v>
      </c>
    </row>
    <row r="49" spans="4:7" ht="27.75">
      <c r="D49" s="97" t="s">
        <v>97</v>
      </c>
      <c r="E49" s="29">
        <v>57500</v>
      </c>
      <c r="F49" s="27">
        <v>14.5</v>
      </c>
      <c r="G49" s="30">
        <f>+Tabla46[[#This Row],[Likes medios por publicación]]/Tabla46[[#This Row],[Seguidores]]</f>
        <v>2.5217391304347824E-4</v>
      </c>
    </row>
    <row r="50" spans="4:7" ht="27.75">
      <c r="D50" s="97" t="s">
        <v>98</v>
      </c>
      <c r="E50" s="32">
        <v>132308</v>
      </c>
      <c r="F50" s="23">
        <v>42.7</v>
      </c>
      <c r="G50" s="33">
        <f>+Tabla46[[#This Row],[Likes medios por publicación]]/Tabla46[[#This Row],[Seguidores]]</f>
        <v>3.2273180760044744E-4</v>
      </c>
    </row>
    <row r="51" spans="4:7" ht="27.75">
      <c r="D51" s="97" t="s">
        <v>99</v>
      </c>
      <c r="E51" s="32">
        <v>219931</v>
      </c>
      <c r="F51" s="23">
        <v>76.3</v>
      </c>
      <c r="G51" s="33">
        <f>+Tabla46[[#This Row],[Likes medios por publicación]]/Tabla46[[#This Row],[Seguidores]]</f>
        <v>3.4692699073800417E-4</v>
      </c>
    </row>
    <row r="52" spans="4:7" ht="27.75">
      <c r="D52" s="97" t="s">
        <v>100</v>
      </c>
      <c r="E52" s="23">
        <v>58867</v>
      </c>
      <c r="F52" s="23">
        <v>94.8</v>
      </c>
      <c r="G52" s="24">
        <f>+Tabla46[[#This Row],[Likes medios por publicación]]/Tabla46[[#This Row],[Seguidores]]</f>
        <v>1.6104099070786688E-3</v>
      </c>
    </row>
    <row r="53" spans="4:7" ht="27.75">
      <c r="D53" s="97" t="s">
        <v>101</v>
      </c>
      <c r="E53" s="23">
        <v>648</v>
      </c>
      <c r="F53" s="23">
        <v>2.9</v>
      </c>
      <c r="G53" s="24">
        <f>+Tabla46[[#This Row],[Likes medios por publicación]]/Tabla46[[#This Row],[Seguidores]]</f>
        <v>4.4753086419753087E-3</v>
      </c>
    </row>
    <row r="58" spans="4:7" s="44" customFormat="1" ht="39.75" thickBot="1">
      <c r="D58" s="41" t="s">
        <v>87</v>
      </c>
      <c r="E58" s="42" t="s">
        <v>36</v>
      </c>
      <c r="F58" s="20" t="s">
        <v>37</v>
      </c>
      <c r="G58" s="43" t="s">
        <v>31</v>
      </c>
    </row>
    <row r="59" spans="4:7" ht="28.5" thickTop="1">
      <c r="D59" s="97" t="s">
        <v>96</v>
      </c>
      <c r="E59" s="23">
        <v>1742</v>
      </c>
      <c r="F59" s="23">
        <v>2.9</v>
      </c>
      <c r="G59" s="24">
        <f>+Tabla467[[#This Row],[Likes medios por publicación]]/Tabla467[[#This Row],[Seguidores]]</f>
        <v>1.6647531572904707E-3</v>
      </c>
    </row>
    <row r="60" spans="4:7" ht="27.75">
      <c r="D60" s="97" t="s">
        <v>97</v>
      </c>
      <c r="E60" s="32">
        <v>3595</v>
      </c>
      <c r="F60" s="23">
        <v>2.2999999999999998</v>
      </c>
      <c r="G60" s="24">
        <f>+Tabla467[[#This Row],[Likes medios por publicación]]/Tabla467[[#This Row],[Seguidores]]</f>
        <v>6.3977746870653681E-4</v>
      </c>
    </row>
    <row r="61" spans="4:7" ht="27.75">
      <c r="D61" s="97" t="s">
        <v>98</v>
      </c>
      <c r="E61" s="23">
        <v>8916</v>
      </c>
      <c r="F61" s="23">
        <v>2</v>
      </c>
      <c r="G61" s="33">
        <f>+Tabla467[[#This Row],[Likes medios por publicación]]/Tabla467[[#This Row],[Seguidores]]</f>
        <v>2.2431583669807088E-4</v>
      </c>
    </row>
    <row r="62" spans="4:7" ht="27.75">
      <c r="D62" s="97" t="s">
        <v>99</v>
      </c>
    </row>
    <row r="63" spans="4:7" ht="27.75">
      <c r="D63" s="97" t="s">
        <v>100</v>
      </c>
    </row>
    <row r="64" spans="4:7" ht="27.75">
      <c r="D64" s="97" t="s">
        <v>101</v>
      </c>
    </row>
    <row r="65" spans="4:7" ht="27.75">
      <c r="D65" s="100"/>
    </row>
    <row r="66" spans="4:7" s="44" customFormat="1" ht="39.75" thickBot="1">
      <c r="D66" s="45" t="s">
        <v>87</v>
      </c>
      <c r="E66" s="46" t="s">
        <v>36</v>
      </c>
      <c r="F66" s="47" t="s">
        <v>37</v>
      </c>
      <c r="G66" s="48" t="s">
        <v>31</v>
      </c>
    </row>
    <row r="67" spans="4:7" ht="28.5" thickTop="1">
      <c r="D67" s="98" t="s">
        <v>96</v>
      </c>
      <c r="E67" s="49">
        <v>1691</v>
      </c>
      <c r="F67" s="38">
        <v>24.4</v>
      </c>
      <c r="G67" s="24">
        <f>+Tabla468[[#This Row],[Likes medios por publicación]]/Tabla468[[#This Row],[Seguidores]]</f>
        <v>1.4429331756357184E-2</v>
      </c>
    </row>
    <row r="68" spans="4:7" ht="27.75">
      <c r="D68" s="99" t="s">
        <v>97</v>
      </c>
      <c r="E68" s="23">
        <v>52</v>
      </c>
      <c r="F68" s="23">
        <v>2.1</v>
      </c>
      <c r="G68" s="24">
        <f>+Tabla468[[#This Row],[Likes medios por publicación]]/Tabla468[[#This Row],[Seguidores]]</f>
        <v>4.0384615384615387E-2</v>
      </c>
    </row>
    <row r="69" spans="4:7" ht="27.75">
      <c r="D69" s="99" t="s">
        <v>98</v>
      </c>
      <c r="E69" s="49" t="s">
        <v>43</v>
      </c>
      <c r="F69" s="38" t="s">
        <v>43</v>
      </c>
      <c r="G69" s="50" t="s">
        <v>43</v>
      </c>
    </row>
    <row r="70" spans="4:7" ht="27.75">
      <c r="D70" s="99" t="s">
        <v>99</v>
      </c>
      <c r="E70" s="23">
        <v>1612</v>
      </c>
      <c r="F70" s="23">
        <v>19.3</v>
      </c>
      <c r="G70" s="24">
        <f>+Tabla468[[#This Row],[Likes medios por publicación]]/Tabla468[[#This Row],[Seguidores]]</f>
        <v>1.1972704714640198E-2</v>
      </c>
    </row>
    <row r="71" spans="4:7" ht="27.75">
      <c r="D71" s="99" t="s">
        <v>100</v>
      </c>
      <c r="E71" s="49" t="s">
        <v>43</v>
      </c>
      <c r="F71" s="38" t="s">
        <v>43</v>
      </c>
      <c r="G71" s="50" t="s">
        <v>43</v>
      </c>
    </row>
    <row r="72" spans="4:7" ht="27.75">
      <c r="D72" s="99" t="s">
        <v>101</v>
      </c>
      <c r="E72" s="36">
        <v>405</v>
      </c>
      <c r="F72" s="36">
        <v>7.2</v>
      </c>
      <c r="G72" s="37">
        <f>+Tabla468[[#This Row],[Likes medios por publicación]]/Tabla468[[#This Row],[Seguidores]]</f>
        <v>1.7777777777777778E-2</v>
      </c>
    </row>
    <row r="73" spans="4:7" ht="18.75">
      <c r="D73" s="56"/>
      <c r="E73" s="56"/>
      <c r="F73" s="56"/>
      <c r="G73" s="56"/>
    </row>
    <row r="77" spans="4:7" s="44" customFormat="1" ht="39.75" thickBot="1">
      <c r="D77" s="41" t="s">
        <v>87</v>
      </c>
      <c r="E77" s="42" t="s">
        <v>36</v>
      </c>
      <c r="F77" s="20" t="s">
        <v>37</v>
      </c>
      <c r="G77" s="43" t="s">
        <v>31</v>
      </c>
    </row>
    <row r="78" spans="4:7" ht="28.5" thickTop="1">
      <c r="D78" s="98" t="s">
        <v>96</v>
      </c>
      <c r="E78" s="23">
        <v>240</v>
      </c>
      <c r="F78" s="23">
        <v>669.3</v>
      </c>
      <c r="G78" s="24">
        <f>+Tabla469[[#This Row],[Likes medios por publicación]]/Tabla469[[#This Row],[Seguidores]]</f>
        <v>2.7887499999999998</v>
      </c>
    </row>
    <row r="79" spans="4:7" ht="27.75">
      <c r="D79" s="99" t="s">
        <v>97</v>
      </c>
      <c r="E79" s="32">
        <v>2900</v>
      </c>
      <c r="F79" s="23">
        <v>119.9</v>
      </c>
      <c r="G79" s="24">
        <f>+Tabla469[[#This Row],[Likes medios por publicación]]/Tabla469[[#This Row],[Seguidores]]</f>
        <v>4.1344827586206896E-2</v>
      </c>
    </row>
    <row r="80" spans="4:7" ht="27.75">
      <c r="D80" s="99" t="s">
        <v>98</v>
      </c>
      <c r="E80" s="23">
        <v>395</v>
      </c>
      <c r="F80" s="23">
        <v>31.8</v>
      </c>
      <c r="G80" s="24">
        <f>+Tabla469[[#This Row],[Likes medios por publicación]]/Tabla469[[#This Row],[Seguidores]]</f>
        <v>8.0506329113924052E-2</v>
      </c>
    </row>
    <row r="81" spans="4:7" ht="27.75">
      <c r="D81" s="99" t="s">
        <v>99</v>
      </c>
      <c r="E81" s="23">
        <v>11200</v>
      </c>
      <c r="F81" s="23">
        <v>236.3</v>
      </c>
      <c r="G81" s="24">
        <f>+Tabla469[[#This Row],[Likes medios por publicación]]/Tabla469[[#This Row],[Seguidores]]</f>
        <v>2.1098214285714286E-2</v>
      </c>
    </row>
    <row r="82" spans="4:7" ht="27.75">
      <c r="D82" s="99" t="s">
        <v>100</v>
      </c>
      <c r="E82" s="23"/>
      <c r="F82" s="57" t="s">
        <v>88</v>
      </c>
      <c r="G82" s="24"/>
    </row>
    <row r="83" spans="4:7" ht="27.75">
      <c r="D83" s="99" t="s">
        <v>101</v>
      </c>
      <c r="E83" s="36">
        <v>682</v>
      </c>
      <c r="F83" s="36">
        <v>76.3</v>
      </c>
      <c r="G83" s="24">
        <f>+Tabla469[[#This Row],[Likes medios por publicación]]/Tabla469[[#This Row],[Seguidores]]</f>
        <v>0.11187683284457478</v>
      </c>
    </row>
    <row r="98" spans="2:2" ht="28.5">
      <c r="B98" s="14"/>
    </row>
  </sheetData>
  <phoneticPr fontId="10" type="noConversion"/>
  <conditionalFormatting sqref="J1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41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1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4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E5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F5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5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6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:E6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61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:G6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70 G7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9:G8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:E8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F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6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9" r:id="rId1" xr:uid="{37F17CC6-B8E8-4A42-84AF-F751CE71D98D}"/>
    <hyperlink ref="B15" r:id="rId2" xr:uid="{086B1053-DB7C-4724-8A89-8D1824BA33DC}"/>
    <hyperlink ref="B21" r:id="rId3" xr:uid="{060577A1-8CE8-4DB0-936F-F7BD834CE2B0}"/>
  </hyperlinks>
  <pageMargins left="0.7" right="0.7" top="0.75" bottom="0.75" header="0.3" footer="0.3"/>
  <drawing r:id="rId4"/>
  <tableParts count="6"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R16"/>
  <sheetViews>
    <sheetView tabSelected="1" topLeftCell="F7" zoomScale="67" workbookViewId="0">
      <selection activeCell="K10" sqref="K10"/>
    </sheetView>
  </sheetViews>
  <sheetFormatPr baseColWidth="10" defaultColWidth="10.875" defaultRowHeight="15.75"/>
  <cols>
    <col min="1" max="1" width="10.875" style="1"/>
    <col min="2" max="2" width="30" style="1" customWidth="1"/>
    <col min="3" max="3" width="25.875" style="1" customWidth="1"/>
    <col min="4" max="4" width="50" style="1" customWidth="1"/>
    <col min="5" max="6" width="26" style="1" customWidth="1"/>
    <col min="7" max="7" width="49.625" style="1" customWidth="1"/>
    <col min="8" max="8" width="27.875" style="1" customWidth="1"/>
    <col min="9" max="9" width="34" style="1" customWidth="1"/>
    <col min="10" max="10" width="19.125" style="1" customWidth="1"/>
    <col min="11" max="16384" width="10.875" style="1"/>
  </cols>
  <sheetData>
    <row r="5" spans="2:18" s="44" customFormat="1" ht="25.5">
      <c r="B5" s="102" t="s">
        <v>24</v>
      </c>
      <c r="C5" s="102"/>
      <c r="D5" s="102"/>
      <c r="E5" s="102"/>
      <c r="F5" s="102"/>
      <c r="G5" s="102"/>
      <c r="H5" s="102"/>
      <c r="I5" s="102"/>
      <c r="J5" s="102"/>
      <c r="K5" s="62"/>
      <c r="L5" s="62"/>
      <c r="M5" s="62"/>
      <c r="N5" s="62"/>
      <c r="O5" s="62"/>
      <c r="P5" s="62"/>
      <c r="Q5" s="62"/>
      <c r="R5" s="62"/>
    </row>
    <row r="6" spans="2:18">
      <c r="B6" s="4"/>
      <c r="C6" s="4"/>
      <c r="D6" s="4"/>
      <c r="E6" s="4"/>
      <c r="F6" s="4"/>
      <c r="G6" s="5"/>
      <c r="H6" s="5"/>
      <c r="I6" s="4"/>
      <c r="J6" s="4"/>
      <c r="K6" s="4"/>
      <c r="L6" s="4"/>
      <c r="M6" s="4"/>
      <c r="N6" s="4"/>
      <c r="O6" s="4"/>
      <c r="P6" s="4"/>
      <c r="Q6" s="4"/>
      <c r="R6" s="4"/>
    </row>
    <row r="7" spans="2:18" s="44" customFormat="1" ht="29.1" customHeight="1">
      <c r="B7" s="58" t="s">
        <v>0</v>
      </c>
      <c r="C7" s="58" t="s">
        <v>25</v>
      </c>
      <c r="D7" s="58" t="s">
        <v>47</v>
      </c>
      <c r="E7" s="58" t="s">
        <v>26</v>
      </c>
      <c r="F7" s="58" t="s">
        <v>45</v>
      </c>
      <c r="G7" s="59" t="s">
        <v>27</v>
      </c>
      <c r="H7" s="59" t="s">
        <v>28</v>
      </c>
      <c r="I7" s="59" t="s">
        <v>29</v>
      </c>
      <c r="J7" s="58" t="s">
        <v>30</v>
      </c>
      <c r="K7" s="60"/>
      <c r="L7" s="61"/>
      <c r="M7" s="61"/>
    </row>
    <row r="8" spans="2:18" s="9" customFormat="1" ht="105">
      <c r="B8" s="63"/>
      <c r="C8" s="66" t="s">
        <v>44</v>
      </c>
      <c r="D8" s="65" t="s">
        <v>65</v>
      </c>
      <c r="E8" s="65" t="s">
        <v>61</v>
      </c>
      <c r="F8" s="64" t="s">
        <v>62</v>
      </c>
      <c r="G8" s="65" t="s">
        <v>63</v>
      </c>
      <c r="H8" s="64"/>
      <c r="I8" s="65" t="s">
        <v>64</v>
      </c>
      <c r="J8" s="64"/>
    </row>
    <row r="9" spans="2:18" s="9" customFormat="1" ht="113.1" customHeight="1">
      <c r="B9" s="114" t="s">
        <v>103</v>
      </c>
      <c r="C9" s="66" t="s">
        <v>42</v>
      </c>
      <c r="D9" s="65"/>
      <c r="E9" s="65" t="s">
        <v>160</v>
      </c>
      <c r="F9" s="65" t="s">
        <v>163</v>
      </c>
      <c r="G9" s="66"/>
      <c r="H9" s="64"/>
      <c r="I9" s="65" t="s">
        <v>166</v>
      </c>
      <c r="J9" s="64" t="s">
        <v>167</v>
      </c>
    </row>
    <row r="10" spans="2:18" s="9" customFormat="1" ht="119.1" customHeight="1">
      <c r="B10" s="115" t="s">
        <v>102</v>
      </c>
      <c r="C10" s="66" t="s">
        <v>42</v>
      </c>
      <c r="D10" s="65"/>
      <c r="E10" s="65" t="s">
        <v>161</v>
      </c>
      <c r="F10" s="65" t="s">
        <v>165</v>
      </c>
      <c r="G10" s="66"/>
      <c r="H10" s="66"/>
      <c r="I10" s="68" t="s">
        <v>111</v>
      </c>
      <c r="J10" s="64" t="s">
        <v>167</v>
      </c>
    </row>
    <row r="11" spans="2:18" s="9" customFormat="1" ht="88.5" customHeight="1">
      <c r="B11" s="116" t="s">
        <v>104</v>
      </c>
      <c r="C11" s="66" t="s">
        <v>42</v>
      </c>
      <c r="D11" s="69"/>
      <c r="E11" s="65" t="s">
        <v>162</v>
      </c>
      <c r="F11" s="65" t="s">
        <v>164</v>
      </c>
      <c r="G11" s="66"/>
      <c r="H11" s="66"/>
      <c r="I11" s="68" t="s">
        <v>112</v>
      </c>
      <c r="J11" s="64" t="s">
        <v>167</v>
      </c>
      <c r="K11" s="10"/>
    </row>
    <row r="12" spans="2:18" s="9" customFormat="1" ht="27.75">
      <c r="B12" s="67"/>
      <c r="C12" s="90"/>
      <c r="D12" s="70"/>
      <c r="E12" s="65"/>
      <c r="F12" s="65"/>
      <c r="G12" s="66"/>
      <c r="H12" s="66"/>
      <c r="I12" s="66"/>
      <c r="J12" s="64"/>
      <c r="L12" s="10"/>
    </row>
    <row r="13" spans="2:18" s="9" customFormat="1" ht="23.25">
      <c r="B13" s="71"/>
      <c r="C13" s="66"/>
      <c r="D13" s="65"/>
      <c r="E13" s="65"/>
      <c r="F13" s="65"/>
      <c r="G13" s="66"/>
      <c r="H13" s="64"/>
      <c r="I13" s="65"/>
      <c r="J13" s="64"/>
      <c r="K13" s="1"/>
    </row>
    <row r="16" spans="2:18">
      <c r="D16" s="7"/>
      <c r="F16" s="1" t="s">
        <v>67</v>
      </c>
    </row>
  </sheetData>
  <mergeCells count="1">
    <mergeCell ref="B5:J5"/>
  </mergeCells>
  <hyperlinks>
    <hyperlink ref="B9" r:id="rId1" xr:uid="{EB0D5B86-D4B5-4177-AB91-59A2A2E741E8}"/>
    <hyperlink ref="B10" r:id="rId2" xr:uid="{92D4C591-3A9C-4362-B302-2D550571FA18}"/>
    <hyperlink ref="B11" r:id="rId3" xr:uid="{39B5CF80-37B6-47A8-BD30-8F4737F9A8BF}"/>
  </hyperlinks>
  <pageMargins left="0.7" right="0.7" top="0.75" bottom="0.75" header="0.3" footer="0.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Pestaña Instrucciones</vt:lpstr>
      <vt:lpstr>Benchmarking web</vt:lpstr>
      <vt:lpstr>Benchmarking RRSS</vt:lpstr>
      <vt:lpstr>Benchmarking email mk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Rebe Hernández González</cp:lastModifiedBy>
  <dcterms:created xsi:type="dcterms:W3CDTF">2020-11-10T13:17:13Z</dcterms:created>
  <dcterms:modified xsi:type="dcterms:W3CDTF">2022-06-16T19:00:32Z</dcterms:modified>
</cp:coreProperties>
</file>