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W Boot Camp\Homework\"/>
    </mc:Choice>
  </mc:AlternateContent>
  <xr:revisionPtr revIDLastSave="0" documentId="8_{773EAFB4-0D59-4257-A6EC-A7914F9B4652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Product List" sheetId="1" r:id="rId1"/>
    <sheet name="Orders" sheetId="2" r:id="rId2"/>
    <sheet name="Pivot Table" sheetId="4" r:id="rId3"/>
  </sheets>
  <definedNames>
    <definedName name="Product">'Product List'!$A$1:$C$18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" i="2" l="1"/>
  <c r="F2" i="2"/>
  <c r="G5" i="2" l="1"/>
  <c r="G6" i="2"/>
  <c r="G17" i="2"/>
  <c r="G18" i="2"/>
  <c r="G29" i="2"/>
  <c r="G2" i="2"/>
  <c r="E2" i="2"/>
  <c r="F4" i="2"/>
  <c r="F5" i="2"/>
  <c r="F6" i="2"/>
  <c r="F7" i="2"/>
  <c r="F8" i="2"/>
  <c r="F9" i="2"/>
  <c r="F10" i="2"/>
  <c r="F11" i="2"/>
  <c r="F12" i="2"/>
  <c r="F13" i="2"/>
  <c r="G13" i="2" s="1"/>
  <c r="F14" i="2"/>
  <c r="F15" i="2"/>
  <c r="F16" i="2"/>
  <c r="F17" i="2"/>
  <c r="F18" i="2"/>
  <c r="F19" i="2"/>
  <c r="F20" i="2"/>
  <c r="F21" i="2"/>
  <c r="F22" i="2"/>
  <c r="F23" i="2"/>
  <c r="F24" i="2"/>
  <c r="F25" i="2"/>
  <c r="G25" i="2" s="1"/>
  <c r="F26" i="2"/>
  <c r="F27" i="2"/>
  <c r="F28" i="2"/>
  <c r="F29" i="2"/>
  <c r="E3" i="2"/>
  <c r="G3" i="2" s="1"/>
  <c r="E4" i="2"/>
  <c r="G4" i="2" s="1"/>
  <c r="E5" i="2"/>
  <c r="E6" i="2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E14" i="2"/>
  <c r="G14" i="2" s="1"/>
  <c r="E15" i="2"/>
  <c r="G15" i="2" s="1"/>
  <c r="E16" i="2"/>
  <c r="G16" i="2" s="1"/>
  <c r="E17" i="2"/>
  <c r="E18" i="2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E26" i="2"/>
  <c r="G26" i="2" s="1"/>
  <c r="E27" i="2"/>
  <c r="G27" i="2" s="1"/>
  <c r="E28" i="2"/>
  <c r="G28" i="2" s="1"/>
  <c r="E29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<sst xmlns="http://schemas.openxmlformats.org/spreadsheetml/2006/main" count="90" uniqueCount="38">
  <si>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</si>
  <si>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</si>
  <si>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</si>
  <si>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</si>
  <si>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</si>
  <si>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</si>
  <si>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</si>
  <si>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</si>
  <si>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</si>
  <si>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</si>
  <si>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</si>
  <si>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</si>
  <si>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</si>
  <si>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</si>
  <si>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</si>
  <si>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</si>
  <si>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</si>
  <si>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</si>
  <si>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</si>
  <si>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</si>
  <si>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</si>
  <si>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</si>
  <si>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</si>
  <si>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</si>
  <si>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</si>
  <si>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</si>
  <si>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</si>
  <si>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</si>
  <si>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</si>
  <si>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</si>
  <si>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Product Price</t>
  </si>
  <si>
    <t>Grand Total</t>
  </si>
  <si>
    <t>Total Price</t>
  </si>
  <si>
    <t>Order Details</t>
  </si>
  <si>
    <t xml:space="preserve">Total </t>
  </si>
  <si>
    <t>Product Count</t>
  </si>
  <si>
    <t xml:space="preserve"> Shipping Price</t>
  </si>
  <si>
    <t>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</si>
</sst>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left"/>
    </xf>
    <xf numFmtId="0" fontId="0" fillId="0" borderId="2" xfId="0" applyNumberFormat="1" applyBorder="1"/>
    <xf numFmtId="0" fontId="0" fillId="0" borderId="2" xfId="0" applyBorder="1" applyAlignment="1">
      <alignment horizontal="left"/>
    </xf>
    <xf numFmtId="44" fontId="0" fillId="0" borderId="2" xfId="0" applyNumberFormat="1" applyBorder="1"/>
    <xf numFmtId="44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3" fillId="0" borderId="3" xfId="0" pivotButton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0" fillId="2" borderId="0" xfId="0" applyNumberFormat="1" applyFill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44" fontId="0" fillId="0" borderId="0" xfId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4" xfId="0" applyBorder="1"/>
    <xf numFmtId="0" fontId="0" fillId="0" borderId="4" xfId="0" applyNumberFormat="1" applyBorder="1"/>
    <xf numFmtId="44" fontId="0" fillId="0" borderId="4" xfId="1" applyFont="1" applyBorder="1"/>
    <xf numFmtId="44" fontId="0" fillId="2" borderId="4" xfId="0" applyNumberForma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0" borderId="5" xfId="0" applyNumberFormat="1" applyBorder="1"/>
    <xf numFmtId="44" fontId="0" fillId="0" borderId="5" xfId="1" applyFont="1" applyBorder="1"/>
    <xf numFmtId="44" fontId="0" fillId="2" borderId="5" xfId="0" applyNumberFormat="1" applyFill="1" applyBorder="1"/>
    <xf numFmtId="0" fontId="0" fillId="0" borderId="0" xfId="0" applyAlignment="1">
      <alignment horizontal="left" indent="1"/>
    </xf>
    <xf numFmtId="0" fontId="0" fillId="0" borderId="0" xfId="0" applyNumberFormat="1" applyBorder="1"/>
    <xf numFmtId="0" fontId="4" fillId="0" borderId="6" xfId="0" applyFont="1" applyBorder="1" applyAlignment="1">
      <alignment horizontal="center" vertical="center"/>
    </xf>
    <xf numFmtId="0" fontId="0" fillId="0" borderId="7" xfId="0" applyNumberFormat="1" applyBorder="1"/>
  </cellXfs>
  <cellStyles count="2">
    <cellStyle name="Currency" xfId="1" builtinId="4"/>
    <cellStyle name="Normal" xfId="0" builtinId="0"/>
  </cellStyles>
  <dxfs count="1175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vertical="center"/>
    </dxf>
    <dxf>
      <alignment horizontal="center"/>
    </dxf>
    <dxf>
      <font>
        <sz val="12"/>
      </font>
    </dxf>
    <dxf>
      <font>
        <b/>
      </font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font>
        <b/>
      </font>
    </dxf>
    <dxf>
      <font>
        <sz val="12"/>
      </font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vertic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</xdr:row>
      <xdr:rowOff>76200</xdr:rowOff>
    </xdr:from>
    <xdr:to>
      <xdr:col>23</xdr:col>
      <xdr:colOff>29766</xdr:colOff>
      <xdr:row>17</xdr:row>
      <xdr:rowOff>114732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1DB73-058F-4E69-8A0B-03F7AFD2E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276225"/>
          <a:ext cx="8535591" cy="3096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257176</xdr:colOff>
      <xdr:row>0</xdr:row>
      <xdr:rowOff>114300</xdr:rowOff>
    </xdr:from>
    <xdr:to>
      <xdr:col>32</xdr:col>
      <xdr:colOff>561976</xdr:colOff>
      <xdr:row>11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3DBC29-4498-4210-955B-E9377717176B}"/>
            </a:ext>
          </a:extLst>
        </xdr:cNvPr>
        <xdr:cNvSpPr txBox="1"/>
      </xdr:nvSpPr>
      <xdr:spPr>
        <a:xfrm>
          <a:off x="12430126" y="114300"/>
          <a:ext cx="11277600" cy="20478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ysClr val="windowText" lastClr="000000"/>
              </a:solidFill>
            </a:rPr>
            <a:t>DETERMINING THE PRODUCT PRICE BY REFERENCING</a:t>
          </a:r>
          <a:r>
            <a:rPr lang="en-US" sz="1100" u="sng" baseline="0">
              <a:solidFill>
                <a:sysClr val="windowText" lastClr="000000"/>
              </a:solidFill>
            </a:rPr>
            <a:t> THE PRODUCT ID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=VLOOKUP(B2,'Product List'!$A$2:$C$18,3,FALSE)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	=VLOOKUP(</a:t>
          </a:r>
          <a:r>
            <a:rPr lang="en-US" sz="1100" baseline="0">
              <a:solidFill>
                <a:srgbClr val="C00000"/>
              </a:solidFill>
            </a:rPr>
            <a:t>B2</a:t>
          </a:r>
          <a:r>
            <a:rPr lang="en-US" sz="1100" baseline="0">
              <a:solidFill>
                <a:sysClr val="windowText" lastClr="000000"/>
              </a:solidFill>
            </a:rPr>
            <a:t>,     </a:t>
          </a:r>
          <a:r>
            <a:rPr lang="en-US" sz="1100" baseline="0">
              <a:solidFill>
                <a:srgbClr val="C00000"/>
              </a:solidFill>
            </a:rPr>
            <a:t>THE CELL OF INFORMATION YOU'RE REFERENCING, THE 'KEY'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			</a:t>
          </a:r>
          <a:r>
            <a:rPr lang="en-US" sz="1100" b="1" baseline="0">
              <a:solidFill>
                <a:srgbClr val="7030A0"/>
              </a:solidFill>
            </a:rPr>
            <a:t>'Product List'!</a:t>
          </a:r>
          <a:r>
            <a:rPr lang="en-US" sz="1100" b="1" baseline="0">
              <a:solidFill>
                <a:srgbClr val="00B0F0"/>
              </a:solidFill>
            </a:rPr>
            <a:t>$A$2:$C$18</a:t>
          </a:r>
          <a:r>
            <a:rPr lang="en-US" sz="1100" baseline="0">
              <a:solidFill>
                <a:sysClr val="windowText" lastClr="000000"/>
              </a:solidFill>
            </a:rPr>
            <a:t>,     </a:t>
          </a:r>
          <a:r>
            <a:rPr lang="en-US" sz="1100" baseline="0">
              <a:solidFill>
                <a:srgbClr val="7030A0"/>
              </a:solidFill>
            </a:rPr>
            <a:t>THE WORKSHEET THAT CONTIANS THE INFO YOU NEED </a:t>
          </a:r>
          <a:r>
            <a:rPr lang="en-US" sz="1100" baseline="0">
              <a:solidFill>
                <a:srgbClr val="C00000"/>
              </a:solidFill>
            </a:rPr>
            <a:t>+ </a:t>
          </a:r>
          <a:r>
            <a:rPr lang="en-US" sz="1100" baseline="0">
              <a:solidFill>
                <a:srgbClr val="00B0F0"/>
              </a:solidFill>
            </a:rPr>
            <a:t>THE CELLS THAT CONTAIN THE INFORMATION YOU NEED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			</a:t>
          </a:r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3</a:t>
          </a:r>
          <a:r>
            <a:rPr lang="en-US" sz="1100" baseline="0">
              <a:solidFill>
                <a:sysClr val="windowText" lastClr="000000"/>
              </a:solidFill>
            </a:rPr>
            <a:t>,     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</a:rPr>
            <a:t>THE COLUMN YOU CAN FIND THE INFORMATION IN</a:t>
          </a:r>
          <a:endParaRPr lang="en-US" sz="1100" b="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					</a:t>
          </a:r>
          <a:r>
            <a:rPr lang="en-US" sz="1100" baseline="0">
              <a:solidFill>
                <a:schemeClr val="accent2"/>
              </a:solidFill>
            </a:rPr>
            <a:t>FALSE</a:t>
          </a:r>
          <a:r>
            <a:rPr lang="en-US" sz="1100" baseline="0">
              <a:solidFill>
                <a:sysClr val="windowText" lastClr="000000"/>
              </a:solidFill>
            </a:rPr>
            <a:t>)     </a:t>
          </a:r>
          <a:r>
            <a:rPr lang="en-US" sz="1100" baseline="0">
              <a:solidFill>
                <a:schemeClr val="accent2"/>
              </a:solidFill>
            </a:rPr>
            <a:t>GIVES YOU AN EXACT MATCH</a:t>
          </a:r>
        </a:p>
        <a:p>
          <a:endParaRPr lang="en-US" sz="1100" baseline="0">
            <a:solidFill>
              <a:schemeClr val="accent2"/>
            </a:solidFill>
          </a:endParaRPr>
        </a:p>
        <a:p>
          <a:r>
            <a:rPr lang="en-US" sz="1100" u="sng">
              <a:solidFill>
                <a:sysClr val="windowText" lastClr="000000"/>
              </a:solidFill>
            </a:rPr>
            <a:t>DETERINING THE SHIPPING PRICE BY REFERENCEING THE SHIPPING PRIORITY</a:t>
          </a:r>
        </a:p>
        <a:p>
          <a:r>
            <a:rPr lang="en-US" sz="1100" u="none">
              <a:solidFill>
                <a:sysClr val="windowText" lastClr="000000"/>
              </a:solidFill>
            </a:rPr>
            <a:t>	=VLOOKUP(C2,'Product List'!$E$2:$F$5,2,FALSE)</a:t>
          </a:r>
        </a:p>
        <a:p>
          <a:endParaRPr lang="en-US" sz="1100" u="none">
            <a:solidFill>
              <a:sysClr val="windowText" lastClr="000000"/>
            </a:solidFill>
          </a:endParaRPr>
        </a:p>
        <a:p>
          <a:r>
            <a:rPr lang="en-US" sz="1200" b="1" u="none">
              <a:solidFill>
                <a:srgbClr val="00B050"/>
              </a:solidFill>
            </a:rPr>
            <a:t>OR, USE A NAME RANGE ON YOUR TABLE_ARRAY</a:t>
          </a:r>
          <a:r>
            <a:rPr lang="en-US" sz="1200" b="1" u="none" baseline="0">
              <a:solidFill>
                <a:srgbClr val="00B050"/>
              </a:solidFill>
            </a:rPr>
            <a:t> INSTEAD OF CALLING THE WORKSHEET NAME!!!</a:t>
          </a:r>
          <a:endParaRPr lang="en-US" sz="1200" b="1" u="none">
            <a:solidFill>
              <a:srgbClr val="00B050"/>
            </a:solidFill>
          </a:endParaRPr>
        </a:p>
      </xdr:txBody>
    </xdr:sp>
    <xdr:clientData/>
  </xdr:twoCellAnchor>
  <xdr:twoCellAnchor>
    <xdr:from>
      <xdr:col>14</xdr:col>
      <xdr:colOff>285750</xdr:colOff>
      <xdr:row>11</xdr:row>
      <xdr:rowOff>133350</xdr:rowOff>
    </xdr:from>
    <xdr:to>
      <xdr:col>22</xdr:col>
      <xdr:colOff>247650</xdr:colOff>
      <xdr:row>16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8D518C-06E5-416E-B972-B7A452A8E0A0}"/>
            </a:ext>
          </a:extLst>
        </xdr:cNvPr>
        <xdr:cNvSpPr txBox="1"/>
      </xdr:nvSpPr>
      <xdr:spPr>
        <a:xfrm>
          <a:off x="12458700" y="2228850"/>
          <a:ext cx="4838700" cy="94297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a column that</a:t>
          </a:r>
          <a:r>
            <a:rPr lang="en-US" sz="1100" baseline="0"/>
            <a:t> calculates the sum of 'Product Price' and 'Shipping Price' so that your the Pivot Table will include that option as a value</a:t>
          </a:r>
          <a:endParaRPr lang="en-US" sz="1100"/>
        </a:p>
      </xdr:txBody>
    </xdr:sp>
    <xdr:clientData/>
  </xdr:twoCellAnchor>
  <xdr:twoCellAnchor editAs="oneCell">
    <xdr:from>
      <xdr:col>15</xdr:col>
      <xdr:colOff>476250</xdr:colOff>
      <xdr:row>20</xdr:row>
      <xdr:rowOff>57150</xdr:rowOff>
    </xdr:from>
    <xdr:to>
      <xdr:col>24</xdr:col>
      <xdr:colOff>600858</xdr:colOff>
      <xdr:row>36</xdr:row>
      <xdr:rowOff>114733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E81BE7-235E-4990-AC06-2E893C19F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800" y="3867150"/>
          <a:ext cx="5611008" cy="3105583"/>
        </a:xfrm>
        <a:prstGeom prst="rect">
          <a:avLst/>
        </a:prstGeom>
      </xdr:spPr>
    </xdr:pic>
    <xdr:clientData/>
  </xdr:twoCellAnchor>
  <xdr:twoCellAnchor>
    <xdr:from>
      <xdr:col>22</xdr:col>
      <xdr:colOff>457200</xdr:colOff>
      <xdr:row>11</xdr:row>
      <xdr:rowOff>161925</xdr:rowOff>
    </xdr:from>
    <xdr:to>
      <xdr:col>31</xdr:col>
      <xdr:colOff>466725</xdr:colOff>
      <xdr:row>19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0186CF4-E173-4505-BA62-5789B6C69128}"/>
            </a:ext>
          </a:extLst>
        </xdr:cNvPr>
        <xdr:cNvSpPr txBox="1"/>
      </xdr:nvSpPr>
      <xdr:spPr>
        <a:xfrm>
          <a:off x="17506950" y="2257425"/>
          <a:ext cx="549592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</a:t>
          </a:r>
          <a:r>
            <a:rPr lang="en-US" sz="1100" b="1" baseline="0"/>
            <a:t> </a:t>
          </a:r>
          <a:r>
            <a:rPr lang="en-US" sz="1100" baseline="0"/>
            <a:t>= the information you have in common between the tables</a:t>
          </a:r>
        </a:p>
        <a:p>
          <a:endParaRPr lang="en-US" sz="1100" baseline="0"/>
        </a:p>
        <a:p>
          <a:r>
            <a:rPr lang="en-US" sz="1100" b="1" baseline="0"/>
            <a:t>Table_array </a:t>
          </a:r>
          <a:r>
            <a:rPr lang="en-US" sz="1100" baseline="0"/>
            <a:t>= the lookup table; the table you want to pull data from</a:t>
          </a:r>
        </a:p>
        <a:p>
          <a:endParaRPr lang="en-US" sz="1100" baseline="0"/>
        </a:p>
        <a:p>
          <a:r>
            <a:rPr lang="en-US" sz="1100" b="1" baseline="0"/>
            <a:t>Col_index_num </a:t>
          </a:r>
          <a:r>
            <a:rPr lang="en-US" sz="1100" baseline="0"/>
            <a:t>= the lookup column; indicates the column you want to pull the data from</a:t>
          </a:r>
        </a:p>
        <a:p>
          <a:endParaRPr lang="en-US" sz="1100" baseline="0"/>
        </a:p>
        <a:p>
          <a:r>
            <a:rPr lang="en-US" sz="1100" b="1" baseline="0"/>
            <a:t>Range_lookup </a:t>
          </a:r>
          <a:r>
            <a:rPr lang="en-US" sz="1100" baseline="0"/>
            <a:t>= do you want an exact match or not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kahDSK" refreshedDate="44100.516178240738" createdVersion="6" refreshedVersion="6" minRefreshableVersion="3" recordCount="28" xr:uid="{E31011CA-5B86-40DD-B12F-CA33C1DC139E}">
  <cacheSource type="worksheet">
    <worksheetSource ref="A1:G29" sheet="Orders"/>
  </cacheSource>
  <cacheFields count="7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s v="Low"/>
    <n v="10.95"/>
    <n v="0.5"/>
    <n v="11.45"/>
  </r>
  <r>
    <x v="0"/>
    <x v="1"/>
    <x v="1"/>
    <s v="High"/>
    <n v="15.99"/>
    <n v="5"/>
    <n v="20.990000000000002"/>
  </r>
  <r>
    <x v="0"/>
    <x v="0"/>
    <x v="0"/>
    <s v="VIP"/>
    <n v="10.95"/>
    <n v="7.25"/>
    <n v="18.2"/>
  </r>
  <r>
    <x v="0"/>
    <x v="2"/>
    <x v="2"/>
    <s v="Medium"/>
    <n v="3.99"/>
    <n v="2.75"/>
    <n v="6.74"/>
  </r>
  <r>
    <x v="1"/>
    <x v="3"/>
    <x v="3"/>
    <s v="VIP"/>
    <n v="7.95"/>
    <n v="7.25"/>
    <n v="15.2"/>
  </r>
  <r>
    <x v="1"/>
    <x v="4"/>
    <x v="4"/>
    <s v="Medium"/>
    <n v="7.75"/>
    <n v="2.75"/>
    <n v="10.5"/>
  </r>
  <r>
    <x v="1"/>
    <x v="5"/>
    <x v="5"/>
    <s v="High"/>
    <n v="19.96"/>
    <n v="5"/>
    <n v="24.96"/>
  </r>
  <r>
    <x v="2"/>
    <x v="6"/>
    <x v="6"/>
    <s v="High"/>
    <n v="6.76"/>
    <n v="5"/>
    <n v="11.76"/>
  </r>
  <r>
    <x v="2"/>
    <x v="0"/>
    <x v="0"/>
    <s v="VIP"/>
    <n v="10.95"/>
    <n v="7.25"/>
    <n v="18.2"/>
  </r>
  <r>
    <x v="2"/>
    <x v="2"/>
    <x v="2"/>
    <s v="High"/>
    <n v="3.99"/>
    <n v="5"/>
    <n v="8.99"/>
  </r>
  <r>
    <x v="2"/>
    <x v="2"/>
    <x v="2"/>
    <s v="High"/>
    <n v="3.99"/>
    <n v="5"/>
    <n v="8.99"/>
  </r>
  <r>
    <x v="2"/>
    <x v="7"/>
    <x v="7"/>
    <s v="Low"/>
    <n v="31.99"/>
    <n v="0.5"/>
    <n v="32.489999999999995"/>
  </r>
  <r>
    <x v="2"/>
    <x v="5"/>
    <x v="5"/>
    <s v="Medium"/>
    <n v="19.96"/>
    <n v="2.75"/>
    <n v="22.71"/>
  </r>
  <r>
    <x v="2"/>
    <x v="7"/>
    <x v="7"/>
    <s v="Low"/>
    <n v="31.99"/>
    <n v="0.5"/>
    <n v="32.489999999999995"/>
  </r>
  <r>
    <x v="2"/>
    <x v="8"/>
    <x v="8"/>
    <s v="VIP"/>
    <n v="14.96"/>
    <n v="7.25"/>
    <n v="22.21"/>
  </r>
  <r>
    <x v="3"/>
    <x v="2"/>
    <x v="2"/>
    <s v="Medium"/>
    <n v="3.99"/>
    <n v="2.75"/>
    <n v="6.74"/>
  </r>
  <r>
    <x v="3"/>
    <x v="6"/>
    <x v="6"/>
    <s v="Medium"/>
    <n v="6.76"/>
    <n v="2.75"/>
    <n v="9.51"/>
  </r>
  <r>
    <x v="3"/>
    <x v="0"/>
    <x v="0"/>
    <s v="High"/>
    <n v="10.95"/>
    <n v="5"/>
    <n v="15.95"/>
  </r>
  <r>
    <x v="3"/>
    <x v="1"/>
    <x v="1"/>
    <s v="High"/>
    <n v="15.99"/>
    <n v="5"/>
    <n v="20.990000000000002"/>
  </r>
  <r>
    <x v="4"/>
    <x v="2"/>
    <x v="2"/>
    <s v="High"/>
    <n v="3.99"/>
    <n v="5"/>
    <n v="8.99"/>
  </r>
  <r>
    <x v="5"/>
    <x v="9"/>
    <x v="9"/>
    <s v="Medium"/>
    <n v="4.42"/>
    <n v="2.75"/>
    <n v="7.17"/>
  </r>
  <r>
    <x v="5"/>
    <x v="10"/>
    <x v="10"/>
    <s v="High"/>
    <n v="109.99"/>
    <n v="5"/>
    <n v="114.99"/>
  </r>
  <r>
    <x v="5"/>
    <x v="10"/>
    <x v="10"/>
    <s v="VIP"/>
    <n v="109.99"/>
    <n v="7.25"/>
    <n v="117.24"/>
  </r>
  <r>
    <x v="5"/>
    <x v="9"/>
    <x v="9"/>
    <s v="High"/>
    <n v="4.42"/>
    <n v="5"/>
    <n v="9.42"/>
  </r>
  <r>
    <x v="5"/>
    <x v="5"/>
    <x v="5"/>
    <s v="Medium"/>
    <n v="19.96"/>
    <n v="2.75"/>
    <n v="22.71"/>
  </r>
  <r>
    <x v="5"/>
    <x v="11"/>
    <x v="11"/>
    <s v="VIP"/>
    <n v="3.99"/>
    <n v="7.25"/>
    <n v="11.24"/>
  </r>
  <r>
    <x v="5"/>
    <x v="5"/>
    <x v="5"/>
    <s v="Low"/>
    <n v="19.96"/>
    <n v="0.5"/>
    <n v="20.46"/>
  </r>
  <r>
    <x v="5"/>
    <x v="12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91740-24F6-401D-9027-5AE71B08ABDE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Details">
  <location ref="A3:F32" firstHeaderRow="0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2"/>
  </rowFields>
  <rowItems count="29">
    <i>
      <x/>
    </i>
    <i r="1">
      <x v="1"/>
    </i>
    <i r="1">
      <x v="6"/>
    </i>
    <i r="1">
      <x v="7"/>
    </i>
    <i>
      <x v="1"/>
    </i>
    <i r="1">
      <x/>
    </i>
    <i r="1">
      <x v="3"/>
    </i>
    <i r="1">
      <x v="8"/>
    </i>
    <i>
      <x v="2"/>
    </i>
    <i r="1">
      <x v="1"/>
    </i>
    <i r="1">
      <x v="2"/>
    </i>
    <i r="1">
      <x v="6"/>
    </i>
    <i r="1">
      <x v="8"/>
    </i>
    <i r="1">
      <x v="9"/>
    </i>
    <i r="1">
      <x v="11"/>
    </i>
    <i>
      <x v="3"/>
    </i>
    <i r="1">
      <x v="1"/>
    </i>
    <i r="1">
      <x v="6"/>
    </i>
    <i r="1">
      <x v="7"/>
    </i>
    <i r="1">
      <x v="11"/>
    </i>
    <i>
      <x v="4"/>
    </i>
    <i r="1">
      <x v="6"/>
    </i>
    <i>
      <x v="5"/>
    </i>
    <i r="1">
      <x v="4"/>
    </i>
    <i r="1">
      <x v="5"/>
    </i>
    <i r="1">
      <x v="8"/>
    </i>
    <i r="1">
      <x v="10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Item ID" fld="1" baseField="0" baseItem="0"/>
    <dataField name="Product Count" fld="4" subtotal="count" baseField="0" baseItem="0"/>
    <dataField name="Product Price" fld="4" baseField="0" baseItem="0" numFmtId="44"/>
    <dataField name=" Shipping Price" fld="5" baseField="0" baseItem="0" numFmtId="44"/>
    <dataField name="Total " fld="6" baseField="0" baseItem="0" numFmtId="44"/>
  </dataFields>
  <formats count="47">
    <format dxfId="117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7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72">
      <pivotArea dataOnly="0" labelOnly="1" fieldPosition="0">
        <references count="1">
          <reference field="0" count="0"/>
        </references>
      </pivotArea>
    </format>
    <format dxfId="1171">
      <pivotArea outline="0" collapsedLevelsAreSubtotals="1" fieldPosition="0"/>
    </format>
    <format dxfId="1170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16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16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16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16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16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164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1163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162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1161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1160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1159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115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15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5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5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154">
      <pivotArea field="0" type="button" dataOnly="0" labelOnly="1" outline="0" axis="axisRow" fieldPosition="0"/>
    </format>
    <format dxfId="1153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152">
      <pivotArea field="0" type="button" dataOnly="0" labelOnly="1" outline="0" axis="axisRow" fieldPosition="0"/>
    </format>
    <format dxfId="1151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150">
      <pivotArea field="0" type="button" dataOnly="0" labelOnly="1" outline="0" axis="axisRow" fieldPosition="0"/>
    </format>
    <format dxfId="1149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148">
      <pivotArea field="0" type="button" dataOnly="0" labelOnly="1" outline="0" axis="axisRow" fieldPosition="0"/>
    </format>
    <format dxfId="1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3">
            <x v="1"/>
            <x v="6"/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3">
            <x v="0"/>
            <x v="3"/>
            <x v="8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6">
            <x v="1"/>
            <x v="2"/>
            <x v="6"/>
            <x v="8"/>
            <x v="9"/>
            <x v="1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4">
            <x v="1"/>
            <x v="6"/>
            <x v="7"/>
            <x v="1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>
            <x v="6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5">
            <x v="4"/>
            <x v="5"/>
            <x v="8"/>
            <x v="10"/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C18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2.7109375" bestFit="1" customWidth="1"/>
  </cols>
  <sheetData>
    <row r="1" spans="1:6" ht="15.75" thickBot="1" x14ac:dyDescent="0.3">
      <c r="A1" s="1" t="s">
        <v>0</v>
      </c>
      <c r="B1" s="1" t="s">
        <v>2</v>
      </c>
      <c r="C1" s="1" t="s">
        <v>1</v>
      </c>
      <c r="D1" s="4"/>
      <c r="E1" s="1" t="s">
        <v>3</v>
      </c>
      <c r="F1" s="5" t="s">
        <v>21</v>
      </c>
    </row>
    <row r="2" spans="1:6" ht="15.75" thickTop="1" x14ac:dyDescent="0.25">
      <c r="A2">
        <v>100</v>
      </c>
      <c r="B2" s="2" t="s">
        <v>4</v>
      </c>
      <c r="C2" s="3">
        <v>19.96</v>
      </c>
      <c r="E2" t="s">
        <v>22</v>
      </c>
      <c r="F2" s="3">
        <v>0.5</v>
      </c>
    </row>
    <row r="3" spans="1:6" x14ac:dyDescent="0.25">
      <c r="A3">
        <f>100+ROW()-2</f>
        <v>101</v>
      </c>
      <c r="B3" s="2" t="s">
        <v>5</v>
      </c>
      <c r="C3" s="3">
        <v>14.96</v>
      </c>
      <c r="E3" t="s">
        <v>23</v>
      </c>
      <c r="F3" s="3">
        <v>2.75</v>
      </c>
    </row>
    <row r="4" spans="1:6" x14ac:dyDescent="0.25">
      <c r="A4">
        <f t="shared" ref="A4:A11" si="0">100+ROW()-2</f>
        <v>102</v>
      </c>
      <c r="B4" s="2" t="s">
        <v>6</v>
      </c>
      <c r="C4" s="3">
        <v>3.99</v>
      </c>
      <c r="E4" t="s">
        <v>24</v>
      </c>
      <c r="F4" s="3">
        <v>5</v>
      </c>
    </row>
    <row r="5" spans="1:6" x14ac:dyDescent="0.25">
      <c r="A5">
        <f t="shared" si="0"/>
        <v>103</v>
      </c>
      <c r="B5" s="2" t="s">
        <v>7</v>
      </c>
      <c r="C5" s="3">
        <v>4.42</v>
      </c>
      <c r="E5" t="s">
        <v>25</v>
      </c>
      <c r="F5" s="3">
        <v>7.25</v>
      </c>
    </row>
    <row r="6" spans="1:6" x14ac:dyDescent="0.25">
      <c r="A6">
        <f t="shared" si="0"/>
        <v>104</v>
      </c>
      <c r="B6" s="2" t="s">
        <v>8</v>
      </c>
      <c r="C6" s="3">
        <v>7.99</v>
      </c>
    </row>
    <row r="7" spans="1:6" x14ac:dyDescent="0.25">
      <c r="A7">
        <f t="shared" si="0"/>
        <v>105</v>
      </c>
      <c r="B7" s="2" t="s">
        <v>9</v>
      </c>
      <c r="C7" s="3">
        <v>10.95</v>
      </c>
      <c r="F7" s="3"/>
    </row>
    <row r="8" spans="1:6" x14ac:dyDescent="0.25">
      <c r="A8">
        <f t="shared" si="0"/>
        <v>106</v>
      </c>
      <c r="B8" s="2" t="s">
        <v>10</v>
      </c>
      <c r="C8" s="3">
        <v>3.99</v>
      </c>
      <c r="F8" s="8"/>
    </row>
    <row r="9" spans="1:6" x14ac:dyDescent="0.25">
      <c r="A9">
        <f t="shared" si="0"/>
        <v>107</v>
      </c>
      <c r="B9" s="2" t="s">
        <v>11</v>
      </c>
      <c r="C9" s="3">
        <v>7.75</v>
      </c>
    </row>
    <row r="10" spans="1:6" x14ac:dyDescent="0.25">
      <c r="A10">
        <f t="shared" si="0"/>
        <v>108</v>
      </c>
      <c r="B10" s="2" t="s">
        <v>12</v>
      </c>
      <c r="C10" s="3">
        <v>7.95</v>
      </c>
    </row>
    <row r="11" spans="1:6" x14ac:dyDescent="0.25">
      <c r="A11">
        <f t="shared" si="0"/>
        <v>109</v>
      </c>
      <c r="B11" s="2" t="s">
        <v>13</v>
      </c>
      <c r="C11" s="3">
        <v>9.99</v>
      </c>
    </row>
    <row r="12" spans="1:6" x14ac:dyDescent="0.25">
      <c r="A12">
        <v>200</v>
      </c>
      <c r="B12" s="2" t="s">
        <v>14</v>
      </c>
      <c r="C12" s="3">
        <v>15.99</v>
      </c>
    </row>
    <row r="13" spans="1:6" x14ac:dyDescent="0.25">
      <c r="A13">
        <f>A12+1</f>
        <v>201</v>
      </c>
      <c r="B13" s="2" t="s">
        <v>15</v>
      </c>
      <c r="C13" s="3">
        <v>31.99</v>
      </c>
    </row>
    <row r="14" spans="1:6" x14ac:dyDescent="0.25">
      <c r="A14">
        <f t="shared" ref="A14:A18" si="1">A13+1</f>
        <v>202</v>
      </c>
      <c r="B14" s="2" t="s">
        <v>16</v>
      </c>
      <c r="C14" s="3">
        <v>6.76</v>
      </c>
    </row>
    <row r="15" spans="1:6" x14ac:dyDescent="0.25">
      <c r="A15">
        <f t="shared" si="1"/>
        <v>203</v>
      </c>
      <c r="B15" s="2" t="s">
        <v>17</v>
      </c>
      <c r="C15" s="3">
        <v>19.989999999999998</v>
      </c>
    </row>
    <row r="16" spans="1:6" x14ac:dyDescent="0.25">
      <c r="A16">
        <f t="shared" si="1"/>
        <v>204</v>
      </c>
      <c r="B16" s="2" t="s">
        <v>18</v>
      </c>
      <c r="C16" s="3">
        <v>13.28</v>
      </c>
    </row>
    <row r="17" spans="1:3" x14ac:dyDescent="0.25">
      <c r="A17">
        <f t="shared" si="1"/>
        <v>205</v>
      </c>
      <c r="B17" s="2" t="s">
        <v>19</v>
      </c>
      <c r="C17" s="3">
        <v>21.99</v>
      </c>
    </row>
    <row r="18" spans="1:3" x14ac:dyDescent="0.25">
      <c r="A18">
        <f t="shared" si="1"/>
        <v>206</v>
      </c>
      <c r="B18" s="2" t="s">
        <v>20</v>
      </c>
      <c r="C18" s="3">
        <v>109.99</v>
      </c>
    </row>
    <row r="19" spans="1:3" x14ac:dyDescent="0.25">
      <c r="B19" s="2"/>
    </row>
    <row r="20" spans="1:3" x14ac:dyDescent="0.25">
      <c r="B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J22" sqref="J2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7" x14ac:dyDescent="0.25">
      <c r="A1" s="21" t="s">
        <v>26</v>
      </c>
      <c r="B1" s="21" t="s">
        <v>27</v>
      </c>
      <c r="C1" s="21" t="s">
        <v>2</v>
      </c>
      <c r="D1" s="21" t="s">
        <v>28</v>
      </c>
      <c r="E1" s="21" t="s">
        <v>21</v>
      </c>
      <c r="F1" s="22" t="s">
        <v>29</v>
      </c>
      <c r="G1" s="23" t="s">
        <v>32</v>
      </c>
    </row>
    <row r="2" spans="1:7" x14ac:dyDescent="0.25">
      <c r="A2">
        <v>10029367401</v>
      </c>
      <c r="B2">
        <v>105</v>
      </c>
      <c r="C2" t="str">
        <f>VLOOKUP(B2,'Product List'!$A$2:$C$18,2,FALSE)</f>
        <v>10 Foot USB Cable</v>
      </c>
      <c r="D2" s="7" t="s">
        <v>22</v>
      </c>
      <c r="E2" s="3">
        <f>VLOOKUP(B2,'Product List'!$A$2:$C$18,3,FALSE)</f>
        <v>10.95</v>
      </c>
      <c r="F2" s="3">
        <f>VLOOKUP(D2,'Product List'!$E$2:$F$5,2,FALSE)</f>
        <v>0.5</v>
      </c>
      <c r="G2" s="17">
        <f>SUM(E2:F2)</f>
        <v>11.45</v>
      </c>
    </row>
    <row r="3" spans="1:7" x14ac:dyDescent="0.25">
      <c r="A3" s="6">
        <v>10029367401</v>
      </c>
      <c r="B3">
        <v>200</v>
      </c>
      <c r="C3" t="str">
        <f>VLOOKUP(B3,'Product List'!$A$2:$C$18,2,FALSE)</f>
        <v>64GB Flash Drive</v>
      </c>
      <c r="D3" s="7" t="s">
        <v>24</v>
      </c>
      <c r="E3" s="3">
        <f>VLOOKUP(B3,'Product List'!$A$2:$C$18,3,FALSE)</f>
        <v>15.99</v>
      </c>
      <c r="F3" s="3">
        <f>VLOOKUP(D3,'Product List'!$E$2:$F$5,2,FALSE)</f>
        <v>5</v>
      </c>
      <c r="G3" s="17">
        <f t="shared" ref="G3:G29" si="0">SUM(E3:F3)</f>
        <v>20.990000000000002</v>
      </c>
    </row>
    <row r="4" spans="1:7" x14ac:dyDescent="0.25">
      <c r="A4">
        <v>10029367401</v>
      </c>
      <c r="B4">
        <v>105</v>
      </c>
      <c r="C4" t="str">
        <f>VLOOKUP(B4,'Product List'!$A$2:$C$18,2,FALSE)</f>
        <v>10 Foot USB Cable</v>
      </c>
      <c r="D4" s="7" t="s">
        <v>25</v>
      </c>
      <c r="E4" s="3">
        <f>VLOOKUP(B4,'Product List'!$A$2:$C$18,3,FALSE)</f>
        <v>10.95</v>
      </c>
      <c r="F4" s="3">
        <f>VLOOKUP(D4,'Product List'!$E$2:$F$5,2,FALSE)</f>
        <v>7.25</v>
      </c>
      <c r="G4" s="17">
        <f t="shared" si="0"/>
        <v>18.2</v>
      </c>
    </row>
    <row r="5" spans="1:7" x14ac:dyDescent="0.25">
      <c r="A5" s="24">
        <v>10029367401</v>
      </c>
      <c r="B5" s="24">
        <v>106</v>
      </c>
      <c r="C5" s="24" t="str">
        <f>VLOOKUP(B5,'Product List'!$A$2:$C$18,2,FALSE)</f>
        <v>5 Foot HDMI Cable</v>
      </c>
      <c r="D5" s="25" t="s">
        <v>23</v>
      </c>
      <c r="E5" s="26">
        <f>VLOOKUP(B5,'Product List'!$A$2:$C$18,3,FALSE)</f>
        <v>3.99</v>
      </c>
      <c r="F5" s="26">
        <f>VLOOKUP(D5,'Product List'!$E$2:$F$5,2,FALSE)</f>
        <v>2.75</v>
      </c>
      <c r="G5" s="27">
        <f t="shared" si="0"/>
        <v>6.74</v>
      </c>
    </row>
    <row r="6" spans="1:7" x14ac:dyDescent="0.25">
      <c r="A6" s="6">
        <v>10029367402</v>
      </c>
      <c r="B6">
        <v>108</v>
      </c>
      <c r="C6" t="str">
        <f>VLOOKUP(B6,'Product List'!$A$2:$C$18,2,FALSE)</f>
        <v>16GB Flash Drive</v>
      </c>
      <c r="D6" s="7" t="s">
        <v>25</v>
      </c>
      <c r="E6" s="3">
        <f>VLOOKUP(B6,'Product List'!$A$2:$C$18,3,FALSE)</f>
        <v>7.95</v>
      </c>
      <c r="F6" s="3">
        <f>VLOOKUP(D6,'Product List'!$E$2:$F$5,2,FALSE)</f>
        <v>7.25</v>
      </c>
      <c r="G6" s="17">
        <f t="shared" si="0"/>
        <v>15.2</v>
      </c>
    </row>
    <row r="7" spans="1:7" x14ac:dyDescent="0.25">
      <c r="A7" s="6">
        <v>10029367402</v>
      </c>
      <c r="B7">
        <v>107</v>
      </c>
      <c r="C7" t="str">
        <f>VLOOKUP(B7,'Product List'!$A$2:$C$18,2,FALSE)</f>
        <v>10 Foot HDMI Cable</v>
      </c>
      <c r="D7" s="7" t="s">
        <v>23</v>
      </c>
      <c r="E7" s="3">
        <f>VLOOKUP(B7,'Product List'!$A$2:$C$18,3,FALSE)</f>
        <v>7.75</v>
      </c>
      <c r="F7" s="3">
        <f>VLOOKUP(D7,'Product List'!$E$2:$F$5,2,FALSE)</f>
        <v>2.75</v>
      </c>
      <c r="G7" s="17">
        <f t="shared" si="0"/>
        <v>10.5</v>
      </c>
    </row>
    <row r="8" spans="1:7" x14ac:dyDescent="0.25">
      <c r="A8" s="28">
        <v>10029367402</v>
      </c>
      <c r="B8" s="24">
        <v>100</v>
      </c>
      <c r="C8" s="24" t="str">
        <f>VLOOKUP(B8,'Product List'!$A$2:$C$18,2,FALSE)</f>
        <v>Blue Ray DVD</v>
      </c>
      <c r="D8" s="25" t="s">
        <v>24</v>
      </c>
      <c r="E8" s="26">
        <f>VLOOKUP(B8,'Product List'!$A$2:$C$18,3,FALSE)</f>
        <v>19.96</v>
      </c>
      <c r="F8" s="26">
        <f>VLOOKUP(D8,'Product List'!$E$2:$F$5,2,FALSE)</f>
        <v>5</v>
      </c>
      <c r="G8" s="27">
        <f t="shared" si="0"/>
        <v>24.96</v>
      </c>
    </row>
    <row r="9" spans="1:7" x14ac:dyDescent="0.25">
      <c r="A9" s="6">
        <v>10029367403</v>
      </c>
      <c r="B9">
        <v>202</v>
      </c>
      <c r="C9" t="str">
        <f>VLOOKUP(B9,'Product List'!$A$2:$C$18,2,FALSE)</f>
        <v>Wired Mouse</v>
      </c>
      <c r="D9" s="7" t="s">
        <v>24</v>
      </c>
      <c r="E9" s="3">
        <f>VLOOKUP(B9,'Product List'!$A$2:$C$18,3,FALSE)</f>
        <v>6.76</v>
      </c>
      <c r="F9" s="3">
        <f>VLOOKUP(D9,'Product List'!$E$2:$F$5,2,FALSE)</f>
        <v>5</v>
      </c>
      <c r="G9" s="17">
        <f t="shared" si="0"/>
        <v>11.76</v>
      </c>
    </row>
    <row r="10" spans="1:7" x14ac:dyDescent="0.25">
      <c r="A10" s="6">
        <v>10029367403</v>
      </c>
      <c r="B10">
        <v>105</v>
      </c>
      <c r="C10" t="str">
        <f>VLOOKUP(B10,'Product List'!$A$2:$C$18,2,FALSE)</f>
        <v>10 Foot USB Cable</v>
      </c>
      <c r="D10" s="7" t="s">
        <v>25</v>
      </c>
      <c r="E10" s="3">
        <f>VLOOKUP(B10,'Product List'!$A$2:$C$18,3,FALSE)</f>
        <v>10.95</v>
      </c>
      <c r="F10" s="3">
        <f>VLOOKUP(D10,'Product List'!$E$2:$F$5,2,FALSE)</f>
        <v>7.25</v>
      </c>
      <c r="G10" s="17">
        <f t="shared" si="0"/>
        <v>18.2</v>
      </c>
    </row>
    <row r="11" spans="1:7" x14ac:dyDescent="0.25">
      <c r="A11" s="6">
        <v>10029367403</v>
      </c>
      <c r="B11">
        <v>106</v>
      </c>
      <c r="C11" t="str">
        <f>VLOOKUP(B11,'Product List'!$A$2:$C$18,2,FALSE)</f>
        <v>5 Foot HDMI Cable</v>
      </c>
      <c r="D11" s="7" t="s">
        <v>24</v>
      </c>
      <c r="E11" s="3">
        <f>VLOOKUP(B11,'Product List'!$A$2:$C$18,3,FALSE)</f>
        <v>3.99</v>
      </c>
      <c r="F11" s="3">
        <f>VLOOKUP(D11,'Product List'!$E$2:$F$5,2,FALSE)</f>
        <v>5</v>
      </c>
      <c r="G11" s="17">
        <f t="shared" si="0"/>
        <v>8.99</v>
      </c>
    </row>
    <row r="12" spans="1:7" x14ac:dyDescent="0.25">
      <c r="A12" s="6">
        <v>10029367403</v>
      </c>
      <c r="B12">
        <v>106</v>
      </c>
      <c r="C12" t="str">
        <f>VLOOKUP(B12,'Product List'!$A$2:$C$18,2,FALSE)</f>
        <v>5 Foot HDMI Cable</v>
      </c>
      <c r="D12" s="7" t="s">
        <v>24</v>
      </c>
      <c r="E12" s="3">
        <f>VLOOKUP(B12,'Product List'!$A$2:$C$18,3,FALSE)</f>
        <v>3.99</v>
      </c>
      <c r="F12" s="3">
        <f>VLOOKUP(D12,'Product List'!$E$2:$F$5,2,FALSE)</f>
        <v>5</v>
      </c>
      <c r="G12" s="17">
        <f t="shared" si="0"/>
        <v>8.99</v>
      </c>
    </row>
    <row r="13" spans="1:7" x14ac:dyDescent="0.25">
      <c r="A13" s="6">
        <v>10029367403</v>
      </c>
      <c r="B13">
        <v>201</v>
      </c>
      <c r="C13" t="str">
        <f>VLOOKUP(B13,'Product List'!$A$2:$C$18,2,FALSE)</f>
        <v>128GB Flash Drive</v>
      </c>
      <c r="D13" s="7" t="s">
        <v>22</v>
      </c>
      <c r="E13" s="3">
        <f>VLOOKUP(B13,'Product List'!$A$2:$C$18,3,FALSE)</f>
        <v>31.99</v>
      </c>
      <c r="F13" s="3">
        <f>VLOOKUP(D13,'Product List'!$E$2:$F$5,2,FALSE)</f>
        <v>0.5</v>
      </c>
      <c r="G13" s="17">
        <f t="shared" si="0"/>
        <v>32.489999999999995</v>
      </c>
    </row>
    <row r="14" spans="1:7" x14ac:dyDescent="0.25">
      <c r="A14" s="6">
        <v>10029367403</v>
      </c>
      <c r="B14">
        <v>100</v>
      </c>
      <c r="C14" t="str">
        <f>VLOOKUP(B14,'Product List'!$A$2:$C$18,2,FALSE)</f>
        <v>Blue Ray DVD</v>
      </c>
      <c r="D14" s="7" t="s">
        <v>23</v>
      </c>
      <c r="E14" s="3">
        <f>VLOOKUP(B14,'Product List'!$A$2:$C$18,3,FALSE)</f>
        <v>19.96</v>
      </c>
      <c r="F14" s="3">
        <f>VLOOKUP(D14,'Product List'!$E$2:$F$5,2,FALSE)</f>
        <v>2.75</v>
      </c>
      <c r="G14" s="17">
        <f t="shared" si="0"/>
        <v>22.71</v>
      </c>
    </row>
    <row r="15" spans="1:7" x14ac:dyDescent="0.25">
      <c r="A15" s="6">
        <v>10029367403</v>
      </c>
      <c r="B15">
        <v>201</v>
      </c>
      <c r="C15" t="str">
        <f>VLOOKUP(B15,'Product List'!$A$2:$C$18,2,FALSE)</f>
        <v>128GB Flash Drive</v>
      </c>
      <c r="D15" s="7" t="s">
        <v>22</v>
      </c>
      <c r="E15" s="3">
        <f>VLOOKUP(B15,'Product List'!$A$2:$C$18,3,FALSE)</f>
        <v>31.99</v>
      </c>
      <c r="F15" s="3">
        <f>VLOOKUP(D15,'Product List'!$E$2:$F$5,2,FALSE)</f>
        <v>0.5</v>
      </c>
      <c r="G15" s="17">
        <f t="shared" si="0"/>
        <v>32.489999999999995</v>
      </c>
    </row>
    <row r="16" spans="1:7" x14ac:dyDescent="0.25">
      <c r="A16" s="28">
        <v>10029367403</v>
      </c>
      <c r="B16" s="24">
        <v>101</v>
      </c>
      <c r="C16" s="24" t="str">
        <f>VLOOKUP(B16,'Product List'!$A$2:$C$18,2,FALSE)</f>
        <v>Standard Edition DVD</v>
      </c>
      <c r="D16" s="25" t="s">
        <v>25</v>
      </c>
      <c r="E16" s="26">
        <f>VLOOKUP(B16,'Product List'!$A$2:$C$18,3,FALSE)</f>
        <v>14.96</v>
      </c>
      <c r="F16" s="26">
        <f>VLOOKUP(D16,'Product List'!$E$2:$F$5,2,FALSE)</f>
        <v>7.25</v>
      </c>
      <c r="G16" s="27">
        <f t="shared" si="0"/>
        <v>22.21</v>
      </c>
    </row>
    <row r="17" spans="1:9" x14ac:dyDescent="0.25">
      <c r="A17" s="6">
        <v>10029367404</v>
      </c>
      <c r="B17">
        <v>106</v>
      </c>
      <c r="C17" t="str">
        <f>VLOOKUP(B17,'Product List'!$A$2:$C$18,2,FALSE)</f>
        <v>5 Foot HDMI Cable</v>
      </c>
      <c r="D17" s="7" t="s">
        <v>23</v>
      </c>
      <c r="E17" s="3">
        <f>VLOOKUP(B17,'Product List'!$A$2:$C$18,3,FALSE)</f>
        <v>3.99</v>
      </c>
      <c r="F17" s="3">
        <f>VLOOKUP(D17,'Product List'!$E$2:$F$5,2,FALSE)</f>
        <v>2.75</v>
      </c>
      <c r="G17" s="17">
        <f t="shared" si="0"/>
        <v>6.74</v>
      </c>
    </row>
    <row r="18" spans="1:9" x14ac:dyDescent="0.25">
      <c r="A18" s="6">
        <v>10029367404</v>
      </c>
      <c r="B18">
        <v>202</v>
      </c>
      <c r="C18" t="str">
        <f>VLOOKUP(B18,'Product List'!$A$2:$C$18,2,FALSE)</f>
        <v>Wired Mouse</v>
      </c>
      <c r="D18" s="7" t="s">
        <v>23</v>
      </c>
      <c r="E18" s="3">
        <f>VLOOKUP(B18,'Product List'!$A$2:$C$18,3,FALSE)</f>
        <v>6.76</v>
      </c>
      <c r="F18" s="3">
        <f>VLOOKUP(D18,'Product List'!$E$2:$F$5,2,FALSE)</f>
        <v>2.75</v>
      </c>
      <c r="G18" s="17">
        <f t="shared" si="0"/>
        <v>9.51</v>
      </c>
    </row>
    <row r="19" spans="1:9" x14ac:dyDescent="0.25">
      <c r="A19" s="6">
        <v>10029367404</v>
      </c>
      <c r="B19">
        <v>105</v>
      </c>
      <c r="C19" t="str">
        <f>VLOOKUP(B19,'Product List'!$A$2:$C$18,2,FALSE)</f>
        <v>10 Foot USB Cable</v>
      </c>
      <c r="D19" s="7" t="s">
        <v>24</v>
      </c>
      <c r="E19" s="3">
        <f>VLOOKUP(B19,'Product List'!$A$2:$C$18,3,FALSE)</f>
        <v>10.95</v>
      </c>
      <c r="F19" s="3">
        <f>VLOOKUP(D19,'Product List'!$E$2:$F$5,2,FALSE)</f>
        <v>5</v>
      </c>
      <c r="G19" s="17">
        <f t="shared" si="0"/>
        <v>15.95</v>
      </c>
    </row>
    <row r="20" spans="1:9" x14ac:dyDescent="0.25">
      <c r="A20" s="28">
        <v>10029367404</v>
      </c>
      <c r="B20" s="24">
        <v>200</v>
      </c>
      <c r="C20" s="24" t="str">
        <f>VLOOKUP(B20,'Product List'!$A$2:$C$18,2,FALSE)</f>
        <v>64GB Flash Drive</v>
      </c>
      <c r="D20" s="25" t="s">
        <v>24</v>
      </c>
      <c r="E20" s="26">
        <f>VLOOKUP(B20,'Product List'!$A$2:$C$18,3,FALSE)</f>
        <v>15.99</v>
      </c>
      <c r="F20" s="26">
        <f>VLOOKUP(D20,'Product List'!$E$2:$F$5,2,FALSE)</f>
        <v>5</v>
      </c>
      <c r="G20" s="27">
        <f t="shared" si="0"/>
        <v>20.990000000000002</v>
      </c>
      <c r="H20" s="4"/>
      <c r="I20" s="18"/>
    </row>
    <row r="21" spans="1:9" x14ac:dyDescent="0.25">
      <c r="A21" s="29">
        <v>10029367405</v>
      </c>
      <c r="B21" s="30">
        <v>106</v>
      </c>
      <c r="C21" s="30" t="str">
        <f>VLOOKUP(B21,'Product List'!$A$2:$C$18,2,FALSE)</f>
        <v>5 Foot HDMI Cable</v>
      </c>
      <c r="D21" s="31" t="s">
        <v>24</v>
      </c>
      <c r="E21" s="32">
        <f>VLOOKUP(B21,'Product List'!$A$2:$C$18,3,FALSE)</f>
        <v>3.99</v>
      </c>
      <c r="F21" s="32">
        <f>VLOOKUP(D21,'Product List'!$E$2:$F$5,2,FALSE)</f>
        <v>5</v>
      </c>
      <c r="G21" s="33">
        <f t="shared" si="0"/>
        <v>8.99</v>
      </c>
      <c r="H21" s="19"/>
      <c r="I21" s="20"/>
    </row>
    <row r="22" spans="1:9" x14ac:dyDescent="0.25">
      <c r="A22" s="6">
        <v>10029367406</v>
      </c>
      <c r="B22">
        <v>103</v>
      </c>
      <c r="C22" t="str">
        <f>VLOOKUP(B22,'Product List'!$A$2:$C$18,2,FALSE)</f>
        <v>2 Foot USB Cable</v>
      </c>
      <c r="D22" s="7" t="s">
        <v>23</v>
      </c>
      <c r="E22" s="3">
        <f>VLOOKUP(B22,'Product List'!$A$2:$C$18,3,FALSE)</f>
        <v>4.42</v>
      </c>
      <c r="F22" s="3">
        <f>VLOOKUP(D22,'Product List'!$E$2:$F$5,2,FALSE)</f>
        <v>2.75</v>
      </c>
      <c r="G22" s="17">
        <f t="shared" si="0"/>
        <v>7.17</v>
      </c>
      <c r="I22" s="3"/>
    </row>
    <row r="23" spans="1:9" x14ac:dyDescent="0.25">
      <c r="A23" s="6">
        <v>10029367406</v>
      </c>
      <c r="B23">
        <v>206</v>
      </c>
      <c r="C23" t="str">
        <f>VLOOKUP(B23,'Product List'!$A$2:$C$18,2,FALSE)</f>
        <v>Wireless Router</v>
      </c>
      <c r="D23" s="7" t="s">
        <v>24</v>
      </c>
      <c r="E23" s="3">
        <f>VLOOKUP(B23,'Product List'!$A$2:$C$18,3,FALSE)</f>
        <v>109.99</v>
      </c>
      <c r="F23" s="3">
        <f>VLOOKUP(D23,'Product List'!$E$2:$F$5,2,FALSE)</f>
        <v>5</v>
      </c>
      <c r="G23" s="17">
        <f t="shared" si="0"/>
        <v>114.99</v>
      </c>
      <c r="I23" s="3"/>
    </row>
    <row r="24" spans="1:9" x14ac:dyDescent="0.25">
      <c r="A24" s="6">
        <v>10029367406</v>
      </c>
      <c r="B24">
        <v>206</v>
      </c>
      <c r="C24" t="str">
        <f>VLOOKUP(B24,'Product List'!$A$2:$C$18,2,FALSE)</f>
        <v>Wireless Router</v>
      </c>
      <c r="D24" s="7" t="s">
        <v>25</v>
      </c>
      <c r="E24" s="3">
        <f>VLOOKUP(B24,'Product List'!$A$2:$C$18,3,FALSE)</f>
        <v>109.99</v>
      </c>
      <c r="F24" s="3">
        <f>VLOOKUP(D24,'Product List'!$E$2:$F$5,2,FALSE)</f>
        <v>7.25</v>
      </c>
      <c r="G24" s="17">
        <f t="shared" si="0"/>
        <v>117.24</v>
      </c>
      <c r="I24" s="3"/>
    </row>
    <row r="25" spans="1:9" x14ac:dyDescent="0.25">
      <c r="A25" s="6">
        <v>10029367406</v>
      </c>
      <c r="B25">
        <v>103</v>
      </c>
      <c r="C25" t="str">
        <f>VLOOKUP(B25,'Product List'!$A$2:$C$18,2,FALSE)</f>
        <v>2 Foot USB Cable</v>
      </c>
      <c r="D25" s="7" t="s">
        <v>24</v>
      </c>
      <c r="E25" s="3">
        <f>VLOOKUP(B25,'Product List'!$A$2:$C$18,3,FALSE)</f>
        <v>4.42</v>
      </c>
      <c r="F25" s="3">
        <f>VLOOKUP(D25,'Product List'!$E$2:$F$5,2,FALSE)</f>
        <v>5</v>
      </c>
      <c r="G25" s="17">
        <f t="shared" si="0"/>
        <v>9.42</v>
      </c>
    </row>
    <row r="26" spans="1:9" x14ac:dyDescent="0.25">
      <c r="A26" s="6">
        <v>10029367406</v>
      </c>
      <c r="B26">
        <v>100</v>
      </c>
      <c r="C26" t="str">
        <f>VLOOKUP(B26,'Product List'!$A$2:$C$18,2,FALSE)</f>
        <v>Blue Ray DVD</v>
      </c>
      <c r="D26" s="7" t="s">
        <v>23</v>
      </c>
      <c r="E26" s="3">
        <f>VLOOKUP(B26,'Product List'!$A$2:$C$18,3,FALSE)</f>
        <v>19.96</v>
      </c>
      <c r="F26" s="3">
        <f>VLOOKUP(D26,'Product List'!$E$2:$F$5,2,FALSE)</f>
        <v>2.75</v>
      </c>
      <c r="G26" s="17">
        <f t="shared" si="0"/>
        <v>22.71</v>
      </c>
    </row>
    <row r="27" spans="1:9" x14ac:dyDescent="0.25">
      <c r="A27" s="6">
        <v>10029367406</v>
      </c>
      <c r="B27">
        <v>102</v>
      </c>
      <c r="C27" t="str">
        <f>VLOOKUP(B27,'Product List'!$A$2:$C$18,2,FALSE)</f>
        <v>VHS Tape</v>
      </c>
      <c r="D27" s="7" t="s">
        <v>25</v>
      </c>
      <c r="E27" s="3">
        <f>VLOOKUP(B27,'Product List'!$A$2:$C$18,3,FALSE)</f>
        <v>3.99</v>
      </c>
      <c r="F27" s="3">
        <f>VLOOKUP(D27,'Product List'!$E$2:$F$5,2,FALSE)</f>
        <v>7.25</v>
      </c>
      <c r="G27" s="17">
        <f t="shared" si="0"/>
        <v>11.24</v>
      </c>
    </row>
    <row r="28" spans="1:9" x14ac:dyDescent="0.25">
      <c r="A28" s="6">
        <v>10029367406</v>
      </c>
      <c r="B28">
        <v>100</v>
      </c>
      <c r="C28" t="str">
        <f>VLOOKUP(B28,'Product List'!$A$2:$C$18,2,FALSE)</f>
        <v>Blue Ray DVD</v>
      </c>
      <c r="D28" s="7" t="s">
        <v>22</v>
      </c>
      <c r="E28" s="3">
        <f>VLOOKUP(B28,'Product List'!$A$2:$C$18,3,FALSE)</f>
        <v>19.96</v>
      </c>
      <c r="F28" s="3">
        <f>VLOOKUP(D28,'Product List'!$E$2:$F$5,2,FALSE)</f>
        <v>0.5</v>
      </c>
      <c r="G28" s="17">
        <f t="shared" si="0"/>
        <v>20.46</v>
      </c>
    </row>
    <row r="29" spans="1:9" x14ac:dyDescent="0.25">
      <c r="A29" s="6">
        <v>10029367406</v>
      </c>
      <c r="B29">
        <v>109</v>
      </c>
      <c r="C29" t="str">
        <f>VLOOKUP(B29,'Product List'!$A$2:$C$18,2,FALSE)</f>
        <v>32GB Flash Drive</v>
      </c>
      <c r="D29" s="7" t="s">
        <v>25</v>
      </c>
      <c r="E29" s="3">
        <f>VLOOKUP(B29,'Product List'!$A$2:$C$18,3,FALSE)</f>
        <v>9.99</v>
      </c>
      <c r="F29" s="3">
        <f>VLOOKUP(D29,'Product List'!$E$2:$F$5,2,FALSE)</f>
        <v>7.25</v>
      </c>
      <c r="G29" s="17">
        <f t="shared" si="0"/>
        <v>17.240000000000002</v>
      </c>
    </row>
  </sheetData>
  <conditionalFormatting sqref="F2:F29">
    <cfRule type="cellIs" dxfId="1144" priority="1" operator="equal">
      <formula>7.25</formula>
    </cfRule>
    <cfRule type="cellIs" dxfId="1143" priority="2" operator="equal">
      <formula>5</formula>
    </cfRule>
    <cfRule type="cellIs" dxfId="1142" priority="3" operator="equal">
      <formula>2.75</formula>
    </cfRule>
    <cfRule type="cellIs" dxfId="1141" priority="4" operator="equal">
      <formula>0.5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7490-AFB4-4AB0-85C9-D384A0D1FA07}">
  <dimension ref="A3:F32"/>
  <sheetViews>
    <sheetView tabSelected="1" workbookViewId="0">
      <selection activeCell="K12" sqref="K12"/>
    </sheetView>
  </sheetViews>
  <sheetFormatPr defaultRowHeight="15" x14ac:dyDescent="0.25"/>
  <cols>
    <col min="1" max="1" width="24" bestFit="1" customWidth="1"/>
    <col min="2" max="2" width="16.85546875" bestFit="1" customWidth="1"/>
    <col min="3" max="3" width="15.42578125" bestFit="1" customWidth="1"/>
    <col min="4" max="4" width="14.42578125" bestFit="1" customWidth="1"/>
    <col min="5" max="5" width="15.7109375" bestFit="1" customWidth="1"/>
    <col min="6" max="6" width="12.85546875" customWidth="1"/>
    <col min="7" max="7" width="7" customWidth="1"/>
    <col min="8" max="8" width="7.42578125" customWidth="1"/>
    <col min="9" max="9" width="6.28515625" customWidth="1"/>
    <col min="10" max="10" width="7" customWidth="1"/>
    <col min="11" max="12" width="7.140625" customWidth="1"/>
    <col min="13" max="13" width="9.42578125" customWidth="1"/>
    <col min="14" max="14" width="6.42578125" customWidth="1"/>
    <col min="15" max="15" width="9.85546875" customWidth="1"/>
    <col min="16" max="16" width="8" bestFit="1" customWidth="1"/>
    <col min="17" max="18" width="7" bestFit="1" customWidth="1"/>
    <col min="19" max="20" width="8" bestFit="1" customWidth="1"/>
    <col min="21" max="23" width="7" bestFit="1" customWidth="1"/>
    <col min="24" max="26" width="8" bestFit="1" customWidth="1"/>
    <col min="27" max="27" width="9" bestFit="1" customWidth="1"/>
    <col min="28" max="28" width="15.7109375" bestFit="1" customWidth="1"/>
    <col min="29" max="31" width="7" bestFit="1" customWidth="1"/>
    <col min="32" max="33" width="8" bestFit="1" customWidth="1"/>
    <col min="34" max="36" width="7" bestFit="1" customWidth="1"/>
    <col min="37" max="37" width="8" bestFit="1" customWidth="1"/>
    <col min="38" max="39" width="7" bestFit="1" customWidth="1"/>
    <col min="40" max="52" width="8" bestFit="1" customWidth="1"/>
    <col min="53" max="53" width="9" bestFit="1" customWidth="1"/>
    <col min="54" max="54" width="18.7109375" bestFit="1" customWidth="1"/>
    <col min="55" max="55" width="17.85546875" bestFit="1" customWidth="1"/>
    <col min="56" max="56" width="19.140625" bestFit="1" customWidth="1"/>
    <col min="57" max="57" width="10.7109375" bestFit="1" customWidth="1"/>
    <col min="58" max="62" width="8" bestFit="1" customWidth="1"/>
    <col min="63" max="64" width="9" bestFit="1" customWidth="1"/>
    <col min="65" max="65" width="18.5703125" bestFit="1" customWidth="1"/>
    <col min="66" max="66" width="22.140625" bestFit="1" customWidth="1"/>
    <col min="67" max="67" width="25.5703125" bestFit="1" customWidth="1"/>
  </cols>
  <sheetData>
    <row r="3" spans="1:6" ht="15.75" x14ac:dyDescent="0.25">
      <c r="A3" s="15" t="s">
        <v>33</v>
      </c>
      <c r="B3" s="36" t="s">
        <v>37</v>
      </c>
      <c r="C3" s="16" t="s">
        <v>35</v>
      </c>
      <c r="D3" s="16" t="s">
        <v>30</v>
      </c>
      <c r="E3" s="16" t="s">
        <v>36</v>
      </c>
      <c r="F3" s="14" t="s">
        <v>34</v>
      </c>
    </row>
    <row r="4" spans="1:6" x14ac:dyDescent="0.25">
      <c r="A4" s="11">
        <v>10029367401</v>
      </c>
      <c r="B4" s="37">
        <v>516</v>
      </c>
      <c r="C4" s="35">
        <v>4</v>
      </c>
      <c r="D4" s="12">
        <v>41.88</v>
      </c>
      <c r="E4" s="12">
        <v>15.5</v>
      </c>
      <c r="F4" s="12">
        <v>57.38</v>
      </c>
    </row>
    <row r="5" spans="1:6" x14ac:dyDescent="0.25">
      <c r="A5" s="34" t="s">
        <v>9</v>
      </c>
      <c r="B5" s="37">
        <v>210</v>
      </c>
      <c r="C5" s="35">
        <v>2</v>
      </c>
      <c r="D5" s="13">
        <v>21.9</v>
      </c>
      <c r="E5" s="13">
        <v>7.75</v>
      </c>
      <c r="F5" s="12">
        <v>29.65</v>
      </c>
    </row>
    <row r="6" spans="1:6" x14ac:dyDescent="0.25">
      <c r="A6" s="34" t="s">
        <v>10</v>
      </c>
      <c r="B6" s="37">
        <v>106</v>
      </c>
      <c r="C6" s="35">
        <v>1</v>
      </c>
      <c r="D6" s="13">
        <v>3.99</v>
      </c>
      <c r="E6" s="13">
        <v>2.75</v>
      </c>
      <c r="F6" s="12">
        <v>6.74</v>
      </c>
    </row>
    <row r="7" spans="1:6" x14ac:dyDescent="0.25">
      <c r="A7" s="34" t="s">
        <v>14</v>
      </c>
      <c r="B7" s="37">
        <v>200</v>
      </c>
      <c r="C7" s="35">
        <v>1</v>
      </c>
      <c r="D7" s="13">
        <v>15.99</v>
      </c>
      <c r="E7" s="13">
        <v>5</v>
      </c>
      <c r="F7" s="12">
        <v>20.990000000000002</v>
      </c>
    </row>
    <row r="8" spans="1:6" x14ac:dyDescent="0.25">
      <c r="A8" s="11">
        <v>10029367402</v>
      </c>
      <c r="B8" s="37">
        <v>315</v>
      </c>
      <c r="C8" s="35">
        <v>3</v>
      </c>
      <c r="D8" s="12">
        <v>35.659999999999997</v>
      </c>
      <c r="E8" s="12">
        <v>15</v>
      </c>
      <c r="F8" s="12">
        <v>50.66</v>
      </c>
    </row>
    <row r="9" spans="1:6" x14ac:dyDescent="0.25">
      <c r="A9" s="34" t="s">
        <v>11</v>
      </c>
      <c r="B9" s="37">
        <v>107</v>
      </c>
      <c r="C9" s="35">
        <v>1</v>
      </c>
      <c r="D9" s="13">
        <v>7.75</v>
      </c>
      <c r="E9" s="13">
        <v>2.75</v>
      </c>
      <c r="F9" s="12">
        <v>10.5</v>
      </c>
    </row>
    <row r="10" spans="1:6" x14ac:dyDescent="0.25">
      <c r="A10" s="34" t="s">
        <v>12</v>
      </c>
      <c r="B10" s="37">
        <v>108</v>
      </c>
      <c r="C10" s="35">
        <v>1</v>
      </c>
      <c r="D10" s="13">
        <v>7.95</v>
      </c>
      <c r="E10" s="13">
        <v>7.25</v>
      </c>
      <c r="F10" s="12">
        <v>15.2</v>
      </c>
    </row>
    <row r="11" spans="1:6" x14ac:dyDescent="0.25">
      <c r="A11" s="34" t="s">
        <v>4</v>
      </c>
      <c r="B11" s="37">
        <v>100</v>
      </c>
      <c r="C11" s="35">
        <v>1</v>
      </c>
      <c r="D11" s="13">
        <v>19.96</v>
      </c>
      <c r="E11" s="13">
        <v>5</v>
      </c>
      <c r="F11" s="12">
        <v>24.96</v>
      </c>
    </row>
    <row r="12" spans="1:6" x14ac:dyDescent="0.25">
      <c r="A12" s="11">
        <v>10029367403</v>
      </c>
      <c r="B12" s="37">
        <v>1122</v>
      </c>
      <c r="C12" s="35">
        <v>8</v>
      </c>
      <c r="D12" s="12">
        <v>124.58999999999999</v>
      </c>
      <c r="E12" s="12">
        <v>33.25</v>
      </c>
      <c r="F12" s="12">
        <v>157.83999999999997</v>
      </c>
    </row>
    <row r="13" spans="1:6" x14ac:dyDescent="0.25">
      <c r="A13" s="34" t="s">
        <v>9</v>
      </c>
      <c r="B13" s="37">
        <v>105</v>
      </c>
      <c r="C13" s="35">
        <v>1</v>
      </c>
      <c r="D13" s="13">
        <v>10.95</v>
      </c>
      <c r="E13" s="13">
        <v>7.25</v>
      </c>
      <c r="F13" s="12">
        <v>18.2</v>
      </c>
    </row>
    <row r="14" spans="1:6" x14ac:dyDescent="0.25">
      <c r="A14" s="34" t="s">
        <v>15</v>
      </c>
      <c r="B14" s="37">
        <v>402</v>
      </c>
      <c r="C14" s="35">
        <v>2</v>
      </c>
      <c r="D14" s="13">
        <v>63.98</v>
      </c>
      <c r="E14" s="13">
        <v>1</v>
      </c>
      <c r="F14" s="12">
        <v>64.97999999999999</v>
      </c>
    </row>
    <row r="15" spans="1:6" x14ac:dyDescent="0.25">
      <c r="A15" s="34" t="s">
        <v>10</v>
      </c>
      <c r="B15" s="37">
        <v>212</v>
      </c>
      <c r="C15" s="35">
        <v>2</v>
      </c>
      <c r="D15" s="13">
        <v>7.98</v>
      </c>
      <c r="E15" s="13">
        <v>10</v>
      </c>
      <c r="F15" s="12">
        <v>17.98</v>
      </c>
    </row>
    <row r="16" spans="1:6" x14ac:dyDescent="0.25">
      <c r="A16" s="34" t="s">
        <v>4</v>
      </c>
      <c r="B16" s="37">
        <v>100</v>
      </c>
      <c r="C16" s="35">
        <v>1</v>
      </c>
      <c r="D16" s="13">
        <v>19.96</v>
      </c>
      <c r="E16" s="13">
        <v>2.75</v>
      </c>
      <c r="F16" s="12">
        <v>22.71</v>
      </c>
    </row>
    <row r="17" spans="1:6" x14ac:dyDescent="0.25">
      <c r="A17" s="34" t="s">
        <v>5</v>
      </c>
      <c r="B17" s="37">
        <v>101</v>
      </c>
      <c r="C17" s="35">
        <v>1</v>
      </c>
      <c r="D17" s="13">
        <v>14.96</v>
      </c>
      <c r="E17" s="13">
        <v>7.25</v>
      </c>
      <c r="F17" s="12">
        <v>22.21</v>
      </c>
    </row>
    <row r="18" spans="1:6" x14ac:dyDescent="0.25">
      <c r="A18" s="34" t="s">
        <v>16</v>
      </c>
      <c r="B18" s="37">
        <v>202</v>
      </c>
      <c r="C18" s="35">
        <v>1</v>
      </c>
      <c r="D18" s="13">
        <v>6.76</v>
      </c>
      <c r="E18" s="13">
        <v>5</v>
      </c>
      <c r="F18" s="12">
        <v>11.76</v>
      </c>
    </row>
    <row r="19" spans="1:6" x14ac:dyDescent="0.25">
      <c r="A19" s="11">
        <v>10029367404</v>
      </c>
      <c r="B19" s="37">
        <v>613</v>
      </c>
      <c r="C19" s="35">
        <v>4</v>
      </c>
      <c r="D19" s="12">
        <v>37.69</v>
      </c>
      <c r="E19" s="12">
        <v>15.5</v>
      </c>
      <c r="F19" s="12">
        <v>53.19</v>
      </c>
    </row>
    <row r="20" spans="1:6" x14ac:dyDescent="0.25">
      <c r="A20" s="34" t="s">
        <v>9</v>
      </c>
      <c r="B20" s="37">
        <v>105</v>
      </c>
      <c r="C20" s="35">
        <v>1</v>
      </c>
      <c r="D20" s="13">
        <v>10.95</v>
      </c>
      <c r="E20" s="13">
        <v>5</v>
      </c>
      <c r="F20" s="12">
        <v>15.95</v>
      </c>
    </row>
    <row r="21" spans="1:6" x14ac:dyDescent="0.25">
      <c r="A21" s="34" t="s">
        <v>10</v>
      </c>
      <c r="B21" s="37">
        <v>106</v>
      </c>
      <c r="C21" s="35">
        <v>1</v>
      </c>
      <c r="D21" s="13">
        <v>3.99</v>
      </c>
      <c r="E21" s="13">
        <v>2.75</v>
      </c>
      <c r="F21" s="12">
        <v>6.74</v>
      </c>
    </row>
    <row r="22" spans="1:6" x14ac:dyDescent="0.25">
      <c r="A22" s="34" t="s">
        <v>14</v>
      </c>
      <c r="B22" s="37">
        <v>200</v>
      </c>
      <c r="C22" s="35">
        <v>1</v>
      </c>
      <c r="D22" s="13">
        <v>15.99</v>
      </c>
      <c r="E22" s="13">
        <v>5</v>
      </c>
      <c r="F22" s="12">
        <v>20.990000000000002</v>
      </c>
    </row>
    <row r="23" spans="1:6" x14ac:dyDescent="0.25">
      <c r="A23" s="34" t="s">
        <v>16</v>
      </c>
      <c r="B23" s="37">
        <v>202</v>
      </c>
      <c r="C23" s="35">
        <v>1</v>
      </c>
      <c r="D23" s="13">
        <v>6.76</v>
      </c>
      <c r="E23" s="13">
        <v>2.75</v>
      </c>
      <c r="F23" s="12">
        <v>9.51</v>
      </c>
    </row>
    <row r="24" spans="1:6" x14ac:dyDescent="0.25">
      <c r="A24" s="11">
        <v>10029367405</v>
      </c>
      <c r="B24" s="37">
        <v>106</v>
      </c>
      <c r="C24" s="35">
        <v>1</v>
      </c>
      <c r="D24" s="12">
        <v>3.99</v>
      </c>
      <c r="E24" s="12">
        <v>5</v>
      </c>
      <c r="F24" s="12">
        <v>8.99</v>
      </c>
    </row>
    <row r="25" spans="1:6" x14ac:dyDescent="0.25">
      <c r="A25" s="34" t="s">
        <v>10</v>
      </c>
      <c r="B25" s="37">
        <v>106</v>
      </c>
      <c r="C25" s="35">
        <v>1</v>
      </c>
      <c r="D25" s="13">
        <v>3.99</v>
      </c>
      <c r="E25" s="13">
        <v>5</v>
      </c>
      <c r="F25" s="12">
        <v>8.99</v>
      </c>
    </row>
    <row r="26" spans="1:6" x14ac:dyDescent="0.25">
      <c r="A26" s="11">
        <v>10029367406</v>
      </c>
      <c r="B26" s="37">
        <v>1029</v>
      </c>
      <c r="C26" s="35">
        <v>8</v>
      </c>
      <c r="D26" s="12">
        <v>282.71999999999997</v>
      </c>
      <c r="E26" s="12">
        <v>37.75</v>
      </c>
      <c r="F26" s="12">
        <v>320.46999999999997</v>
      </c>
    </row>
    <row r="27" spans="1:6" x14ac:dyDescent="0.25">
      <c r="A27" s="34" t="s">
        <v>7</v>
      </c>
      <c r="B27" s="37">
        <v>206</v>
      </c>
      <c r="C27" s="35">
        <v>2</v>
      </c>
      <c r="D27" s="13">
        <v>8.84</v>
      </c>
      <c r="E27" s="13">
        <v>7.75</v>
      </c>
      <c r="F27" s="12">
        <v>16.59</v>
      </c>
    </row>
    <row r="28" spans="1:6" x14ac:dyDescent="0.25">
      <c r="A28" s="34" t="s">
        <v>13</v>
      </c>
      <c r="B28" s="37">
        <v>109</v>
      </c>
      <c r="C28" s="35">
        <v>1</v>
      </c>
      <c r="D28" s="13">
        <v>9.99</v>
      </c>
      <c r="E28" s="13">
        <v>7.25</v>
      </c>
      <c r="F28" s="12">
        <v>17.240000000000002</v>
      </c>
    </row>
    <row r="29" spans="1:6" x14ac:dyDescent="0.25">
      <c r="A29" s="34" t="s">
        <v>4</v>
      </c>
      <c r="B29" s="37">
        <v>200</v>
      </c>
      <c r="C29" s="35">
        <v>2</v>
      </c>
      <c r="D29" s="13">
        <v>39.92</v>
      </c>
      <c r="E29" s="13">
        <v>3.25</v>
      </c>
      <c r="F29" s="12">
        <v>43.17</v>
      </c>
    </row>
    <row r="30" spans="1:6" x14ac:dyDescent="0.25">
      <c r="A30" s="34" t="s">
        <v>6</v>
      </c>
      <c r="B30" s="37">
        <v>102</v>
      </c>
      <c r="C30" s="35">
        <v>1</v>
      </c>
      <c r="D30" s="13">
        <v>3.99</v>
      </c>
      <c r="E30" s="13">
        <v>7.25</v>
      </c>
      <c r="F30" s="12">
        <v>11.24</v>
      </c>
    </row>
    <row r="31" spans="1:6" x14ac:dyDescent="0.25">
      <c r="A31" s="34" t="s">
        <v>20</v>
      </c>
      <c r="B31" s="37">
        <v>412</v>
      </c>
      <c r="C31" s="35">
        <v>2</v>
      </c>
      <c r="D31" s="13">
        <v>219.98</v>
      </c>
      <c r="E31" s="13">
        <v>12.25</v>
      </c>
      <c r="F31" s="12">
        <v>232.23</v>
      </c>
    </row>
    <row r="32" spans="1:6" x14ac:dyDescent="0.25">
      <c r="A32" s="9" t="s">
        <v>31</v>
      </c>
      <c r="B32" s="10">
        <v>3701</v>
      </c>
      <c r="C32" s="35">
        <v>28</v>
      </c>
      <c r="D32" s="13">
        <v>526.53</v>
      </c>
      <c r="E32" s="13">
        <v>122</v>
      </c>
      <c r="F32" s="12">
        <v>648.53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List</vt:lpstr>
      <vt:lpstr>Orders</vt:lpstr>
      <vt:lpstr>Pivot Table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RebekahDSK</cp:lastModifiedBy>
  <dcterms:created xsi:type="dcterms:W3CDTF">2017-06-08T18:33:19Z</dcterms:created>
  <dcterms:modified xsi:type="dcterms:W3CDTF">2020-09-26T16:31:28Z</dcterms:modified>
</cp:coreProperties>
</file>