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1e9d4c7fd1c678/Documents/"/>
    </mc:Choice>
  </mc:AlternateContent>
  <xr:revisionPtr revIDLastSave="8" documentId="8_{34F90BD8-48DC-44DB-8822-28660C1C1C3F}" xr6:coauthVersionLast="47" xr6:coauthVersionMax="47" xr10:uidLastSave="{1D4E490F-FE3A-49CC-83FF-FD7EFB2E4F46}"/>
  <bookViews>
    <workbookView xWindow="43450" yWindow="1430" windowWidth="28800" windowHeight="15370" xr2:uid="{8CBEE74D-BD35-491D-B564-A42E1B2B97AC}"/>
  </bookViews>
  <sheets>
    <sheet name="2023-12-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</calcChain>
</file>

<file path=xl/sharedStrings.xml><?xml version="1.0" encoding="utf-8"?>
<sst xmlns="http://schemas.openxmlformats.org/spreadsheetml/2006/main" count="48" uniqueCount="32">
  <si>
    <t>2 Layer</t>
  </si>
  <si>
    <t>4 Layer</t>
  </si>
  <si>
    <t>PCBWay</t>
  </si>
  <si>
    <t>JLCPCB</t>
  </si>
  <si>
    <t>HASL</t>
  </si>
  <si>
    <t>ENIG</t>
  </si>
  <si>
    <t>10 Board Order</t>
  </si>
  <si>
    <t>Per Board Price</t>
  </si>
  <si>
    <t>Per cm2</t>
  </si>
  <si>
    <t>H</t>
  </si>
  <si>
    <t>W</t>
  </si>
  <si>
    <t>Baseline/Common Characteristics</t>
  </si>
  <si>
    <t>1.6mm</t>
  </si>
  <si>
    <t>Green</t>
  </si>
  <si>
    <t>White</t>
  </si>
  <si>
    <t>1oz</t>
  </si>
  <si>
    <t>Consumer</t>
  </si>
  <si>
    <t>Solder mask</t>
  </si>
  <si>
    <t>PCB thickness</t>
  </si>
  <si>
    <t>Silkscreen</t>
  </si>
  <si>
    <t>Outer copper</t>
  </si>
  <si>
    <t>IPC standard</t>
  </si>
  <si>
    <t>FR4 TG150-160</t>
  </si>
  <si>
    <t>ENIG thickness</t>
  </si>
  <si>
    <t>1u</t>
  </si>
  <si>
    <t>FR4 TG130-140</t>
  </si>
  <si>
    <t>PCB material (2)</t>
  </si>
  <si>
    <t>PCB material (4)</t>
  </si>
  <si>
    <t>Chinese PCB Manufacturer Comparison</t>
  </si>
  <si>
    <t>Ratio PCBWay:JLCPCB</t>
  </si>
  <si>
    <t>Finish</t>
  </si>
  <si>
    <t>HASL Leaded or ENIG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</si>
</sst>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4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/>
    </xf>
    <xf numFmtId="44" fontId="2" fillId="0" borderId="1" xfId="1" applyFont="1" applyBorder="1" applyAlignment="1">
      <alignment horizontal="right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165" fontId="2" fillId="0" borderId="1" xfId="1" applyNumberFormat="1" applyFont="1" applyBorder="1" applyAlignment="1">
      <alignment horizontal="right"/>
    </xf>
    <xf numFmtId="165" fontId="0" fillId="0" borderId="0" xfId="0" applyNumberFormat="1"/>
    <xf numFmtId="0" fontId="3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44" fontId="3" fillId="0" borderId="3" xfId="1" applyFont="1" applyBorder="1" applyAlignment="1">
      <alignment horizontal="right"/>
    </xf>
    <xf numFmtId="165" fontId="3" fillId="0" borderId="3" xfId="0" applyNumberFormat="1" applyFont="1" applyBorder="1"/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44" fontId="0" fillId="0" borderId="4" xfId="1" applyFont="1" applyBorder="1" applyAlignment="1">
      <alignment horizontal="right"/>
    </xf>
    <xf numFmtId="44" fontId="0" fillId="0" borderId="5" xfId="0" applyNumberFormat="1" applyBorder="1"/>
    <xf numFmtId="44" fontId="0" fillId="0" borderId="4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5" xfId="0" applyNumberFormat="1" applyBorder="1"/>
    <xf numFmtId="165" fontId="0" fillId="0" borderId="4" xfId="0" applyNumberFormat="1" applyBorder="1"/>
    <xf numFmtId="44" fontId="2" fillId="0" borderId="5" xfId="1" applyFont="1" applyBorder="1" applyAlignment="1">
      <alignment horizontal="right"/>
    </xf>
    <xf numFmtId="165" fontId="2" fillId="0" borderId="0" xfId="1" applyNumberFormat="1" applyFont="1" applyAlignment="1">
      <alignment horizontal="center" wrapText="1"/>
    </xf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textRotation="90"/>
    </xf>
    <xf numFmtId="0" fontId="2" fillId="0" borderId="4" xfId="0" applyFont="1" applyBorder="1" applyAlignment="1">
      <alignment horizontal="left" vertical="center" textRotation="9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B3BE-615A-469A-B57F-CFAF300DAE96}">
  <dimension ref="A1:Q33"/>
  <sheetViews>
    <sheetView tabSelected="1" workbookViewId="0">
      <selection activeCell="H18" sqref="H18"/>
    </sheetView>
  </sheetViews>
  <sheetFormatPr defaultRowHeight="14.5" x14ac:dyDescent="0.35"/>
  <cols>
    <col min="1" max="1" width="3.7265625" customWidth="1"/>
    <col min="2" max="3" width="4.54296875" style="2" customWidth="1"/>
    <col min="4" max="7" width="8.7265625" style="1"/>
    <col min="16" max="17" width="8.7265625" style="13"/>
  </cols>
  <sheetData>
    <row r="1" spans="1:17" s="14" customFormat="1" ht="19" thickBot="1" x14ac:dyDescent="0.5">
      <c r="A1" s="15" t="s">
        <v>28</v>
      </c>
      <c r="B1" s="16"/>
      <c r="C1" s="16"/>
      <c r="D1" s="17"/>
      <c r="E1" s="17"/>
      <c r="F1" s="17"/>
      <c r="G1" s="17"/>
      <c r="H1" s="15"/>
      <c r="I1" s="15"/>
      <c r="J1" s="15"/>
      <c r="K1" s="15"/>
      <c r="L1" s="15"/>
      <c r="M1" s="15"/>
      <c r="N1" s="15"/>
      <c r="O1" s="15"/>
      <c r="P1" s="18"/>
      <c r="Q1" s="18"/>
    </row>
    <row r="3" spans="1:17" x14ac:dyDescent="0.35">
      <c r="A3" s="5"/>
      <c r="B3" s="6"/>
      <c r="C3" s="6"/>
      <c r="D3" s="31" t="s">
        <v>6</v>
      </c>
      <c r="E3" s="31"/>
      <c r="F3" s="31"/>
      <c r="G3" s="31"/>
      <c r="H3" s="32" t="s">
        <v>7</v>
      </c>
      <c r="I3" s="32"/>
      <c r="J3" s="32"/>
      <c r="K3" s="32"/>
      <c r="L3" s="32" t="s">
        <v>8</v>
      </c>
      <c r="M3" s="32"/>
      <c r="N3" s="32"/>
      <c r="O3" s="32"/>
      <c r="P3" s="30" t="s">
        <v>29</v>
      </c>
      <c r="Q3" s="30"/>
    </row>
    <row r="4" spans="1:17" x14ac:dyDescent="0.35">
      <c r="A4" s="5"/>
      <c r="B4" s="6"/>
      <c r="C4" s="6"/>
      <c r="D4" s="31" t="s">
        <v>2</v>
      </c>
      <c r="E4" s="31"/>
      <c r="F4" s="31" t="s">
        <v>3</v>
      </c>
      <c r="G4" s="31"/>
      <c r="H4" s="31" t="s">
        <v>2</v>
      </c>
      <c r="I4" s="31"/>
      <c r="J4" s="31" t="s">
        <v>3</v>
      </c>
      <c r="K4" s="31"/>
      <c r="L4" s="31" t="s">
        <v>2</v>
      </c>
      <c r="M4" s="31"/>
      <c r="N4" s="31" t="s">
        <v>3</v>
      </c>
      <c r="O4" s="31"/>
      <c r="P4" s="30"/>
      <c r="Q4" s="30"/>
    </row>
    <row r="5" spans="1:17" x14ac:dyDescent="0.35">
      <c r="A5" s="5"/>
      <c r="B5" s="6" t="s">
        <v>9</v>
      </c>
      <c r="C5" s="6" t="s">
        <v>10</v>
      </c>
      <c r="D5" s="9" t="s">
        <v>4</v>
      </c>
      <c r="E5" s="9" t="s">
        <v>5</v>
      </c>
      <c r="F5" s="9" t="s">
        <v>4</v>
      </c>
      <c r="G5" s="9" t="s">
        <v>5</v>
      </c>
      <c r="H5" s="9" t="s">
        <v>4</v>
      </c>
      <c r="I5" s="9" t="s">
        <v>5</v>
      </c>
      <c r="J5" s="9" t="s">
        <v>4</v>
      </c>
      <c r="K5" s="29" t="s">
        <v>5</v>
      </c>
      <c r="L5" s="9" t="s">
        <v>4</v>
      </c>
      <c r="M5" s="9" t="s">
        <v>5</v>
      </c>
      <c r="N5" s="9" t="s">
        <v>4</v>
      </c>
      <c r="O5" s="9" t="s">
        <v>5</v>
      </c>
      <c r="P5" s="12" t="s">
        <v>4</v>
      </c>
      <c r="Q5" s="12" t="s">
        <v>5</v>
      </c>
    </row>
    <row r="6" spans="1:17" x14ac:dyDescent="0.35">
      <c r="A6" s="33" t="s">
        <v>0</v>
      </c>
      <c r="B6" s="7">
        <v>100</v>
      </c>
      <c r="C6" s="8">
        <v>75</v>
      </c>
      <c r="D6" s="1">
        <v>5</v>
      </c>
      <c r="E6" s="1">
        <v>47.52</v>
      </c>
      <c r="F6" s="1">
        <v>5</v>
      </c>
      <c r="G6" s="1">
        <v>22.4</v>
      </c>
      <c r="H6" s="3">
        <f>D6/10</f>
        <v>0.5</v>
      </c>
      <c r="I6" s="3">
        <f>E6/10</f>
        <v>4.7520000000000007</v>
      </c>
      <c r="J6" s="3">
        <f>F6/10</f>
        <v>0.5</v>
      </c>
      <c r="K6" s="3">
        <f>G6/10</f>
        <v>2.2399999999999998</v>
      </c>
      <c r="L6" s="4">
        <f>D6/(10*$B6*$C6)</f>
        <v>6.666666666666667E-5</v>
      </c>
      <c r="M6" s="4">
        <f>E6/(10*$B6*$C6)</f>
        <v>6.3360000000000001E-4</v>
      </c>
      <c r="N6" s="4">
        <f>F6/(10*$B6*$C6)</f>
        <v>6.666666666666667E-5</v>
      </c>
      <c r="O6" s="4">
        <f>G6/(10*$B6*$C6)</f>
        <v>2.9866666666666664E-4</v>
      </c>
      <c r="P6" s="13">
        <f>D6/F6</f>
        <v>1</v>
      </c>
      <c r="Q6" s="13">
        <f>E6/G6</f>
        <v>2.1214285714285719</v>
      </c>
    </row>
    <row r="7" spans="1:17" x14ac:dyDescent="0.35">
      <c r="A7" s="33"/>
      <c r="B7" s="7">
        <v>100</v>
      </c>
      <c r="C7" s="8">
        <v>100</v>
      </c>
      <c r="D7" s="1">
        <v>5</v>
      </c>
      <c r="E7" s="1">
        <v>47.55</v>
      </c>
      <c r="F7" s="1">
        <v>5</v>
      </c>
      <c r="G7" s="1">
        <v>22.7</v>
      </c>
      <c r="H7" s="3">
        <f t="shared" ref="H7:H21" si="0">D7/10</f>
        <v>0.5</v>
      </c>
      <c r="I7" s="3">
        <f t="shared" ref="I7:I21" si="1">E7/10</f>
        <v>4.7549999999999999</v>
      </c>
      <c r="J7" s="3">
        <f t="shared" ref="J7:J21" si="2">F7/10</f>
        <v>0.5</v>
      </c>
      <c r="K7" s="3">
        <f t="shared" ref="K7:K21" si="3">G7/10</f>
        <v>2.27</v>
      </c>
      <c r="L7" s="4">
        <f t="shared" ref="L7:L21" si="4">D7/(10*$B7*$C7)</f>
        <v>5.0000000000000002E-5</v>
      </c>
      <c r="M7" s="4">
        <f t="shared" ref="M7:M21" si="5">E7/(10*$B7*$C7)</f>
        <v>4.7549999999999996E-4</v>
      </c>
      <c r="N7" s="4">
        <f t="shared" ref="N7:N21" si="6">F7/(10*$B7*$C7)</f>
        <v>5.0000000000000002E-5</v>
      </c>
      <c r="O7" s="4">
        <f t="shared" ref="O7:O21" si="7">G7/(10*$B7*$C7)</f>
        <v>2.2699999999999999E-4</v>
      </c>
      <c r="P7" s="13">
        <f t="shared" ref="P7:Q21" si="8">D7/F7</f>
        <v>1</v>
      </c>
      <c r="Q7" s="13">
        <f t="shared" si="8"/>
        <v>2.0947136563876652</v>
      </c>
    </row>
    <row r="8" spans="1:17" x14ac:dyDescent="0.35">
      <c r="A8" s="33"/>
      <c r="B8" s="7">
        <v>100</v>
      </c>
      <c r="C8" s="8">
        <v>125</v>
      </c>
      <c r="D8" s="1">
        <v>39.21</v>
      </c>
      <c r="E8" s="1">
        <v>74.239999999999995</v>
      </c>
      <c r="F8" s="1">
        <v>13.5</v>
      </c>
      <c r="G8" s="1">
        <v>31.6</v>
      </c>
      <c r="H8" s="3">
        <f t="shared" si="0"/>
        <v>3.9210000000000003</v>
      </c>
      <c r="I8" s="3">
        <f t="shared" si="1"/>
        <v>7.4239999999999995</v>
      </c>
      <c r="J8" s="3">
        <f t="shared" si="2"/>
        <v>1.35</v>
      </c>
      <c r="K8" s="3">
        <f t="shared" si="3"/>
        <v>3.16</v>
      </c>
      <c r="L8" s="4">
        <f t="shared" si="4"/>
        <v>3.1367999999999999E-4</v>
      </c>
      <c r="M8" s="4">
        <f t="shared" si="5"/>
        <v>5.9391999999999995E-4</v>
      </c>
      <c r="N8" s="4">
        <f t="shared" si="6"/>
        <v>1.08E-4</v>
      </c>
      <c r="O8" s="4">
        <f t="shared" si="7"/>
        <v>2.5280000000000002E-4</v>
      </c>
      <c r="P8" s="13">
        <f t="shared" si="8"/>
        <v>2.9044444444444446</v>
      </c>
      <c r="Q8" s="13">
        <f t="shared" si="8"/>
        <v>2.3493670886075946</v>
      </c>
    </row>
    <row r="9" spans="1:17" x14ac:dyDescent="0.35">
      <c r="A9" s="33"/>
      <c r="B9" s="7">
        <v>100</v>
      </c>
      <c r="C9" s="8">
        <v>150</v>
      </c>
      <c r="D9" s="1">
        <v>44.86</v>
      </c>
      <c r="E9" s="1">
        <v>80.599999999999994</v>
      </c>
      <c r="F9" s="1">
        <v>15.4</v>
      </c>
      <c r="G9" s="1">
        <v>34</v>
      </c>
      <c r="H9" s="3">
        <f t="shared" si="0"/>
        <v>4.4859999999999998</v>
      </c>
      <c r="I9" s="3">
        <f t="shared" si="1"/>
        <v>8.0599999999999987</v>
      </c>
      <c r="J9" s="3">
        <f t="shared" si="2"/>
        <v>1.54</v>
      </c>
      <c r="K9" s="3">
        <f t="shared" si="3"/>
        <v>3.4</v>
      </c>
      <c r="L9" s="4">
        <f t="shared" si="4"/>
        <v>2.9906666666666665E-4</v>
      </c>
      <c r="M9" s="4">
        <f t="shared" si="5"/>
        <v>5.3733333333333335E-4</v>
      </c>
      <c r="N9" s="4">
        <f t="shared" si="6"/>
        <v>1.0266666666666666E-4</v>
      </c>
      <c r="O9" s="4">
        <f t="shared" si="7"/>
        <v>2.2666666666666666E-4</v>
      </c>
      <c r="P9" s="13">
        <f t="shared" si="8"/>
        <v>2.912987012987013</v>
      </c>
      <c r="Q9" s="13">
        <f t="shared" si="8"/>
        <v>2.3705882352941177</v>
      </c>
    </row>
    <row r="10" spans="1:17" x14ac:dyDescent="0.35">
      <c r="A10" s="33"/>
      <c r="B10" s="7">
        <v>125</v>
      </c>
      <c r="C10" s="8">
        <v>75</v>
      </c>
      <c r="D10" s="1">
        <v>32.72</v>
      </c>
      <c r="E10" s="1">
        <v>66.61</v>
      </c>
      <c r="F10" s="1">
        <v>11.2</v>
      </c>
      <c r="G10" s="1">
        <v>28.7</v>
      </c>
      <c r="H10" s="3">
        <f t="shared" si="0"/>
        <v>3.2719999999999998</v>
      </c>
      <c r="I10" s="3">
        <f t="shared" si="1"/>
        <v>6.6609999999999996</v>
      </c>
      <c r="J10" s="3">
        <f t="shared" si="2"/>
        <v>1.1199999999999999</v>
      </c>
      <c r="K10" s="3">
        <f t="shared" si="3"/>
        <v>2.87</v>
      </c>
      <c r="L10" s="4">
        <f t="shared" si="4"/>
        <v>3.4901333333333333E-4</v>
      </c>
      <c r="M10" s="4">
        <f t="shared" si="5"/>
        <v>7.1050666666666671E-4</v>
      </c>
      <c r="N10" s="4">
        <f t="shared" si="6"/>
        <v>1.1946666666666667E-4</v>
      </c>
      <c r="O10" s="4">
        <f t="shared" si="7"/>
        <v>3.0613333333333331E-4</v>
      </c>
      <c r="P10" s="13">
        <f t="shared" si="8"/>
        <v>2.9214285714285717</v>
      </c>
      <c r="Q10" s="13">
        <f t="shared" si="8"/>
        <v>2.3209059233449478</v>
      </c>
    </row>
    <row r="11" spans="1:17" x14ac:dyDescent="0.35">
      <c r="A11" s="33"/>
      <c r="B11" s="7">
        <v>125</v>
      </c>
      <c r="C11" s="8">
        <v>100</v>
      </c>
      <c r="D11" s="1">
        <v>39.21</v>
      </c>
      <c r="E11" s="1">
        <v>74.239999999999995</v>
      </c>
      <c r="F11" s="1">
        <v>13.5</v>
      </c>
      <c r="G11" s="1">
        <v>31.6</v>
      </c>
      <c r="H11" s="3">
        <f t="shared" si="0"/>
        <v>3.9210000000000003</v>
      </c>
      <c r="I11" s="3">
        <f t="shared" si="1"/>
        <v>7.4239999999999995</v>
      </c>
      <c r="J11" s="3">
        <f t="shared" si="2"/>
        <v>1.35</v>
      </c>
      <c r="K11" s="3">
        <f t="shared" si="3"/>
        <v>3.16</v>
      </c>
      <c r="L11" s="4">
        <f t="shared" si="4"/>
        <v>3.1367999999999999E-4</v>
      </c>
      <c r="M11" s="4">
        <f t="shared" si="5"/>
        <v>5.9391999999999995E-4</v>
      </c>
      <c r="N11" s="4">
        <f t="shared" si="6"/>
        <v>1.08E-4</v>
      </c>
      <c r="O11" s="4">
        <f t="shared" si="7"/>
        <v>2.5280000000000002E-4</v>
      </c>
      <c r="P11" s="13">
        <f t="shared" si="8"/>
        <v>2.9044444444444446</v>
      </c>
      <c r="Q11" s="13">
        <f t="shared" si="8"/>
        <v>2.3493670886075946</v>
      </c>
    </row>
    <row r="12" spans="1:17" x14ac:dyDescent="0.35">
      <c r="A12" s="33"/>
      <c r="B12" s="7">
        <v>125</v>
      </c>
      <c r="C12" s="8">
        <v>125</v>
      </c>
      <c r="D12" s="1">
        <v>45.96</v>
      </c>
      <c r="E12" s="1">
        <v>82.13</v>
      </c>
      <c r="F12" s="1">
        <v>15.9</v>
      </c>
      <c r="G12" s="1">
        <v>34.6</v>
      </c>
      <c r="H12" s="3">
        <f t="shared" si="0"/>
        <v>4.5960000000000001</v>
      </c>
      <c r="I12" s="3">
        <f t="shared" si="1"/>
        <v>8.2129999999999992</v>
      </c>
      <c r="J12" s="3">
        <f t="shared" si="2"/>
        <v>1.59</v>
      </c>
      <c r="K12" s="3">
        <f t="shared" si="3"/>
        <v>3.46</v>
      </c>
      <c r="L12" s="4">
        <f t="shared" si="4"/>
        <v>2.9414399999999998E-4</v>
      </c>
      <c r="M12" s="4">
        <f t="shared" si="5"/>
        <v>5.2563199999999994E-4</v>
      </c>
      <c r="N12" s="4">
        <f t="shared" si="6"/>
        <v>1.0176E-4</v>
      </c>
      <c r="O12" s="4">
        <f t="shared" si="7"/>
        <v>2.2144000000000002E-4</v>
      </c>
      <c r="P12" s="13">
        <f t="shared" si="8"/>
        <v>2.8905660377358489</v>
      </c>
      <c r="Q12" s="13">
        <f t="shared" si="8"/>
        <v>2.3736994219653176</v>
      </c>
    </row>
    <row r="13" spans="1:17" x14ac:dyDescent="0.35">
      <c r="A13" s="33"/>
      <c r="B13" s="19">
        <v>125</v>
      </c>
      <c r="C13" s="20">
        <v>150</v>
      </c>
      <c r="D13" s="21">
        <v>51.36</v>
      </c>
      <c r="E13" s="21">
        <v>89.75</v>
      </c>
      <c r="F13" s="21">
        <v>18.2</v>
      </c>
      <c r="G13" s="1">
        <v>37.5</v>
      </c>
      <c r="H13" s="23">
        <f t="shared" si="0"/>
        <v>5.1360000000000001</v>
      </c>
      <c r="I13" s="3">
        <f t="shared" si="1"/>
        <v>8.9749999999999996</v>
      </c>
      <c r="J13" s="23">
        <f t="shared" si="2"/>
        <v>1.8199999999999998</v>
      </c>
      <c r="K13" s="23">
        <f t="shared" si="3"/>
        <v>3.75</v>
      </c>
      <c r="L13" s="4">
        <f t="shared" si="4"/>
        <v>2.7391999999999998E-4</v>
      </c>
      <c r="M13" s="26">
        <f t="shared" si="5"/>
        <v>4.7866666666666668E-4</v>
      </c>
      <c r="N13" s="26">
        <f t="shared" si="6"/>
        <v>9.7066666666666663E-5</v>
      </c>
      <c r="O13" s="4">
        <f t="shared" si="7"/>
        <v>2.0000000000000001E-4</v>
      </c>
      <c r="P13" s="27">
        <f t="shared" si="8"/>
        <v>2.8219780219780222</v>
      </c>
      <c r="Q13" s="13">
        <f t="shared" si="8"/>
        <v>2.3933333333333335</v>
      </c>
    </row>
    <row r="14" spans="1:17" x14ac:dyDescent="0.35">
      <c r="A14" s="34" t="s">
        <v>1</v>
      </c>
      <c r="B14" s="7">
        <v>100</v>
      </c>
      <c r="C14" s="8">
        <v>75</v>
      </c>
      <c r="D14" s="1">
        <v>50.85</v>
      </c>
      <c r="E14" s="1">
        <v>84.67</v>
      </c>
      <c r="F14" s="1">
        <v>16.5</v>
      </c>
      <c r="G14" s="22">
        <v>33.4</v>
      </c>
      <c r="H14" s="3">
        <f t="shared" si="0"/>
        <v>5.085</v>
      </c>
      <c r="I14" s="24">
        <f t="shared" si="1"/>
        <v>8.4670000000000005</v>
      </c>
      <c r="J14" s="3">
        <f t="shared" si="2"/>
        <v>1.65</v>
      </c>
      <c r="K14" s="3">
        <f t="shared" si="3"/>
        <v>3.34</v>
      </c>
      <c r="L14" s="25">
        <f t="shared" si="4"/>
        <v>6.78E-4</v>
      </c>
      <c r="M14" s="4">
        <f t="shared" si="5"/>
        <v>1.1289333333333333E-3</v>
      </c>
      <c r="N14" s="4">
        <f t="shared" si="6"/>
        <v>2.2000000000000001E-4</v>
      </c>
      <c r="O14" s="25">
        <f t="shared" si="7"/>
        <v>4.4533333333333333E-4</v>
      </c>
      <c r="P14" s="13">
        <f t="shared" si="8"/>
        <v>3.081818181818182</v>
      </c>
      <c r="Q14" s="28">
        <f t="shared" si="8"/>
        <v>2.5350299401197605</v>
      </c>
    </row>
    <row r="15" spans="1:17" x14ac:dyDescent="0.35">
      <c r="A15" s="33"/>
      <c r="B15" s="7">
        <v>100</v>
      </c>
      <c r="C15" s="8">
        <v>100</v>
      </c>
      <c r="D15" s="1">
        <v>50.85</v>
      </c>
      <c r="E15" s="1">
        <v>85.68</v>
      </c>
      <c r="F15" s="1">
        <v>16.61</v>
      </c>
      <c r="G15" s="1">
        <v>33.909999999999997</v>
      </c>
      <c r="H15" s="3">
        <f t="shared" si="0"/>
        <v>5.085</v>
      </c>
      <c r="I15" s="3">
        <f t="shared" si="1"/>
        <v>8.5680000000000014</v>
      </c>
      <c r="J15" s="3">
        <f t="shared" si="2"/>
        <v>1.661</v>
      </c>
      <c r="K15" s="3">
        <f t="shared" si="3"/>
        <v>3.3909999999999996</v>
      </c>
      <c r="L15" s="4">
        <f t="shared" si="4"/>
        <v>5.0850000000000005E-4</v>
      </c>
      <c r="M15" s="4">
        <f t="shared" si="5"/>
        <v>8.5680000000000012E-4</v>
      </c>
      <c r="N15" s="4">
        <f t="shared" si="6"/>
        <v>1.661E-4</v>
      </c>
      <c r="O15" s="4">
        <f t="shared" si="7"/>
        <v>3.3909999999999995E-4</v>
      </c>
      <c r="P15" s="13">
        <f t="shared" si="8"/>
        <v>3.0614087898856113</v>
      </c>
      <c r="Q15" s="13">
        <f t="shared" si="8"/>
        <v>2.5266882925390743</v>
      </c>
    </row>
    <row r="16" spans="1:17" x14ac:dyDescent="0.35">
      <c r="A16" s="33"/>
      <c r="B16" s="7">
        <v>100</v>
      </c>
      <c r="C16" s="8">
        <v>125</v>
      </c>
      <c r="D16" s="1">
        <v>91.54</v>
      </c>
      <c r="E16" s="1">
        <v>124.67</v>
      </c>
      <c r="F16" s="1">
        <v>40.43</v>
      </c>
      <c r="G16" s="1">
        <v>58.13</v>
      </c>
      <c r="H16" s="3">
        <f t="shared" si="0"/>
        <v>9.1539999999999999</v>
      </c>
      <c r="I16" s="3">
        <f t="shared" si="1"/>
        <v>12.467000000000001</v>
      </c>
      <c r="J16" s="3">
        <f t="shared" si="2"/>
        <v>4.0430000000000001</v>
      </c>
      <c r="K16" s="3">
        <f t="shared" si="3"/>
        <v>5.8130000000000006</v>
      </c>
      <c r="L16" s="4">
        <f t="shared" si="4"/>
        <v>7.3232000000000006E-4</v>
      </c>
      <c r="M16" s="4">
        <f t="shared" si="5"/>
        <v>9.9736000000000009E-4</v>
      </c>
      <c r="N16" s="4">
        <f t="shared" si="6"/>
        <v>3.2343999999999998E-4</v>
      </c>
      <c r="O16" s="4">
        <f t="shared" si="7"/>
        <v>4.6504000000000001E-4</v>
      </c>
      <c r="P16" s="13">
        <f t="shared" si="8"/>
        <v>2.2641602770220137</v>
      </c>
      <c r="Q16" s="13">
        <f t="shared" si="8"/>
        <v>2.1446757268191985</v>
      </c>
    </row>
    <row r="17" spans="1:17" x14ac:dyDescent="0.35">
      <c r="A17" s="33"/>
      <c r="B17" s="7">
        <v>100</v>
      </c>
      <c r="C17" s="8">
        <v>150</v>
      </c>
      <c r="D17" s="1">
        <v>97.55</v>
      </c>
      <c r="E17" s="1">
        <v>133.63999999999999</v>
      </c>
      <c r="F17" s="1">
        <v>43.15</v>
      </c>
      <c r="G17" s="1">
        <v>61.25</v>
      </c>
      <c r="H17" s="3">
        <f t="shared" si="0"/>
        <v>9.754999999999999</v>
      </c>
      <c r="I17" s="3">
        <f t="shared" si="1"/>
        <v>13.363999999999999</v>
      </c>
      <c r="J17" s="3">
        <f t="shared" si="2"/>
        <v>4.3149999999999995</v>
      </c>
      <c r="K17" s="3">
        <f t="shared" si="3"/>
        <v>6.125</v>
      </c>
      <c r="L17" s="4">
        <f t="shared" si="4"/>
        <v>6.5033333333333328E-4</v>
      </c>
      <c r="M17" s="4">
        <f t="shared" si="5"/>
        <v>8.9093333333333327E-4</v>
      </c>
      <c r="N17" s="4">
        <f t="shared" si="6"/>
        <v>2.8766666666666665E-4</v>
      </c>
      <c r="O17" s="4">
        <f t="shared" si="7"/>
        <v>4.0833333333333336E-4</v>
      </c>
      <c r="P17" s="13">
        <f t="shared" si="8"/>
        <v>2.2607184241019698</v>
      </c>
      <c r="Q17" s="13">
        <f t="shared" si="8"/>
        <v>2.181877551020408</v>
      </c>
    </row>
    <row r="18" spans="1:17" x14ac:dyDescent="0.35">
      <c r="A18" s="33"/>
      <c r="B18" s="7">
        <v>125</v>
      </c>
      <c r="C18" s="8">
        <v>75</v>
      </c>
      <c r="D18" s="1">
        <v>81.36</v>
      </c>
      <c r="E18" s="1">
        <v>113.47</v>
      </c>
      <c r="F18" s="1">
        <v>37.19</v>
      </c>
      <c r="G18" s="1">
        <v>54.39</v>
      </c>
      <c r="H18" s="3">
        <f t="shared" si="0"/>
        <v>8.1359999999999992</v>
      </c>
      <c r="I18" s="3">
        <f t="shared" si="1"/>
        <v>11.347</v>
      </c>
      <c r="J18" s="3">
        <f t="shared" si="2"/>
        <v>3.7189999999999999</v>
      </c>
      <c r="K18" s="3">
        <f t="shared" si="3"/>
        <v>5.4390000000000001</v>
      </c>
      <c r="L18" s="4">
        <f t="shared" si="4"/>
        <v>8.6784000000000004E-4</v>
      </c>
      <c r="M18" s="4">
        <f t="shared" si="5"/>
        <v>1.2103466666666667E-3</v>
      </c>
      <c r="N18" s="4">
        <f t="shared" si="6"/>
        <v>3.9669333333333331E-4</v>
      </c>
      <c r="O18" s="4">
        <f t="shared" si="7"/>
        <v>5.8016000000000003E-4</v>
      </c>
      <c r="P18" s="13">
        <f t="shared" si="8"/>
        <v>2.1876848615219147</v>
      </c>
      <c r="Q18" s="13">
        <f t="shared" si="8"/>
        <v>2.086229086229086</v>
      </c>
    </row>
    <row r="19" spans="1:17" x14ac:dyDescent="0.35">
      <c r="A19" s="33"/>
      <c r="B19" s="7">
        <v>125</v>
      </c>
      <c r="C19" s="8">
        <v>100</v>
      </c>
      <c r="D19" s="1">
        <v>91.54</v>
      </c>
      <c r="E19" s="1">
        <v>124.67</v>
      </c>
      <c r="F19" s="1">
        <v>40.43</v>
      </c>
      <c r="G19" s="1">
        <v>58.13</v>
      </c>
      <c r="H19" s="3">
        <f t="shared" si="0"/>
        <v>9.1539999999999999</v>
      </c>
      <c r="I19" s="3">
        <f t="shared" si="1"/>
        <v>12.467000000000001</v>
      </c>
      <c r="J19" s="3">
        <f t="shared" si="2"/>
        <v>4.0430000000000001</v>
      </c>
      <c r="K19" s="3">
        <f t="shared" si="3"/>
        <v>5.8130000000000006</v>
      </c>
      <c r="L19" s="4">
        <f t="shared" si="4"/>
        <v>7.3232000000000006E-4</v>
      </c>
      <c r="M19" s="4">
        <f t="shared" si="5"/>
        <v>9.9736000000000009E-4</v>
      </c>
      <c r="N19" s="4">
        <f t="shared" si="6"/>
        <v>3.2343999999999998E-4</v>
      </c>
      <c r="O19" s="4">
        <f t="shared" si="7"/>
        <v>4.6504000000000001E-4</v>
      </c>
      <c r="P19" s="13">
        <f t="shared" si="8"/>
        <v>2.2641602770220137</v>
      </c>
      <c r="Q19" s="13">
        <f t="shared" si="8"/>
        <v>2.1446757268191985</v>
      </c>
    </row>
    <row r="20" spans="1:17" x14ac:dyDescent="0.35">
      <c r="A20" s="33"/>
      <c r="B20" s="7">
        <v>125</v>
      </c>
      <c r="C20" s="8">
        <v>125</v>
      </c>
      <c r="D20" s="1">
        <v>99.53</v>
      </c>
      <c r="E20" s="1">
        <v>135.87</v>
      </c>
      <c r="F20" s="1">
        <v>43.78</v>
      </c>
      <c r="G20" s="1">
        <v>61.98</v>
      </c>
      <c r="H20" s="3">
        <f t="shared" si="0"/>
        <v>9.9529999999999994</v>
      </c>
      <c r="I20" s="3">
        <f t="shared" si="1"/>
        <v>13.587</v>
      </c>
      <c r="J20" s="3">
        <f t="shared" si="2"/>
        <v>4.3780000000000001</v>
      </c>
      <c r="K20" s="3">
        <f t="shared" si="3"/>
        <v>6.1979999999999995</v>
      </c>
      <c r="L20" s="4">
        <f t="shared" si="4"/>
        <v>6.3699199999999996E-4</v>
      </c>
      <c r="M20" s="4">
        <f t="shared" si="5"/>
        <v>8.6956800000000003E-4</v>
      </c>
      <c r="N20" s="4">
        <f t="shared" si="6"/>
        <v>2.8019200000000002E-4</v>
      </c>
      <c r="O20" s="4">
        <f t="shared" si="7"/>
        <v>3.9667199999999999E-4</v>
      </c>
      <c r="P20" s="13">
        <f t="shared" si="8"/>
        <v>2.2734125171311099</v>
      </c>
      <c r="Q20" s="13">
        <f t="shared" si="8"/>
        <v>2.1921587608906101</v>
      </c>
    </row>
    <row r="21" spans="1:17" x14ac:dyDescent="0.35">
      <c r="A21" s="33"/>
      <c r="B21" s="7">
        <v>125</v>
      </c>
      <c r="C21" s="8">
        <v>150</v>
      </c>
      <c r="D21" s="1">
        <v>109.49</v>
      </c>
      <c r="E21" s="1">
        <v>144.12</v>
      </c>
      <c r="F21" s="1">
        <v>47.13</v>
      </c>
      <c r="G21" s="1">
        <v>65.83</v>
      </c>
      <c r="H21" s="3">
        <f t="shared" si="0"/>
        <v>10.949</v>
      </c>
      <c r="I21" s="3">
        <f t="shared" si="1"/>
        <v>14.412000000000001</v>
      </c>
      <c r="J21" s="3">
        <f t="shared" si="2"/>
        <v>4.7130000000000001</v>
      </c>
      <c r="K21" s="3">
        <f t="shared" si="3"/>
        <v>6.5830000000000002</v>
      </c>
      <c r="L21" s="4">
        <f t="shared" si="4"/>
        <v>5.8394666666666665E-4</v>
      </c>
      <c r="M21" s="4">
        <f t="shared" si="5"/>
        <v>7.6864000000000001E-4</v>
      </c>
      <c r="N21" s="4">
        <f t="shared" si="6"/>
        <v>2.5136000000000001E-4</v>
      </c>
      <c r="O21" s="4">
        <f t="shared" si="7"/>
        <v>3.5109333333333334E-4</v>
      </c>
      <c r="P21" s="13">
        <f t="shared" si="8"/>
        <v>2.323148737534479</v>
      </c>
      <c r="Q21" s="13">
        <f t="shared" si="8"/>
        <v>2.1892754063496889</v>
      </c>
    </row>
    <row r="23" spans="1:17" x14ac:dyDescent="0.35">
      <c r="A23" s="5" t="s">
        <v>11</v>
      </c>
    </row>
    <row r="24" spans="1:17" x14ac:dyDescent="0.35">
      <c r="A24" s="5"/>
      <c r="B24" s="10" t="s">
        <v>26</v>
      </c>
      <c r="E24" s="11" t="s">
        <v>25</v>
      </c>
    </row>
    <row r="25" spans="1:17" x14ac:dyDescent="0.35">
      <c r="A25" s="5"/>
      <c r="B25" s="10" t="s">
        <v>27</v>
      </c>
      <c r="E25" s="11" t="s">
        <v>22</v>
      </c>
    </row>
    <row r="26" spans="1:17" x14ac:dyDescent="0.35">
      <c r="B26" s="10" t="s">
        <v>18</v>
      </c>
      <c r="E26" s="11" t="s">
        <v>12</v>
      </c>
    </row>
    <row r="27" spans="1:17" x14ac:dyDescent="0.35">
      <c r="B27" s="10" t="s">
        <v>30</v>
      </c>
      <c r="E27" s="11" t="s">
        <v>31</v>
      </c>
    </row>
    <row r="28" spans="1:17" x14ac:dyDescent="0.35">
      <c r="B28" s="10" t="s">
        <v>17</v>
      </c>
      <c r="C28" s="10"/>
      <c r="E28" s="11" t="s">
        <v>13</v>
      </c>
    </row>
    <row r="29" spans="1:17" x14ac:dyDescent="0.35">
      <c r="B29" s="10" t="s">
        <v>19</v>
      </c>
      <c r="C29" s="10"/>
      <c r="E29" s="11" t="s">
        <v>14</v>
      </c>
    </row>
    <row r="30" spans="1:17" x14ac:dyDescent="0.35">
      <c r="B30" s="10" t="s">
        <v>20</v>
      </c>
      <c r="C30" s="10"/>
      <c r="E30" s="11" t="s">
        <v>15</v>
      </c>
    </row>
    <row r="31" spans="1:17" x14ac:dyDescent="0.35">
      <c r="B31" s="10" t="s">
        <v>23</v>
      </c>
      <c r="C31" s="10"/>
      <c r="E31" s="11" t="s">
        <v>24</v>
      </c>
    </row>
    <row r="32" spans="1:17" x14ac:dyDescent="0.35">
      <c r="B32" s="10" t="s">
        <v>21</v>
      </c>
      <c r="C32" s="10"/>
      <c r="E32" s="11" t="s">
        <v>16</v>
      </c>
    </row>
    <row r="33" spans="5:5" x14ac:dyDescent="0.35">
      <c r="E33" s="11"/>
    </row>
  </sheetData>
  <mergeCells count="12">
    <mergeCell ref="A6:A13"/>
    <mergeCell ref="A14:A21"/>
    <mergeCell ref="D4:E4"/>
    <mergeCell ref="F4:G4"/>
    <mergeCell ref="D3:G3"/>
    <mergeCell ref="P3:Q4"/>
    <mergeCell ref="J4:K4"/>
    <mergeCell ref="H3:K3"/>
    <mergeCell ref="L4:M4"/>
    <mergeCell ref="N4:O4"/>
    <mergeCell ref="L3:O3"/>
    <mergeCell ref="H4:I4"/>
  </mergeCells>
  <pageMargins left="0.7" right="0.7" top="0.75" bottom="0.75" header="0.3" footer="0.3"/>
  <pageSetup paperSize="38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2023-12-05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Christpher Petrilli</dc:creator>
  <cp:lastModifiedBy>Christpher Petrilli</cp:lastModifiedBy>
  <dcterms:created xsi:type="dcterms:W3CDTF">2023-12-05T19:33:29Z</dcterms:created>
  <dcterms:modified xsi:type="dcterms:W3CDTF">2023-12-06T00:00:08Z</dcterms:modified>
</cp:coreProperties>
</file>