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615074c83fac315/DRIVE/Renato/05_Doutorado/Doutorado-GIT/Research/PAPER/2024-05 - Biot Homogenization/"/>
    </mc:Choice>
  </mc:AlternateContent>
  <xr:revisionPtr revIDLastSave="8" documentId="11_A68756148667F688B9785DB847D44679F5218DD2" xr6:coauthVersionLast="47" xr6:coauthVersionMax="47" xr10:uidLastSave="{66373652-E409-497B-B754-5171D5D5F874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14" i="1" l="1"/>
  <c r="T14" i="1"/>
  <c r="S14" i="1"/>
  <c r="R14" i="1"/>
  <c r="Q14" i="1"/>
  <c r="P14" i="1"/>
  <c r="O14" i="1"/>
  <c r="N14" i="1"/>
  <c r="U13" i="1"/>
  <c r="T13" i="1"/>
  <c r="S13" i="1"/>
  <c r="R13" i="1"/>
  <c r="Q13" i="1"/>
  <c r="P13" i="1"/>
  <c r="O13" i="1"/>
  <c r="N13" i="1"/>
  <c r="U12" i="1"/>
  <c r="T12" i="1"/>
  <c r="S12" i="1"/>
  <c r="R12" i="1"/>
  <c r="Q12" i="1"/>
  <c r="P12" i="1"/>
  <c r="O12" i="1"/>
  <c r="N12" i="1"/>
  <c r="U11" i="1"/>
  <c r="T11" i="1"/>
  <c r="S11" i="1"/>
  <c r="R11" i="1"/>
  <c r="Q11" i="1"/>
  <c r="P11" i="1"/>
  <c r="O11" i="1"/>
  <c r="N11" i="1"/>
  <c r="U10" i="1"/>
  <c r="T10" i="1"/>
  <c r="S10" i="1"/>
  <c r="R10" i="1"/>
  <c r="Q10" i="1"/>
  <c r="P10" i="1"/>
  <c r="O10" i="1"/>
  <c r="N10" i="1"/>
  <c r="U9" i="1"/>
  <c r="T9" i="1"/>
  <c r="S9" i="1"/>
  <c r="R9" i="1"/>
  <c r="Q9" i="1"/>
  <c r="P9" i="1"/>
  <c r="O9" i="1"/>
  <c r="N9" i="1"/>
  <c r="U8" i="1"/>
  <c r="T8" i="1"/>
  <c r="S8" i="1"/>
  <c r="R8" i="1"/>
  <c r="Q8" i="1"/>
  <c r="P8" i="1"/>
  <c r="O8" i="1"/>
  <c r="N8" i="1"/>
  <c r="U7" i="1"/>
  <c r="T7" i="1"/>
  <c r="S7" i="1"/>
  <c r="R7" i="1"/>
  <c r="Q7" i="1"/>
  <c r="P7" i="1"/>
  <c r="O7" i="1"/>
  <c r="N7" i="1"/>
  <c r="U6" i="1"/>
  <c r="T6" i="1"/>
  <c r="S6" i="1"/>
  <c r="R6" i="1"/>
  <c r="Q6" i="1"/>
  <c r="P6" i="1"/>
  <c r="O6" i="1"/>
  <c r="N6" i="1"/>
</calcChain>
</file>

<file path=xl/sharedStrings.xml><?xml version="1.0" encoding="utf-8"?>
<sst xmlns="http://schemas.openxmlformats.org/spreadsheetml/2006/main" count="9" uniqueCount="9">
  <si>
    <t>frac_elem_size</t>
  </si>
  <si>
    <t>K_in</t>
  </si>
  <si>
    <t>K_out</t>
  </si>
  <si>
    <t>alpha</t>
  </si>
  <si>
    <t>alpha_eq</t>
  </si>
  <si>
    <t>VFrac</t>
  </si>
  <si>
    <t>Ko/Ki</t>
  </si>
  <si>
    <t>alpha_o/alpha_i</t>
  </si>
  <si>
    <t>elapsed_ms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</si>
</sst>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Sheet1!$T$6</c:f>
              <c:strCache>
                <c:ptCount val="1"/>
                <c:pt idx="0">
                  <c:v>Ko/Ki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Sheet1!$N$7:$N$14</c:f>
              <c:numCache>
                <c:formatCode>#,##0.00</c:formatCode>
                <c:ptCount val="8"/>
                <c:pt idx="0">
                  <c:v>0.95011900000000005</c:v>
                </c:pt>
                <c:pt idx="1">
                  <c:v>1.2751330000000001</c:v>
                </c:pt>
                <c:pt idx="2">
                  <c:v>1.711328</c:v>
                </c:pt>
                <c:pt idx="3">
                  <c:v>2.2967360000000001</c:v>
                </c:pt>
                <c:pt idx="4">
                  <c:v>3.0823990000000001</c:v>
                </c:pt>
                <c:pt idx="5">
                  <c:v>4.1368200000000002</c:v>
                </c:pt>
                <c:pt idx="6">
                  <c:v>5.5519360000000004</c:v>
                </c:pt>
                <c:pt idx="7">
                  <c:v>7.4511310000000002</c:v>
                </c:pt>
              </c:numCache>
            </c:numRef>
          </c:xVal>
          <c:yVal>
            <c:numRef>
              <c:f>Sheet1!$T$7:$T$14</c:f>
              <c:numCache>
                <c:formatCode>0.00%</c:formatCode>
                <c:ptCount val="8"/>
                <c:pt idx="0">
                  <c:v>0</c:v>
                </c:pt>
                <c:pt idx="1">
                  <c:v>2.4129881711123513E-3</c:v>
                </c:pt>
                <c:pt idx="2">
                  <c:v>7.4544098857578511E-3</c:v>
                </c:pt>
                <c:pt idx="3">
                  <c:v>1.1008321811689425E-2</c:v>
                </c:pt>
                <c:pt idx="4">
                  <c:v>5.3505389881187693E-3</c:v>
                </c:pt>
                <c:pt idx="5">
                  <c:v>-6.4596142965802628E-3</c:v>
                </c:pt>
                <c:pt idx="6">
                  <c:v>4.3726043411307369E-3</c:v>
                </c:pt>
                <c:pt idx="7">
                  <c:v>1.9777885188224431E-2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7-4887-9686-8FEA7D7FD091}"/>
            </c:ext>
          </c:extLst>
        </c:ser>
        <c:ser>
          <c:idx val="1"/>
          <c:order val="1"/>
          <c:tx>
            <c:strRef>
              <c:f>Sheet1!$U$6</c:f>
              <c:strCache>
                <c:ptCount val="1"/>
                <c:pt idx="0">
                  <c:v>alpha_o/alpha_i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Sheet1!$N$7:$N$14</c:f>
              <c:numCache>
                <c:formatCode>#,##0.00</c:formatCode>
                <c:ptCount val="8"/>
                <c:pt idx="0">
                  <c:v>0.95011900000000005</c:v>
                </c:pt>
                <c:pt idx="1">
                  <c:v>1.2751330000000001</c:v>
                </c:pt>
                <c:pt idx="2">
                  <c:v>1.711328</c:v>
                </c:pt>
                <c:pt idx="3">
                  <c:v>2.2967360000000001</c:v>
                </c:pt>
                <c:pt idx="4">
                  <c:v>3.0823990000000001</c:v>
                </c:pt>
                <c:pt idx="5">
                  <c:v>4.1368200000000002</c:v>
                </c:pt>
                <c:pt idx="6">
                  <c:v>5.5519360000000004</c:v>
                </c:pt>
                <c:pt idx="7">
                  <c:v>7.4511310000000002</c:v>
                </c:pt>
              </c:numCache>
            </c:numRef>
          </c:xVal>
          <c:yVal>
            <c:numRef>
              <c:f>Sheet1!$U$7:$U$14</c:f>
              <c:numCache>
                <c:formatCode>0.00%</c:formatCode>
                <c:ptCount val="8"/>
                <c:pt idx="0">
                  <c:v>0</c:v>
                </c:pt>
                <c:pt idx="1">
                  <c:v>-1.8453295750394672E-3</c:v>
                </c:pt>
                <c:pt idx="2">
                  <c:v>-3.683118798917917E-3</c:v>
                </c:pt>
                <c:pt idx="3">
                  <c:v>-6.5518796724470807E-3</c:v>
                </c:pt>
                <c:pt idx="4">
                  <c:v>-9.0155180426894077E-3</c:v>
                </c:pt>
                <c:pt idx="5">
                  <c:v>-1.2521781332558324E-2</c:v>
                </c:pt>
                <c:pt idx="6">
                  <c:v>-1.6256997103134108E-2</c:v>
                </c:pt>
                <c:pt idx="7">
                  <c:v>-1.9948341739682407E-2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7-4887-9686-8FEA7D7FD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6394"/>
        <c:axId val="97368081"/>
      </c:scatterChart>
      <c:valAx>
        <c:axId val="91506394"/>
        <c:scaling>
          <c:logBase val="2"/>
          <c:orientation val="minMax"/>
          <c:min val="0.8"/>
        </c:scaling>
        <c:delete val="0"/>
        <c:axPos val="b"/>
        <c:majorGridlines/>
        <c:minorGridlines/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368081"/>
        <c:crossesAt val="0"/>
        <c:crossBetween val="between"/>
      </c:valAx>
      <c:valAx>
        <c:axId val="973680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/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50639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Sheet1!$S$6:$S$6</c:f>
              <c:strCache>
                <c:ptCount val="1"/>
                <c:pt idx="0">
                  <c:v>VFrac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Sheet1!$N$7:$N$14</c:f>
              <c:numCache>
                <c:formatCode>#,##0.00</c:formatCode>
                <c:ptCount val="8"/>
                <c:pt idx="0">
                  <c:v>0.95011900000000005</c:v>
                </c:pt>
                <c:pt idx="1">
                  <c:v>1.2751330000000001</c:v>
                </c:pt>
                <c:pt idx="2">
                  <c:v>1.711328</c:v>
                </c:pt>
                <c:pt idx="3">
                  <c:v>2.2967360000000001</c:v>
                </c:pt>
                <c:pt idx="4">
                  <c:v>3.0823990000000001</c:v>
                </c:pt>
                <c:pt idx="5">
                  <c:v>4.1368200000000002</c:v>
                </c:pt>
                <c:pt idx="6">
                  <c:v>5.5519360000000004</c:v>
                </c:pt>
                <c:pt idx="7">
                  <c:v>7.4511310000000002</c:v>
                </c:pt>
              </c:numCache>
            </c:numRef>
          </c:xVal>
          <c:yVal>
            <c:numRef>
              <c:f>Sheet1!$S$7:$S$14</c:f>
              <c:numCache>
                <c:formatCode>0.00%</c:formatCode>
                <c:ptCount val="8"/>
                <c:pt idx="0">
                  <c:v>0</c:v>
                </c:pt>
                <c:pt idx="1">
                  <c:v>-1.0804265089799703E-2</c:v>
                </c:pt>
                <c:pt idx="2">
                  <c:v>-2.1435536124304155E-2</c:v>
                </c:pt>
                <c:pt idx="3">
                  <c:v>-3.7822791180448623E-2</c:v>
                </c:pt>
                <c:pt idx="4">
                  <c:v>-5.1709495800962624E-2</c:v>
                </c:pt>
                <c:pt idx="5">
                  <c:v>-7.1179190387821278E-2</c:v>
                </c:pt>
                <c:pt idx="6">
                  <c:v>-9.1513855251155962E-2</c:v>
                </c:pt>
                <c:pt idx="7">
                  <c:v>-0.11121945082250817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2-42C8-A05F-AD5B75E5D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2114"/>
        <c:axId val="85865929"/>
      </c:scatterChart>
      <c:valAx>
        <c:axId val="29852114"/>
        <c:scaling>
          <c:logBase val="2"/>
          <c:orientation val="minMax"/>
          <c:min val="0.8"/>
        </c:scaling>
        <c:delete val="0"/>
        <c:axPos val="b"/>
        <c:majorGridlines/>
        <c:minorGridlines/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5865929"/>
        <c:crosses val="autoZero"/>
        <c:crossBetween val="between"/>
      </c:valAx>
      <c:valAx>
        <c:axId val="858659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/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985211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alpha_eq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Sheet1!$D$7:$D$14</c:f>
              <c:numCache>
                <c:formatCode>General</c:formatCode>
                <c:ptCount val="8"/>
                <c:pt idx="0">
                  <c:v>0.95011900000000005</c:v>
                </c:pt>
                <c:pt idx="1">
                  <c:v>1.2751330000000001</c:v>
                </c:pt>
                <c:pt idx="2">
                  <c:v>1.711328</c:v>
                </c:pt>
                <c:pt idx="3">
                  <c:v>2.2967360000000001</c:v>
                </c:pt>
                <c:pt idx="4">
                  <c:v>3.0823990000000001</c:v>
                </c:pt>
                <c:pt idx="5">
                  <c:v>4.1368200000000002</c:v>
                </c:pt>
                <c:pt idx="6">
                  <c:v>5.5519360000000004</c:v>
                </c:pt>
                <c:pt idx="7">
                  <c:v>7.4511310000000002</c:v>
                </c:pt>
              </c:numCache>
            </c:numRef>
          </c:xVal>
          <c:yVal>
            <c:numRef>
              <c:f>Sheet1!$H$7:$H$14</c:f>
              <c:numCache>
                <c:formatCode>General</c:formatCode>
                <c:ptCount val="8"/>
                <c:pt idx="0">
                  <c:v>0.72940899999999997</c:v>
                </c:pt>
                <c:pt idx="1">
                  <c:v>0.72806300000000002</c:v>
                </c:pt>
                <c:pt idx="2">
                  <c:v>0.72672199999999998</c:v>
                </c:pt>
                <c:pt idx="3">
                  <c:v>0.72463</c:v>
                </c:pt>
                <c:pt idx="4">
                  <c:v>0.72283299999999995</c:v>
                </c:pt>
                <c:pt idx="5">
                  <c:v>0.72027600000000003</c:v>
                </c:pt>
                <c:pt idx="6">
                  <c:v>0.71755100000000005</c:v>
                </c:pt>
                <c:pt idx="7">
                  <c:v>0.71485799999999999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B-4DEC-86C3-F050DDE05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3037"/>
        <c:axId val="61907767"/>
      </c:scatterChart>
      <c:valAx>
        <c:axId val="56313037"/>
        <c:scaling>
          <c:logBase val="2"/>
          <c:orientation val="minMax"/>
          <c:min val="0.8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07767"/>
        <c:crossesAt val="0"/>
        <c:crossBetween val="between"/>
        <c:majorUnit val="0.1"/>
      </c:valAx>
      <c:valAx>
        <c:axId val="619077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631303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VFrac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Sheet1!$D$7:$D$14</c:f>
              <c:numCache>
                <c:formatCode>General</c:formatCode>
                <c:ptCount val="8"/>
                <c:pt idx="0">
                  <c:v>0.95011900000000005</c:v>
                </c:pt>
                <c:pt idx="1">
                  <c:v>1.2751330000000001</c:v>
                </c:pt>
                <c:pt idx="2">
                  <c:v>1.711328</c:v>
                </c:pt>
                <c:pt idx="3">
                  <c:v>2.2967360000000001</c:v>
                </c:pt>
                <c:pt idx="4">
                  <c:v>3.0823990000000001</c:v>
                </c:pt>
                <c:pt idx="5">
                  <c:v>4.1368200000000002</c:v>
                </c:pt>
                <c:pt idx="6">
                  <c:v>5.5519360000000004</c:v>
                </c:pt>
                <c:pt idx="7">
                  <c:v>7.4511310000000002</c:v>
                </c:pt>
              </c:numCache>
            </c:numRef>
          </c:xVal>
          <c:yVal>
            <c:numRef>
              <c:f>Sheet1!$I$7:$I$14</c:f>
              <c:numCache>
                <c:formatCode>General</c:formatCode>
                <c:ptCount val="8"/>
                <c:pt idx="0">
                  <c:v>6.3586000000000004E-2</c:v>
                </c:pt>
                <c:pt idx="1">
                  <c:v>6.2898999999999997E-2</c:v>
                </c:pt>
                <c:pt idx="2">
                  <c:v>6.2223000000000001E-2</c:v>
                </c:pt>
                <c:pt idx="3">
                  <c:v>6.1180999999999999E-2</c:v>
                </c:pt>
                <c:pt idx="4">
                  <c:v>6.0297999999999997E-2</c:v>
                </c:pt>
                <c:pt idx="5">
                  <c:v>5.9060000000000001E-2</c:v>
                </c:pt>
                <c:pt idx="6">
                  <c:v>5.7766999999999999E-2</c:v>
                </c:pt>
                <c:pt idx="7">
                  <c:v>5.6514000000000002E-2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A-454E-9BA5-A11520F50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54336"/>
        <c:axId val="60717241"/>
      </c:scatterChart>
      <c:valAx>
        <c:axId val="80854336"/>
        <c:scaling>
          <c:logBase val="2"/>
          <c:orientation val="minMax"/>
          <c:min val="0.8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0717241"/>
        <c:crossesAt val="0"/>
        <c:crossBetween val="between"/>
        <c:majorUnit val="0.1"/>
      </c:valAx>
      <c:valAx>
        <c:axId val="607172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85433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elapsed_ms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Sheet1!$D$7:$D$15</c:f>
              <c:numCache>
                <c:formatCode>General</c:formatCode>
                <c:ptCount val="9"/>
                <c:pt idx="0">
                  <c:v>0.95011900000000005</c:v>
                </c:pt>
                <c:pt idx="1">
                  <c:v>1.2751330000000001</c:v>
                </c:pt>
                <c:pt idx="2">
                  <c:v>1.711328</c:v>
                </c:pt>
                <c:pt idx="3">
                  <c:v>2.2967360000000001</c:v>
                </c:pt>
                <c:pt idx="4">
                  <c:v>3.0823990000000001</c:v>
                </c:pt>
                <c:pt idx="5">
                  <c:v>4.1368200000000002</c:v>
                </c:pt>
                <c:pt idx="6">
                  <c:v>5.5519360000000004</c:v>
                </c:pt>
                <c:pt idx="7">
                  <c:v>7.4511310000000002</c:v>
                </c:pt>
                <c:pt idx="8">
                  <c:v>10</c:v>
                </c:pt>
              </c:numCache>
            </c:numRef>
          </c:xVal>
          <c:yVal>
            <c:numRef>
              <c:f>Sheet1!$L$7:$L$15</c:f>
              <c:numCache>
                <c:formatCode>#,##0.00</c:formatCode>
                <c:ptCount val="9"/>
                <c:pt idx="0">
                  <c:v>546483</c:v>
                </c:pt>
                <c:pt idx="1">
                  <c:v>269943</c:v>
                </c:pt>
                <c:pt idx="2">
                  <c:v>106626</c:v>
                </c:pt>
                <c:pt idx="3">
                  <c:v>72681.2</c:v>
                </c:pt>
                <c:pt idx="4">
                  <c:v>34914.699999999997</c:v>
                </c:pt>
                <c:pt idx="5">
                  <c:v>21073.8</c:v>
                </c:pt>
                <c:pt idx="6">
                  <c:v>13584.5</c:v>
                </c:pt>
                <c:pt idx="7">
                  <c:v>12100.5</c:v>
                </c:pt>
                <c:pt idx="8">
                  <c:v>10004.700000000001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7-47E3-B176-5FFC2D77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009"/>
        <c:axId val="25634667"/>
      </c:scatterChart>
      <c:valAx>
        <c:axId val="188800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5634667"/>
        <c:crossesAt val="0"/>
        <c:crossBetween val="between"/>
      </c:valAx>
      <c:valAx>
        <c:axId val="25634667"/>
        <c:scaling>
          <c:logBase val="2"/>
          <c:orientation val="minMax"/>
          <c:min val="1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88009"/>
        <c:crossesAt val="0"/>
        <c:crossBetween val="between"/>
        <c:majorUnit val="0.2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88920</xdr:colOff>
      <xdr:row>18</xdr:row>
      <xdr:rowOff>38880</xdr:rowOff>
    </xdr:from>
    <xdr:to>
      <xdr:col>11</xdr:col>
      <xdr:colOff>39240</xdr:colOff>
      <xdr:row>39</xdr:row>
      <xdr:rowOff>57960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346680</xdr:colOff>
      <xdr:row>18</xdr:row>
      <xdr:rowOff>76320</xdr:rowOff>
    </xdr:from>
    <xdr:to>
      <xdr:col>20</xdr:col>
      <xdr:colOff>297000</xdr:colOff>
      <xdr:row>39</xdr:row>
      <xdr:rowOff>95400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650880</xdr:colOff>
      <xdr:row>41</xdr:row>
      <xdr:rowOff>140040</xdr:rowOff>
    </xdr:from>
    <xdr:to>
      <xdr:col>19</xdr:col>
      <xdr:colOff>720720</xdr:colOff>
      <xdr:row>61</xdr:row>
      <xdr:rowOff>128520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88920</xdr:colOff>
      <xdr:row>40</xdr:row>
      <xdr:rowOff>124560</xdr:rowOff>
    </xdr:from>
    <xdr:to>
      <xdr:col>10</xdr:col>
      <xdr:colOff>19800</xdr:colOff>
      <xdr:row>61</xdr:row>
      <xdr:rowOff>86040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79200</xdr:colOff>
      <xdr:row>63</xdr:row>
      <xdr:rowOff>38160</xdr:rowOff>
    </xdr:from>
    <xdr:to>
      <xdr:col>9</xdr:col>
      <xdr:colOff>148680</xdr:colOff>
      <xdr:row>83</xdr:row>
      <xdr:rowOff>28440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U15"/>
  <sheetViews>
    <sheetView tabSelected="1" zoomScale="70" zoomScaleNormal="70" workbookViewId="0">
      <selection activeCell="L43" sqref="L43"/>
    </sheetView>
  </sheetViews>
  <sheetFormatPr defaultColWidth="11.5703125" defaultRowHeight="12.75" x14ac:dyDescent="0.2"/>
  <sheetData>
    <row r="6" spans="3:21" x14ac:dyDescent="0.2"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N6" t="str">
        <f t="shared" ref="N6:U6" si="0">+D6</f>
        <v>frac_elem_size</v>
      </c>
      <c r="O6" t="str">
        <f t="shared" si="0"/>
        <v>K_in</v>
      </c>
      <c r="P6" t="str">
        <f t="shared" si="0"/>
        <v>K_out</v>
      </c>
      <c r="Q6" t="str">
        <f t="shared" si="0"/>
        <v>alpha</v>
      </c>
      <c r="R6" t="str">
        <f t="shared" si="0"/>
        <v>alpha_eq</v>
      </c>
      <c r="S6" t="str">
        <f t="shared" si="0"/>
        <v>VFrac</v>
      </c>
      <c r="T6" t="str">
        <f t="shared" si="0"/>
        <v>Ko/Ki</v>
      </c>
      <c r="U6" t="str">
        <f t="shared" si="0"/>
        <v>alpha_o/alpha_i</v>
      </c>
    </row>
    <row r="7" spans="3:21" x14ac:dyDescent="0.2">
      <c r="C7">
        <v>0</v>
      </c>
      <c r="D7">
        <v>0.95011900000000005</v>
      </c>
      <c r="E7" s="1">
        <v>1666670000</v>
      </c>
      <c r="F7" s="1">
        <v>889631000</v>
      </c>
      <c r="G7">
        <v>0.5</v>
      </c>
      <c r="H7">
        <v>0.72940899999999997</v>
      </c>
      <c r="I7">
        <v>6.3586000000000004E-2</v>
      </c>
      <c r="J7">
        <v>0.53377799999999997</v>
      </c>
      <c r="K7">
        <v>1.4588179999999999</v>
      </c>
      <c r="L7" s="2">
        <v>546483</v>
      </c>
      <c r="N7" s="2">
        <f t="shared" ref="N7:N14" si="1">+D7</f>
        <v>0.95011900000000005</v>
      </c>
      <c r="O7" s="3">
        <f t="shared" ref="O7:U14" si="2">+E7/E$7-1</f>
        <v>0</v>
      </c>
      <c r="P7" s="3">
        <f t="shared" si="2"/>
        <v>0</v>
      </c>
      <c r="Q7" s="3">
        <f t="shared" si="2"/>
        <v>0</v>
      </c>
      <c r="R7" s="3">
        <f t="shared" si="2"/>
        <v>0</v>
      </c>
      <c r="S7" s="3">
        <f t="shared" si="2"/>
        <v>0</v>
      </c>
      <c r="T7" s="3">
        <f t="shared" si="2"/>
        <v>0</v>
      </c>
      <c r="U7" s="3">
        <f t="shared" si="2"/>
        <v>0</v>
      </c>
    </row>
    <row r="8" spans="3:21" x14ac:dyDescent="0.2">
      <c r="C8">
        <v>0</v>
      </c>
      <c r="D8">
        <v>1.2751330000000001</v>
      </c>
      <c r="E8" s="1">
        <v>1666670000</v>
      </c>
      <c r="F8" s="1">
        <v>891778800</v>
      </c>
      <c r="G8">
        <v>0.5</v>
      </c>
      <c r="H8">
        <v>0.72806300000000002</v>
      </c>
      <c r="I8">
        <v>6.2898999999999997E-2</v>
      </c>
      <c r="J8">
        <v>0.53506600000000004</v>
      </c>
      <c r="K8">
        <v>1.456126</v>
      </c>
      <c r="L8" s="2">
        <v>269943</v>
      </c>
      <c r="N8" s="2">
        <f t="shared" si="1"/>
        <v>1.2751330000000001</v>
      </c>
      <c r="O8" s="3">
        <f t="shared" si="2"/>
        <v>0</v>
      </c>
      <c r="P8" s="3">
        <f t="shared" si="2"/>
        <v>2.414259395187468E-3</v>
      </c>
      <c r="Q8" s="3">
        <f t="shared" si="2"/>
        <v>0</v>
      </c>
      <c r="R8" s="3">
        <f t="shared" si="2"/>
        <v>-1.8453295750394672E-3</v>
      </c>
      <c r="S8" s="3">
        <f t="shared" si="2"/>
        <v>-1.0804265089799703E-2</v>
      </c>
      <c r="T8" s="3">
        <f t="shared" si="2"/>
        <v>2.4129881711123513E-3</v>
      </c>
      <c r="U8" s="3">
        <f t="shared" si="2"/>
        <v>-1.8453295750394672E-3</v>
      </c>
    </row>
    <row r="9" spans="3:21" x14ac:dyDescent="0.2">
      <c r="C9">
        <v>0</v>
      </c>
      <c r="D9">
        <v>1.711328</v>
      </c>
      <c r="E9" s="1">
        <v>1666670000</v>
      </c>
      <c r="F9" s="1">
        <v>896263600</v>
      </c>
      <c r="G9">
        <v>0.5</v>
      </c>
      <c r="H9">
        <v>0.72672199999999998</v>
      </c>
      <c r="I9">
        <v>6.2223000000000001E-2</v>
      </c>
      <c r="J9">
        <v>0.53775700000000004</v>
      </c>
      <c r="K9">
        <v>1.4534450000000001</v>
      </c>
      <c r="L9" s="2">
        <v>106626</v>
      </c>
      <c r="N9" s="2">
        <f t="shared" si="1"/>
        <v>1.711328</v>
      </c>
      <c r="O9" s="3">
        <f t="shared" si="2"/>
        <v>0</v>
      </c>
      <c r="P9" s="3">
        <f t="shared" si="2"/>
        <v>7.4554506306547808E-3</v>
      </c>
      <c r="Q9" s="3">
        <f t="shared" si="2"/>
        <v>0</v>
      </c>
      <c r="R9" s="3">
        <f t="shared" si="2"/>
        <v>-3.6838042853871711E-3</v>
      </c>
      <c r="S9" s="3">
        <f t="shared" si="2"/>
        <v>-2.1435536124304155E-2</v>
      </c>
      <c r="T9" s="3">
        <f t="shared" si="2"/>
        <v>7.4544098857578511E-3</v>
      </c>
      <c r="U9" s="3">
        <f t="shared" si="2"/>
        <v>-3.683118798917917E-3</v>
      </c>
    </row>
    <row r="10" spans="3:21" x14ac:dyDescent="0.2">
      <c r="C10">
        <v>0</v>
      </c>
      <c r="D10">
        <v>2.2967360000000001</v>
      </c>
      <c r="E10" s="1">
        <v>1666670000</v>
      </c>
      <c r="F10" s="1">
        <v>899424600</v>
      </c>
      <c r="G10">
        <v>0.5</v>
      </c>
      <c r="H10">
        <v>0.72463</v>
      </c>
      <c r="I10">
        <v>6.1180999999999999E-2</v>
      </c>
      <c r="J10">
        <v>0.53965399999999997</v>
      </c>
      <c r="K10">
        <v>1.44926</v>
      </c>
      <c r="L10" s="2">
        <v>72681.2</v>
      </c>
      <c r="N10" s="2">
        <f t="shared" si="1"/>
        <v>2.2967360000000001</v>
      </c>
      <c r="O10" s="3">
        <f t="shared" si="2"/>
        <v>0</v>
      </c>
      <c r="P10" s="3">
        <f t="shared" si="2"/>
        <v>1.100860918740465E-2</v>
      </c>
      <c r="Q10" s="3">
        <f t="shared" si="2"/>
        <v>0</v>
      </c>
      <c r="R10" s="3">
        <f t="shared" si="2"/>
        <v>-6.5518796724470807E-3</v>
      </c>
      <c r="S10" s="3">
        <f t="shared" si="2"/>
        <v>-3.7822791180448623E-2</v>
      </c>
      <c r="T10" s="3">
        <f t="shared" si="2"/>
        <v>1.1008321811689425E-2</v>
      </c>
      <c r="U10" s="3">
        <f t="shared" si="2"/>
        <v>-6.5518796724470807E-3</v>
      </c>
    </row>
    <row r="11" spans="3:21" x14ac:dyDescent="0.2">
      <c r="C11">
        <v>0</v>
      </c>
      <c r="D11">
        <v>3.0823990000000001</v>
      </c>
      <c r="E11" s="1">
        <v>1666670000</v>
      </c>
      <c r="F11" s="1">
        <v>894391700</v>
      </c>
      <c r="G11">
        <v>0.5</v>
      </c>
      <c r="H11">
        <v>0.72283299999999995</v>
      </c>
      <c r="I11">
        <v>6.0297999999999997E-2</v>
      </c>
      <c r="J11">
        <v>0.53663400000000006</v>
      </c>
      <c r="K11">
        <v>1.4456659999999999</v>
      </c>
      <c r="L11" s="2">
        <v>34914.699999999997</v>
      </c>
      <c r="N11" s="2">
        <f t="shared" si="1"/>
        <v>3.0823990000000001</v>
      </c>
      <c r="O11" s="3">
        <f t="shared" si="2"/>
        <v>0</v>
      </c>
      <c r="P11" s="3">
        <f t="shared" si="2"/>
        <v>5.3513198168679832E-3</v>
      </c>
      <c r="Q11" s="3">
        <f t="shared" si="2"/>
        <v>0</v>
      </c>
      <c r="R11" s="3">
        <f t="shared" si="2"/>
        <v>-9.0155180426894077E-3</v>
      </c>
      <c r="S11" s="3">
        <f t="shared" si="2"/>
        <v>-5.1709495800962624E-2</v>
      </c>
      <c r="T11" s="3">
        <f t="shared" si="2"/>
        <v>5.3505389881187693E-3</v>
      </c>
      <c r="U11" s="3">
        <f t="shared" si="2"/>
        <v>-9.0155180426894077E-3</v>
      </c>
    </row>
    <row r="12" spans="3:21" x14ac:dyDescent="0.2">
      <c r="C12">
        <v>0</v>
      </c>
      <c r="D12">
        <v>4.1368200000000002</v>
      </c>
      <c r="E12" s="1">
        <v>1666670000</v>
      </c>
      <c r="F12" s="1">
        <v>883885300</v>
      </c>
      <c r="G12">
        <v>0.5</v>
      </c>
      <c r="H12">
        <v>0.72027600000000003</v>
      </c>
      <c r="I12">
        <v>5.9060000000000001E-2</v>
      </c>
      <c r="J12">
        <v>0.53032999999999997</v>
      </c>
      <c r="K12">
        <v>1.4405509999999999</v>
      </c>
      <c r="L12" s="2">
        <v>21073.8</v>
      </c>
      <c r="N12" s="2">
        <f t="shared" si="1"/>
        <v>4.1368200000000002</v>
      </c>
      <c r="O12" s="3">
        <f t="shared" si="2"/>
        <v>0</v>
      </c>
      <c r="P12" s="3">
        <f t="shared" si="2"/>
        <v>-6.458520442745308E-3</v>
      </c>
      <c r="Q12" s="3">
        <f t="shared" si="2"/>
        <v>0</v>
      </c>
      <c r="R12" s="3">
        <f t="shared" si="2"/>
        <v>-1.252109584608907E-2</v>
      </c>
      <c r="S12" s="3">
        <f t="shared" si="2"/>
        <v>-7.1179190387821278E-2</v>
      </c>
      <c r="T12" s="3">
        <f t="shared" si="2"/>
        <v>-6.4596142965802628E-3</v>
      </c>
      <c r="U12" s="3">
        <f t="shared" si="2"/>
        <v>-1.2521781332558324E-2</v>
      </c>
    </row>
    <row r="13" spans="3:21" x14ac:dyDescent="0.2">
      <c r="C13">
        <v>0</v>
      </c>
      <c r="D13">
        <v>5.5519360000000004</v>
      </c>
      <c r="E13" s="1">
        <v>1666670000</v>
      </c>
      <c r="F13" s="1">
        <v>893522300</v>
      </c>
      <c r="G13">
        <v>0.5</v>
      </c>
      <c r="H13">
        <v>0.71755100000000005</v>
      </c>
      <c r="I13">
        <v>5.7766999999999999E-2</v>
      </c>
      <c r="J13">
        <v>0.53611200000000003</v>
      </c>
      <c r="K13">
        <v>1.4351020000000001</v>
      </c>
      <c r="L13" s="2">
        <v>13584.5</v>
      </c>
      <c r="N13" s="2">
        <f t="shared" si="1"/>
        <v>5.5519360000000004</v>
      </c>
      <c r="O13" s="3">
        <f t="shared" si="2"/>
        <v>0</v>
      </c>
      <c r="P13" s="3">
        <f t="shared" si="2"/>
        <v>4.3740607060680503E-3</v>
      </c>
      <c r="Q13" s="3">
        <f t="shared" si="2"/>
        <v>0</v>
      </c>
      <c r="R13" s="3">
        <f t="shared" si="2"/>
        <v>-1.6256997103134108E-2</v>
      </c>
      <c r="S13" s="3">
        <f t="shared" si="2"/>
        <v>-9.1513855251155962E-2</v>
      </c>
      <c r="T13" s="3">
        <f t="shared" si="2"/>
        <v>4.3726043411307369E-3</v>
      </c>
      <c r="U13" s="3">
        <f t="shared" si="2"/>
        <v>-1.6256997103134108E-2</v>
      </c>
    </row>
    <row r="14" spans="3:21" x14ac:dyDescent="0.2">
      <c r="C14">
        <v>0</v>
      </c>
      <c r="D14">
        <v>7.4511310000000002</v>
      </c>
      <c r="E14" s="1">
        <v>1666670000</v>
      </c>
      <c r="F14" s="1">
        <v>907227100</v>
      </c>
      <c r="G14">
        <v>0.5</v>
      </c>
      <c r="H14">
        <v>0.71485799999999999</v>
      </c>
      <c r="I14">
        <v>5.6514000000000002E-2</v>
      </c>
      <c r="J14">
        <v>0.54433500000000001</v>
      </c>
      <c r="K14">
        <v>1.4297169999999999</v>
      </c>
      <c r="L14" s="2">
        <v>12100.5</v>
      </c>
      <c r="N14" s="2">
        <f t="shared" si="1"/>
        <v>7.4511310000000002</v>
      </c>
      <c r="O14" s="3">
        <f t="shared" si="2"/>
        <v>0</v>
      </c>
      <c r="P14" s="3">
        <f t="shared" si="2"/>
        <v>1.9779099424368063E-2</v>
      </c>
      <c r="Q14" s="3">
        <f t="shared" si="2"/>
        <v>0</v>
      </c>
      <c r="R14" s="3">
        <f t="shared" si="2"/>
        <v>-1.994902722615155E-2</v>
      </c>
      <c r="S14" s="3">
        <f t="shared" si="2"/>
        <v>-0.11121945082250817</v>
      </c>
      <c r="T14" s="3">
        <f t="shared" si="2"/>
        <v>1.9777885188224431E-2</v>
      </c>
      <c r="U14" s="3">
        <f t="shared" si="2"/>
        <v>-1.9948341739682407E-2</v>
      </c>
    </row>
    <row r="15" spans="3:21" x14ac:dyDescent="0.2">
      <c r="C15">
        <v>0</v>
      </c>
      <c r="D15">
        <v>10</v>
      </c>
      <c r="E15" s="1">
        <v>1666670000</v>
      </c>
      <c r="F15" s="1">
        <v>907469900</v>
      </c>
      <c r="G15">
        <v>0.5</v>
      </c>
      <c r="H15">
        <v>0.71482100000000004</v>
      </c>
      <c r="I15">
        <v>5.6495999999999998E-2</v>
      </c>
      <c r="J15">
        <v>0.54448099999999999</v>
      </c>
      <c r="K15">
        <v>1.4296420000000001</v>
      </c>
      <c r="L15" s="2">
        <v>10004.700000000001</v>
      </c>
      <c r="O15" s="3"/>
      <c r="P15" s="3"/>
      <c r="Q15" s="3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Renato Poli</cp:lastModifiedBy>
  <cp:revision>3</cp:revision>
  <dcterms:created xsi:type="dcterms:W3CDTF">2024-05-16T13:33:39Z</dcterms:created>
  <dcterms:modified xsi:type="dcterms:W3CDTF">2024-05-16T21:42:43Z</dcterms:modified>
  <dc:language>en-US</dc:language>
</cp:coreProperties>
</file>