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rpoli_petrobras_com_br/Documents/RENATO_POLI/DOUTORADO/2023/2023 - FALL/ADV_GEOMEC/HW1/"/>
    </mc:Choice>
  </mc:AlternateContent>
  <xr:revisionPtr revIDLastSave="465" documentId="11_F25DC773A252ABDACC1048A059DA732E5BDE58F9" xr6:coauthVersionLast="47" xr6:coauthVersionMax="47" xr10:uidLastSave="{5C2CC3C8-27D4-4D08-8842-CE7165AE36AB}"/>
  <bookViews>
    <workbookView xWindow="-110" yWindow="-110" windowWidth="19420" windowHeight="10300" activeTab="3" xr2:uid="{00000000-000D-0000-FFFF-FFFF00000000}"/>
  </bookViews>
  <sheets>
    <sheet name="Q1" sheetId="1" r:id="rId1"/>
    <sheet name="Q2" sheetId="2" r:id="rId2"/>
    <sheet name="Q3" sheetId="3" r:id="rId3"/>
    <sheet name="Q4-5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L4" i="5"/>
  <c r="M4" i="5"/>
  <c r="L5" i="5"/>
  <c r="M5" i="5"/>
  <c r="L6" i="5"/>
  <c r="M6" i="5"/>
  <c r="L7" i="5"/>
  <c r="M7" i="5"/>
  <c r="K4" i="5"/>
  <c r="K5" i="5"/>
  <c r="K6" i="5"/>
  <c r="K7" i="5"/>
  <c r="K3" i="5"/>
  <c r="O9" i="4"/>
  <c r="M7" i="4"/>
  <c r="N8" i="4"/>
  <c r="O5" i="4"/>
  <c r="M3" i="4"/>
  <c r="N4" i="4"/>
  <c r="J12" i="4"/>
  <c r="I11" i="4"/>
  <c r="K13" i="4"/>
  <c r="K9" i="4"/>
  <c r="I7" i="4"/>
  <c r="J8" i="4"/>
  <c r="K5" i="4"/>
  <c r="I3" i="4"/>
  <c r="J4" i="4"/>
  <c r="B5" i="2"/>
  <c r="D4" i="2"/>
  <c r="D5" i="2" s="1"/>
  <c r="D3" i="2"/>
  <c r="D4" i="1"/>
  <c r="D3" i="1"/>
  <c r="C5" i="1"/>
  <c r="D5" i="1" s="1"/>
  <c r="B5" i="1"/>
  <c r="B7" i="1" s="1"/>
  <c r="B7" i="2" l="1"/>
  <c r="B7" i="3" s="1"/>
  <c r="B10" i="3" s="1"/>
  <c r="B11" i="3" s="1"/>
</calcChain>
</file>

<file path=xl/sharedStrings.xml><?xml version="1.0" encoding="utf-8"?>
<sst xmlns="http://schemas.openxmlformats.org/spreadsheetml/2006/main" count="71" uniqueCount="40">
  <si>
    <t>H(m)</t>
  </si>
  <si>
    <t>Sv(psi)</t>
  </si>
  <si>
    <t>h_ft</t>
  </si>
  <si>
    <t>psi/ft</t>
  </si>
  <si>
    <t>DELTA</t>
  </si>
  <si>
    <t>Sv Grad</t>
  </si>
  <si>
    <t>Pp Grad</t>
  </si>
  <si>
    <t>Sv(psi) @ A</t>
  </si>
  <si>
    <t>H</t>
  </si>
  <si>
    <t>psi</t>
  </si>
  <si>
    <t>ft</t>
  </si>
  <si>
    <t>m</t>
  </si>
  <si>
    <t>SV</t>
  </si>
  <si>
    <t>SHMax</t>
  </si>
  <si>
    <t>Shmin</t>
  </si>
  <si>
    <t>A</t>
  </si>
  <si>
    <t>C</t>
  </si>
  <si>
    <t>D</t>
  </si>
  <si>
    <t>B</t>
  </si>
  <si>
    <t>E</t>
  </si>
  <si>
    <t>H (m)</t>
  </si>
  <si>
    <t>Point</t>
  </si>
  <si>
    <t>FAULT STRESS REGIME</t>
  </si>
  <si>
    <t>REVERSE</t>
  </si>
  <si>
    <t>STRIKE SLIP</t>
  </si>
  <si>
    <t>Pp (psi)</t>
  </si>
  <si>
    <t>h (m)</t>
  </si>
  <si>
    <t>h (ft)</t>
  </si>
  <si>
    <t>Assuming that the Sv gradient is constant</t>
  </si>
  <si>
    <t>TENSORS OF TOTAL STRESSES (psi)</t>
  </si>
  <si>
    <t>Pp(psi)</t>
  </si>
  <si>
    <t>Sig_v</t>
  </si>
  <si>
    <t>Sig_hmax</t>
  </si>
  <si>
    <t>Sig_hmin</t>
  </si>
  <si>
    <t>Effective stresses (psi)</t>
  </si>
  <si>
    <t>POINT A - STRIKE SLIP</t>
  </si>
  <si>
    <t>POINT C - STRIKE SLIP</t>
  </si>
  <si>
    <t>POINT B - STRIKE SLIP</t>
  </si>
  <si>
    <t>POINT E - STRIKE SLIP</t>
  </si>
  <si>
    <r>
      <t xml:space="preserve">POINT D - </t>
    </r>
    <r>
      <rPr>
        <sz val="11"/>
        <color rgb="FFFF0000"/>
        <rFont val="Calibri"/>
        <family val="2"/>
        <scheme val="minor"/>
      </rPr>
      <t>REVERSE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</si>
</sst>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4" borderId="0" xfId="0" applyFill="1"/>
    <xf numFmtId="1" fontId="0" fillId="5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9" borderId="0" xfId="0" applyFill="1"/>
    <xf numFmtId="0" fontId="1" fillId="10" borderId="0" xfId="0" applyFont="1" applyFill="1" applyAlignment="1">
      <alignment horizontal="center"/>
    </xf>
    <xf numFmtId="0" fontId="1" fillId="4" borderId="0" xfId="0" applyFont="1" applyFill="1"/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11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/>
    <xf numFmtId="1" fontId="0" fillId="2" borderId="0" xfId="0" applyNumberForma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workbookViewId="0">
      <selection activeCell="B13" sqref="B13"/>
    </sheetView>
  </sheetViews>
  <sheetFormatPr defaultRowHeight="14.5" x14ac:dyDescent="0.35"/>
  <sheetData>
    <row r="2" spans="1:4" x14ac:dyDescent="0.35">
      <c r="A2" s="13"/>
      <c r="B2" s="10" t="s">
        <v>25</v>
      </c>
      <c r="C2" s="10" t="s">
        <v>26</v>
      </c>
      <c r="D2" s="10" t="s">
        <v>27</v>
      </c>
    </row>
    <row r="3" spans="1:4" x14ac:dyDescent="0.35">
      <c r="A3" t="s">
        <v>15</v>
      </c>
      <c r="B3" s="6">
        <v>7414.4558775857704</v>
      </c>
      <c r="C3" s="6">
        <v>0.38626665650075098</v>
      </c>
      <c r="D3" s="6">
        <f>+C3/0.3048</f>
        <v>1.2672790567609939</v>
      </c>
    </row>
    <row r="4" spans="1:4" x14ac:dyDescent="0.35">
      <c r="A4" t="s">
        <v>18</v>
      </c>
      <c r="B4" s="6">
        <v>7934.9265315477896</v>
      </c>
      <c r="C4" s="6">
        <v>200.301369103122</v>
      </c>
      <c r="D4" s="6">
        <f>+C4/0.3048</f>
        <v>657.1567227792716</v>
      </c>
    </row>
    <row r="5" spans="1:4" x14ac:dyDescent="0.35">
      <c r="A5" s="2" t="s">
        <v>4</v>
      </c>
      <c r="B5" s="12">
        <f>+B4-B3</f>
        <v>520.47065396201924</v>
      </c>
      <c r="C5" s="12">
        <f>+C4-C3</f>
        <v>199.91510244662126</v>
      </c>
      <c r="D5" s="12">
        <f>+C5/0.3048</f>
        <v>655.88944372251069</v>
      </c>
    </row>
    <row r="7" spans="1:4" x14ac:dyDescent="0.35">
      <c r="A7" t="s">
        <v>6</v>
      </c>
      <c r="B7" s="14">
        <f>+B5/D5</f>
        <v>0.79353412216558938</v>
      </c>
      <c r="C7" s="1" t="s">
        <v>3</v>
      </c>
    </row>
  </sheetData>
  <pageMargins left="0.7" right="0.7" top="0.75" bottom="0.75" header="0.3" footer="0.3"/>
  <pageSetup orientation="portrait" r:id="rId1"/>
  <headerFooter>
    <oddFooter>&amp;C_x000D_&amp;1#&amp;"Arial Black"&amp;11&amp;K737373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0E1F-57BD-4E0B-8BC5-4D289B4E3ADB}">
  <dimension ref="A2:D7"/>
  <sheetViews>
    <sheetView workbookViewId="0">
      <selection activeCell="A5" sqref="A5"/>
    </sheetView>
  </sheetViews>
  <sheetFormatPr defaultRowHeight="14.5" x14ac:dyDescent="0.35"/>
  <cols>
    <col min="2" max="4" width="9.1796875" customWidth="1"/>
  </cols>
  <sheetData>
    <row r="2" spans="1:4" x14ac:dyDescent="0.35">
      <c r="A2" s="13"/>
      <c r="B2" s="10" t="s">
        <v>1</v>
      </c>
      <c r="C2" s="10" t="s">
        <v>0</v>
      </c>
      <c r="D2" s="10" t="s">
        <v>2</v>
      </c>
    </row>
    <row r="3" spans="1:4" x14ac:dyDescent="0.35">
      <c r="A3" t="s">
        <v>15</v>
      </c>
      <c r="B3" s="6">
        <v>8881.7454085506306</v>
      </c>
      <c r="C3" s="6">
        <v>-9.1497223370865299E-2</v>
      </c>
      <c r="D3" s="6">
        <f>+C3/0.3048</f>
        <v>-0.30018774071806198</v>
      </c>
    </row>
    <row r="4" spans="1:4" x14ac:dyDescent="0.35">
      <c r="A4" t="s">
        <v>18</v>
      </c>
      <c r="B4" s="6">
        <v>9530.1376084212407</v>
      </c>
      <c r="C4" s="6">
        <v>200.480901492763</v>
      </c>
      <c r="D4" s="6">
        <f>+C4/0.3048</f>
        <v>657.74573980565287</v>
      </c>
    </row>
    <row r="5" spans="1:4" x14ac:dyDescent="0.35">
      <c r="A5" s="2" t="s">
        <v>4</v>
      </c>
      <c r="B5" s="12">
        <f>+B4-B3</f>
        <v>648.39219987061006</v>
      </c>
      <c r="C5" s="12"/>
      <c r="D5" s="12">
        <f>+D4-D3</f>
        <v>658.04592754637099</v>
      </c>
    </row>
    <row r="7" spans="1:4" x14ac:dyDescent="0.35">
      <c r="A7" t="s">
        <v>5</v>
      </c>
      <c r="B7" s="14">
        <f>+B5/D5</f>
        <v>0.98532970531136577</v>
      </c>
      <c r="C7" s="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A64A-A308-44F1-9FC3-B10188C5B73A}">
  <dimension ref="A5:C11"/>
  <sheetViews>
    <sheetView topLeftCell="A4" workbookViewId="0">
      <selection activeCell="A5" sqref="A5:C11"/>
    </sheetView>
  </sheetViews>
  <sheetFormatPr defaultRowHeight="14.5" x14ac:dyDescent="0.35"/>
  <cols>
    <col min="1" max="3" width="12.90625" customWidth="1"/>
  </cols>
  <sheetData>
    <row r="5" spans="1:3" x14ac:dyDescent="0.35">
      <c r="A5" s="9" t="s">
        <v>28</v>
      </c>
      <c r="B5" s="9"/>
      <c r="C5" s="9"/>
    </row>
    <row r="7" spans="1:3" x14ac:dyDescent="0.35">
      <c r="A7" s="9" t="s">
        <v>5</v>
      </c>
      <c r="B7" s="15">
        <f>+'Q2'!B7</f>
        <v>0.98532970531136577</v>
      </c>
      <c r="C7" t="s">
        <v>3</v>
      </c>
    </row>
    <row r="8" spans="1:3" x14ac:dyDescent="0.35">
      <c r="A8" s="9" t="s">
        <v>7</v>
      </c>
      <c r="B8" s="6">
        <v>8881.7454085506306</v>
      </c>
      <c r="C8" t="s">
        <v>9</v>
      </c>
    </row>
    <row r="10" spans="1:3" x14ac:dyDescent="0.35">
      <c r="A10" s="16" t="s">
        <v>8</v>
      </c>
      <c r="B10" s="17">
        <f>+B8/B7</f>
        <v>9013.9831983894001</v>
      </c>
      <c r="C10" s="1" t="s">
        <v>10</v>
      </c>
    </row>
    <row r="11" spans="1:3" x14ac:dyDescent="0.35">
      <c r="A11" s="1"/>
      <c r="B11" s="17">
        <f>+B10*0.3048</f>
        <v>2747.4620788690891</v>
      </c>
      <c r="C11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EFC-6795-4E3E-99B2-95B526C109DA}">
  <dimension ref="A1:O21"/>
  <sheetViews>
    <sheetView tabSelected="1" workbookViewId="0">
      <selection activeCell="I1" sqref="I1:O13"/>
    </sheetView>
  </sheetViews>
  <sheetFormatPr defaultRowHeight="14.5" x14ac:dyDescent="0.35"/>
  <cols>
    <col min="1" max="1" width="5.26953125" bestFit="1" customWidth="1"/>
    <col min="6" max="6" width="3.54296875" customWidth="1"/>
    <col min="7" max="7" width="19.54296875" bestFit="1" customWidth="1"/>
    <col min="9" max="11" width="7.90625" customWidth="1"/>
    <col min="12" max="12" width="3.90625" customWidth="1"/>
    <col min="13" max="15" width="7.90625" customWidth="1"/>
    <col min="16" max="17" width="3.08984375" customWidth="1"/>
  </cols>
  <sheetData>
    <row r="1" spans="1:15" x14ac:dyDescent="0.35">
      <c r="A1" s="10" t="s">
        <v>21</v>
      </c>
      <c r="B1" s="10" t="s">
        <v>20</v>
      </c>
      <c r="C1" s="10" t="s">
        <v>12</v>
      </c>
      <c r="D1" s="10" t="s">
        <v>13</v>
      </c>
      <c r="E1" s="10" t="s">
        <v>14</v>
      </c>
      <c r="G1" s="9" t="s">
        <v>22</v>
      </c>
      <c r="I1" s="7" t="s">
        <v>29</v>
      </c>
      <c r="J1" s="7"/>
      <c r="K1" s="7"/>
      <c r="L1" s="7"/>
      <c r="M1" s="7"/>
      <c r="N1" s="7"/>
      <c r="O1" s="7"/>
    </row>
    <row r="2" spans="1:15" x14ac:dyDescent="0.35">
      <c r="A2" s="11" t="s">
        <v>15</v>
      </c>
      <c r="B2" s="6">
        <v>-9.1497223370865299E-2</v>
      </c>
      <c r="C2" s="3">
        <v>8881.7454085506306</v>
      </c>
      <c r="D2" s="4">
        <v>9813.2877454929803</v>
      </c>
      <c r="E2" s="5">
        <v>8509.1284737736896</v>
      </c>
      <c r="G2" s="8" t="s">
        <v>24</v>
      </c>
      <c r="I2" s="32" t="s">
        <v>35</v>
      </c>
      <c r="J2" s="33"/>
      <c r="K2" s="34"/>
      <c r="L2" s="22"/>
      <c r="M2" s="32" t="s">
        <v>37</v>
      </c>
      <c r="N2" s="33"/>
      <c r="O2" s="34"/>
    </row>
    <row r="3" spans="1:15" x14ac:dyDescent="0.35">
      <c r="A3" s="11" t="s">
        <v>16</v>
      </c>
      <c r="B3" s="6">
        <v>24.787240764626301</v>
      </c>
      <c r="C3" s="3">
        <v>8968.66485138813</v>
      </c>
      <c r="D3" s="4">
        <v>9993.2510717440691</v>
      </c>
      <c r="E3" s="5">
        <v>8467.6849695799901</v>
      </c>
      <c r="G3" s="8" t="s">
        <v>24</v>
      </c>
      <c r="I3" s="24">
        <f>+$D2</f>
        <v>9813.2877454929803</v>
      </c>
      <c r="J3" s="25">
        <v>0</v>
      </c>
      <c r="K3" s="26">
        <v>0</v>
      </c>
      <c r="L3" s="22"/>
      <c r="M3" s="24">
        <f>+$D5</f>
        <v>10345.2371532458</v>
      </c>
      <c r="N3" s="25">
        <v>0</v>
      </c>
      <c r="O3" s="26">
        <v>0</v>
      </c>
    </row>
    <row r="4" spans="1:15" x14ac:dyDescent="0.35">
      <c r="A4" s="11" t="s">
        <v>17</v>
      </c>
      <c r="B4" s="6">
        <v>102.94703752960901</v>
      </c>
      <c r="C4" s="3">
        <v>9205.2518192318694</v>
      </c>
      <c r="D4" s="4">
        <v>10742.351850327001</v>
      </c>
      <c r="E4" s="5">
        <v>9577.8135788684904</v>
      </c>
      <c r="G4" s="18" t="s">
        <v>23</v>
      </c>
      <c r="I4" s="27">
        <v>0</v>
      </c>
      <c r="J4" s="21">
        <f>+$C2</f>
        <v>8881.7454085506306</v>
      </c>
      <c r="K4" s="28">
        <v>0</v>
      </c>
      <c r="L4" s="22"/>
      <c r="M4" s="27">
        <v>0</v>
      </c>
      <c r="N4" s="21">
        <f>+$C5</f>
        <v>9530.1376084212407</v>
      </c>
      <c r="O4" s="28">
        <v>0</v>
      </c>
    </row>
    <row r="5" spans="1:15" x14ac:dyDescent="0.35">
      <c r="A5" s="11" t="s">
        <v>18</v>
      </c>
      <c r="B5" s="6">
        <v>200.480901492763</v>
      </c>
      <c r="C5" s="3">
        <v>9530.1376084212407</v>
      </c>
      <c r="D5" s="4">
        <v>10345.2371532458</v>
      </c>
      <c r="E5" s="5">
        <v>9052.7773358786108</v>
      </c>
      <c r="G5" s="8" t="s">
        <v>24</v>
      </c>
      <c r="I5" s="29">
        <v>0</v>
      </c>
      <c r="J5" s="30">
        <v>0</v>
      </c>
      <c r="K5" s="31">
        <f>+$E2</f>
        <v>8509.1284737736896</v>
      </c>
      <c r="L5" s="22"/>
      <c r="M5" s="29">
        <v>0</v>
      </c>
      <c r="N5" s="30">
        <v>0</v>
      </c>
      <c r="O5" s="31">
        <f>+$E5</f>
        <v>9052.7773358786108</v>
      </c>
    </row>
    <row r="6" spans="1:15" x14ac:dyDescent="0.35">
      <c r="A6" s="11" t="s">
        <v>19</v>
      </c>
      <c r="B6" s="6">
        <v>207.08620969280199</v>
      </c>
      <c r="C6" s="3">
        <v>9540.1266334232696</v>
      </c>
      <c r="D6" s="4">
        <v>11321.701352825499</v>
      </c>
      <c r="E6" s="5">
        <v>9249.0196531287802</v>
      </c>
      <c r="G6" s="8" t="s">
        <v>24</v>
      </c>
      <c r="I6" s="32" t="s">
        <v>36</v>
      </c>
      <c r="J6" s="33"/>
      <c r="K6" s="34"/>
      <c r="L6" s="22"/>
      <c r="M6" s="32" t="s">
        <v>38</v>
      </c>
      <c r="N6" s="33"/>
      <c r="O6" s="34"/>
    </row>
    <row r="7" spans="1:15" x14ac:dyDescent="0.35">
      <c r="I7" s="24">
        <f>+$D3</f>
        <v>9993.2510717440691</v>
      </c>
      <c r="J7" s="25">
        <v>0</v>
      </c>
      <c r="K7" s="26">
        <v>0</v>
      </c>
      <c r="L7" s="22"/>
      <c r="M7" s="24">
        <f>+$D6</f>
        <v>11321.701352825499</v>
      </c>
      <c r="N7" s="25">
        <v>0</v>
      </c>
      <c r="O7" s="26">
        <v>0</v>
      </c>
    </row>
    <row r="8" spans="1:15" x14ac:dyDescent="0.35">
      <c r="I8" s="27">
        <v>0</v>
      </c>
      <c r="J8" s="21">
        <f>+$C3</f>
        <v>8968.66485138813</v>
      </c>
      <c r="K8" s="28">
        <v>0</v>
      </c>
      <c r="L8" s="22"/>
      <c r="M8" s="27">
        <v>0</v>
      </c>
      <c r="N8" s="21">
        <f>+$C6</f>
        <v>9540.1266334232696</v>
      </c>
      <c r="O8" s="28">
        <v>0</v>
      </c>
    </row>
    <row r="9" spans="1:15" x14ac:dyDescent="0.35">
      <c r="I9" s="29">
        <v>0</v>
      </c>
      <c r="J9" s="30">
        <v>0</v>
      </c>
      <c r="K9" s="31">
        <f>+$E3</f>
        <v>8467.6849695799901</v>
      </c>
      <c r="L9" s="21"/>
      <c r="M9" s="29">
        <v>0</v>
      </c>
      <c r="N9" s="30">
        <v>0</v>
      </c>
      <c r="O9" s="31">
        <f>+$E6</f>
        <v>9249.0196531287802</v>
      </c>
    </row>
    <row r="10" spans="1:15" x14ac:dyDescent="0.35">
      <c r="I10" s="32" t="s">
        <v>39</v>
      </c>
      <c r="J10" s="33"/>
      <c r="K10" s="34"/>
      <c r="L10" s="22"/>
      <c r="M10" s="22"/>
      <c r="N10" s="22"/>
      <c r="O10" s="22"/>
    </row>
    <row r="11" spans="1:15" x14ac:dyDescent="0.35">
      <c r="I11" s="24">
        <f>+$D4</f>
        <v>10742.351850327001</v>
      </c>
      <c r="J11" s="25">
        <v>0</v>
      </c>
      <c r="K11" s="26">
        <v>0</v>
      </c>
      <c r="L11" s="22"/>
      <c r="M11" s="22"/>
      <c r="N11" s="23"/>
      <c r="O11" s="22"/>
    </row>
    <row r="12" spans="1:15" x14ac:dyDescent="0.35">
      <c r="I12" s="27">
        <v>0</v>
      </c>
      <c r="J12" s="21">
        <f>+$E4</f>
        <v>9577.8135788684904</v>
      </c>
      <c r="K12" s="28">
        <v>0</v>
      </c>
      <c r="L12" s="22"/>
      <c r="M12" s="22"/>
      <c r="N12" s="22"/>
      <c r="O12" s="23"/>
    </row>
    <row r="13" spans="1:15" x14ac:dyDescent="0.35">
      <c r="I13" s="29">
        <v>0</v>
      </c>
      <c r="J13" s="30">
        <v>0</v>
      </c>
      <c r="K13" s="31">
        <f>+$C4</f>
        <v>9205.2518192318694</v>
      </c>
      <c r="L13" s="22"/>
      <c r="M13" s="23"/>
      <c r="N13" s="22"/>
      <c r="O13" s="22"/>
    </row>
    <row r="14" spans="1:15" x14ac:dyDescent="0.35">
      <c r="L14" s="19"/>
      <c r="M14" s="19"/>
      <c r="N14" s="19"/>
      <c r="O14" s="19"/>
    </row>
    <row r="15" spans="1:15" x14ac:dyDescent="0.35">
      <c r="L15" s="19"/>
      <c r="M15" s="19"/>
      <c r="N15" s="19"/>
      <c r="O15" s="19"/>
    </row>
    <row r="16" spans="1:15" x14ac:dyDescent="0.35">
      <c r="L16" s="19"/>
      <c r="M16" s="19"/>
      <c r="N16" s="19"/>
      <c r="O16" s="19"/>
    </row>
    <row r="17" spans="12:15" x14ac:dyDescent="0.35">
      <c r="L17" s="19"/>
      <c r="M17" s="19"/>
      <c r="N17" s="19"/>
      <c r="O17" s="19"/>
    </row>
    <row r="18" spans="12:15" x14ac:dyDescent="0.35">
      <c r="L18" s="19"/>
      <c r="M18" s="19"/>
      <c r="N18" s="19"/>
      <c r="O18" s="19"/>
    </row>
    <row r="19" spans="12:15" x14ac:dyDescent="0.35">
      <c r="L19" s="19"/>
      <c r="M19" s="19"/>
      <c r="N19" s="19"/>
      <c r="O19" s="19"/>
    </row>
    <row r="20" spans="12:15" x14ac:dyDescent="0.35">
      <c r="L20" s="19"/>
      <c r="M20" s="19"/>
      <c r="N20" s="19"/>
      <c r="O20" s="19"/>
    </row>
    <row r="21" spans="12:15" x14ac:dyDescent="0.35">
      <c r="L21" s="6"/>
      <c r="M21" s="6"/>
      <c r="N21" s="6"/>
      <c r="O21" s="6"/>
    </row>
  </sheetData>
  <conditionalFormatting sqref="C2:E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EA952-7DEB-4A96-A381-C17676D135B8}">
  <dimension ref="A1:M11"/>
  <sheetViews>
    <sheetView workbookViewId="0">
      <selection activeCell="E6" sqref="C6:E6"/>
    </sheetView>
  </sheetViews>
  <sheetFormatPr defaultRowHeight="14.5" x14ac:dyDescent="0.35"/>
  <cols>
    <col min="7" max="7" width="4.7265625" customWidth="1"/>
    <col min="8" max="9" width="9.81640625" customWidth="1"/>
    <col min="10" max="10" width="2.7265625" customWidth="1"/>
    <col min="11" max="13" width="9.81640625" customWidth="1"/>
  </cols>
  <sheetData>
    <row r="1" spans="1:13" x14ac:dyDescent="0.35">
      <c r="A1" s="10" t="s">
        <v>21</v>
      </c>
      <c r="B1" s="10" t="s">
        <v>20</v>
      </c>
      <c r="C1" s="10" t="s">
        <v>12</v>
      </c>
      <c r="D1" s="10" t="s">
        <v>13</v>
      </c>
      <c r="E1" s="10" t="s">
        <v>14</v>
      </c>
      <c r="K1" s="20" t="s">
        <v>34</v>
      </c>
      <c r="L1" s="20"/>
      <c r="M1" s="20"/>
    </row>
    <row r="2" spans="1:13" x14ac:dyDescent="0.35">
      <c r="A2" s="11" t="s">
        <v>15</v>
      </c>
      <c r="B2" s="6">
        <v>-9.1497223370865299E-2</v>
      </c>
      <c r="C2" s="3">
        <v>8881.7454085506306</v>
      </c>
      <c r="D2" s="4">
        <v>9813.2877454929803</v>
      </c>
      <c r="E2" s="5">
        <v>8509.1284737736896</v>
      </c>
      <c r="G2" s="10"/>
      <c r="H2" s="10" t="s">
        <v>0</v>
      </c>
      <c r="I2" s="10" t="s">
        <v>30</v>
      </c>
      <c r="K2" s="10" t="s">
        <v>31</v>
      </c>
      <c r="L2" s="10" t="s">
        <v>32</v>
      </c>
      <c r="M2" s="10" t="s">
        <v>33</v>
      </c>
    </row>
    <row r="3" spans="1:13" x14ac:dyDescent="0.35">
      <c r="A3" s="11" t="s">
        <v>16</v>
      </c>
      <c r="B3" s="6">
        <v>24.787240764626301</v>
      </c>
      <c r="C3" s="3">
        <v>8968.66485138813</v>
      </c>
      <c r="D3" s="4">
        <v>9993.2510717440691</v>
      </c>
      <c r="E3" s="5">
        <v>8467.6849695799901</v>
      </c>
      <c r="G3" s="11" t="s">
        <v>15</v>
      </c>
      <c r="H3" s="6">
        <v>0.28000000000000003</v>
      </c>
      <c r="I3" s="6">
        <v>7420.44</v>
      </c>
      <c r="K3" s="6">
        <f>+C2-$I3</f>
        <v>1461.305408550631</v>
      </c>
      <c r="L3" s="6">
        <f t="shared" ref="L3:M7" si="0">+D2-$I3</f>
        <v>2392.8477454929807</v>
      </c>
      <c r="M3" s="6">
        <f t="shared" si="0"/>
        <v>1088.68847377369</v>
      </c>
    </row>
    <row r="4" spans="1:13" x14ac:dyDescent="0.35">
      <c r="A4" s="11" t="s">
        <v>17</v>
      </c>
      <c r="B4" s="6">
        <v>102.94703752960901</v>
      </c>
      <c r="C4" s="3">
        <v>9205.2518192318694</v>
      </c>
      <c r="D4" s="4">
        <v>10742.351850327001</v>
      </c>
      <c r="E4" s="5">
        <v>9577.8135788684904</v>
      </c>
      <c r="G4" s="11" t="s">
        <v>16</v>
      </c>
      <c r="H4" s="6">
        <v>24.91</v>
      </c>
      <c r="I4" s="6">
        <v>7478.86</v>
      </c>
      <c r="K4" s="6">
        <f t="shared" ref="K4:K7" si="1">+C3-$I4</f>
        <v>1489.8048513881304</v>
      </c>
      <c r="L4" s="6">
        <f t="shared" si="0"/>
        <v>2514.3910717440694</v>
      </c>
      <c r="M4" s="6">
        <f t="shared" si="0"/>
        <v>988.82496957999047</v>
      </c>
    </row>
    <row r="5" spans="1:13" x14ac:dyDescent="0.35">
      <c r="A5" s="11" t="s">
        <v>18</v>
      </c>
      <c r="B5" s="6">
        <v>200.480901492763</v>
      </c>
      <c r="C5" s="3">
        <v>9530.1376084212407</v>
      </c>
      <c r="D5" s="4">
        <v>10345.2371532458</v>
      </c>
      <c r="E5" s="5">
        <v>9052.7773358786108</v>
      </c>
      <c r="G5" s="11" t="s">
        <v>17</v>
      </c>
      <c r="H5" s="6">
        <v>99.92</v>
      </c>
      <c r="I5" s="6">
        <v>7694.29</v>
      </c>
      <c r="K5" s="6">
        <f t="shared" si="1"/>
        <v>1510.9618192318694</v>
      </c>
      <c r="L5" s="6">
        <f t="shared" si="0"/>
        <v>3048.0618503270007</v>
      </c>
      <c r="M5" s="6">
        <f t="shared" si="0"/>
        <v>1883.5235788684904</v>
      </c>
    </row>
    <row r="6" spans="1:13" x14ac:dyDescent="0.35">
      <c r="A6" s="11" t="s">
        <v>19</v>
      </c>
      <c r="B6" s="6">
        <v>207.08620969280199</v>
      </c>
      <c r="C6" s="3">
        <v>9540.1266334232696</v>
      </c>
      <c r="D6" s="4">
        <v>11321.701352825499</v>
      </c>
      <c r="E6" s="5">
        <v>9249.0196531287802</v>
      </c>
      <c r="G6" s="11" t="s">
        <v>18</v>
      </c>
      <c r="H6" s="6">
        <v>199.94</v>
      </c>
      <c r="I6" s="6">
        <v>7961.41</v>
      </c>
      <c r="K6" s="6">
        <f t="shared" si="1"/>
        <v>1568.7276084212408</v>
      </c>
      <c r="L6" s="6">
        <f t="shared" si="0"/>
        <v>2383.8271532458002</v>
      </c>
      <c r="M6" s="6">
        <f t="shared" si="0"/>
        <v>1091.3673358786109</v>
      </c>
    </row>
    <row r="7" spans="1:13" x14ac:dyDescent="0.35">
      <c r="G7" s="11" t="s">
        <v>19</v>
      </c>
      <c r="H7" s="6">
        <v>207.02</v>
      </c>
      <c r="I7" s="6">
        <v>7987.68</v>
      </c>
      <c r="K7" s="6">
        <f t="shared" si="1"/>
        <v>1552.4466334232693</v>
      </c>
      <c r="L7" s="6">
        <f t="shared" si="0"/>
        <v>3334.021352825499</v>
      </c>
      <c r="M7" s="6">
        <f t="shared" si="0"/>
        <v>1261.3396531287799</v>
      </c>
    </row>
    <row r="10" spans="1:13" x14ac:dyDescent="0.35">
      <c r="K10" s="10" t="s">
        <v>31</v>
      </c>
      <c r="L10" s="10" t="s">
        <v>32</v>
      </c>
      <c r="M10" s="10" t="s">
        <v>33</v>
      </c>
    </row>
    <row r="11" spans="1:13" x14ac:dyDescent="0.35">
      <c r="G11" t="s">
        <v>19</v>
      </c>
      <c r="H11">
        <v>207.02</v>
      </c>
      <c r="I11">
        <v>7987.68</v>
      </c>
      <c r="K11">
        <v>1552.4466334232693</v>
      </c>
      <c r="L11">
        <v>3334.021352825499</v>
      </c>
      <c r="M11">
        <v>1261.3396531287799</v>
      </c>
    </row>
  </sheetData>
  <mergeCells count="1">
    <mergeCell ref="K1:M1"/>
  </mergeCells>
  <conditionalFormatting sqref="C2:E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Q4-5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Espirito Basso Poli</cp:lastModifiedBy>
  <dcterms:created xsi:type="dcterms:W3CDTF">2015-06-05T18:17:20Z</dcterms:created>
  <dcterms:modified xsi:type="dcterms:W3CDTF">2023-08-31T17:55:16Z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2023-08-23T21:27:37Z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584cc2b5-12e6-41a6-a7c3-b6d77f63db35</vt:lpwstr>
  </property>
  <property fmtid="{D5CDD505-2E9C-101B-9397-08002B2CF9AE}" pid="8" name="MSIP_Label_140b9f7d-8e3a-482f-9702-4b7ffc40985a_ContentBits">
    <vt:lpwstr>2</vt:lpwstr>
  </property>
</Properties>
</file>