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Doutorado-GIT/Research/PAPER/2024-05 - Multiphase EDFM/"/>
    </mc:Choice>
  </mc:AlternateContent>
  <xr:revisionPtr revIDLastSave="1345" documentId="11_F25DC773A252ABDACC10489FD91F4DFC5BDE58E8" xr6:coauthVersionLast="47" xr6:coauthVersionMax="47" xr10:uidLastSave="{A1F0FB60-0EE4-4C6F-9A7B-405534036A09}"/>
  <bookViews>
    <workbookView xWindow="-120" yWindow="-120" windowWidth="29040" windowHeight="15720" xr2:uid="{00000000-000D-0000-FFFF-FFFF00000000}"/>
  </bookViews>
  <sheets>
    <sheet name="PARAMS" sheetId="1" r:id="rId1"/>
    <sheet name="WW" sheetId="2" r:id="rId2"/>
    <sheet name="MW" sheetId="5" r:id="rId3"/>
    <sheet name="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E3" i="6"/>
  <c r="H3" i="6" s="1"/>
  <c r="N3" i="6" s="1"/>
  <c r="H2" i="6"/>
  <c r="N2" i="6" s="1"/>
  <c r="G2" i="6"/>
  <c r="M2" i="6" s="1"/>
  <c r="F2" i="6"/>
  <c r="L2" i="6" s="1"/>
  <c r="E4" i="5"/>
  <c r="H4" i="5" s="1"/>
  <c r="N4" i="5" s="1"/>
  <c r="G3" i="5"/>
  <c r="M3" i="5" s="1"/>
  <c r="F3" i="5"/>
  <c r="L3" i="5" s="1"/>
  <c r="E3" i="5"/>
  <c r="H3" i="5" s="1"/>
  <c r="N3" i="5" s="1"/>
  <c r="H2" i="5"/>
  <c r="N2" i="5" s="1"/>
  <c r="G2" i="5"/>
  <c r="M2" i="5" s="1"/>
  <c r="F2" i="5"/>
  <c r="L2" i="5" s="1"/>
  <c r="L102" i="2"/>
  <c r="M102" i="2"/>
  <c r="N102" i="2"/>
  <c r="C23" i="1"/>
  <c r="B23" i="5" s="1"/>
  <c r="B24" i="6"/>
  <c r="B23" i="6"/>
  <c r="B25" i="6"/>
  <c r="B22" i="6"/>
  <c r="B21" i="6"/>
  <c r="B3" i="6"/>
  <c r="B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1" i="6"/>
  <c r="B22" i="5"/>
  <c r="B25" i="5"/>
  <c r="B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1" i="5"/>
  <c r="B22" i="2"/>
  <c r="B25" i="2"/>
  <c r="B21" i="2"/>
  <c r="C24" i="1"/>
  <c r="B24" i="5" s="1"/>
  <c r="B24" i="2"/>
  <c r="B12" i="2"/>
  <c r="B13" i="2"/>
  <c r="B14" i="2"/>
  <c r="B15" i="2"/>
  <c r="A12" i="2"/>
  <c r="C12" i="1"/>
  <c r="D12" i="1"/>
  <c r="B12" i="1"/>
  <c r="E3" i="2"/>
  <c r="E4" i="2" s="1"/>
  <c r="B1" i="2"/>
  <c r="B2" i="2"/>
  <c r="B3" i="2"/>
  <c r="B4" i="2"/>
  <c r="B6" i="2"/>
  <c r="B7" i="2"/>
  <c r="B8" i="2"/>
  <c r="B9" i="2"/>
  <c r="B10" i="2"/>
  <c r="B16" i="2"/>
  <c r="B18" i="2"/>
  <c r="A2" i="2"/>
  <c r="A3" i="2"/>
  <c r="A4" i="2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C18" i="1"/>
  <c r="D18" i="1"/>
  <c r="B18" i="1"/>
  <c r="C17" i="1"/>
  <c r="D17" i="1"/>
  <c r="B17" i="1"/>
  <c r="B17" i="2" s="1"/>
  <c r="D5" i="1"/>
  <c r="B5" i="6" s="1"/>
  <c r="C5" i="1"/>
  <c r="B5" i="1"/>
  <c r="B5" i="2" s="1"/>
  <c r="I8" i="2" l="1"/>
  <c r="I86" i="2"/>
  <c r="I46" i="2"/>
  <c r="I2" i="2"/>
  <c r="I95" i="2"/>
  <c r="I87" i="2"/>
  <c r="I79" i="2"/>
  <c r="I71" i="2"/>
  <c r="I63" i="2"/>
  <c r="I55" i="2"/>
  <c r="I47" i="2"/>
  <c r="I39" i="2"/>
  <c r="I31" i="2"/>
  <c r="I23" i="2"/>
  <c r="I15" i="2"/>
  <c r="I7" i="2"/>
  <c r="I54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  <c r="I78" i="2"/>
  <c r="I6" i="2"/>
  <c r="I100" i="2"/>
  <c r="I92" i="2"/>
  <c r="I84" i="2"/>
  <c r="I76" i="2"/>
  <c r="I68" i="2"/>
  <c r="I60" i="2"/>
  <c r="I52" i="2"/>
  <c r="I44" i="2"/>
  <c r="I36" i="2"/>
  <c r="I28" i="2"/>
  <c r="I20" i="2"/>
  <c r="I12" i="2"/>
  <c r="I4" i="2"/>
  <c r="I70" i="2"/>
  <c r="I14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I62" i="2"/>
  <c r="I22" i="2"/>
  <c r="I98" i="2"/>
  <c r="I90" i="2"/>
  <c r="I82" i="2"/>
  <c r="I74" i="2"/>
  <c r="I66" i="2"/>
  <c r="I58" i="2"/>
  <c r="I50" i="2"/>
  <c r="I42" i="2"/>
  <c r="I34" i="2"/>
  <c r="I26" i="2"/>
  <c r="I18" i="2"/>
  <c r="I10" i="2"/>
  <c r="I102" i="2"/>
  <c r="O102" i="2" s="1"/>
  <c r="I38" i="2"/>
  <c r="I97" i="2"/>
  <c r="I89" i="2"/>
  <c r="I81" i="2"/>
  <c r="I73" i="2"/>
  <c r="I65" i="2"/>
  <c r="I57" i="2"/>
  <c r="I49" i="2"/>
  <c r="I41" i="2"/>
  <c r="I33" i="2"/>
  <c r="I25" i="2"/>
  <c r="I17" i="2"/>
  <c r="I9" i="2"/>
  <c r="I94" i="2"/>
  <c r="I30" i="2"/>
  <c r="I96" i="2"/>
  <c r="I88" i="2"/>
  <c r="I80" i="2"/>
  <c r="I72" i="2"/>
  <c r="I64" i="2"/>
  <c r="I56" i="2"/>
  <c r="I48" i="2"/>
  <c r="I40" i="2"/>
  <c r="I32" i="2"/>
  <c r="I24" i="2"/>
  <c r="I16" i="2"/>
  <c r="F3" i="6"/>
  <c r="E4" i="6"/>
  <c r="G3" i="6"/>
  <c r="M3" i="6" s="1"/>
  <c r="I2" i="6"/>
  <c r="O2" i="6" s="1"/>
  <c r="F4" i="5"/>
  <c r="E5" i="5"/>
  <c r="I2" i="5"/>
  <c r="O2" i="5" s="1"/>
  <c r="G4" i="5"/>
  <c r="M4" i="5" s="1"/>
  <c r="I3" i="5"/>
  <c r="O3" i="5" s="1"/>
  <c r="H3" i="2"/>
  <c r="N3" i="2" s="1"/>
  <c r="E5" i="2"/>
  <c r="F5" i="2" s="1"/>
  <c r="H4" i="2"/>
  <c r="N4" i="2" s="1"/>
  <c r="F3" i="2"/>
  <c r="F4" i="2"/>
  <c r="F2" i="2"/>
  <c r="G2" i="2"/>
  <c r="M2" i="2" s="1"/>
  <c r="G3" i="2"/>
  <c r="M3" i="2" s="1"/>
  <c r="G4" i="2"/>
  <c r="M4" i="2" s="1"/>
  <c r="H2" i="2"/>
  <c r="N2" i="2" s="1"/>
  <c r="I3" i="6" l="1"/>
  <c r="O3" i="6" s="1"/>
  <c r="L3" i="6"/>
  <c r="H4" i="6"/>
  <c r="N4" i="6" s="1"/>
  <c r="G4" i="6"/>
  <c r="M4" i="6" s="1"/>
  <c r="E5" i="6"/>
  <c r="F4" i="6"/>
  <c r="I4" i="5"/>
  <c r="O4" i="5" s="1"/>
  <c r="L4" i="5"/>
  <c r="H5" i="5"/>
  <c r="N5" i="5" s="1"/>
  <c r="G5" i="5"/>
  <c r="M5" i="5" s="1"/>
  <c r="E6" i="5"/>
  <c r="F5" i="5"/>
  <c r="L2" i="2"/>
  <c r="O5" i="2"/>
  <c r="O2" i="2"/>
  <c r="L3" i="2"/>
  <c r="L4" i="2"/>
  <c r="H5" i="2"/>
  <c r="N5" i="2" s="1"/>
  <c r="L5" i="2"/>
  <c r="O3" i="2"/>
  <c r="G5" i="2"/>
  <c r="M5" i="2" s="1"/>
  <c r="O4" i="2"/>
  <c r="E6" i="2"/>
  <c r="L4" i="6" l="1"/>
  <c r="I4" i="6"/>
  <c r="O4" i="6" s="1"/>
  <c r="H5" i="6"/>
  <c r="N5" i="6" s="1"/>
  <c r="G5" i="6"/>
  <c r="M5" i="6" s="1"/>
  <c r="E6" i="6"/>
  <c r="F5" i="6"/>
  <c r="H6" i="5"/>
  <c r="N6" i="5" s="1"/>
  <c r="G6" i="5"/>
  <c r="M6" i="5" s="1"/>
  <c r="E7" i="5"/>
  <c r="F6" i="5"/>
  <c r="L5" i="5"/>
  <c r="I5" i="5"/>
  <c r="O5" i="5" s="1"/>
  <c r="E7" i="2"/>
  <c r="H6" i="2"/>
  <c r="N6" i="2" s="1"/>
  <c r="F6" i="2"/>
  <c r="G6" i="2"/>
  <c r="M6" i="2" s="1"/>
  <c r="L5" i="6" l="1"/>
  <c r="I5" i="6"/>
  <c r="O5" i="6" s="1"/>
  <c r="H6" i="6"/>
  <c r="N6" i="6" s="1"/>
  <c r="G6" i="6"/>
  <c r="M6" i="6" s="1"/>
  <c r="E7" i="6"/>
  <c r="F6" i="6"/>
  <c r="L6" i="5"/>
  <c r="I6" i="5"/>
  <c r="O6" i="5" s="1"/>
  <c r="H7" i="5"/>
  <c r="N7" i="5" s="1"/>
  <c r="F7" i="5"/>
  <c r="G7" i="5"/>
  <c r="M7" i="5" s="1"/>
  <c r="E8" i="5"/>
  <c r="O6" i="2"/>
  <c r="L6" i="2"/>
  <c r="E8" i="2"/>
  <c r="G7" i="2"/>
  <c r="M7" i="2" s="1"/>
  <c r="H7" i="2"/>
  <c r="N7" i="2" s="1"/>
  <c r="F7" i="2"/>
  <c r="I6" i="6" l="1"/>
  <c r="O6" i="6" s="1"/>
  <c r="L6" i="6"/>
  <c r="H7" i="6"/>
  <c r="N7" i="6" s="1"/>
  <c r="G7" i="6"/>
  <c r="M7" i="6" s="1"/>
  <c r="E8" i="6"/>
  <c r="F7" i="6"/>
  <c r="H8" i="5"/>
  <c r="N8" i="5" s="1"/>
  <c r="G8" i="5"/>
  <c r="M8" i="5" s="1"/>
  <c r="E9" i="5"/>
  <c r="F8" i="5"/>
  <c r="I7" i="5"/>
  <c r="O7" i="5" s="1"/>
  <c r="L7" i="5"/>
  <c r="O7" i="2"/>
  <c r="L7" i="2"/>
  <c r="E9" i="2"/>
  <c r="H8" i="2"/>
  <c r="N8" i="2" s="1"/>
  <c r="G8" i="2"/>
  <c r="M8" i="2" s="1"/>
  <c r="F8" i="2"/>
  <c r="L7" i="6" l="1"/>
  <c r="I7" i="6"/>
  <c r="O7" i="6" s="1"/>
  <c r="G8" i="6"/>
  <c r="M8" i="6" s="1"/>
  <c r="H8" i="6"/>
  <c r="N8" i="6" s="1"/>
  <c r="E9" i="6"/>
  <c r="F8" i="6"/>
  <c r="G9" i="5"/>
  <c r="M9" i="5" s="1"/>
  <c r="H9" i="5"/>
  <c r="N9" i="5" s="1"/>
  <c r="E10" i="5"/>
  <c r="F9" i="5"/>
  <c r="I8" i="5"/>
  <c r="O8" i="5" s="1"/>
  <c r="L8" i="5"/>
  <c r="O8" i="2"/>
  <c r="E10" i="2"/>
  <c r="G9" i="2"/>
  <c r="M9" i="2" s="1"/>
  <c r="H9" i="2"/>
  <c r="N9" i="2" s="1"/>
  <c r="F9" i="2"/>
  <c r="L8" i="2"/>
  <c r="L8" i="6" l="1"/>
  <c r="I8" i="6"/>
  <c r="O8" i="6" s="1"/>
  <c r="E10" i="6"/>
  <c r="F9" i="6"/>
  <c r="G9" i="6"/>
  <c r="M9" i="6" s="1"/>
  <c r="H9" i="6"/>
  <c r="N9" i="6" s="1"/>
  <c r="L9" i="5"/>
  <c r="I9" i="5"/>
  <c r="O9" i="5" s="1"/>
  <c r="E11" i="5"/>
  <c r="F10" i="5"/>
  <c r="G10" i="5"/>
  <c r="M10" i="5" s="1"/>
  <c r="H10" i="5"/>
  <c r="N10" i="5" s="1"/>
  <c r="O9" i="2"/>
  <c r="L9" i="2"/>
  <c r="E11" i="2"/>
  <c r="H10" i="2"/>
  <c r="N10" i="2" s="1"/>
  <c r="F10" i="2"/>
  <c r="G10" i="2"/>
  <c r="M10" i="2" s="1"/>
  <c r="L9" i="6" l="1"/>
  <c r="I9" i="6"/>
  <c r="O9" i="6" s="1"/>
  <c r="E11" i="6"/>
  <c r="H10" i="6"/>
  <c r="N10" i="6" s="1"/>
  <c r="G10" i="6"/>
  <c r="M10" i="6" s="1"/>
  <c r="F10" i="6"/>
  <c r="L10" i="5"/>
  <c r="I10" i="5"/>
  <c r="O10" i="5" s="1"/>
  <c r="H11" i="5"/>
  <c r="N11" i="5" s="1"/>
  <c r="E12" i="5"/>
  <c r="G11" i="5"/>
  <c r="M11" i="5" s="1"/>
  <c r="F11" i="5"/>
  <c r="O10" i="2"/>
  <c r="L10" i="2"/>
  <c r="E12" i="2"/>
  <c r="G11" i="2"/>
  <c r="M11" i="2" s="1"/>
  <c r="H11" i="2"/>
  <c r="N11" i="2" s="1"/>
  <c r="F11" i="2"/>
  <c r="L10" i="6" l="1"/>
  <c r="I10" i="6"/>
  <c r="O10" i="6" s="1"/>
  <c r="H11" i="6"/>
  <c r="N11" i="6" s="1"/>
  <c r="G11" i="6"/>
  <c r="M11" i="6" s="1"/>
  <c r="E12" i="6"/>
  <c r="F11" i="6"/>
  <c r="L11" i="5"/>
  <c r="I11" i="5"/>
  <c r="O11" i="5" s="1"/>
  <c r="H12" i="5"/>
  <c r="N12" i="5" s="1"/>
  <c r="G12" i="5"/>
  <c r="M12" i="5" s="1"/>
  <c r="E13" i="5"/>
  <c r="F12" i="5"/>
  <c r="O11" i="2"/>
  <c r="L11" i="2"/>
  <c r="E13" i="2"/>
  <c r="G12" i="2"/>
  <c r="M12" i="2" s="1"/>
  <c r="F12" i="2"/>
  <c r="H12" i="2"/>
  <c r="N12" i="2" s="1"/>
  <c r="H12" i="6" l="1"/>
  <c r="N12" i="6" s="1"/>
  <c r="G12" i="6"/>
  <c r="M12" i="6" s="1"/>
  <c r="E13" i="6"/>
  <c r="F12" i="6"/>
  <c r="L11" i="6"/>
  <c r="I11" i="6"/>
  <c r="O11" i="6" s="1"/>
  <c r="H13" i="5"/>
  <c r="N13" i="5" s="1"/>
  <c r="G13" i="5"/>
  <c r="M13" i="5" s="1"/>
  <c r="E14" i="5"/>
  <c r="F13" i="5"/>
  <c r="L12" i="5"/>
  <c r="I12" i="5"/>
  <c r="O12" i="5" s="1"/>
  <c r="O12" i="2"/>
  <c r="L12" i="2"/>
  <c r="E14" i="2"/>
  <c r="G13" i="2"/>
  <c r="M13" i="2" s="1"/>
  <c r="F13" i="2"/>
  <c r="H13" i="2"/>
  <c r="N13" i="2" s="1"/>
  <c r="L12" i="6" l="1"/>
  <c r="I12" i="6"/>
  <c r="O12" i="6" s="1"/>
  <c r="H13" i="6"/>
  <c r="N13" i="6" s="1"/>
  <c r="G13" i="6"/>
  <c r="M13" i="6" s="1"/>
  <c r="E14" i="6"/>
  <c r="F13" i="6"/>
  <c r="H14" i="5"/>
  <c r="N14" i="5" s="1"/>
  <c r="G14" i="5"/>
  <c r="M14" i="5" s="1"/>
  <c r="E15" i="5"/>
  <c r="F14" i="5"/>
  <c r="L13" i="5"/>
  <c r="I13" i="5"/>
  <c r="O13" i="5" s="1"/>
  <c r="O13" i="2"/>
  <c r="L13" i="2"/>
  <c r="E15" i="2"/>
  <c r="G14" i="2"/>
  <c r="M14" i="2" s="1"/>
  <c r="H14" i="2"/>
  <c r="N14" i="2" s="1"/>
  <c r="F14" i="2"/>
  <c r="L13" i="6" l="1"/>
  <c r="I13" i="6"/>
  <c r="O13" i="6" s="1"/>
  <c r="H14" i="6"/>
  <c r="N14" i="6" s="1"/>
  <c r="G14" i="6"/>
  <c r="M14" i="6" s="1"/>
  <c r="E15" i="6"/>
  <c r="F14" i="6"/>
  <c r="L14" i="5"/>
  <c r="I14" i="5"/>
  <c r="O14" i="5" s="1"/>
  <c r="H15" i="5"/>
  <c r="N15" i="5" s="1"/>
  <c r="G15" i="5"/>
  <c r="M15" i="5" s="1"/>
  <c r="E16" i="5"/>
  <c r="F15" i="5"/>
  <c r="O14" i="2"/>
  <c r="L14" i="2"/>
  <c r="E16" i="2"/>
  <c r="H15" i="2"/>
  <c r="N15" i="2" s="1"/>
  <c r="G15" i="2"/>
  <c r="M15" i="2" s="1"/>
  <c r="F15" i="2"/>
  <c r="I14" i="6" l="1"/>
  <c r="O14" i="6" s="1"/>
  <c r="L14" i="6"/>
  <c r="H15" i="6"/>
  <c r="N15" i="6" s="1"/>
  <c r="G15" i="6"/>
  <c r="M15" i="6" s="1"/>
  <c r="E16" i="6"/>
  <c r="F15" i="6"/>
  <c r="I15" i="5"/>
  <c r="O15" i="5" s="1"/>
  <c r="L15" i="5"/>
  <c r="H16" i="5"/>
  <c r="N16" i="5" s="1"/>
  <c r="G16" i="5"/>
  <c r="M16" i="5" s="1"/>
  <c r="E17" i="5"/>
  <c r="F16" i="5"/>
  <c r="O15" i="2"/>
  <c r="E17" i="2"/>
  <c r="F16" i="2"/>
  <c r="G16" i="2"/>
  <c r="M16" i="2" s="1"/>
  <c r="H16" i="2"/>
  <c r="N16" i="2" s="1"/>
  <c r="L15" i="2"/>
  <c r="I15" i="6" l="1"/>
  <c r="O15" i="6" s="1"/>
  <c r="L15" i="6"/>
  <c r="G16" i="6"/>
  <c r="M16" i="6" s="1"/>
  <c r="E17" i="6"/>
  <c r="F16" i="6"/>
  <c r="H16" i="6"/>
  <c r="N16" i="6" s="1"/>
  <c r="G17" i="5"/>
  <c r="M17" i="5" s="1"/>
  <c r="E18" i="5"/>
  <c r="F17" i="5"/>
  <c r="H17" i="5"/>
  <c r="N17" i="5" s="1"/>
  <c r="L16" i="5"/>
  <c r="I16" i="5"/>
  <c r="O16" i="5" s="1"/>
  <c r="O16" i="2"/>
  <c r="L16" i="2"/>
  <c r="E18" i="2"/>
  <c r="H17" i="2"/>
  <c r="N17" i="2" s="1"/>
  <c r="G17" i="2"/>
  <c r="M17" i="2" s="1"/>
  <c r="F17" i="2"/>
  <c r="L16" i="6" l="1"/>
  <c r="I16" i="6"/>
  <c r="O16" i="6" s="1"/>
  <c r="E18" i="6"/>
  <c r="F17" i="6"/>
  <c r="H17" i="6"/>
  <c r="N17" i="6" s="1"/>
  <c r="G17" i="6"/>
  <c r="M17" i="6" s="1"/>
  <c r="E19" i="5"/>
  <c r="F18" i="5"/>
  <c r="G18" i="5"/>
  <c r="M18" i="5" s="1"/>
  <c r="H18" i="5"/>
  <c r="N18" i="5" s="1"/>
  <c r="L17" i="5"/>
  <c r="I17" i="5"/>
  <c r="O17" i="5" s="1"/>
  <c r="O17" i="2"/>
  <c r="L17" i="2"/>
  <c r="E19" i="2"/>
  <c r="H18" i="2"/>
  <c r="N18" i="2" s="1"/>
  <c r="F18" i="2"/>
  <c r="G18" i="2"/>
  <c r="M18" i="2" s="1"/>
  <c r="L17" i="6" l="1"/>
  <c r="I17" i="6"/>
  <c r="O17" i="6" s="1"/>
  <c r="E19" i="6"/>
  <c r="H18" i="6"/>
  <c r="N18" i="6" s="1"/>
  <c r="F18" i="6"/>
  <c r="G18" i="6"/>
  <c r="M18" i="6" s="1"/>
  <c r="L18" i="5"/>
  <c r="I18" i="5"/>
  <c r="O18" i="5" s="1"/>
  <c r="E20" i="5"/>
  <c r="F19" i="5"/>
  <c r="H19" i="5"/>
  <c r="N19" i="5" s="1"/>
  <c r="G19" i="5"/>
  <c r="M19" i="5" s="1"/>
  <c r="O18" i="2"/>
  <c r="L18" i="2"/>
  <c r="E20" i="2"/>
  <c r="H19" i="2"/>
  <c r="N19" i="2" s="1"/>
  <c r="G19" i="2"/>
  <c r="M19" i="2" s="1"/>
  <c r="F19" i="2"/>
  <c r="L18" i="6" l="1"/>
  <c r="I18" i="6"/>
  <c r="O18" i="6" s="1"/>
  <c r="H19" i="6"/>
  <c r="N19" i="6" s="1"/>
  <c r="G19" i="6"/>
  <c r="M19" i="6" s="1"/>
  <c r="E20" i="6"/>
  <c r="F19" i="6"/>
  <c r="L19" i="5"/>
  <c r="I19" i="5"/>
  <c r="O19" i="5" s="1"/>
  <c r="H20" i="5"/>
  <c r="N20" i="5" s="1"/>
  <c r="G20" i="5"/>
  <c r="M20" i="5" s="1"/>
  <c r="E21" i="5"/>
  <c r="F20" i="5"/>
  <c r="O19" i="2"/>
  <c r="E21" i="2"/>
  <c r="H20" i="2"/>
  <c r="N20" i="2" s="1"/>
  <c r="G20" i="2"/>
  <c r="M20" i="2" s="1"/>
  <c r="F20" i="2"/>
  <c r="L19" i="2"/>
  <c r="L19" i="6" l="1"/>
  <c r="I19" i="6"/>
  <c r="O19" i="6" s="1"/>
  <c r="H20" i="6"/>
  <c r="N20" i="6" s="1"/>
  <c r="G20" i="6"/>
  <c r="M20" i="6" s="1"/>
  <c r="E21" i="6"/>
  <c r="F20" i="6"/>
  <c r="L20" i="5"/>
  <c r="I20" i="5"/>
  <c r="O20" i="5" s="1"/>
  <c r="H21" i="5"/>
  <c r="N21" i="5" s="1"/>
  <c r="G21" i="5"/>
  <c r="M21" i="5" s="1"/>
  <c r="E22" i="5"/>
  <c r="F21" i="5"/>
  <c r="O20" i="2"/>
  <c r="L20" i="2"/>
  <c r="E22" i="2"/>
  <c r="G21" i="2"/>
  <c r="M21" i="2" s="1"/>
  <c r="H21" i="2"/>
  <c r="N21" i="2" s="1"/>
  <c r="F21" i="2"/>
  <c r="L20" i="6" l="1"/>
  <c r="I20" i="6"/>
  <c r="O20" i="6" s="1"/>
  <c r="H21" i="6"/>
  <c r="N21" i="6" s="1"/>
  <c r="G21" i="6"/>
  <c r="M21" i="6" s="1"/>
  <c r="E22" i="6"/>
  <c r="F21" i="6"/>
  <c r="L21" i="5"/>
  <c r="I21" i="5"/>
  <c r="O21" i="5" s="1"/>
  <c r="H22" i="5"/>
  <c r="N22" i="5" s="1"/>
  <c r="G22" i="5"/>
  <c r="M22" i="5" s="1"/>
  <c r="E23" i="5"/>
  <c r="F22" i="5"/>
  <c r="O21" i="2"/>
  <c r="L21" i="2"/>
  <c r="E23" i="2"/>
  <c r="H22" i="2"/>
  <c r="N22" i="2" s="1"/>
  <c r="F22" i="2"/>
  <c r="G22" i="2"/>
  <c r="M22" i="2" s="1"/>
  <c r="L21" i="6" l="1"/>
  <c r="I21" i="6"/>
  <c r="O21" i="6" s="1"/>
  <c r="H22" i="6"/>
  <c r="N22" i="6" s="1"/>
  <c r="G22" i="6"/>
  <c r="M22" i="6" s="1"/>
  <c r="E23" i="6"/>
  <c r="F22" i="6"/>
  <c r="L22" i="5"/>
  <c r="I22" i="5"/>
  <c r="O22" i="5" s="1"/>
  <c r="H23" i="5"/>
  <c r="N23" i="5" s="1"/>
  <c r="G23" i="5"/>
  <c r="M23" i="5" s="1"/>
  <c r="E24" i="5"/>
  <c r="F23" i="5"/>
  <c r="O22" i="2"/>
  <c r="E24" i="2"/>
  <c r="F23" i="2"/>
  <c r="G23" i="2"/>
  <c r="M23" i="2" s="1"/>
  <c r="H23" i="2"/>
  <c r="N23" i="2" s="1"/>
  <c r="L22" i="2"/>
  <c r="I22" i="6" l="1"/>
  <c r="O22" i="6" s="1"/>
  <c r="L22" i="6"/>
  <c r="H23" i="6"/>
  <c r="N23" i="6" s="1"/>
  <c r="G23" i="6"/>
  <c r="M23" i="6" s="1"/>
  <c r="E24" i="6"/>
  <c r="F23" i="6"/>
  <c r="I23" i="5"/>
  <c r="O23" i="5" s="1"/>
  <c r="L23" i="5"/>
  <c r="H24" i="5"/>
  <c r="N24" i="5" s="1"/>
  <c r="G24" i="5"/>
  <c r="M24" i="5" s="1"/>
  <c r="E25" i="5"/>
  <c r="F24" i="5"/>
  <c r="O23" i="2"/>
  <c r="L23" i="2"/>
  <c r="E25" i="2"/>
  <c r="H24" i="2"/>
  <c r="N24" i="2" s="1"/>
  <c r="G24" i="2"/>
  <c r="M24" i="2" s="1"/>
  <c r="F24" i="2"/>
  <c r="L23" i="6" l="1"/>
  <c r="I23" i="6"/>
  <c r="O23" i="6" s="1"/>
  <c r="G24" i="6"/>
  <c r="M24" i="6" s="1"/>
  <c r="E25" i="6"/>
  <c r="F24" i="6"/>
  <c r="H24" i="6"/>
  <c r="N24" i="6" s="1"/>
  <c r="G25" i="5"/>
  <c r="M25" i="5" s="1"/>
  <c r="E26" i="5"/>
  <c r="F25" i="5"/>
  <c r="H25" i="5"/>
  <c r="N25" i="5" s="1"/>
  <c r="I24" i="5"/>
  <c r="O24" i="5" s="1"/>
  <c r="L24" i="5"/>
  <c r="O24" i="2"/>
  <c r="E26" i="2"/>
  <c r="H25" i="2"/>
  <c r="N25" i="2" s="1"/>
  <c r="G25" i="2"/>
  <c r="M25" i="2" s="1"/>
  <c r="F25" i="2"/>
  <c r="L24" i="2"/>
  <c r="L24" i="6" l="1"/>
  <c r="I24" i="6"/>
  <c r="O24" i="6" s="1"/>
  <c r="E26" i="6"/>
  <c r="F25" i="6"/>
  <c r="G25" i="6"/>
  <c r="M25" i="6" s="1"/>
  <c r="H25" i="6"/>
  <c r="N25" i="6" s="1"/>
  <c r="L25" i="5"/>
  <c r="I25" i="5"/>
  <c r="O25" i="5" s="1"/>
  <c r="E27" i="5"/>
  <c r="F26" i="5"/>
  <c r="H26" i="5"/>
  <c r="N26" i="5" s="1"/>
  <c r="G26" i="5"/>
  <c r="M26" i="5" s="1"/>
  <c r="O25" i="2"/>
  <c r="L25" i="2"/>
  <c r="E27" i="2"/>
  <c r="H26" i="2"/>
  <c r="N26" i="2" s="1"/>
  <c r="F26" i="2"/>
  <c r="G26" i="2"/>
  <c r="M26" i="2" s="1"/>
  <c r="L25" i="6" l="1"/>
  <c r="I25" i="6"/>
  <c r="O25" i="6" s="1"/>
  <c r="F26" i="6"/>
  <c r="E27" i="6"/>
  <c r="H26" i="6"/>
  <c r="N26" i="6" s="1"/>
  <c r="G26" i="6"/>
  <c r="M26" i="6" s="1"/>
  <c r="E28" i="5"/>
  <c r="F27" i="5"/>
  <c r="H27" i="5"/>
  <c r="N27" i="5" s="1"/>
  <c r="G27" i="5"/>
  <c r="M27" i="5" s="1"/>
  <c r="L26" i="5"/>
  <c r="I26" i="5"/>
  <c r="O26" i="5" s="1"/>
  <c r="O26" i="2"/>
  <c r="E28" i="2"/>
  <c r="G27" i="2"/>
  <c r="M27" i="2" s="1"/>
  <c r="H27" i="2"/>
  <c r="N27" i="2" s="1"/>
  <c r="F27" i="2"/>
  <c r="L26" i="2"/>
  <c r="E28" i="6" l="1"/>
  <c r="H27" i="6"/>
  <c r="N27" i="6" s="1"/>
  <c r="G27" i="6"/>
  <c r="M27" i="6" s="1"/>
  <c r="F27" i="6"/>
  <c r="L26" i="6"/>
  <c r="I26" i="6"/>
  <c r="O26" i="6" s="1"/>
  <c r="L27" i="5"/>
  <c r="I27" i="5"/>
  <c r="O27" i="5" s="1"/>
  <c r="F28" i="5"/>
  <c r="G28" i="5"/>
  <c r="M28" i="5" s="1"/>
  <c r="E29" i="5"/>
  <c r="H28" i="5"/>
  <c r="N28" i="5" s="1"/>
  <c r="O27" i="2"/>
  <c r="L27" i="2"/>
  <c r="E29" i="2"/>
  <c r="H28" i="2"/>
  <c r="N28" i="2" s="1"/>
  <c r="G28" i="2"/>
  <c r="M28" i="2" s="1"/>
  <c r="F28" i="2"/>
  <c r="L27" i="6" l="1"/>
  <c r="I27" i="6"/>
  <c r="O27" i="6" s="1"/>
  <c r="G28" i="6"/>
  <c r="M28" i="6" s="1"/>
  <c r="E29" i="6"/>
  <c r="F28" i="6"/>
  <c r="H28" i="6"/>
  <c r="N28" i="6" s="1"/>
  <c r="E30" i="5"/>
  <c r="F29" i="5"/>
  <c r="H29" i="5"/>
  <c r="N29" i="5" s="1"/>
  <c r="G29" i="5"/>
  <c r="M29" i="5" s="1"/>
  <c r="L28" i="5"/>
  <c r="I28" i="5"/>
  <c r="O28" i="5" s="1"/>
  <c r="O28" i="2"/>
  <c r="L28" i="2"/>
  <c r="E30" i="2"/>
  <c r="F29" i="2"/>
  <c r="H29" i="2"/>
  <c r="N29" i="2" s="1"/>
  <c r="G29" i="2"/>
  <c r="M29" i="2" s="1"/>
  <c r="L28" i="6" l="1"/>
  <c r="I28" i="6"/>
  <c r="O28" i="6" s="1"/>
  <c r="E30" i="6"/>
  <c r="F29" i="6"/>
  <c r="H29" i="6"/>
  <c r="N29" i="6" s="1"/>
  <c r="G29" i="6"/>
  <c r="M29" i="6" s="1"/>
  <c r="L29" i="5"/>
  <c r="I29" i="5"/>
  <c r="O29" i="5" s="1"/>
  <c r="H30" i="5"/>
  <c r="N30" i="5" s="1"/>
  <c r="E31" i="5"/>
  <c r="G30" i="5"/>
  <c r="M30" i="5" s="1"/>
  <c r="F30" i="5"/>
  <c r="O29" i="2"/>
  <c r="E31" i="2"/>
  <c r="F30" i="2"/>
  <c r="H30" i="2"/>
  <c r="N30" i="2" s="1"/>
  <c r="G30" i="2"/>
  <c r="M30" i="2" s="1"/>
  <c r="L29" i="2"/>
  <c r="I29" i="6" l="1"/>
  <c r="O29" i="6" s="1"/>
  <c r="L29" i="6"/>
  <c r="H30" i="6"/>
  <c r="N30" i="6" s="1"/>
  <c r="G30" i="6"/>
  <c r="M30" i="6" s="1"/>
  <c r="E31" i="6"/>
  <c r="F30" i="6"/>
  <c r="I30" i="5"/>
  <c r="O30" i="5" s="1"/>
  <c r="L30" i="5"/>
  <c r="H31" i="5"/>
  <c r="N31" i="5" s="1"/>
  <c r="G31" i="5"/>
  <c r="M31" i="5" s="1"/>
  <c r="E32" i="5"/>
  <c r="F31" i="5"/>
  <c r="O30" i="2"/>
  <c r="L30" i="2"/>
  <c r="E32" i="2"/>
  <c r="F31" i="2"/>
  <c r="H31" i="2"/>
  <c r="N31" i="2" s="1"/>
  <c r="G31" i="2"/>
  <c r="M31" i="2" s="1"/>
  <c r="L30" i="6" l="1"/>
  <c r="I30" i="6"/>
  <c r="O30" i="6" s="1"/>
  <c r="G31" i="6"/>
  <c r="M31" i="6" s="1"/>
  <c r="E32" i="6"/>
  <c r="F31" i="6"/>
  <c r="H31" i="6"/>
  <c r="N31" i="6" s="1"/>
  <c r="L31" i="5"/>
  <c r="I31" i="5"/>
  <c r="O31" i="5" s="1"/>
  <c r="G32" i="5"/>
  <c r="M32" i="5" s="1"/>
  <c r="E33" i="5"/>
  <c r="F32" i="5"/>
  <c r="H32" i="5"/>
  <c r="N32" i="5" s="1"/>
  <c r="O31" i="2"/>
  <c r="L31" i="2"/>
  <c r="E33" i="2"/>
  <c r="G32" i="2"/>
  <c r="M32" i="2" s="1"/>
  <c r="F32" i="2"/>
  <c r="H32" i="2"/>
  <c r="N32" i="2" s="1"/>
  <c r="L31" i="6" l="1"/>
  <c r="I31" i="6"/>
  <c r="O31" i="6" s="1"/>
  <c r="H32" i="6"/>
  <c r="N32" i="6" s="1"/>
  <c r="E33" i="6"/>
  <c r="F32" i="6"/>
  <c r="G32" i="6"/>
  <c r="M32" i="6" s="1"/>
  <c r="L32" i="5"/>
  <c r="I32" i="5"/>
  <c r="O32" i="5" s="1"/>
  <c r="H33" i="5"/>
  <c r="N33" i="5" s="1"/>
  <c r="E34" i="5"/>
  <c r="F33" i="5"/>
  <c r="G33" i="5"/>
  <c r="M33" i="5" s="1"/>
  <c r="O32" i="2"/>
  <c r="L32" i="2"/>
  <c r="E34" i="2"/>
  <c r="G33" i="2"/>
  <c r="M33" i="2" s="1"/>
  <c r="F33" i="2"/>
  <c r="H33" i="2"/>
  <c r="N33" i="2" s="1"/>
  <c r="L32" i="6" l="1"/>
  <c r="I32" i="6"/>
  <c r="O32" i="6" s="1"/>
  <c r="H33" i="6"/>
  <c r="N33" i="6" s="1"/>
  <c r="G33" i="6"/>
  <c r="M33" i="6" s="1"/>
  <c r="E34" i="6"/>
  <c r="F33" i="6"/>
  <c r="L33" i="5"/>
  <c r="I33" i="5"/>
  <c r="O33" i="5" s="1"/>
  <c r="H34" i="5"/>
  <c r="N34" i="5" s="1"/>
  <c r="G34" i="5"/>
  <c r="M34" i="5" s="1"/>
  <c r="E35" i="5"/>
  <c r="F34" i="5"/>
  <c r="O33" i="2"/>
  <c r="L33" i="2"/>
  <c r="E35" i="2"/>
  <c r="G34" i="2"/>
  <c r="M34" i="2" s="1"/>
  <c r="H34" i="2"/>
  <c r="N34" i="2" s="1"/>
  <c r="F34" i="2"/>
  <c r="L33" i="6" l="1"/>
  <c r="I33" i="6"/>
  <c r="O33" i="6" s="1"/>
  <c r="H34" i="6"/>
  <c r="N34" i="6" s="1"/>
  <c r="G34" i="6"/>
  <c r="M34" i="6" s="1"/>
  <c r="E35" i="6"/>
  <c r="F34" i="6"/>
  <c r="I34" i="5"/>
  <c r="O34" i="5" s="1"/>
  <c r="L34" i="5"/>
  <c r="H35" i="5"/>
  <c r="N35" i="5" s="1"/>
  <c r="G35" i="5"/>
  <c r="M35" i="5" s="1"/>
  <c r="E36" i="5"/>
  <c r="F35" i="5"/>
  <c r="O34" i="2"/>
  <c r="L34" i="2"/>
  <c r="E36" i="2"/>
  <c r="H35" i="2"/>
  <c r="N35" i="2" s="1"/>
  <c r="F35" i="2"/>
  <c r="G35" i="2"/>
  <c r="M35" i="2" s="1"/>
  <c r="H35" i="6" l="1"/>
  <c r="N35" i="6" s="1"/>
  <c r="G35" i="6"/>
  <c r="M35" i="6" s="1"/>
  <c r="E36" i="6"/>
  <c r="F35" i="6"/>
  <c r="I34" i="6"/>
  <c r="O34" i="6" s="1"/>
  <c r="L34" i="6"/>
  <c r="L35" i="5"/>
  <c r="I35" i="5"/>
  <c r="O35" i="5" s="1"/>
  <c r="G36" i="5"/>
  <c r="M36" i="5" s="1"/>
  <c r="E37" i="5"/>
  <c r="F36" i="5"/>
  <c r="H36" i="5"/>
  <c r="N36" i="5" s="1"/>
  <c r="O35" i="2"/>
  <c r="L35" i="2"/>
  <c r="E37" i="2"/>
  <c r="G36" i="2"/>
  <c r="M36" i="2" s="1"/>
  <c r="H36" i="2"/>
  <c r="N36" i="2" s="1"/>
  <c r="F36" i="2"/>
  <c r="L35" i="6" l="1"/>
  <c r="I35" i="6"/>
  <c r="O35" i="6" s="1"/>
  <c r="G36" i="6"/>
  <c r="M36" i="6" s="1"/>
  <c r="E37" i="6"/>
  <c r="F36" i="6"/>
  <c r="H36" i="6"/>
  <c r="N36" i="6" s="1"/>
  <c r="L36" i="5"/>
  <c r="I36" i="5"/>
  <c r="O36" i="5" s="1"/>
  <c r="E38" i="5"/>
  <c r="F37" i="5"/>
  <c r="H37" i="5"/>
  <c r="N37" i="5" s="1"/>
  <c r="G37" i="5"/>
  <c r="M37" i="5" s="1"/>
  <c r="O36" i="2"/>
  <c r="L36" i="2"/>
  <c r="E38" i="2"/>
  <c r="G37" i="2"/>
  <c r="M37" i="2" s="1"/>
  <c r="F37" i="2"/>
  <c r="H37" i="2"/>
  <c r="N37" i="2" s="1"/>
  <c r="L36" i="6" l="1"/>
  <c r="I36" i="6"/>
  <c r="O36" i="6" s="1"/>
  <c r="E38" i="6"/>
  <c r="F37" i="6"/>
  <c r="H37" i="6"/>
  <c r="N37" i="6" s="1"/>
  <c r="G37" i="6"/>
  <c r="M37" i="6" s="1"/>
  <c r="H38" i="5"/>
  <c r="N38" i="5" s="1"/>
  <c r="G38" i="5"/>
  <c r="M38" i="5" s="1"/>
  <c r="E39" i="5"/>
  <c r="F38" i="5"/>
  <c r="L37" i="5"/>
  <c r="I37" i="5"/>
  <c r="O37" i="5" s="1"/>
  <c r="O37" i="2"/>
  <c r="E39" i="2"/>
  <c r="G38" i="2"/>
  <c r="M38" i="2" s="1"/>
  <c r="F38" i="2"/>
  <c r="H38" i="2"/>
  <c r="N38" i="2" s="1"/>
  <c r="L37" i="2"/>
  <c r="H38" i="6" l="1"/>
  <c r="N38" i="6" s="1"/>
  <c r="G38" i="6"/>
  <c r="M38" i="6" s="1"/>
  <c r="F38" i="6"/>
  <c r="E39" i="6"/>
  <c r="I37" i="6"/>
  <c r="O37" i="6" s="1"/>
  <c r="L37" i="6"/>
  <c r="I38" i="5"/>
  <c r="O38" i="5" s="1"/>
  <c r="L38" i="5"/>
  <c r="H39" i="5"/>
  <c r="N39" i="5" s="1"/>
  <c r="G39" i="5"/>
  <c r="M39" i="5" s="1"/>
  <c r="E40" i="5"/>
  <c r="F39" i="5"/>
  <c r="O38" i="2"/>
  <c r="L38" i="2"/>
  <c r="E40" i="2"/>
  <c r="G39" i="2"/>
  <c r="M39" i="2" s="1"/>
  <c r="H39" i="2"/>
  <c r="N39" i="2" s="1"/>
  <c r="F39" i="2"/>
  <c r="G39" i="6" l="1"/>
  <c r="M39" i="6" s="1"/>
  <c r="E40" i="6"/>
  <c r="F39" i="6"/>
  <c r="H39" i="6"/>
  <c r="N39" i="6" s="1"/>
  <c r="L38" i="6"/>
  <c r="I38" i="6"/>
  <c r="O38" i="6" s="1"/>
  <c r="L39" i="5"/>
  <c r="I39" i="5"/>
  <c r="O39" i="5" s="1"/>
  <c r="G40" i="5"/>
  <c r="M40" i="5" s="1"/>
  <c r="E41" i="5"/>
  <c r="F40" i="5"/>
  <c r="H40" i="5"/>
  <c r="N40" i="5" s="1"/>
  <c r="O39" i="2"/>
  <c r="L39" i="2"/>
  <c r="E41" i="2"/>
  <c r="G40" i="2"/>
  <c r="M40" i="2" s="1"/>
  <c r="F40" i="2"/>
  <c r="H40" i="2"/>
  <c r="N40" i="2" s="1"/>
  <c r="L39" i="6" l="1"/>
  <c r="I39" i="6"/>
  <c r="O39" i="6" s="1"/>
  <c r="H40" i="6"/>
  <c r="N40" i="6" s="1"/>
  <c r="E41" i="6"/>
  <c r="F40" i="6"/>
  <c r="G40" i="6"/>
  <c r="M40" i="6" s="1"/>
  <c r="L40" i="5"/>
  <c r="I40" i="5"/>
  <c r="O40" i="5" s="1"/>
  <c r="H41" i="5"/>
  <c r="N41" i="5" s="1"/>
  <c r="E42" i="5"/>
  <c r="F41" i="5"/>
  <c r="G41" i="5"/>
  <c r="M41" i="5" s="1"/>
  <c r="O40" i="2"/>
  <c r="E42" i="2"/>
  <c r="H41" i="2"/>
  <c r="N41" i="2" s="1"/>
  <c r="F41" i="2"/>
  <c r="G41" i="2"/>
  <c r="M41" i="2" s="1"/>
  <c r="L40" i="2"/>
  <c r="H41" i="6" l="1"/>
  <c r="N41" i="6" s="1"/>
  <c r="G41" i="6"/>
  <c r="M41" i="6" s="1"/>
  <c r="E42" i="6"/>
  <c r="F41" i="6"/>
  <c r="L40" i="6"/>
  <c r="I40" i="6"/>
  <c r="O40" i="6" s="1"/>
  <c r="L41" i="5"/>
  <c r="I41" i="5"/>
  <c r="O41" i="5" s="1"/>
  <c r="H42" i="5"/>
  <c r="N42" i="5" s="1"/>
  <c r="G42" i="5"/>
  <c r="M42" i="5" s="1"/>
  <c r="E43" i="5"/>
  <c r="F42" i="5"/>
  <c r="O41" i="2"/>
  <c r="L41" i="2"/>
  <c r="E43" i="2"/>
  <c r="H42" i="2"/>
  <c r="N42" i="2" s="1"/>
  <c r="G42" i="2"/>
  <c r="M42" i="2" s="1"/>
  <c r="F42" i="2"/>
  <c r="H42" i="6" l="1"/>
  <c r="N42" i="6" s="1"/>
  <c r="G42" i="6"/>
  <c r="M42" i="6" s="1"/>
  <c r="E43" i="6"/>
  <c r="F42" i="6"/>
  <c r="L41" i="6"/>
  <c r="I41" i="6"/>
  <c r="O41" i="6" s="1"/>
  <c r="I42" i="5"/>
  <c r="O42" i="5" s="1"/>
  <c r="L42" i="5"/>
  <c r="H43" i="5"/>
  <c r="N43" i="5" s="1"/>
  <c r="G43" i="5"/>
  <c r="M43" i="5" s="1"/>
  <c r="E44" i="5"/>
  <c r="F43" i="5"/>
  <c r="O42" i="2"/>
  <c r="E44" i="2"/>
  <c r="H43" i="2"/>
  <c r="N43" i="2" s="1"/>
  <c r="F43" i="2"/>
  <c r="G43" i="2"/>
  <c r="M43" i="2" s="1"/>
  <c r="L42" i="2"/>
  <c r="I42" i="6" l="1"/>
  <c r="O42" i="6" s="1"/>
  <c r="L42" i="6"/>
  <c r="H43" i="6"/>
  <c r="N43" i="6" s="1"/>
  <c r="G43" i="6"/>
  <c r="M43" i="6" s="1"/>
  <c r="E44" i="6"/>
  <c r="F43" i="6"/>
  <c r="L43" i="5"/>
  <c r="I43" i="5"/>
  <c r="O43" i="5" s="1"/>
  <c r="G44" i="5"/>
  <c r="M44" i="5" s="1"/>
  <c r="E45" i="5"/>
  <c r="F44" i="5"/>
  <c r="H44" i="5"/>
  <c r="N44" i="5" s="1"/>
  <c r="O43" i="2"/>
  <c r="L43" i="2"/>
  <c r="E45" i="2"/>
  <c r="G44" i="2"/>
  <c r="M44" i="2" s="1"/>
  <c r="F44" i="2"/>
  <c r="H44" i="2"/>
  <c r="N44" i="2" s="1"/>
  <c r="L43" i="6" l="1"/>
  <c r="I43" i="6"/>
  <c r="O43" i="6" s="1"/>
  <c r="G44" i="6"/>
  <c r="M44" i="6" s="1"/>
  <c r="E45" i="6"/>
  <c r="F44" i="6"/>
  <c r="H44" i="6"/>
  <c r="N44" i="6" s="1"/>
  <c r="L44" i="5"/>
  <c r="I44" i="5"/>
  <c r="O44" i="5" s="1"/>
  <c r="E46" i="5"/>
  <c r="F45" i="5"/>
  <c r="H45" i="5"/>
  <c r="N45" i="5" s="1"/>
  <c r="G45" i="5"/>
  <c r="M45" i="5" s="1"/>
  <c r="O44" i="2"/>
  <c r="L44" i="2"/>
  <c r="E46" i="2"/>
  <c r="G45" i="2"/>
  <c r="M45" i="2" s="1"/>
  <c r="H45" i="2"/>
  <c r="N45" i="2" s="1"/>
  <c r="F45" i="2"/>
  <c r="L44" i="6" l="1"/>
  <c r="I44" i="6"/>
  <c r="O44" i="6" s="1"/>
  <c r="E46" i="6"/>
  <c r="F45" i="6"/>
  <c r="H45" i="6"/>
  <c r="N45" i="6" s="1"/>
  <c r="G45" i="6"/>
  <c r="M45" i="6" s="1"/>
  <c r="H46" i="5"/>
  <c r="N46" i="5" s="1"/>
  <c r="G46" i="5"/>
  <c r="M46" i="5" s="1"/>
  <c r="E47" i="5"/>
  <c r="F46" i="5"/>
  <c r="L45" i="5"/>
  <c r="I45" i="5"/>
  <c r="O45" i="5" s="1"/>
  <c r="O45" i="2"/>
  <c r="L45" i="2"/>
  <c r="E47" i="2"/>
  <c r="H46" i="2"/>
  <c r="N46" i="2" s="1"/>
  <c r="G46" i="2"/>
  <c r="M46" i="2" s="1"/>
  <c r="F46" i="2"/>
  <c r="I45" i="6" l="1"/>
  <c r="O45" i="6" s="1"/>
  <c r="L45" i="6"/>
  <c r="H46" i="6"/>
  <c r="N46" i="6" s="1"/>
  <c r="G46" i="6"/>
  <c r="M46" i="6" s="1"/>
  <c r="F46" i="6"/>
  <c r="E47" i="6"/>
  <c r="I46" i="5"/>
  <c r="O46" i="5" s="1"/>
  <c r="L46" i="5"/>
  <c r="H47" i="5"/>
  <c r="N47" i="5" s="1"/>
  <c r="G47" i="5"/>
  <c r="M47" i="5" s="1"/>
  <c r="E48" i="5"/>
  <c r="F47" i="5"/>
  <c r="O46" i="2"/>
  <c r="E48" i="2"/>
  <c r="H47" i="2"/>
  <c r="N47" i="2" s="1"/>
  <c r="G47" i="2"/>
  <c r="M47" i="2" s="1"/>
  <c r="F47" i="2"/>
  <c r="L46" i="2"/>
  <c r="L46" i="6" l="1"/>
  <c r="I46" i="6"/>
  <c r="O46" i="6" s="1"/>
  <c r="G47" i="6"/>
  <c r="M47" i="6" s="1"/>
  <c r="E48" i="6"/>
  <c r="F47" i="6"/>
  <c r="H47" i="6"/>
  <c r="N47" i="6" s="1"/>
  <c r="G48" i="5"/>
  <c r="M48" i="5" s="1"/>
  <c r="E49" i="5"/>
  <c r="F48" i="5"/>
  <c r="H48" i="5"/>
  <c r="N48" i="5" s="1"/>
  <c r="L47" i="5"/>
  <c r="I47" i="5"/>
  <c r="O47" i="5" s="1"/>
  <c r="O47" i="2"/>
  <c r="L47" i="2"/>
  <c r="E49" i="2"/>
  <c r="F48" i="2"/>
  <c r="G48" i="2"/>
  <c r="M48" i="2" s="1"/>
  <c r="H48" i="2"/>
  <c r="N48" i="2" s="1"/>
  <c r="H48" i="6" l="1"/>
  <c r="N48" i="6" s="1"/>
  <c r="E49" i="6"/>
  <c r="F48" i="6"/>
  <c r="G48" i="6"/>
  <c r="M48" i="6" s="1"/>
  <c r="L47" i="6"/>
  <c r="I47" i="6"/>
  <c r="O47" i="6" s="1"/>
  <c r="L48" i="5"/>
  <c r="I48" i="5"/>
  <c r="O48" i="5" s="1"/>
  <c r="H49" i="5"/>
  <c r="N49" i="5" s="1"/>
  <c r="E50" i="5"/>
  <c r="F49" i="5"/>
  <c r="G49" i="5"/>
  <c r="M49" i="5" s="1"/>
  <c r="O48" i="2"/>
  <c r="E50" i="2"/>
  <c r="H49" i="2"/>
  <c r="N49" i="2" s="1"/>
  <c r="F49" i="2"/>
  <c r="G49" i="2"/>
  <c r="M49" i="2" s="1"/>
  <c r="L48" i="2"/>
  <c r="L48" i="6" l="1"/>
  <c r="I48" i="6"/>
  <c r="O48" i="6" s="1"/>
  <c r="H49" i="6"/>
  <c r="N49" i="6" s="1"/>
  <c r="G49" i="6"/>
  <c r="M49" i="6" s="1"/>
  <c r="F49" i="6"/>
  <c r="E50" i="6"/>
  <c r="H50" i="5"/>
  <c r="N50" i="5" s="1"/>
  <c r="G50" i="5"/>
  <c r="M50" i="5" s="1"/>
  <c r="E51" i="5"/>
  <c r="F50" i="5"/>
  <c r="L49" i="5"/>
  <c r="I49" i="5"/>
  <c r="O49" i="5" s="1"/>
  <c r="O49" i="2"/>
  <c r="L49" i="2"/>
  <c r="E51" i="2"/>
  <c r="G50" i="2"/>
  <c r="M50" i="2" s="1"/>
  <c r="F50" i="2"/>
  <c r="H50" i="2"/>
  <c r="N50" i="2" s="1"/>
  <c r="H50" i="6" l="1"/>
  <c r="N50" i="6" s="1"/>
  <c r="G50" i="6"/>
  <c r="M50" i="6" s="1"/>
  <c r="E51" i="6"/>
  <c r="F50" i="6"/>
  <c r="L49" i="6"/>
  <c r="I49" i="6"/>
  <c r="O49" i="6" s="1"/>
  <c r="I50" i="5"/>
  <c r="O50" i="5" s="1"/>
  <c r="L50" i="5"/>
  <c r="H51" i="5"/>
  <c r="N51" i="5" s="1"/>
  <c r="G51" i="5"/>
  <c r="M51" i="5" s="1"/>
  <c r="E52" i="5"/>
  <c r="F51" i="5"/>
  <c r="O50" i="2"/>
  <c r="E52" i="2"/>
  <c r="H51" i="2"/>
  <c r="N51" i="2" s="1"/>
  <c r="F51" i="2"/>
  <c r="G51" i="2"/>
  <c r="M51" i="2" s="1"/>
  <c r="L50" i="2"/>
  <c r="I50" i="6" l="1"/>
  <c r="O50" i="6" s="1"/>
  <c r="L50" i="6"/>
  <c r="H51" i="6"/>
  <c r="N51" i="6" s="1"/>
  <c r="G51" i="6"/>
  <c r="M51" i="6" s="1"/>
  <c r="E52" i="6"/>
  <c r="F51" i="6"/>
  <c r="L51" i="5"/>
  <c r="I51" i="5"/>
  <c r="O51" i="5" s="1"/>
  <c r="G52" i="5"/>
  <c r="M52" i="5" s="1"/>
  <c r="E53" i="5"/>
  <c r="F52" i="5"/>
  <c r="H52" i="5"/>
  <c r="N52" i="5" s="1"/>
  <c r="O51" i="2"/>
  <c r="L51" i="2"/>
  <c r="E53" i="2"/>
  <c r="G52" i="2"/>
  <c r="M52" i="2" s="1"/>
  <c r="F52" i="2"/>
  <c r="H52" i="2"/>
  <c r="N52" i="2" s="1"/>
  <c r="G52" i="6" l="1"/>
  <c r="M52" i="6" s="1"/>
  <c r="E53" i="6"/>
  <c r="F52" i="6"/>
  <c r="H52" i="6"/>
  <c r="N52" i="6" s="1"/>
  <c r="L51" i="6"/>
  <c r="I51" i="6"/>
  <c r="O51" i="6" s="1"/>
  <c r="L52" i="5"/>
  <c r="I52" i="5"/>
  <c r="O52" i="5" s="1"/>
  <c r="E54" i="5"/>
  <c r="F53" i="5"/>
  <c r="H53" i="5"/>
  <c r="N53" i="5" s="1"/>
  <c r="G53" i="5"/>
  <c r="M53" i="5" s="1"/>
  <c r="O52" i="2"/>
  <c r="E54" i="2"/>
  <c r="H53" i="2"/>
  <c r="N53" i="2" s="1"/>
  <c r="F53" i="2"/>
  <c r="G53" i="2"/>
  <c r="M53" i="2" s="1"/>
  <c r="L52" i="2"/>
  <c r="L52" i="6" l="1"/>
  <c r="I52" i="6"/>
  <c r="O52" i="6" s="1"/>
  <c r="E54" i="6"/>
  <c r="F53" i="6"/>
  <c r="H53" i="6"/>
  <c r="N53" i="6" s="1"/>
  <c r="G53" i="6"/>
  <c r="M53" i="6" s="1"/>
  <c r="H54" i="5"/>
  <c r="N54" i="5" s="1"/>
  <c r="G54" i="5"/>
  <c r="M54" i="5" s="1"/>
  <c r="E55" i="5"/>
  <c r="F54" i="5"/>
  <c r="L53" i="5"/>
  <c r="I53" i="5"/>
  <c r="O53" i="5" s="1"/>
  <c r="O53" i="2"/>
  <c r="L53" i="2"/>
  <c r="E55" i="2"/>
  <c r="F54" i="2"/>
  <c r="G54" i="2"/>
  <c r="M54" i="2" s="1"/>
  <c r="H54" i="2"/>
  <c r="N54" i="2" s="1"/>
  <c r="I53" i="6" l="1"/>
  <c r="O53" i="6" s="1"/>
  <c r="L53" i="6"/>
  <c r="H54" i="6"/>
  <c r="N54" i="6" s="1"/>
  <c r="G54" i="6"/>
  <c r="M54" i="6" s="1"/>
  <c r="E55" i="6"/>
  <c r="F54" i="6"/>
  <c r="I54" i="5"/>
  <c r="O54" i="5" s="1"/>
  <c r="L54" i="5"/>
  <c r="H55" i="5"/>
  <c r="N55" i="5" s="1"/>
  <c r="G55" i="5"/>
  <c r="M55" i="5" s="1"/>
  <c r="E56" i="5"/>
  <c r="F55" i="5"/>
  <c r="O54" i="2"/>
  <c r="L54" i="2"/>
  <c r="E56" i="2"/>
  <c r="F55" i="2"/>
  <c r="H55" i="2"/>
  <c r="N55" i="2" s="1"/>
  <c r="G55" i="2"/>
  <c r="M55" i="2" s="1"/>
  <c r="G55" i="6" l="1"/>
  <c r="M55" i="6" s="1"/>
  <c r="E56" i="6"/>
  <c r="F55" i="6"/>
  <c r="H55" i="6"/>
  <c r="N55" i="6" s="1"/>
  <c r="L54" i="6"/>
  <c r="I54" i="6"/>
  <c r="O54" i="6" s="1"/>
  <c r="L55" i="5"/>
  <c r="I55" i="5"/>
  <c r="O55" i="5" s="1"/>
  <c r="G56" i="5"/>
  <c r="M56" i="5" s="1"/>
  <c r="E57" i="5"/>
  <c r="F56" i="5"/>
  <c r="H56" i="5"/>
  <c r="N56" i="5" s="1"/>
  <c r="O55" i="2"/>
  <c r="L55" i="2"/>
  <c r="E57" i="2"/>
  <c r="F56" i="2"/>
  <c r="H56" i="2"/>
  <c r="N56" i="2" s="1"/>
  <c r="G56" i="2"/>
  <c r="M56" i="2" s="1"/>
  <c r="L55" i="6" l="1"/>
  <c r="I55" i="6"/>
  <c r="O55" i="6" s="1"/>
  <c r="H56" i="6"/>
  <c r="N56" i="6" s="1"/>
  <c r="E57" i="6"/>
  <c r="F56" i="6"/>
  <c r="G56" i="6"/>
  <c r="M56" i="6" s="1"/>
  <c r="L56" i="5"/>
  <c r="I56" i="5"/>
  <c r="O56" i="5" s="1"/>
  <c r="H57" i="5"/>
  <c r="N57" i="5" s="1"/>
  <c r="E58" i="5"/>
  <c r="F57" i="5"/>
  <c r="G57" i="5"/>
  <c r="M57" i="5" s="1"/>
  <c r="O56" i="2"/>
  <c r="L56" i="2"/>
  <c r="E58" i="2"/>
  <c r="H57" i="2"/>
  <c r="N57" i="2" s="1"/>
  <c r="F57" i="2"/>
  <c r="G57" i="2"/>
  <c r="M57" i="2" s="1"/>
  <c r="L56" i="6" l="1"/>
  <c r="I56" i="6"/>
  <c r="O56" i="6" s="1"/>
  <c r="H57" i="6"/>
  <c r="N57" i="6" s="1"/>
  <c r="G57" i="6"/>
  <c r="M57" i="6" s="1"/>
  <c r="E58" i="6"/>
  <c r="F57" i="6"/>
  <c r="L57" i="5"/>
  <c r="I57" i="5"/>
  <c r="O57" i="5" s="1"/>
  <c r="H58" i="5"/>
  <c r="N58" i="5" s="1"/>
  <c r="G58" i="5"/>
  <c r="M58" i="5" s="1"/>
  <c r="E59" i="5"/>
  <c r="F58" i="5"/>
  <c r="O57" i="2"/>
  <c r="E59" i="2"/>
  <c r="H58" i="2"/>
  <c r="N58" i="2" s="1"/>
  <c r="F58" i="2"/>
  <c r="G58" i="2"/>
  <c r="M58" i="2" s="1"/>
  <c r="L57" i="2"/>
  <c r="L57" i="6" l="1"/>
  <c r="I57" i="6"/>
  <c r="O57" i="6" s="1"/>
  <c r="H58" i="6"/>
  <c r="N58" i="6" s="1"/>
  <c r="G58" i="6"/>
  <c r="M58" i="6" s="1"/>
  <c r="E59" i="6"/>
  <c r="F58" i="6"/>
  <c r="H59" i="5"/>
  <c r="N59" i="5" s="1"/>
  <c r="G59" i="5"/>
  <c r="M59" i="5" s="1"/>
  <c r="E60" i="5"/>
  <c r="F59" i="5"/>
  <c r="I58" i="5"/>
  <c r="O58" i="5" s="1"/>
  <c r="L58" i="5"/>
  <c r="O58" i="2"/>
  <c r="L58" i="2"/>
  <c r="E60" i="2"/>
  <c r="H59" i="2"/>
  <c r="N59" i="2" s="1"/>
  <c r="G59" i="2"/>
  <c r="M59" i="2" s="1"/>
  <c r="F59" i="2"/>
  <c r="I58" i="6" l="1"/>
  <c r="O58" i="6" s="1"/>
  <c r="L58" i="6"/>
  <c r="H59" i="6"/>
  <c r="N59" i="6" s="1"/>
  <c r="G59" i="6"/>
  <c r="M59" i="6" s="1"/>
  <c r="E60" i="6"/>
  <c r="F59" i="6"/>
  <c r="L59" i="5"/>
  <c r="I59" i="5"/>
  <c r="O59" i="5" s="1"/>
  <c r="G60" i="5"/>
  <c r="M60" i="5" s="1"/>
  <c r="E61" i="5"/>
  <c r="F60" i="5"/>
  <c r="H60" i="5"/>
  <c r="N60" i="5" s="1"/>
  <c r="O59" i="2"/>
  <c r="E61" i="2"/>
  <c r="G60" i="2"/>
  <c r="M60" i="2" s="1"/>
  <c r="H60" i="2"/>
  <c r="N60" i="2" s="1"/>
  <c r="F60" i="2"/>
  <c r="L59" i="2"/>
  <c r="L59" i="6" l="1"/>
  <c r="I59" i="6"/>
  <c r="O59" i="6" s="1"/>
  <c r="G60" i="6"/>
  <c r="M60" i="6" s="1"/>
  <c r="E61" i="6"/>
  <c r="F60" i="6"/>
  <c r="H60" i="6"/>
  <c r="N60" i="6" s="1"/>
  <c r="L60" i="5"/>
  <c r="I60" i="5"/>
  <c r="O60" i="5" s="1"/>
  <c r="E62" i="5"/>
  <c r="F61" i="5"/>
  <c r="H61" i="5"/>
  <c r="N61" i="5" s="1"/>
  <c r="G61" i="5"/>
  <c r="M61" i="5" s="1"/>
  <c r="O60" i="2"/>
  <c r="E62" i="2"/>
  <c r="H61" i="2"/>
  <c r="N61" i="2" s="1"/>
  <c r="G61" i="2"/>
  <c r="M61" i="2" s="1"/>
  <c r="F61" i="2"/>
  <c r="L60" i="2"/>
  <c r="L60" i="6" l="1"/>
  <c r="I60" i="6"/>
  <c r="O60" i="6" s="1"/>
  <c r="E62" i="6"/>
  <c r="F61" i="6"/>
  <c r="H61" i="6"/>
  <c r="N61" i="6" s="1"/>
  <c r="G61" i="6"/>
  <c r="M61" i="6" s="1"/>
  <c r="L61" i="5"/>
  <c r="I61" i="5"/>
  <c r="O61" i="5" s="1"/>
  <c r="H62" i="5"/>
  <c r="N62" i="5" s="1"/>
  <c r="G62" i="5"/>
  <c r="M62" i="5" s="1"/>
  <c r="E63" i="5"/>
  <c r="F62" i="5"/>
  <c r="O61" i="2"/>
  <c r="E63" i="2"/>
  <c r="G62" i="2"/>
  <c r="M62" i="2" s="1"/>
  <c r="F62" i="2"/>
  <c r="H62" i="2"/>
  <c r="N62" i="2" s="1"/>
  <c r="L61" i="2"/>
  <c r="I61" i="6" l="1"/>
  <c r="O61" i="6" s="1"/>
  <c r="L61" i="6"/>
  <c r="H62" i="6"/>
  <c r="N62" i="6" s="1"/>
  <c r="G62" i="6"/>
  <c r="M62" i="6" s="1"/>
  <c r="E63" i="6"/>
  <c r="F62" i="6"/>
  <c r="I62" i="5"/>
  <c r="O62" i="5" s="1"/>
  <c r="L62" i="5"/>
  <c r="H63" i="5"/>
  <c r="N63" i="5" s="1"/>
  <c r="G63" i="5"/>
  <c r="M63" i="5" s="1"/>
  <c r="E64" i="5"/>
  <c r="F63" i="5"/>
  <c r="O62" i="2"/>
  <c r="E64" i="2"/>
  <c r="F63" i="2"/>
  <c r="H63" i="2"/>
  <c r="N63" i="2" s="1"/>
  <c r="G63" i="2"/>
  <c r="M63" i="2" s="1"/>
  <c r="L62" i="2"/>
  <c r="L62" i="6" l="1"/>
  <c r="I62" i="6"/>
  <c r="O62" i="6" s="1"/>
  <c r="G63" i="6"/>
  <c r="M63" i="6" s="1"/>
  <c r="E64" i="6"/>
  <c r="F63" i="6"/>
  <c r="H63" i="6"/>
  <c r="N63" i="6" s="1"/>
  <c r="L63" i="5"/>
  <c r="I63" i="5"/>
  <c r="O63" i="5" s="1"/>
  <c r="G64" i="5"/>
  <c r="M64" i="5" s="1"/>
  <c r="E65" i="5"/>
  <c r="F64" i="5"/>
  <c r="H64" i="5"/>
  <c r="N64" i="5" s="1"/>
  <c r="O63" i="2"/>
  <c r="L63" i="2"/>
  <c r="E65" i="2"/>
  <c r="F64" i="2"/>
  <c r="H64" i="2"/>
  <c r="N64" i="2" s="1"/>
  <c r="G64" i="2"/>
  <c r="M64" i="2" s="1"/>
  <c r="L63" i="6" l="1"/>
  <c r="I63" i="6"/>
  <c r="O63" i="6" s="1"/>
  <c r="H64" i="6"/>
  <c r="N64" i="6" s="1"/>
  <c r="E65" i="6"/>
  <c r="F64" i="6"/>
  <c r="G64" i="6"/>
  <c r="M64" i="6" s="1"/>
  <c r="L64" i="5"/>
  <c r="I64" i="5"/>
  <c r="O64" i="5" s="1"/>
  <c r="H65" i="5"/>
  <c r="N65" i="5" s="1"/>
  <c r="E66" i="5"/>
  <c r="F65" i="5"/>
  <c r="G65" i="5"/>
  <c r="M65" i="5" s="1"/>
  <c r="O64" i="2"/>
  <c r="E66" i="2"/>
  <c r="H65" i="2"/>
  <c r="N65" i="2" s="1"/>
  <c r="G65" i="2"/>
  <c r="M65" i="2" s="1"/>
  <c r="F65" i="2"/>
  <c r="L64" i="2"/>
  <c r="L64" i="6" l="1"/>
  <c r="I64" i="6"/>
  <c r="O64" i="6" s="1"/>
  <c r="H65" i="6"/>
  <c r="N65" i="6" s="1"/>
  <c r="G65" i="6"/>
  <c r="M65" i="6" s="1"/>
  <c r="E66" i="6"/>
  <c r="F65" i="6"/>
  <c r="L65" i="5"/>
  <c r="I65" i="5"/>
  <c r="O65" i="5" s="1"/>
  <c r="H66" i="5"/>
  <c r="N66" i="5" s="1"/>
  <c r="G66" i="5"/>
  <c r="M66" i="5" s="1"/>
  <c r="F66" i="5"/>
  <c r="E67" i="5"/>
  <c r="O65" i="2"/>
  <c r="E67" i="2"/>
  <c r="H66" i="2"/>
  <c r="N66" i="2" s="1"/>
  <c r="G66" i="2"/>
  <c r="M66" i="2" s="1"/>
  <c r="F66" i="2"/>
  <c r="L65" i="2"/>
  <c r="L65" i="6" l="1"/>
  <c r="I65" i="6"/>
  <c r="O65" i="6" s="1"/>
  <c r="H66" i="6"/>
  <c r="N66" i="6" s="1"/>
  <c r="G66" i="6"/>
  <c r="M66" i="6" s="1"/>
  <c r="E67" i="6"/>
  <c r="F66" i="6"/>
  <c r="H67" i="5"/>
  <c r="N67" i="5" s="1"/>
  <c r="G67" i="5"/>
  <c r="M67" i="5" s="1"/>
  <c r="E68" i="5"/>
  <c r="F67" i="5"/>
  <c r="I66" i="5"/>
  <c r="O66" i="5" s="1"/>
  <c r="L66" i="5"/>
  <c r="O66" i="2"/>
  <c r="L66" i="2"/>
  <c r="E68" i="2"/>
  <c r="H67" i="2"/>
  <c r="N67" i="2" s="1"/>
  <c r="G67" i="2"/>
  <c r="M67" i="2" s="1"/>
  <c r="F67" i="2"/>
  <c r="I66" i="6" l="1"/>
  <c r="O66" i="6" s="1"/>
  <c r="L66" i="6"/>
  <c r="H67" i="6"/>
  <c r="N67" i="6" s="1"/>
  <c r="G67" i="6"/>
  <c r="M67" i="6" s="1"/>
  <c r="E68" i="6"/>
  <c r="F67" i="6"/>
  <c r="L67" i="5"/>
  <c r="I67" i="5"/>
  <c r="O67" i="5" s="1"/>
  <c r="G68" i="5"/>
  <c r="M68" i="5" s="1"/>
  <c r="E69" i="5"/>
  <c r="F68" i="5"/>
  <c r="H68" i="5"/>
  <c r="N68" i="5" s="1"/>
  <c r="O67" i="2"/>
  <c r="L67" i="2"/>
  <c r="E69" i="2"/>
  <c r="F68" i="2"/>
  <c r="H68" i="2"/>
  <c r="N68" i="2" s="1"/>
  <c r="G68" i="2"/>
  <c r="M68" i="2" s="1"/>
  <c r="G68" i="6" l="1"/>
  <c r="M68" i="6" s="1"/>
  <c r="E69" i="6"/>
  <c r="F68" i="6"/>
  <c r="H68" i="6"/>
  <c r="N68" i="6" s="1"/>
  <c r="L67" i="6"/>
  <c r="I67" i="6"/>
  <c r="O67" i="6" s="1"/>
  <c r="L68" i="5"/>
  <c r="I68" i="5"/>
  <c r="O68" i="5" s="1"/>
  <c r="E70" i="5"/>
  <c r="F69" i="5"/>
  <c r="H69" i="5"/>
  <c r="N69" i="5" s="1"/>
  <c r="G69" i="5"/>
  <c r="M69" i="5" s="1"/>
  <c r="O68" i="2"/>
  <c r="E70" i="2"/>
  <c r="G69" i="2"/>
  <c r="M69" i="2" s="1"/>
  <c r="F69" i="2"/>
  <c r="H69" i="2"/>
  <c r="N69" i="2" s="1"/>
  <c r="L68" i="2"/>
  <c r="L68" i="6" l="1"/>
  <c r="I68" i="6"/>
  <c r="O68" i="6" s="1"/>
  <c r="E70" i="6"/>
  <c r="F69" i="6"/>
  <c r="H69" i="6"/>
  <c r="N69" i="6" s="1"/>
  <c r="G69" i="6"/>
  <c r="M69" i="6" s="1"/>
  <c r="L69" i="5"/>
  <c r="I69" i="5"/>
  <c r="O69" i="5" s="1"/>
  <c r="H70" i="5"/>
  <c r="N70" i="5" s="1"/>
  <c r="G70" i="5"/>
  <c r="M70" i="5" s="1"/>
  <c r="E71" i="5"/>
  <c r="F70" i="5"/>
  <c r="O69" i="2"/>
  <c r="L69" i="2"/>
  <c r="E71" i="2"/>
  <c r="H70" i="2"/>
  <c r="N70" i="2" s="1"/>
  <c r="G70" i="2"/>
  <c r="M70" i="2" s="1"/>
  <c r="F70" i="2"/>
  <c r="I69" i="6" l="1"/>
  <c r="O69" i="6" s="1"/>
  <c r="L69" i="6"/>
  <c r="H70" i="6"/>
  <c r="N70" i="6" s="1"/>
  <c r="G70" i="6"/>
  <c r="M70" i="6" s="1"/>
  <c r="F70" i="6"/>
  <c r="E71" i="6"/>
  <c r="I70" i="5"/>
  <c r="O70" i="5" s="1"/>
  <c r="L70" i="5"/>
  <c r="H71" i="5"/>
  <c r="N71" i="5" s="1"/>
  <c r="G71" i="5"/>
  <c r="M71" i="5" s="1"/>
  <c r="E72" i="5"/>
  <c r="F71" i="5"/>
  <c r="O70" i="2"/>
  <c r="L70" i="2"/>
  <c r="E72" i="2"/>
  <c r="G71" i="2"/>
  <c r="M71" i="2" s="1"/>
  <c r="F71" i="2"/>
  <c r="H71" i="2"/>
  <c r="N71" i="2" s="1"/>
  <c r="L70" i="6" l="1"/>
  <c r="I70" i="6"/>
  <c r="O70" i="6" s="1"/>
  <c r="G71" i="6"/>
  <c r="M71" i="6" s="1"/>
  <c r="E72" i="6"/>
  <c r="F71" i="6"/>
  <c r="H71" i="6"/>
  <c r="N71" i="6" s="1"/>
  <c r="L71" i="5"/>
  <c r="I71" i="5"/>
  <c r="O71" i="5" s="1"/>
  <c r="G72" i="5"/>
  <c r="M72" i="5" s="1"/>
  <c r="E73" i="5"/>
  <c r="F72" i="5"/>
  <c r="H72" i="5"/>
  <c r="N72" i="5" s="1"/>
  <c r="O71" i="2"/>
  <c r="L71" i="2"/>
  <c r="E73" i="2"/>
  <c r="H72" i="2"/>
  <c r="N72" i="2" s="1"/>
  <c r="G72" i="2"/>
  <c r="M72" i="2" s="1"/>
  <c r="F72" i="2"/>
  <c r="L71" i="6" l="1"/>
  <c r="I71" i="6"/>
  <c r="O71" i="6" s="1"/>
  <c r="H72" i="6"/>
  <c r="N72" i="6" s="1"/>
  <c r="E73" i="6"/>
  <c r="F72" i="6"/>
  <c r="G72" i="6"/>
  <c r="M72" i="6" s="1"/>
  <c r="L72" i="5"/>
  <c r="I72" i="5"/>
  <c r="O72" i="5" s="1"/>
  <c r="H73" i="5"/>
  <c r="N73" i="5" s="1"/>
  <c r="E74" i="5"/>
  <c r="F73" i="5"/>
  <c r="G73" i="5"/>
  <c r="M73" i="5" s="1"/>
  <c r="O72" i="2"/>
  <c r="L72" i="2"/>
  <c r="E74" i="2"/>
  <c r="G73" i="2"/>
  <c r="M73" i="2" s="1"/>
  <c r="F73" i="2"/>
  <c r="H73" i="2"/>
  <c r="N73" i="2" s="1"/>
  <c r="L72" i="6" l="1"/>
  <c r="I72" i="6"/>
  <c r="O72" i="6" s="1"/>
  <c r="H73" i="6"/>
  <c r="N73" i="6" s="1"/>
  <c r="G73" i="6"/>
  <c r="M73" i="6" s="1"/>
  <c r="E74" i="6"/>
  <c r="F73" i="6"/>
  <c r="H74" i="5"/>
  <c r="N74" i="5" s="1"/>
  <c r="G74" i="5"/>
  <c r="M74" i="5" s="1"/>
  <c r="F74" i="5"/>
  <c r="E75" i="5"/>
  <c r="L73" i="5"/>
  <c r="I73" i="5"/>
  <c r="O73" i="5" s="1"/>
  <c r="O73" i="2"/>
  <c r="L73" i="2"/>
  <c r="E75" i="2"/>
  <c r="F74" i="2"/>
  <c r="G74" i="2"/>
  <c r="M74" i="2" s="1"/>
  <c r="H74" i="2"/>
  <c r="N74" i="2" s="1"/>
  <c r="L73" i="6" l="1"/>
  <c r="I73" i="6"/>
  <c r="O73" i="6" s="1"/>
  <c r="H74" i="6"/>
  <c r="N74" i="6" s="1"/>
  <c r="G74" i="6"/>
  <c r="M74" i="6" s="1"/>
  <c r="E75" i="6"/>
  <c r="F74" i="6"/>
  <c r="H75" i="5"/>
  <c r="N75" i="5" s="1"/>
  <c r="G75" i="5"/>
  <c r="M75" i="5" s="1"/>
  <c r="E76" i="5"/>
  <c r="F75" i="5"/>
  <c r="I74" i="5"/>
  <c r="O74" i="5" s="1"/>
  <c r="L74" i="5"/>
  <c r="O74" i="2"/>
  <c r="L74" i="2"/>
  <c r="E76" i="2"/>
  <c r="H75" i="2"/>
  <c r="N75" i="2" s="1"/>
  <c r="F75" i="2"/>
  <c r="G75" i="2"/>
  <c r="M75" i="2" s="1"/>
  <c r="I74" i="6" l="1"/>
  <c r="O74" i="6" s="1"/>
  <c r="L74" i="6"/>
  <c r="H75" i="6"/>
  <c r="N75" i="6" s="1"/>
  <c r="G75" i="6"/>
  <c r="M75" i="6" s="1"/>
  <c r="E76" i="6"/>
  <c r="F75" i="6"/>
  <c r="L75" i="5"/>
  <c r="I75" i="5"/>
  <c r="O75" i="5" s="1"/>
  <c r="G76" i="5"/>
  <c r="M76" i="5" s="1"/>
  <c r="E77" i="5"/>
  <c r="F76" i="5"/>
  <c r="H76" i="5"/>
  <c r="N76" i="5" s="1"/>
  <c r="O75" i="2"/>
  <c r="L75" i="2"/>
  <c r="E77" i="2"/>
  <c r="G76" i="2"/>
  <c r="M76" i="2" s="1"/>
  <c r="F76" i="2"/>
  <c r="H76" i="2"/>
  <c r="N76" i="2" s="1"/>
  <c r="G76" i="6" l="1"/>
  <c r="M76" i="6" s="1"/>
  <c r="E77" i="6"/>
  <c r="F76" i="6"/>
  <c r="H76" i="6"/>
  <c r="N76" i="6" s="1"/>
  <c r="L75" i="6"/>
  <c r="I75" i="6"/>
  <c r="O75" i="6" s="1"/>
  <c r="E78" i="5"/>
  <c r="F77" i="5"/>
  <c r="H77" i="5"/>
  <c r="N77" i="5" s="1"/>
  <c r="G77" i="5"/>
  <c r="M77" i="5" s="1"/>
  <c r="L76" i="5"/>
  <c r="I76" i="5"/>
  <c r="O76" i="5" s="1"/>
  <c r="O76" i="2"/>
  <c r="L76" i="2"/>
  <c r="E78" i="2"/>
  <c r="G77" i="2"/>
  <c r="M77" i="2" s="1"/>
  <c r="H77" i="2"/>
  <c r="N77" i="2" s="1"/>
  <c r="F77" i="2"/>
  <c r="E78" i="6" l="1"/>
  <c r="F77" i="6"/>
  <c r="H77" i="6"/>
  <c r="N77" i="6" s="1"/>
  <c r="G77" i="6"/>
  <c r="M77" i="6" s="1"/>
  <c r="L76" i="6"/>
  <c r="I76" i="6"/>
  <c r="O76" i="6" s="1"/>
  <c r="L77" i="5"/>
  <c r="I77" i="5"/>
  <c r="O77" i="5" s="1"/>
  <c r="H78" i="5"/>
  <c r="N78" i="5" s="1"/>
  <c r="G78" i="5"/>
  <c r="M78" i="5" s="1"/>
  <c r="E79" i="5"/>
  <c r="F78" i="5"/>
  <c r="O77" i="2"/>
  <c r="L77" i="2"/>
  <c r="E79" i="2"/>
  <c r="G78" i="2"/>
  <c r="M78" i="2" s="1"/>
  <c r="H78" i="2"/>
  <c r="N78" i="2" s="1"/>
  <c r="F78" i="2"/>
  <c r="I77" i="6" l="1"/>
  <c r="O77" i="6" s="1"/>
  <c r="L77" i="6"/>
  <c r="H78" i="6"/>
  <c r="N78" i="6" s="1"/>
  <c r="G78" i="6"/>
  <c r="M78" i="6" s="1"/>
  <c r="F78" i="6"/>
  <c r="E79" i="6"/>
  <c r="H79" i="5"/>
  <c r="N79" i="5" s="1"/>
  <c r="G79" i="5"/>
  <c r="M79" i="5" s="1"/>
  <c r="E80" i="5"/>
  <c r="F79" i="5"/>
  <c r="I78" i="5"/>
  <c r="O78" i="5" s="1"/>
  <c r="L78" i="5"/>
  <c r="O78" i="2"/>
  <c r="E80" i="2"/>
  <c r="G79" i="2"/>
  <c r="M79" i="2" s="1"/>
  <c r="H79" i="2"/>
  <c r="N79" i="2" s="1"/>
  <c r="F79" i="2"/>
  <c r="L78" i="2"/>
  <c r="L78" i="6" l="1"/>
  <c r="I78" i="6"/>
  <c r="O78" i="6" s="1"/>
  <c r="G79" i="6"/>
  <c r="M79" i="6" s="1"/>
  <c r="E80" i="6"/>
  <c r="F79" i="6"/>
  <c r="H79" i="6"/>
  <c r="N79" i="6" s="1"/>
  <c r="L79" i="5"/>
  <c r="I79" i="5"/>
  <c r="O79" i="5" s="1"/>
  <c r="G80" i="5"/>
  <c r="M80" i="5" s="1"/>
  <c r="E81" i="5"/>
  <c r="F80" i="5"/>
  <c r="H80" i="5"/>
  <c r="N80" i="5" s="1"/>
  <c r="O79" i="2"/>
  <c r="L79" i="2"/>
  <c r="E81" i="2"/>
  <c r="F80" i="2"/>
  <c r="H80" i="2"/>
  <c r="N80" i="2" s="1"/>
  <c r="G80" i="2"/>
  <c r="M80" i="2" s="1"/>
  <c r="H80" i="6" l="1"/>
  <c r="N80" i="6" s="1"/>
  <c r="E81" i="6"/>
  <c r="F80" i="6"/>
  <c r="G80" i="6"/>
  <c r="M80" i="6" s="1"/>
  <c r="L79" i="6"/>
  <c r="I79" i="6"/>
  <c r="O79" i="6" s="1"/>
  <c r="H81" i="5"/>
  <c r="N81" i="5" s="1"/>
  <c r="E82" i="5"/>
  <c r="F81" i="5"/>
  <c r="G81" i="5"/>
  <c r="M81" i="5" s="1"/>
  <c r="L80" i="5"/>
  <c r="I80" i="5"/>
  <c r="O80" i="5" s="1"/>
  <c r="O80" i="2"/>
  <c r="L80" i="2"/>
  <c r="E82" i="2"/>
  <c r="H81" i="2"/>
  <c r="N81" i="2" s="1"/>
  <c r="F81" i="2"/>
  <c r="G81" i="2"/>
  <c r="M81" i="2" s="1"/>
  <c r="L80" i="6" l="1"/>
  <c r="I80" i="6"/>
  <c r="O80" i="6" s="1"/>
  <c r="H81" i="6"/>
  <c r="N81" i="6" s="1"/>
  <c r="G81" i="6"/>
  <c r="M81" i="6" s="1"/>
  <c r="F81" i="6"/>
  <c r="E82" i="6"/>
  <c r="H82" i="5"/>
  <c r="N82" i="5" s="1"/>
  <c r="G82" i="5"/>
  <c r="M82" i="5" s="1"/>
  <c r="E83" i="5"/>
  <c r="F82" i="5"/>
  <c r="L81" i="5"/>
  <c r="I81" i="5"/>
  <c r="O81" i="5" s="1"/>
  <c r="O81" i="2"/>
  <c r="L81" i="2"/>
  <c r="E83" i="2"/>
  <c r="H82" i="2"/>
  <c r="N82" i="2" s="1"/>
  <c r="F82" i="2"/>
  <c r="G82" i="2"/>
  <c r="M82" i="2" s="1"/>
  <c r="L81" i="6" l="1"/>
  <c r="I81" i="6"/>
  <c r="O81" i="6" s="1"/>
  <c r="H82" i="6"/>
  <c r="N82" i="6" s="1"/>
  <c r="G82" i="6"/>
  <c r="M82" i="6" s="1"/>
  <c r="E83" i="6"/>
  <c r="F82" i="6"/>
  <c r="I82" i="5"/>
  <c r="O82" i="5" s="1"/>
  <c r="L82" i="5"/>
  <c r="H83" i="5"/>
  <c r="N83" i="5" s="1"/>
  <c r="G83" i="5"/>
  <c r="M83" i="5" s="1"/>
  <c r="E84" i="5"/>
  <c r="F83" i="5"/>
  <c r="O82" i="2"/>
  <c r="L82" i="2"/>
  <c r="E84" i="2"/>
  <c r="H83" i="2"/>
  <c r="N83" i="2" s="1"/>
  <c r="F83" i="2"/>
  <c r="G83" i="2"/>
  <c r="M83" i="2" s="1"/>
  <c r="H83" i="6" l="1"/>
  <c r="N83" i="6" s="1"/>
  <c r="G83" i="6"/>
  <c r="M83" i="6" s="1"/>
  <c r="E84" i="6"/>
  <c r="F83" i="6"/>
  <c r="I82" i="6"/>
  <c r="O82" i="6" s="1"/>
  <c r="L82" i="6"/>
  <c r="L83" i="5"/>
  <c r="I83" i="5"/>
  <c r="O83" i="5" s="1"/>
  <c r="G84" i="5"/>
  <c r="M84" i="5" s="1"/>
  <c r="E85" i="5"/>
  <c r="F84" i="5"/>
  <c r="H84" i="5"/>
  <c r="N84" i="5" s="1"/>
  <c r="O83" i="2"/>
  <c r="E85" i="2"/>
  <c r="G84" i="2"/>
  <c r="M84" i="2" s="1"/>
  <c r="H84" i="2"/>
  <c r="N84" i="2" s="1"/>
  <c r="F84" i="2"/>
  <c r="L83" i="2"/>
  <c r="L83" i="6" l="1"/>
  <c r="I83" i="6"/>
  <c r="O83" i="6" s="1"/>
  <c r="G84" i="6"/>
  <c r="M84" i="6" s="1"/>
  <c r="E85" i="6"/>
  <c r="F84" i="6"/>
  <c r="H84" i="6"/>
  <c r="N84" i="6" s="1"/>
  <c r="L84" i="5"/>
  <c r="I84" i="5"/>
  <c r="O84" i="5" s="1"/>
  <c r="E86" i="5"/>
  <c r="F85" i="5"/>
  <c r="H85" i="5"/>
  <c r="N85" i="5" s="1"/>
  <c r="G85" i="5"/>
  <c r="M85" i="5" s="1"/>
  <c r="O84" i="2"/>
  <c r="E86" i="2"/>
  <c r="H85" i="2"/>
  <c r="N85" i="2" s="1"/>
  <c r="G85" i="2"/>
  <c r="M85" i="2" s="1"/>
  <c r="F85" i="2"/>
  <c r="L84" i="2"/>
  <c r="L84" i="6" l="1"/>
  <c r="I84" i="6"/>
  <c r="O84" i="6" s="1"/>
  <c r="E86" i="6"/>
  <c r="F85" i="6"/>
  <c r="H85" i="6"/>
  <c r="N85" i="6" s="1"/>
  <c r="G85" i="6"/>
  <c r="M85" i="6" s="1"/>
  <c r="L85" i="5"/>
  <c r="I85" i="5"/>
  <c r="O85" i="5" s="1"/>
  <c r="H86" i="5"/>
  <c r="N86" i="5" s="1"/>
  <c r="G86" i="5"/>
  <c r="M86" i="5" s="1"/>
  <c r="E87" i="5"/>
  <c r="F86" i="5"/>
  <c r="O85" i="2"/>
  <c r="E87" i="2"/>
  <c r="H86" i="2"/>
  <c r="N86" i="2" s="1"/>
  <c r="F86" i="2"/>
  <c r="G86" i="2"/>
  <c r="M86" i="2" s="1"/>
  <c r="L85" i="2"/>
  <c r="I85" i="6" l="1"/>
  <c r="O85" i="6" s="1"/>
  <c r="L85" i="6"/>
  <c r="H86" i="6"/>
  <c r="N86" i="6" s="1"/>
  <c r="G86" i="6"/>
  <c r="M86" i="6" s="1"/>
  <c r="E87" i="6"/>
  <c r="F86" i="6"/>
  <c r="H87" i="5"/>
  <c r="N87" i="5" s="1"/>
  <c r="G87" i="5"/>
  <c r="M87" i="5" s="1"/>
  <c r="E88" i="5"/>
  <c r="F87" i="5"/>
  <c r="I86" i="5"/>
  <c r="O86" i="5" s="1"/>
  <c r="L86" i="5"/>
  <c r="O86" i="2"/>
  <c r="E88" i="2"/>
  <c r="F87" i="2"/>
  <c r="G87" i="2"/>
  <c r="M87" i="2" s="1"/>
  <c r="H87" i="2"/>
  <c r="N87" i="2" s="1"/>
  <c r="L86" i="2"/>
  <c r="L86" i="6" l="1"/>
  <c r="I86" i="6"/>
  <c r="O86" i="6" s="1"/>
  <c r="G87" i="6"/>
  <c r="M87" i="6" s="1"/>
  <c r="E88" i="6"/>
  <c r="F87" i="6"/>
  <c r="H87" i="6"/>
  <c r="N87" i="6" s="1"/>
  <c r="L87" i="5"/>
  <c r="I87" i="5"/>
  <c r="O87" i="5" s="1"/>
  <c r="G88" i="5"/>
  <c r="M88" i="5" s="1"/>
  <c r="E89" i="5"/>
  <c r="F88" i="5"/>
  <c r="H88" i="5"/>
  <c r="N88" i="5" s="1"/>
  <c r="O87" i="2"/>
  <c r="E89" i="2"/>
  <c r="F88" i="2"/>
  <c r="G88" i="2"/>
  <c r="M88" i="2" s="1"/>
  <c r="H88" i="2"/>
  <c r="N88" i="2" s="1"/>
  <c r="L87" i="2"/>
  <c r="L87" i="6" l="1"/>
  <c r="I87" i="6"/>
  <c r="O87" i="6" s="1"/>
  <c r="H88" i="6"/>
  <c r="N88" i="6" s="1"/>
  <c r="E89" i="6"/>
  <c r="F88" i="6"/>
  <c r="G88" i="6"/>
  <c r="M88" i="6" s="1"/>
  <c r="H89" i="5"/>
  <c r="N89" i="5" s="1"/>
  <c r="E90" i="5"/>
  <c r="F89" i="5"/>
  <c r="G89" i="5"/>
  <c r="M89" i="5" s="1"/>
  <c r="L88" i="5"/>
  <c r="I88" i="5"/>
  <c r="O88" i="5" s="1"/>
  <c r="O88" i="2"/>
  <c r="E90" i="2"/>
  <c r="H89" i="2"/>
  <c r="N89" i="2" s="1"/>
  <c r="F89" i="2"/>
  <c r="G89" i="2"/>
  <c r="M89" i="2" s="1"/>
  <c r="L88" i="2"/>
  <c r="L88" i="6" l="1"/>
  <c r="I88" i="6"/>
  <c r="O88" i="6" s="1"/>
  <c r="H89" i="6"/>
  <c r="N89" i="6" s="1"/>
  <c r="G89" i="6"/>
  <c r="M89" i="6" s="1"/>
  <c r="E90" i="6"/>
  <c r="F89" i="6"/>
  <c r="L89" i="5"/>
  <c r="I89" i="5"/>
  <c r="O89" i="5" s="1"/>
  <c r="H90" i="5"/>
  <c r="N90" i="5" s="1"/>
  <c r="G90" i="5"/>
  <c r="M90" i="5" s="1"/>
  <c r="E91" i="5"/>
  <c r="F90" i="5"/>
  <c r="O89" i="2"/>
  <c r="E91" i="2"/>
  <c r="H90" i="2"/>
  <c r="N90" i="2" s="1"/>
  <c r="F90" i="2"/>
  <c r="G90" i="2"/>
  <c r="M90" i="2" s="1"/>
  <c r="L89" i="2"/>
  <c r="L89" i="6" l="1"/>
  <c r="I89" i="6"/>
  <c r="O89" i="6" s="1"/>
  <c r="H90" i="6"/>
  <c r="N90" i="6" s="1"/>
  <c r="G90" i="6"/>
  <c r="M90" i="6" s="1"/>
  <c r="E91" i="6"/>
  <c r="F90" i="6"/>
  <c r="I90" i="5"/>
  <c r="O90" i="5" s="1"/>
  <c r="L90" i="5"/>
  <c r="H91" i="5"/>
  <c r="N91" i="5" s="1"/>
  <c r="G91" i="5"/>
  <c r="M91" i="5" s="1"/>
  <c r="E92" i="5"/>
  <c r="F91" i="5"/>
  <c r="O90" i="2"/>
  <c r="E92" i="2"/>
  <c r="H91" i="2"/>
  <c r="N91" i="2" s="1"/>
  <c r="G91" i="2"/>
  <c r="M91" i="2" s="1"/>
  <c r="F91" i="2"/>
  <c r="L90" i="2"/>
  <c r="I90" i="6" l="1"/>
  <c r="O90" i="6" s="1"/>
  <c r="L90" i="6"/>
  <c r="H91" i="6"/>
  <c r="N91" i="6" s="1"/>
  <c r="G91" i="6"/>
  <c r="M91" i="6" s="1"/>
  <c r="E92" i="6"/>
  <c r="F91" i="6"/>
  <c r="L91" i="5"/>
  <c r="I91" i="5"/>
  <c r="O91" i="5" s="1"/>
  <c r="G92" i="5"/>
  <c r="M92" i="5" s="1"/>
  <c r="E93" i="5"/>
  <c r="F92" i="5"/>
  <c r="H92" i="5"/>
  <c r="N92" i="5" s="1"/>
  <c r="O91" i="2"/>
  <c r="L91" i="2"/>
  <c r="E93" i="2"/>
  <c r="H92" i="2"/>
  <c r="N92" i="2" s="1"/>
  <c r="F92" i="2"/>
  <c r="G92" i="2"/>
  <c r="M92" i="2" s="1"/>
  <c r="L91" i="6" l="1"/>
  <c r="I91" i="6"/>
  <c r="O91" i="6" s="1"/>
  <c r="G92" i="6"/>
  <c r="M92" i="6" s="1"/>
  <c r="E93" i="6"/>
  <c r="F92" i="6"/>
  <c r="H92" i="6"/>
  <c r="N92" i="6" s="1"/>
  <c r="L92" i="5"/>
  <c r="I92" i="5"/>
  <c r="O92" i="5" s="1"/>
  <c r="E94" i="5"/>
  <c r="F93" i="5"/>
  <c r="H93" i="5"/>
  <c r="N93" i="5" s="1"/>
  <c r="G93" i="5"/>
  <c r="M93" i="5" s="1"/>
  <c r="O92" i="2"/>
  <c r="E94" i="2"/>
  <c r="F93" i="2"/>
  <c r="H93" i="2"/>
  <c r="N93" i="2" s="1"/>
  <c r="G93" i="2"/>
  <c r="M93" i="2" s="1"/>
  <c r="L92" i="2"/>
  <c r="L92" i="6" l="1"/>
  <c r="I92" i="6"/>
  <c r="O92" i="6" s="1"/>
  <c r="E94" i="6"/>
  <c r="F93" i="6"/>
  <c r="H93" i="6"/>
  <c r="N93" i="6" s="1"/>
  <c r="G93" i="6"/>
  <c r="M93" i="6" s="1"/>
  <c r="L93" i="5"/>
  <c r="I93" i="5"/>
  <c r="O93" i="5" s="1"/>
  <c r="H94" i="5"/>
  <c r="N94" i="5" s="1"/>
  <c r="G94" i="5"/>
  <c r="M94" i="5" s="1"/>
  <c r="E95" i="5"/>
  <c r="F94" i="5"/>
  <c r="O93" i="2"/>
  <c r="L93" i="2"/>
  <c r="E95" i="2"/>
  <c r="G94" i="2"/>
  <c r="M94" i="2" s="1"/>
  <c r="F94" i="2"/>
  <c r="H94" i="2"/>
  <c r="N94" i="2" s="1"/>
  <c r="I93" i="6" l="1"/>
  <c r="O93" i="6" s="1"/>
  <c r="L93" i="6"/>
  <c r="H94" i="6"/>
  <c r="N94" i="6" s="1"/>
  <c r="G94" i="6"/>
  <c r="M94" i="6" s="1"/>
  <c r="E95" i="6"/>
  <c r="F94" i="6"/>
  <c r="H95" i="5"/>
  <c r="N95" i="5" s="1"/>
  <c r="G95" i="5"/>
  <c r="M95" i="5" s="1"/>
  <c r="E96" i="5"/>
  <c r="F95" i="5"/>
  <c r="I94" i="5"/>
  <c r="O94" i="5" s="1"/>
  <c r="L94" i="5"/>
  <c r="O94" i="2"/>
  <c r="E96" i="2"/>
  <c r="H95" i="2"/>
  <c r="N95" i="2" s="1"/>
  <c r="G95" i="2"/>
  <c r="M95" i="2" s="1"/>
  <c r="F95" i="2"/>
  <c r="L94" i="2"/>
  <c r="L94" i="6" l="1"/>
  <c r="I94" i="6"/>
  <c r="O94" i="6" s="1"/>
  <c r="G95" i="6"/>
  <c r="M95" i="6" s="1"/>
  <c r="E96" i="6"/>
  <c r="F95" i="6"/>
  <c r="H95" i="6"/>
  <c r="N95" i="6" s="1"/>
  <c r="L95" i="5"/>
  <c r="I95" i="5"/>
  <c r="O95" i="5" s="1"/>
  <c r="G96" i="5"/>
  <c r="M96" i="5" s="1"/>
  <c r="E97" i="5"/>
  <c r="F96" i="5"/>
  <c r="H96" i="5"/>
  <c r="N96" i="5" s="1"/>
  <c r="O95" i="2"/>
  <c r="L95" i="2"/>
  <c r="E97" i="2"/>
  <c r="G96" i="2"/>
  <c r="M96" i="2" s="1"/>
  <c r="F96" i="2"/>
  <c r="H96" i="2"/>
  <c r="N96" i="2" s="1"/>
  <c r="L95" i="6" l="1"/>
  <c r="I95" i="6"/>
  <c r="O95" i="6" s="1"/>
  <c r="H96" i="6"/>
  <c r="N96" i="6" s="1"/>
  <c r="E97" i="6"/>
  <c r="F96" i="6"/>
  <c r="G96" i="6"/>
  <c r="M96" i="6" s="1"/>
  <c r="L96" i="5"/>
  <c r="I96" i="5"/>
  <c r="O96" i="5" s="1"/>
  <c r="H97" i="5"/>
  <c r="N97" i="5" s="1"/>
  <c r="E98" i="5"/>
  <c r="F97" i="5"/>
  <c r="G97" i="5"/>
  <c r="M97" i="5" s="1"/>
  <c r="O96" i="2"/>
  <c r="L96" i="2"/>
  <c r="E98" i="2"/>
  <c r="G97" i="2"/>
  <c r="M97" i="2" s="1"/>
  <c r="H97" i="2"/>
  <c r="N97" i="2" s="1"/>
  <c r="F97" i="2"/>
  <c r="L96" i="6" l="1"/>
  <c r="I96" i="6"/>
  <c r="O96" i="6" s="1"/>
  <c r="H97" i="6"/>
  <c r="N97" i="6" s="1"/>
  <c r="G97" i="6"/>
  <c r="M97" i="6" s="1"/>
  <c r="E98" i="6"/>
  <c r="F97" i="6"/>
  <c r="L97" i="5"/>
  <c r="I97" i="5"/>
  <c r="O97" i="5" s="1"/>
  <c r="H98" i="5"/>
  <c r="N98" i="5" s="1"/>
  <c r="G98" i="5"/>
  <c r="M98" i="5" s="1"/>
  <c r="E99" i="5"/>
  <c r="F98" i="5"/>
  <c r="O97" i="2"/>
  <c r="L97" i="2"/>
  <c r="E99" i="2"/>
  <c r="G98" i="2"/>
  <c r="M98" i="2" s="1"/>
  <c r="F98" i="2"/>
  <c r="H98" i="2"/>
  <c r="N98" i="2" s="1"/>
  <c r="H98" i="6" l="1"/>
  <c r="N98" i="6" s="1"/>
  <c r="G98" i="6"/>
  <c r="M98" i="6" s="1"/>
  <c r="E99" i="6"/>
  <c r="F98" i="6"/>
  <c r="L97" i="6"/>
  <c r="I97" i="6"/>
  <c r="O97" i="6" s="1"/>
  <c r="I98" i="5"/>
  <c r="O98" i="5" s="1"/>
  <c r="L98" i="5"/>
  <c r="H99" i="5"/>
  <c r="N99" i="5" s="1"/>
  <c r="G99" i="5"/>
  <c r="M99" i="5" s="1"/>
  <c r="E100" i="5"/>
  <c r="F99" i="5"/>
  <c r="O98" i="2"/>
  <c r="L98" i="2"/>
  <c r="E100" i="2"/>
  <c r="H99" i="2"/>
  <c r="N99" i="2" s="1"/>
  <c r="F99" i="2"/>
  <c r="G99" i="2"/>
  <c r="M99" i="2" s="1"/>
  <c r="H99" i="6" l="1"/>
  <c r="N99" i="6" s="1"/>
  <c r="G99" i="6"/>
  <c r="M99" i="6" s="1"/>
  <c r="E100" i="6"/>
  <c r="F99" i="6"/>
  <c r="I98" i="6"/>
  <c r="O98" i="6" s="1"/>
  <c r="L98" i="6"/>
  <c r="L99" i="5"/>
  <c r="I99" i="5"/>
  <c r="O99" i="5" s="1"/>
  <c r="G100" i="5"/>
  <c r="M100" i="5" s="1"/>
  <c r="E101" i="5"/>
  <c r="F100" i="5"/>
  <c r="H100" i="5"/>
  <c r="N100" i="5" s="1"/>
  <c r="O99" i="2"/>
  <c r="L99" i="2"/>
  <c r="G100" i="2"/>
  <c r="M100" i="2" s="1"/>
  <c r="E101" i="2"/>
  <c r="H100" i="2"/>
  <c r="N100" i="2" s="1"/>
  <c r="F100" i="2"/>
  <c r="L99" i="6" l="1"/>
  <c r="I99" i="6"/>
  <c r="O99" i="6" s="1"/>
  <c r="G100" i="6"/>
  <c r="M100" i="6" s="1"/>
  <c r="E101" i="6"/>
  <c r="F100" i="6"/>
  <c r="H100" i="6"/>
  <c r="N100" i="6" s="1"/>
  <c r="L100" i="5"/>
  <c r="I100" i="5"/>
  <c r="O100" i="5" s="1"/>
  <c r="E102" i="5"/>
  <c r="F101" i="5"/>
  <c r="H101" i="5"/>
  <c r="N101" i="5" s="1"/>
  <c r="G101" i="5"/>
  <c r="M101" i="5" s="1"/>
  <c r="O100" i="2"/>
  <c r="L100" i="2"/>
  <c r="G101" i="2"/>
  <c r="M101" i="2" s="1"/>
  <c r="E102" i="2"/>
  <c r="F101" i="2"/>
  <c r="H101" i="2"/>
  <c r="N101" i="2" s="1"/>
  <c r="L100" i="6" l="1"/>
  <c r="I100" i="6"/>
  <c r="O100" i="6" s="1"/>
  <c r="E102" i="6"/>
  <c r="F101" i="6"/>
  <c r="H101" i="6"/>
  <c r="N101" i="6" s="1"/>
  <c r="G101" i="6"/>
  <c r="M101" i="6" s="1"/>
  <c r="L101" i="5"/>
  <c r="I101" i="5"/>
  <c r="O101" i="5" s="1"/>
  <c r="H102" i="5"/>
  <c r="N102" i="5" s="1"/>
  <c r="G102" i="5"/>
  <c r="M102" i="5" s="1"/>
  <c r="F102" i="5"/>
  <c r="O101" i="2"/>
  <c r="G102" i="2"/>
  <c r="F102" i="2"/>
  <c r="H102" i="2"/>
  <c r="L101" i="2"/>
  <c r="I101" i="6" l="1"/>
  <c r="O101" i="6" s="1"/>
  <c r="L101" i="6"/>
  <c r="H102" i="6"/>
  <c r="N102" i="6" s="1"/>
  <c r="G102" i="6"/>
  <c r="M102" i="6" s="1"/>
  <c r="F102" i="6"/>
  <c r="L102" i="5"/>
  <c r="I102" i="5"/>
  <c r="O102" i="5" s="1"/>
  <c r="L102" i="6" l="1"/>
  <c r="I102" i="6"/>
  <c r="O102" i="6" s="1"/>
</calcChain>
</file>

<file path=xl/sharedStrings.xml><?xml version="1.0" encoding="utf-8"?>
<sst xmlns="http://schemas.openxmlformats.org/spreadsheetml/2006/main" count="73" uniqueCount="35">
  <si>
    <t>MIXED WET</t>
  </si>
  <si>
    <t>OIL WET</t>
  </si>
  <si>
    <t>Swc</t>
  </si>
  <si>
    <t>Sor</t>
  </si>
  <si>
    <t>STRONGLY WW</t>
  </si>
  <si>
    <t>Krw^max</t>
  </si>
  <si>
    <t>a</t>
  </si>
  <si>
    <t>Kro^max</t>
  </si>
  <si>
    <t>b</t>
  </si>
  <si>
    <t>Sw^cross</t>
  </si>
  <si>
    <t>c</t>
  </si>
  <si>
    <t>S*w</t>
  </si>
  <si>
    <t>Pc^max (Pa)</t>
  </si>
  <si>
    <t>Krw^max/Kro^max</t>
  </si>
  <si>
    <t>\kappa (md)</t>
  </si>
  <si>
    <t>\mu_w (cP)</t>
  </si>
  <si>
    <t>\kappa (m^2)</t>
  </si>
  <si>
    <t>\mu_w (Pa . s)</t>
  </si>
  <si>
    <t>Porosity</t>
  </si>
  <si>
    <t>Sw</t>
  </si>
  <si>
    <t>Se</t>
  </si>
  <si>
    <t>Krw</t>
  </si>
  <si>
    <t>Kro</t>
  </si>
  <si>
    <t>Swi</t>
  </si>
  <si>
    <t>pg350 (Blunt: lowest Sw after primaty drainage at the largest imposed capillary pressure - Swi&gt;=Swc)</t>
  </si>
  <si>
    <t>Skjaeveland, 2000</t>
  </si>
  <si>
    <t>cw</t>
  </si>
  <si>
    <t>aw</t>
  </si>
  <si>
    <t>co</t>
  </si>
  <si>
    <t>ao</t>
  </si>
  <si>
    <t>Balance</t>
  </si>
  <si>
    <t>IMBIBITION</t>
  </si>
  <si>
    <t>Pc IMB</t>
  </si>
  <si>
    <t>** Sw</t>
  </si>
  <si>
    <t>Pcow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</si>
</sst>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6" fontId="0" fillId="0" borderId="0" xfId="0" applyNumberFormat="1"/>
    <xf numFmtId="0" fontId="1" fillId="2" borderId="2" xfId="0" applyFont="1" applyFill="1" applyBorder="1"/>
    <xf numFmtId="0" fontId="0" fillId="0" borderId="0" xfId="0" applyNumberFormat="1"/>
    <xf numFmtId="2" fontId="0" fillId="0" borderId="0" xfId="0" applyNumberFormat="1"/>
    <xf numFmtId="170" fontId="0" fillId="0" borderId="0" xfId="0" applyNumberFormat="1"/>
    <xf numFmtId="11" fontId="0" fillId="0" borderId="0" xfId="0" applyNumberForma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WW!$O$2:$O$102</c:f>
              <c:numCache>
                <c:formatCode>0.0</c:formatCode>
                <c:ptCount val="101"/>
                <c:pt idx="0">
                  <c:v>196849.97654516948</c:v>
                </c:pt>
                <c:pt idx="1">
                  <c:v>180402.99460490176</c:v>
                </c:pt>
                <c:pt idx="2">
                  <c:v>168854.3968868166</c:v>
                </c:pt>
                <c:pt idx="3">
                  <c:v>159958.77209889819</c:v>
                </c:pt>
                <c:pt idx="4">
                  <c:v>152726.4252157358</c:v>
                </c:pt>
                <c:pt idx="5">
                  <c:v>146633.62580098654</c:v>
                </c:pt>
                <c:pt idx="6">
                  <c:v>141369.77248519717</c:v>
                </c:pt>
                <c:pt idx="7">
                  <c:v>136735.61093840271</c:v>
                </c:pt>
                <c:pt idx="8">
                  <c:v>132595.73069042689</c:v>
                </c:pt>
                <c:pt idx="9">
                  <c:v>128853.94733281154</c:v>
                </c:pt>
                <c:pt idx="10">
                  <c:v>125439.50225277932</c:v>
                </c:pt>
                <c:pt idx="11">
                  <c:v>122298.83724997076</c:v>
                </c:pt>
                <c:pt idx="12">
                  <c:v>119390.44416138041</c:v>
                </c:pt>
                <c:pt idx="13">
                  <c:v>116681.50640094886</c:v>
                </c:pt>
                <c:pt idx="14">
                  <c:v>114145.63324019744</c:v>
                </c:pt>
                <c:pt idx="15">
                  <c:v>111761.2864318823</c:v>
                </c:pt>
                <c:pt idx="16">
                  <c:v>109510.66004864546</c:v>
                </c:pt>
                <c:pt idx="17">
                  <c:v>107378.86549272074</c:v>
                </c:pt>
                <c:pt idx="18">
                  <c:v>105353.32711940783</c:v>
                </c:pt>
                <c:pt idx="19">
                  <c:v>103423.32640723232</c:v>
                </c:pt>
                <c:pt idx="20">
                  <c:v>101579.65293920028</c:v>
                </c:pt>
                <c:pt idx="21">
                  <c:v>99814.333521718392</c:v>
                </c:pt>
                <c:pt idx="22">
                  <c:v>98120.419358986197</c:v>
                </c:pt>
                <c:pt idx="23">
                  <c:v>96491.816971604247</c:v>
                </c:pt>
                <c:pt idx="24">
                  <c:v>94923.152499106829</c:v>
                </c:pt>
                <c:pt idx="25">
                  <c:v>93409.661778165842</c:v>
                </c:pt>
                <c:pt idx="26">
                  <c:v>91947.100535580539</c:v>
                </c:pt>
                <c:pt idx="27">
                  <c:v>90531.670433144784</c:v>
                </c:pt>
                <c:pt idx="28">
                  <c:v>89159.957718445454</c:v>
                </c:pt>
                <c:pt idx="29">
                  <c:v>87828.881984535721</c:v>
                </c:pt>
                <c:pt idx="30">
                  <c:v>86535.653099182528</c:v>
                </c:pt>
                <c:pt idx="31">
                  <c:v>85277.734784154571</c:v>
                </c:pt>
                <c:pt idx="32">
                  <c:v>84052.813644048991</c:v>
                </c:pt>
                <c:pt idx="33">
                  <c:v>82858.772688828292</c:v>
                </c:pt>
                <c:pt idx="34">
                  <c:v>81693.668583483784</c:v>
                </c:pt>
                <c:pt idx="35">
                  <c:v>80555.712005795795</c:v>
                </c:pt>
                <c:pt idx="36">
                  <c:v>79443.250609040144</c:v>
                </c:pt>
                <c:pt idx="37">
                  <c:v>78354.754178167903</c:v>
                </c:pt>
                <c:pt idx="38">
                  <c:v>77288.801640945254</c:v>
                </c:pt>
                <c:pt idx="39">
                  <c:v>76244.069654000923</c:v>
                </c:pt>
                <c:pt idx="40">
                  <c:v>75219.322530808626</c:v>
                </c:pt>
                <c:pt idx="41">
                  <c:v>74213.403316756943</c:v>
                </c:pt>
                <c:pt idx="42">
                  <c:v>73225.225847483729</c:v>
                </c:pt>
                <c:pt idx="43">
                  <c:v>72253.767652009614</c:v>
                </c:pt>
                <c:pt idx="44">
                  <c:v>71298.063582990784</c:v>
                </c:pt>
                <c:pt idx="45">
                  <c:v>70357.200073549524</c:v>
                </c:pt>
                <c:pt idx="46">
                  <c:v>69430.309934237623</c:v>
                </c:pt>
                <c:pt idx="47">
                  <c:v>68516.567615380744</c:v>
                </c:pt>
                <c:pt idx="48">
                  <c:v>67615.184869680437</c:v>
                </c:pt>
                <c:pt idx="49">
                  <c:v>66725.406757922843</c:v>
                </c:pt>
                <c:pt idx="50">
                  <c:v>65846.507947176578</c:v>
                </c:pt>
                <c:pt idx="51">
                  <c:v>64977.789256224409</c:v>
                </c:pt>
                <c:pt idx="52">
                  <c:v>64118.574407264823</c:v>
                </c:pt>
                <c:pt idx="53">
                  <c:v>63268.206946336548</c:v>
                </c:pt>
                <c:pt idx="54">
                  <c:v>62426.047297503101</c:v>
                </c:pt>
                <c:pt idx="55">
                  <c:v>61591.469917693292</c:v>
                </c:pt>
                <c:pt idx="56">
                  <c:v>60763.860520233749</c:v>
                </c:pt>
                <c:pt idx="57">
                  <c:v>59942.613335596281</c:v>
                </c:pt>
                <c:pt idx="58">
                  <c:v>59127.12837764807</c:v>
                </c:pt>
                <c:pt idx="59">
                  <c:v>58316.808682781528</c:v>
                </c:pt>
                <c:pt idx="60">
                  <c:v>57511.057487581274</c:v>
                </c:pt>
                <c:pt idx="61">
                  <c:v>56709.275308130425</c:v>
                </c:pt>
                <c:pt idx="62">
                  <c:v>55910.856880505919</c:v>
                </c:pt>
                <c:pt idx="63">
                  <c:v>55115.187917305739</c:v>
                </c:pt>
                <c:pt idx="64">
                  <c:v>54321.641628961777</c:v>
                </c:pt>
                <c:pt idx="65">
                  <c:v>53529.574950819951</c:v>
                </c:pt>
                <c:pt idx="66">
                  <c:v>52738.324407120817</c:v>
                </c:pt>
                <c:pt idx="67">
                  <c:v>51947.201530568069</c:v>
                </c:pt>
                <c:pt idx="68">
                  <c:v>51155.48774045473</c:v>
                </c:pt>
                <c:pt idx="69">
                  <c:v>50362.428562421119</c:v>
                </c:pt>
                <c:pt idx="70">
                  <c:v>49567.227047637687</c:v>
                </c:pt>
                <c:pt idx="71">
                  <c:v>48769.036216947017</c:v>
                </c:pt>
                <c:pt idx="72">
                  <c:v>47966.950314062648</c:v>
                </c:pt>
                <c:pt idx="73">
                  <c:v>47159.994598374469</c:v>
                </c:pt>
                <c:pt idx="74">
                  <c:v>46347.113338132389</c:v>
                </c:pt>
                <c:pt idx="75">
                  <c:v>45527.155573133612</c:v>
                </c:pt>
                <c:pt idx="76">
                  <c:v>44698.858094518888</c:v>
                </c:pt>
                <c:pt idx="77">
                  <c:v>43860.824926542467</c:v>
                </c:pt>
                <c:pt idx="78">
                  <c:v>43011.50237484253</c:v>
                </c:pt>
                <c:pt idx="79">
                  <c:v>42149.148403853993</c:v>
                </c:pt>
                <c:pt idx="80">
                  <c:v>41271.794687033398</c:v>
                </c:pt>
                <c:pt idx="81">
                  <c:v>40377.199083833373</c:v>
                </c:pt>
                <c:pt idx="82">
                  <c:v>39462.78545446787</c:v>
                </c:pt>
                <c:pt idx="83">
                  <c:v>38525.566498211934</c:v>
                </c:pt>
                <c:pt idx="84">
                  <c:v>37562.043486486422</c:v>
                </c:pt>
                <c:pt idx="85">
                  <c:v>36568.074019112042</c:v>
                </c:pt>
                <c:pt idx="86">
                  <c:v>35538.694689985132</c:v>
                </c:pt>
                <c:pt idx="87">
                  <c:v>34467.878817312536</c:v>
                </c:pt>
                <c:pt idx="88">
                  <c:v>33348.19840005599</c:v>
                </c:pt>
                <c:pt idx="89">
                  <c:v>32170.340907842387</c:v>
                </c:pt>
                <c:pt idx="90">
                  <c:v>30922.398993007257</c:v>
                </c:pt>
                <c:pt idx="91">
                  <c:v>29588.791671885061</c:v>
                </c:pt>
                <c:pt idx="92">
                  <c:v>28148.560744158225</c:v>
                </c:pt>
                <c:pt idx="93">
                  <c:v>26572.550923925824</c:v>
                </c:pt>
                <c:pt idx="94">
                  <c:v>24818.462234382518</c:v>
                </c:pt>
                <c:pt idx="95">
                  <c:v>22821.501359050162</c:v>
                </c:pt>
                <c:pt idx="96">
                  <c:v>20474.900459454046</c:v>
                </c:pt>
                <c:pt idx="97">
                  <c:v>17583.391343494295</c:v>
                </c:pt>
                <c:pt idx="98">
                  <c:v>13726.626416662126</c:v>
                </c:pt>
                <c:pt idx="99">
                  <c:v>7681.7303662010236</c:v>
                </c:pt>
                <c:pt idx="100">
                  <c:v>-9702.5568992285989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1-49E0-80F0-C9864DCED0CD}"/>
            </c:ext>
          </c:extLst>
        </c:ser>
        <c:ser>
          <c:idx val="0"/>
          <c:order val="1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MW!$O$2:$O$102</c:f>
              <c:numCache>
                <c:formatCode>#,#00</c:formatCode>
                <c:ptCount val="101"/>
                <c:pt idx="0">
                  <c:v>106493.47706107749</c:v>
                </c:pt>
                <c:pt idx="1">
                  <c:v>92477.210831102915</c:v>
                </c:pt>
                <c:pt idx="2">
                  <c:v>83478.069594756234</c:v>
                </c:pt>
                <c:pt idx="3">
                  <c:v>76803.495598379988</c:v>
                </c:pt>
                <c:pt idx="4">
                  <c:v>71474.416062672157</c:v>
                </c:pt>
                <c:pt idx="5">
                  <c:v>67023.186344852671</c:v>
                </c:pt>
                <c:pt idx="6">
                  <c:v>63189.737694350071</c:v>
                </c:pt>
                <c:pt idx="7">
                  <c:v>59814.432323780376</c:v>
                </c:pt>
                <c:pt idx="8">
                  <c:v>56792.203513200395</c:v>
                </c:pt>
                <c:pt idx="9">
                  <c:v>54050.205830088351</c:v>
                </c:pt>
                <c:pt idx="10">
                  <c:v>51535.849601836875</c:v>
                </c:pt>
                <c:pt idx="11">
                  <c:v>49209.919600799214</c:v>
                </c:pt>
                <c:pt idx="12">
                  <c:v>47042.387669868302</c:v>
                </c:pt>
                <c:pt idx="13">
                  <c:v>45009.745226812083</c:v>
                </c:pt>
                <c:pt idx="14">
                  <c:v>43093.238278120756</c:v>
                </c:pt>
                <c:pt idx="15">
                  <c:v>41277.661657196935</c:v>
                </c:pt>
                <c:pt idx="16">
                  <c:v>39550.512485244311</c:v>
                </c:pt>
                <c:pt idx="17">
                  <c:v>37901.381621386856</c:v>
                </c:pt>
                <c:pt idx="18">
                  <c:v>36321.507065833081</c:v>
                </c:pt>
                <c:pt idx="19">
                  <c:v>34803.440190983005</c:v>
                </c:pt>
                <c:pt idx="20">
                  <c:v>33340.79222376924</c:v>
                </c:pt>
                <c:pt idx="21">
                  <c:v>31928.038871819619</c:v>
                </c:pt>
                <c:pt idx="22">
                  <c:v>30560.367778469343</c:v>
                </c:pt>
                <c:pt idx="23">
                  <c:v>29233.557998995762</c:v>
                </c:pt>
                <c:pt idx="24">
                  <c:v>27943.883742698003</c:v>
                </c:pt>
                <c:pt idx="25">
                  <c:v>26688.03673058236</c:v>
                </c:pt>
                <c:pt idx="26">
                  <c:v>25463.062994738109</c:v>
                </c:pt>
                <c:pt idx="27">
                  <c:v>24266.310996666085</c:v>
                </c:pt>
                <c:pt idx="28">
                  <c:v>23095.388700834475</c:v>
                </c:pt>
                <c:pt idx="29">
                  <c:v>21948.127794822678</c:v>
                </c:pt>
                <c:pt idx="30">
                  <c:v>20822.553658221383</c:v>
                </c:pt>
                <c:pt idx="31">
                  <c:v>19716.859989808872</c:v>
                </c:pt>
                <c:pt idx="32">
                  <c:v>18629.387234832626</c:v>
                </c:pt>
                <c:pt idx="33">
                  <c:v>17558.604131455068</c:v>
                </c:pt>
                <c:pt idx="34">
                  <c:v>16503.091831855942</c:v>
                </c:pt>
                <c:pt idx="35">
                  <c:v>15461.530159287155</c:v>
                </c:pt>
                <c:pt idx="36">
                  <c:v>14432.685645172838</c:v>
                </c:pt>
                <c:pt idx="37">
                  <c:v>13415.401055428665</c:v>
                </c:pt>
                <c:pt idx="38">
                  <c:v>12408.586166814435</c:v>
                </c:pt>
                <c:pt idx="39">
                  <c:v>11411.209595234133</c:v>
                </c:pt>
                <c:pt idx="40">
                  <c:v>10422.291510804091</c:v>
                </c:pt>
                <c:pt idx="41">
                  <c:v>9440.8971010190435</c:v>
                </c:pt>
                <c:pt idx="42">
                  <c:v>8466.1306646848097</c:v>
                </c:pt>
                <c:pt idx="43">
                  <c:v>7497.1302365949377</c:v>
                </c:pt>
                <c:pt idx="44">
                  <c:v>6533.0626569008455</c:v>
                </c:pt>
                <c:pt idx="45">
                  <c:v>5573.1190104535781</c:v>
                </c:pt>
                <c:pt idx="46">
                  <c:v>4616.5103705171496</c:v>
                </c:pt>
                <c:pt idx="47">
                  <c:v>3662.463788531255</c:v>
                </c:pt>
                <c:pt idx="48">
                  <c:v>2710.2184773534536</c:v>
                </c:pt>
                <c:pt idx="49">
                  <c:v>1759.0221398463473</c:v>
                </c:pt>
                <c:pt idx="50">
                  <c:v>808.12739792838693</c:v>
                </c:pt>
                <c:pt idx="51">
                  <c:v>-143.21172055276111</c:v>
                </c:pt>
                <c:pt idx="52">
                  <c:v>-1095.7432784829289</c:v>
                </c:pt>
                <c:pt idx="53">
                  <c:v>-2050.2209507087246</c:v>
                </c:pt>
                <c:pt idx="54">
                  <c:v>-3007.4076113551855</c:v>
                </c:pt>
                <c:pt idx="55">
                  <c:v>-3968.0790302557871</c:v>
                </c:pt>
                <c:pt idx="56">
                  <c:v>-4933.027723915875</c:v>
                </c:pt>
                <c:pt idx="57">
                  <c:v>-5903.0670099519193</c:v>
                </c:pt>
                <c:pt idx="58">
                  <c:v>-6879.0353185683489</c:v>
                </c:pt>
                <c:pt idx="59">
                  <c:v>-7861.8008207371458</c:v>
                </c:pt>
                <c:pt idx="60">
                  <c:v>-8852.2664403142408</c:v>
                </c:pt>
                <c:pt idx="61">
                  <c:v>-9851.3753268653527</c:v>
                </c:pt>
                <c:pt idx="62">
                  <c:v>-10860.116877804976</c:v>
                </c:pt>
                <c:pt idx="63">
                  <c:v>-11879.533412998077</c:v>
                </c:pt>
                <c:pt idx="64">
                  <c:v>-12910.727623037994</c:v>
                </c:pt>
                <c:pt idx="65">
                  <c:v>-13954.87093468802</c:v>
                </c:pt>
                <c:pt idx="66">
                  <c:v>-15013.212964605074</c:v>
                </c:pt>
                <c:pt idx="67">
                  <c:v>-16087.092266887426</c:v>
                </c:pt>
                <c:pt idx="68">
                  <c:v>-17177.948622939177</c:v>
                </c:pt>
                <c:pt idx="69">
                  <c:v>-18287.337176192552</c:v>
                </c:pt>
                <c:pt idx="70">
                  <c:v>-19416.944782488514</c:v>
                </c:pt>
                <c:pt idx="71">
                  <c:v>-20568.609033743851</c:v>
                </c:pt>
                <c:pt idx="72">
                  <c:v>-21744.340523796622</c:v>
                </c:pt>
                <c:pt idx="73">
                  <c:v>-22946.349068916403</c:v>
                </c:pt>
                <c:pt idx="74">
                  <c:v>-24177.074782346375</c:v>
                </c:pt>
                <c:pt idx="75">
                  <c:v>-25439.225147680379</c:v>
                </c:pt>
                <c:pt idx="76">
                  <c:v>-26735.819561176933</c:v>
                </c:pt>
                <c:pt idx="77">
                  <c:v>-28070.24324889807</c:v>
                </c:pt>
                <c:pt idx="78">
                  <c:v>-29446.313054687344</c:v>
                </c:pt>
                <c:pt idx="79">
                  <c:v>-30868.358403978869</c:v>
                </c:pt>
                <c:pt idx="80">
                  <c:v>-32341.321871795226</c:v>
                </c:pt>
                <c:pt idx="81">
                  <c:v>-33870.885365661699</c:v>
                </c:pt>
                <c:pt idx="82">
                  <c:v>-35463.63019775413</c:v>
                </c:pt>
                <c:pt idx="83">
                  <c:v>-37127.242614187766</c:v>
                </c:pt>
                <c:pt idx="84">
                  <c:v>-38870.781232045498</c:v>
                </c:pt>
                <c:pt idx="85">
                  <c:v>-40705.030224634334</c:v>
                </c:pt>
                <c:pt idx="86">
                  <c:v>-42642.973540554289</c:v>
                </c:pt>
                <c:pt idx="87">
                  <c:v>-44700.443631065078</c:v>
                </c:pt>
                <c:pt idx="88">
                  <c:v>-46897.027920608409</c:v>
                </c:pt>
                <c:pt idx="89">
                  <c:v>-49257.366588351782</c:v>
                </c:pt>
                <c:pt idx="90">
                  <c:v>-51813.063656736631</c:v>
                </c:pt>
                <c:pt idx="91">
                  <c:v>-54605.595757961273</c:v>
                </c:pt>
                <c:pt idx="92">
                  <c:v>-57690.917030516081</c:v>
                </c:pt>
                <c:pt idx="93">
                  <c:v>-61147.105145379435</c:v>
                </c:pt>
                <c:pt idx="94">
                  <c:v>-65087.829522476532</c:v>
                </c:pt>
                <c:pt idx="95">
                  <c:v>-69687.931344636716</c:v>
                </c:pt>
                <c:pt idx="96">
                  <c:v>-75237.10588191729</c:v>
                </c:pt>
                <c:pt idx="97">
                  <c:v>-82269.438226888422</c:v>
                </c:pt>
                <c:pt idx="98">
                  <c:v>-91950.097990551963</c:v>
                </c:pt>
                <c:pt idx="99">
                  <c:v>-107767.03448770707</c:v>
                </c:pt>
                <c:pt idx="100">
                  <c:v>-161146.2967218929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1-49E0-80F0-C9864DCED0CD}"/>
            </c:ext>
          </c:extLst>
        </c:ser>
        <c:ser>
          <c:idx val="1"/>
          <c:order val="2"/>
          <c:tx>
            <c:v>OW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OW!$O$2:$O$102</c:f>
              <c:numCache>
                <c:formatCode>#,#00</c:formatCode>
                <c:ptCount val="101"/>
                <c:pt idx="0">
                  <c:v>51355.945579423409</c:v>
                </c:pt>
                <c:pt idx="1">
                  <c:v>9653.8779838780465</c:v>
                </c:pt>
                <c:pt idx="2">
                  <c:v>-6018.9415810385835</c:v>
                </c:pt>
                <c:pt idx="3">
                  <c:v>-14364.657084238494</c:v>
                </c:pt>
                <c:pt idx="4">
                  <c:v>-19633.920554851935</c:v>
                </c:pt>
                <c:pt idx="5">
                  <c:v>-23324.72596464977</c:v>
                </c:pt>
                <c:pt idx="6">
                  <c:v>-26100.251228294197</c:v>
                </c:pt>
                <c:pt idx="7">
                  <c:v>-28299.36326677987</c:v>
                </c:pt>
                <c:pt idx="8">
                  <c:v>-30113.331641760371</c:v>
                </c:pt>
                <c:pt idx="9">
                  <c:v>-31658.352981028984</c:v>
                </c:pt>
                <c:pt idx="10">
                  <c:v>-33009.141564880367</c:v>
                </c:pt>
                <c:pt idx="11">
                  <c:v>-34215.968351803749</c:v>
                </c:pt>
                <c:pt idx="12">
                  <c:v>-35313.941483381015</c:v>
                </c:pt>
                <c:pt idx="13">
                  <c:v>-36328.359262822334</c:v>
                </c:pt>
                <c:pt idx="14">
                  <c:v>-37277.947164662546</c:v>
                </c:pt>
                <c:pt idx="15">
                  <c:v>-38176.894537691791</c:v>
                </c:pt>
                <c:pt idx="16">
                  <c:v>-39036.180192622887</c:v>
                </c:pt>
                <c:pt idx="17">
                  <c:v>-39864.460760685979</c:v>
                </c:pt>
                <c:pt idx="18">
                  <c:v>-40668.681452461431</c:v>
                </c:pt>
                <c:pt idx="19">
                  <c:v>-41454.505555528012</c:v>
                </c:pt>
                <c:pt idx="20">
                  <c:v>-42226.622617596542</c:v>
                </c:pt>
                <c:pt idx="21">
                  <c:v>-42988.973639309435</c:v>
                </c:pt>
                <c:pt idx="22">
                  <c:v>-43744.91837525375</c:v>
                </c:pt>
                <c:pt idx="23">
                  <c:v>-44497.361539848389</c:v>
                </c:pt>
                <c:pt idx="24">
                  <c:v>-45248.849380970256</c:v>
                </c:pt>
                <c:pt idx="25">
                  <c:v>-46001.644584649868</c:v>
                </c:pt>
                <c:pt idx="26">
                  <c:v>-46757.785133998332</c:v>
                </c:pt>
                <c:pt idx="27">
                  <c:v>-47519.131153316201</c:v>
                </c:pt>
                <c:pt idx="28">
                  <c:v>-48287.402667785747</c:v>
                </c:pt>
                <c:pt idx="29">
                  <c:v>-49064.210437401845</c:v>
                </c:pt>
                <c:pt idx="30">
                  <c:v>-49851.08147546641</c:v>
                </c:pt>
                <c:pt idx="31">
                  <c:v>-50649.480467709007</c:v>
                </c:pt>
                <c:pt idx="32">
                  <c:v>-51460.828021560956</c:v>
                </c:pt>
                <c:pt idx="33">
                  <c:v>-52286.516464891647</c:v>
                </c:pt>
                <c:pt idx="34">
                  <c:v>-53127.923758044228</c:v>
                </c:pt>
                <c:pt idx="35">
                  <c:v>-53986.425967290372</c:v>
                </c:pt>
                <c:pt idx="36">
                  <c:v>-54863.408661330737</c:v>
                </c:pt>
                <c:pt idx="37">
                  <c:v>-55760.277527725775</c:v>
                </c:pt>
                <c:pt idx="38">
                  <c:v>-56678.468457813156</c:v>
                </c:pt>
                <c:pt idx="39">
                  <c:v>-57619.457312906248</c:v>
                </c:pt>
                <c:pt idx="40">
                  <c:v>-58584.769558605527</c:v>
                </c:pt>
                <c:pt idx="41">
                  <c:v>-59575.989935886231</c:v>
                </c:pt>
                <c:pt idx="42">
                  <c:v>-60594.772325825063</c:v>
                </c:pt>
                <c:pt idx="43">
                  <c:v>-61642.849958387989</c:v>
                </c:pt>
                <c:pt idx="44">
                  <c:v>-62722.046113944627</c:v>
                </c:pt>
                <c:pt idx="45">
                  <c:v>-63834.285468683745</c:v>
                </c:pt>
                <c:pt idx="46">
                  <c:v>-64981.606241677058</c:v>
                </c:pt>
                <c:pt idx="47">
                  <c:v>-66166.17331195774</c:v>
                </c:pt>
                <c:pt idx="48">
                  <c:v>-67390.29248880448</c:v>
                </c:pt>
                <c:pt idx="49">
                  <c:v>-68656.426137776725</c:v>
                </c:pt>
                <c:pt idx="50">
                  <c:v>-69967.210389439628</c:v>
                </c:pt>
                <c:pt idx="51">
                  <c:v>-71325.474187844637</c:v>
                </c:pt>
                <c:pt idx="52">
                  <c:v>-72734.260472623937</c:v>
                </c:pt>
                <c:pt idx="53">
                  <c:v>-74196.849833201544</c:v>
                </c:pt>
                <c:pt idx="54">
                  <c:v>-75716.787027638507</c:v>
                </c:pt>
                <c:pt idx="55">
                  <c:v>-77297.910823929604</c:v>
                </c:pt>
                <c:pt idx="56">
                  <c:v>-78944.387700565945</c:v>
                </c:pt>
                <c:pt idx="57">
                  <c:v>-80660.750038923943</c:v>
                </c:pt>
                <c:pt idx="58">
                  <c:v>-82451.939556381942</c:v>
                </c:pt>
                <c:pt idx="59">
                  <c:v>-84323.356870896285</c:v>
                </c:pt>
                <c:pt idx="60">
                  <c:v>-86280.918261307044</c:v>
                </c:pt>
                <c:pt idx="61">
                  <c:v>-88331.120900867129</c:v>
                </c:pt>
                <c:pt idx="62">
                  <c:v>-90481.118104640162</c:v>
                </c:pt>
                <c:pt idx="63">
                  <c:v>-92738.806457771716</c:v>
                </c:pt>
                <c:pt idx="64">
                  <c:v>-95112.927098463813</c:v>
                </c:pt>
                <c:pt idx="65">
                  <c:v>-97613.183939417373</c:v>
                </c:pt>
                <c:pt idx="66">
                  <c:v>-100250.38225439338</c:v>
                </c:pt>
                <c:pt idx="67">
                  <c:v>-103036.59187206476</c:v>
                </c:pt>
                <c:pt idx="68">
                  <c:v>-105985.34026058798</c:v>
                </c:pt>
                <c:pt idx="69">
                  <c:v>-109111.84212503032</c:v>
                </c:pt>
                <c:pt idx="70">
                  <c:v>-112433.27387353448</c:v>
                </c:pt>
                <c:pt idx="71">
                  <c:v>-115969.10357098914</c:v>
                </c:pt>
                <c:pt idx="72">
                  <c:v>-119741.48997697269</c:v>
                </c:pt>
                <c:pt idx="73">
                  <c:v>-123775.76821846831</c:v>
                </c:pt>
                <c:pt idx="74">
                  <c:v>-128101.04494648111</c:v>
                </c:pt>
                <c:pt idx="75">
                  <c:v>-132750.93299833027</c:v>
                </c:pt>
                <c:pt idx="76">
                  <c:v>-137764.4654017807</c:v>
                </c:pt>
                <c:pt idx="77">
                  <c:v>-143187.24214236965</c:v>
                </c:pt>
                <c:pt idx="78">
                  <c:v>-149072.88215552736</c:v>
                </c:pt>
                <c:pt idx="79">
                  <c:v>-155484.88005213393</c:v>
                </c:pt>
                <c:pt idx="80">
                  <c:v>-162499.00607110001</c:v>
                </c:pt>
                <c:pt idx="81">
                  <c:v>-170206.44484252488</c:v>
                </c:pt>
                <c:pt idx="82">
                  <c:v>-178717.95360798665</c:v>
                </c:pt>
                <c:pt idx="83">
                  <c:v>-188169.44971558941</c:v>
                </c:pt>
                <c:pt idx="84">
                  <c:v>-198729.63750269395</c:v>
                </c:pt>
                <c:pt idx="85">
                  <c:v>-210610.60253603803</c:v>
                </c:pt>
                <c:pt idx="86">
                  <c:v>-224082.81877435828</c:v>
                </c:pt>
                <c:pt idx="87">
                  <c:v>-239496.88178327424</c:v>
                </c:pt>
                <c:pt idx="88">
                  <c:v>-257315.78354010082</c:v>
                </c:pt>
                <c:pt idx="89">
                  <c:v>-278164.24469192611</c:v>
                </c:pt>
                <c:pt idx="90">
                  <c:v>-302906.68547154719</c:v>
                </c:pt>
                <c:pt idx="91">
                  <c:v>-332775.40264161048</c:v>
                </c:pt>
                <c:pt idx="92">
                  <c:v>-369591.39665356727</c:v>
                </c:pt>
                <c:pt idx="93">
                  <c:v>-416167.11953650822</c:v>
                </c:pt>
                <c:pt idx="94">
                  <c:v>-477094.9017266187</c:v>
                </c:pt>
                <c:pt idx="95">
                  <c:v>-560436.83301159262</c:v>
                </c:pt>
                <c:pt idx="96">
                  <c:v>-681811.8841727688</c:v>
                </c:pt>
                <c:pt idx="97">
                  <c:v>-876120.25670849218</c:v>
                </c:pt>
                <c:pt idx="98">
                  <c:v>-1241368.4066162747</c:v>
                </c:pt>
                <c:pt idx="99">
                  <c:v>-2207293.7473719269</c:v>
                </c:pt>
                <c:pt idx="100">
                  <c:v>-16749126.187989904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1-49E0-80F0-C9864DCE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Pc=Po-Pw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WW!$M$2:$M$102</c:f>
              <c:numCache>
                <c:formatCode>0.00000</c:formatCode>
                <c:ptCount val="101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29A-8E16-4F2736F50F62}"/>
            </c:ext>
          </c:extLst>
        </c:ser>
        <c:ser>
          <c:idx val="1"/>
          <c:order val="1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WW!$N$2:$N$102</c:f>
              <c:numCache>
                <c:formatCode>0.00000</c:formatCode>
                <c:ptCount val="101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8-429A-8E16-4F2736F50F62}"/>
            </c:ext>
          </c:extLst>
        </c:ser>
        <c:ser>
          <c:idx val="2"/>
          <c:order val="2"/>
          <c:tx>
            <c:v>MW-KRW</c:v>
          </c:tx>
          <c:spPr>
            <a:ln w="15875" cap="rnd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MW!$L$3:$L$103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MW!$M$3:$M$103</c:f>
              <c:numCache>
                <c:formatCode>0.00000</c:formatCode>
                <c:ptCount val="101"/>
                <c:pt idx="0">
                  <c:v>4.25E-17</c:v>
                </c:pt>
                <c:pt idx="1">
                  <c:v>1.088E-14</c:v>
                </c:pt>
                <c:pt idx="2">
                  <c:v>2.7884249999999998E-13</c:v>
                </c:pt>
                <c:pt idx="3">
                  <c:v>2.78528E-12</c:v>
                </c:pt>
                <c:pt idx="4">
                  <c:v>1.6601562500000013E-11</c:v>
                </c:pt>
                <c:pt idx="5">
                  <c:v>7.138368000000006E-11</c:v>
                </c:pt>
                <c:pt idx="6">
                  <c:v>2.450040425000001E-10</c:v>
                </c:pt>
                <c:pt idx="7">
                  <c:v>7.1303168000000001E-10</c:v>
                </c:pt>
                <c:pt idx="8">
                  <c:v>1.8294856424999992E-9</c:v>
                </c:pt>
                <c:pt idx="9">
                  <c:v>4.2499999999999975E-9</c:v>
                </c:pt>
                <c:pt idx="10">
                  <c:v>9.1102524424999935E-9</c:v>
                </c:pt>
                <c:pt idx="11">
                  <c:v>1.8274222079999979E-8</c:v>
                </c:pt>
                <c:pt idx="12">
                  <c:v>3.4668555642499959E-8</c:v>
                </c:pt>
                <c:pt idx="13">
                  <c:v>6.2721034879999947E-8</c:v>
                </c:pt>
                <c:pt idx="14">
                  <c:v>1.0892285156249999E-7</c:v>
                </c:pt>
                <c:pt idx="15">
                  <c:v>1.8253611008E-7</c:v>
                </c:pt>
                <c:pt idx="16">
                  <c:v>2.9646969124250018E-7</c:v>
                </c:pt>
                <c:pt idx="17">
                  <c:v>4.6834832448000027E-7</c:v>
                </c:pt>
                <c:pt idx="18">
                  <c:v>7.218014292425011E-7</c:v>
                </c:pt>
                <c:pt idx="19">
                  <c:v>1.0880000000000017E-6</c:v>
                </c:pt>
                <c:pt idx="20">
                  <c:v>1.6074715228425031E-6</c:v>
                </c:pt>
                <c:pt idx="21">
                  <c:v>2.3322246252800055E-6</c:v>
                </c:pt>
                <c:pt idx="22">
                  <c:v>3.328216874442508E-6</c:v>
                </c:pt>
                <c:pt idx="23">
                  <c:v>4.6782008524800107E-6</c:v>
                </c:pt>
                <c:pt idx="24">
                  <c:v>6.4849853515625117E-6</c:v>
                </c:pt>
                <c:pt idx="25">
                  <c:v>8.87515024448002E-6</c:v>
                </c:pt>
                <c:pt idx="26">
                  <c:v>1.200325530044252E-5</c:v>
                </c:pt>
                <c:pt idx="27">
                  <c:v>1.605658492928003E-5</c:v>
                </c:pt>
                <c:pt idx="28">
                  <c:v>2.1260472550842552E-5</c:v>
                </c:pt>
                <c:pt idx="29">
                  <c:v>2.7884250000000081E-5</c:v>
                </c:pt>
                <c:pt idx="30">
                  <c:v>3.624786909124261E-5</c:v>
                </c:pt>
                <c:pt idx="31">
                  <c:v>4.6729244180480143E-5</c:v>
                </c:pt>
                <c:pt idx="32">
                  <c:v>5.9772366275242683E-5</c:v>
                </c:pt>
                <c:pt idx="33">
                  <c:v>7.589624095808025E-5</c:v>
                </c:pt>
                <c:pt idx="34">
                  <c:v>9.5704704101562797E-5</c:v>
                </c:pt>
                <c:pt idx="35">
                  <c:v>1.1989717106688037E-4</c:v>
                </c:pt>
                <c:pt idx="36">
                  <c:v>1.4928037679164309E-4</c:v>
                </c:pt>
                <c:pt idx="37">
                  <c:v>1.8478116588608072E-4</c:v>
                </c:pt>
                <c:pt idx="38">
                  <c:v>2.274603935704434E-4</c:v>
                </c:pt>
                <c:pt idx="39">
                  <c:v>2.7852800000000103E-4</c:v>
                </c:pt>
                <c:pt idx="40">
                  <c:v>3.3935932223764381E-4</c:v>
                </c:pt>
                <c:pt idx="41">
                  <c:v>4.1151270984768156E-4</c:v>
                </c:pt>
                <c:pt idx="42">
                  <c:v>4.9674851179804446E-4</c:v>
                </c:pt>
                <c:pt idx="43">
                  <c:v>5.9704950407168218E-4</c:v>
                </c:pt>
                <c:pt idx="44">
                  <c:v>7.1464282910156543E-4</c:v>
                </c:pt>
                <c:pt idx="45">
                  <c:v>8.5202351985728356E-4</c:v>
                </c:pt>
                <c:pt idx="46">
                  <c:v>1.0119796831248469E-3</c:v>
                </c:pt>
                <c:pt idx="47">
                  <c:v>1.1976194182348849E-3</c:v>
                </c:pt>
                <c:pt idx="48">
                  <c:v>1.4123995492080486E-3</c:v>
                </c:pt>
                <c:pt idx="49">
                  <c:v>1.6601562500000058E-3</c:v>
                </c:pt>
                <c:pt idx="50">
                  <c:v>1.9451376442420486E-3</c:v>
                </c:pt>
                <c:pt idx="51">
                  <c:v>2.2720384625868886E-3</c:v>
                </c:pt>
                <c:pt idx="52">
                  <c:v>2.6460368424828522E-3</c:v>
                </c:pt>
                <c:pt idx="53">
                  <c:v>3.072833356913292E-3</c:v>
                </c:pt>
                <c:pt idx="54">
                  <c:v>3.5586923603515754E-3</c:v>
                </c:pt>
                <c:pt idx="55">
                  <c:v>4.1104857418956964E-3</c:v>
                </c:pt>
                <c:pt idx="56">
                  <c:v>4.7357391772600592E-3</c:v>
                </c:pt>
                <c:pt idx="57">
                  <c:v>5.4426809730157037E-3</c:v>
                </c:pt>
                <c:pt idx="58">
                  <c:v>6.2402935981836685E-3</c:v>
                </c:pt>
                <c:pt idx="59">
                  <c:v>7.1383680000000295E-3</c:v>
                </c:pt>
                <c:pt idx="60">
                  <c:v>8.1475608023844764E-3</c:v>
                </c:pt>
                <c:pt idx="61">
                  <c:v>9.2794544873581186E-3</c:v>
                </c:pt>
                <c:pt idx="62">
                  <c:v>1.0546620661369684E-2</c:v>
                </c:pt>
                <c:pt idx="63">
                  <c:v>1.1962686510202936E-2</c:v>
                </c:pt>
                <c:pt idx="64">
                  <c:v>1.3542404547851626E-2</c:v>
                </c:pt>
                <c:pt idx="65">
                  <c:v>1.5301725766462148E-2</c:v>
                </c:pt>
                <c:pt idx="66">
                  <c:v>1.7257876296157323E-2</c:v>
                </c:pt>
                <c:pt idx="67">
                  <c:v>1.9429437685268568E-2</c:v>
                </c:pt>
                <c:pt idx="68">
                  <c:v>2.1836430913217342E-2</c:v>
                </c:pt>
                <c:pt idx="69">
                  <c:v>2.4500404250000107E-2</c:v>
                </c:pt>
                <c:pt idx="70">
                  <c:v>2.7444525077944953E-2</c:v>
                </c:pt>
                <c:pt idx="71">
                  <c:v>3.0693675793121433E-2</c:v>
                </c:pt>
                <c:pt idx="72">
                  <c:v>3.4274553905498592E-2</c:v>
                </c:pt>
                <c:pt idx="73">
                  <c:v>3.8215776458660658E-2</c:v>
                </c:pt>
                <c:pt idx="74">
                  <c:v>4.2547988891601767E-2</c:v>
                </c:pt>
                <c:pt idx="75">
                  <c:v>4.7303978466836691E-2</c:v>
                </c:pt>
                <c:pt idx="76">
                  <c:v>5.2518792390776711E-2</c:v>
                </c:pt>
                <c:pt idx="77">
                  <c:v>5.8229860754033545E-2</c:v>
                </c:pt>
                <c:pt idx="78">
                  <c:v>6.4477124421029167E-2</c:v>
                </c:pt>
                <c:pt idx="79">
                  <c:v>7.1303168000000347E-2</c:v>
                </c:pt>
                <c:pt idx="80">
                  <c:v>7.8753358026203618E-2</c:v>
                </c:pt>
                <c:pt idx="81">
                  <c:v>8.6875986492836871E-2</c:v>
                </c:pt>
                <c:pt idx="82">
                  <c:v>9.5722419865909694E-2</c:v>
                </c:pt>
                <c:pt idx="83">
                  <c:v>0.10534725372100662</c:v>
                </c:pt>
                <c:pt idx="84">
                  <c:v>0.11580847314160216</c:v>
                </c:pt>
                <c:pt idx="85">
                  <c:v>0.12716761902029952</c:v>
                </c:pt>
                <c:pt idx="86">
                  <c:v>0.13948996040607831</c:v>
                </c:pt>
                <c:pt idx="87">
                  <c:v>0.15284467304235089</c:v>
                </c:pt>
                <c:pt idx="88">
                  <c:v>0.16730502424233931</c:v>
                </c:pt>
                <c:pt idx="89">
                  <c:v>0.18294856425000094</c:v>
                </c:pt>
                <c:pt idx="90">
                  <c:v>0.19985732423644068</c:v>
                </c:pt>
                <c:pt idx="91">
                  <c:v>0.21811802108346473</c:v>
                </c:pt>
                <c:pt idx="92">
                  <c:v>0.23782226910764323</c:v>
                </c:pt>
                <c:pt idx="93">
                  <c:v>0.25906679887996104</c:v>
                </c:pt>
                <c:pt idx="94">
                  <c:v>0.28195368329785303</c:v>
                </c:pt>
                <c:pt idx="95">
                  <c:v>0.30659057106813087</c:v>
                </c:pt>
                <c:pt idx="96">
                  <c:v>0.33309092776102267</c:v>
                </c:pt>
                <c:pt idx="97">
                  <c:v>0.36157428459726076</c:v>
                </c:pt>
                <c:pt idx="98">
                  <c:v>0.39216649513186813</c:v>
                </c:pt>
                <c:pt idx="99">
                  <c:v>0.42500000000000226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8-429A-8E16-4F2736F50F62}"/>
            </c:ext>
          </c:extLst>
        </c:ser>
        <c:ser>
          <c:idx val="3"/>
          <c:order val="3"/>
          <c:tx>
            <c:v>MW-KRO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MW!$L$3:$L$103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MW!$N$3:$N$103</c:f>
              <c:numCache>
                <c:formatCode>0.00000</c:formatCode>
                <c:ptCount val="101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8-429A-8E16-4F2736F50F62}"/>
            </c:ext>
          </c:extLst>
        </c:ser>
        <c:ser>
          <c:idx val="4"/>
          <c:order val="4"/>
          <c:tx>
            <c:v>OW-KRW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OW!$L$3:$L$103</c:f>
              <c:numCache>
                <c:formatCode>General</c:formatCode>
                <c:ptCount val="101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OW!$M$3:$M$103</c:f>
              <c:numCache>
                <c:formatCode>0.00000</c:formatCode>
                <c:ptCount val="101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8-429A-8E16-4F2736F50F62}"/>
            </c:ext>
          </c:extLst>
        </c:ser>
        <c:ser>
          <c:idx val="5"/>
          <c:order val="5"/>
          <c:tx>
            <c:v>OW-KRO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OW!$L$3:$L$103</c:f>
              <c:numCache>
                <c:formatCode>General</c:formatCode>
                <c:ptCount val="101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OW!$N$3:$N$103</c:f>
              <c:numCache>
                <c:formatCode>0.00000</c:formatCode>
                <c:ptCount val="101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8-429A-8E16-4F2736F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WW!$M$1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WW!$L$2:$L$104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WW!$M$2:$M$104</c:f>
              <c:numCache>
                <c:formatCode>0.00000</c:formatCode>
                <c:ptCount val="103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BCA-8D93-609306CE8D4C}"/>
            </c:ext>
          </c:extLst>
        </c:ser>
        <c:ser>
          <c:idx val="1"/>
          <c:order val="1"/>
          <c:tx>
            <c:strRef>
              <c:f>WW!$N$1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WW!$L$2:$L$104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WW!$N$2:$N$104</c:f>
              <c:numCache>
                <c:formatCode>0.00000</c:formatCode>
                <c:ptCount val="103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0-4BCA-8D93-609306CE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WW!$O$1</c:f>
              <c:strCache>
                <c:ptCount val="1"/>
                <c:pt idx="0">
                  <c:v>Pcow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WW!$L$2:$L$102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WW!$O$2:$O$102</c:f>
              <c:numCache>
                <c:formatCode>0.0</c:formatCode>
                <c:ptCount val="101"/>
                <c:pt idx="0">
                  <c:v>196849.97654516948</c:v>
                </c:pt>
                <c:pt idx="1">
                  <c:v>180402.99460490176</c:v>
                </c:pt>
                <c:pt idx="2">
                  <c:v>168854.3968868166</c:v>
                </c:pt>
                <c:pt idx="3">
                  <c:v>159958.77209889819</c:v>
                </c:pt>
                <c:pt idx="4">
                  <c:v>152726.4252157358</c:v>
                </c:pt>
                <c:pt idx="5">
                  <c:v>146633.62580098654</c:v>
                </c:pt>
                <c:pt idx="6">
                  <c:v>141369.77248519717</c:v>
                </c:pt>
                <c:pt idx="7">
                  <c:v>136735.61093840271</c:v>
                </c:pt>
                <c:pt idx="8">
                  <c:v>132595.73069042689</c:v>
                </c:pt>
                <c:pt idx="9">
                  <c:v>128853.94733281154</c:v>
                </c:pt>
                <c:pt idx="10">
                  <c:v>125439.50225277932</c:v>
                </c:pt>
                <c:pt idx="11">
                  <c:v>122298.83724997076</c:v>
                </c:pt>
                <c:pt idx="12">
                  <c:v>119390.44416138041</c:v>
                </c:pt>
                <c:pt idx="13">
                  <c:v>116681.50640094886</c:v>
                </c:pt>
                <c:pt idx="14">
                  <c:v>114145.63324019744</c:v>
                </c:pt>
                <c:pt idx="15">
                  <c:v>111761.2864318823</c:v>
                </c:pt>
                <c:pt idx="16">
                  <c:v>109510.66004864546</c:v>
                </c:pt>
                <c:pt idx="17">
                  <c:v>107378.86549272074</c:v>
                </c:pt>
                <c:pt idx="18">
                  <c:v>105353.32711940783</c:v>
                </c:pt>
                <c:pt idx="19">
                  <c:v>103423.32640723232</c:v>
                </c:pt>
                <c:pt idx="20">
                  <c:v>101579.65293920028</c:v>
                </c:pt>
                <c:pt idx="21">
                  <c:v>99814.333521718392</c:v>
                </c:pt>
                <c:pt idx="22">
                  <c:v>98120.419358986197</c:v>
                </c:pt>
                <c:pt idx="23">
                  <c:v>96491.816971604247</c:v>
                </c:pt>
                <c:pt idx="24">
                  <c:v>94923.152499106829</c:v>
                </c:pt>
                <c:pt idx="25">
                  <c:v>93409.661778165842</c:v>
                </c:pt>
                <c:pt idx="26">
                  <c:v>91947.100535580539</c:v>
                </c:pt>
                <c:pt idx="27">
                  <c:v>90531.670433144784</c:v>
                </c:pt>
                <c:pt idx="28">
                  <c:v>89159.957718445454</c:v>
                </c:pt>
                <c:pt idx="29">
                  <c:v>87828.881984535721</c:v>
                </c:pt>
                <c:pt idx="30">
                  <c:v>86535.653099182528</c:v>
                </c:pt>
                <c:pt idx="31">
                  <c:v>85277.734784154571</c:v>
                </c:pt>
                <c:pt idx="32">
                  <c:v>84052.813644048991</c:v>
                </c:pt>
                <c:pt idx="33">
                  <c:v>82858.772688828292</c:v>
                </c:pt>
                <c:pt idx="34">
                  <c:v>81693.668583483784</c:v>
                </c:pt>
                <c:pt idx="35">
                  <c:v>80555.712005795795</c:v>
                </c:pt>
                <c:pt idx="36">
                  <c:v>79443.250609040144</c:v>
                </c:pt>
                <c:pt idx="37">
                  <c:v>78354.754178167903</c:v>
                </c:pt>
                <c:pt idx="38">
                  <c:v>77288.801640945254</c:v>
                </c:pt>
                <c:pt idx="39">
                  <c:v>76244.069654000923</c:v>
                </c:pt>
                <c:pt idx="40">
                  <c:v>75219.322530808626</c:v>
                </c:pt>
                <c:pt idx="41">
                  <c:v>74213.403316756943</c:v>
                </c:pt>
                <c:pt idx="42">
                  <c:v>73225.225847483729</c:v>
                </c:pt>
                <c:pt idx="43">
                  <c:v>72253.767652009614</c:v>
                </c:pt>
                <c:pt idx="44">
                  <c:v>71298.063582990784</c:v>
                </c:pt>
                <c:pt idx="45">
                  <c:v>70357.200073549524</c:v>
                </c:pt>
                <c:pt idx="46">
                  <c:v>69430.309934237623</c:v>
                </c:pt>
                <c:pt idx="47">
                  <c:v>68516.567615380744</c:v>
                </c:pt>
                <c:pt idx="48">
                  <c:v>67615.184869680437</c:v>
                </c:pt>
                <c:pt idx="49">
                  <c:v>66725.406757922843</c:v>
                </c:pt>
                <c:pt idx="50">
                  <c:v>65846.507947176578</c:v>
                </c:pt>
                <c:pt idx="51">
                  <c:v>64977.789256224409</c:v>
                </c:pt>
                <c:pt idx="52">
                  <c:v>64118.574407264823</c:v>
                </c:pt>
                <c:pt idx="53">
                  <c:v>63268.206946336548</c:v>
                </c:pt>
                <c:pt idx="54">
                  <c:v>62426.047297503101</c:v>
                </c:pt>
                <c:pt idx="55">
                  <c:v>61591.469917693292</c:v>
                </c:pt>
                <c:pt idx="56">
                  <c:v>60763.860520233749</c:v>
                </c:pt>
                <c:pt idx="57">
                  <c:v>59942.613335596281</c:v>
                </c:pt>
                <c:pt idx="58">
                  <c:v>59127.12837764807</c:v>
                </c:pt>
                <c:pt idx="59">
                  <c:v>58316.808682781528</c:v>
                </c:pt>
                <c:pt idx="60">
                  <c:v>57511.057487581274</c:v>
                </c:pt>
                <c:pt idx="61">
                  <c:v>56709.275308130425</c:v>
                </c:pt>
                <c:pt idx="62">
                  <c:v>55910.856880505919</c:v>
                </c:pt>
                <c:pt idx="63">
                  <c:v>55115.187917305739</c:v>
                </c:pt>
                <c:pt idx="64">
                  <c:v>54321.641628961777</c:v>
                </c:pt>
                <c:pt idx="65">
                  <c:v>53529.574950819951</c:v>
                </c:pt>
                <c:pt idx="66">
                  <c:v>52738.324407120817</c:v>
                </c:pt>
                <c:pt idx="67">
                  <c:v>51947.201530568069</c:v>
                </c:pt>
                <c:pt idx="68">
                  <c:v>51155.48774045473</c:v>
                </c:pt>
                <c:pt idx="69">
                  <c:v>50362.428562421119</c:v>
                </c:pt>
                <c:pt idx="70">
                  <c:v>49567.227047637687</c:v>
                </c:pt>
                <c:pt idx="71">
                  <c:v>48769.036216947017</c:v>
                </c:pt>
                <c:pt idx="72">
                  <c:v>47966.950314062648</c:v>
                </c:pt>
                <c:pt idx="73">
                  <c:v>47159.994598374469</c:v>
                </c:pt>
                <c:pt idx="74">
                  <c:v>46347.113338132389</c:v>
                </c:pt>
                <c:pt idx="75">
                  <c:v>45527.155573133612</c:v>
                </c:pt>
                <c:pt idx="76">
                  <c:v>44698.858094518888</c:v>
                </c:pt>
                <c:pt idx="77">
                  <c:v>43860.824926542467</c:v>
                </c:pt>
                <c:pt idx="78">
                  <c:v>43011.50237484253</c:v>
                </c:pt>
                <c:pt idx="79">
                  <c:v>42149.148403853993</c:v>
                </c:pt>
                <c:pt idx="80">
                  <c:v>41271.794687033398</c:v>
                </c:pt>
                <c:pt idx="81">
                  <c:v>40377.199083833373</c:v>
                </c:pt>
                <c:pt idx="82">
                  <c:v>39462.78545446787</c:v>
                </c:pt>
                <c:pt idx="83">
                  <c:v>38525.566498211934</c:v>
                </c:pt>
                <c:pt idx="84">
                  <c:v>37562.043486486422</c:v>
                </c:pt>
                <c:pt idx="85">
                  <c:v>36568.074019112042</c:v>
                </c:pt>
                <c:pt idx="86">
                  <c:v>35538.694689985132</c:v>
                </c:pt>
                <c:pt idx="87">
                  <c:v>34467.878817312536</c:v>
                </c:pt>
                <c:pt idx="88">
                  <c:v>33348.19840005599</c:v>
                </c:pt>
                <c:pt idx="89">
                  <c:v>32170.340907842387</c:v>
                </c:pt>
                <c:pt idx="90">
                  <c:v>30922.398993007257</c:v>
                </c:pt>
                <c:pt idx="91">
                  <c:v>29588.791671885061</c:v>
                </c:pt>
                <c:pt idx="92">
                  <c:v>28148.560744158225</c:v>
                </c:pt>
                <c:pt idx="93">
                  <c:v>26572.550923925824</c:v>
                </c:pt>
                <c:pt idx="94">
                  <c:v>24818.462234382518</c:v>
                </c:pt>
                <c:pt idx="95">
                  <c:v>22821.501359050162</c:v>
                </c:pt>
                <c:pt idx="96">
                  <c:v>20474.900459454046</c:v>
                </c:pt>
                <c:pt idx="97">
                  <c:v>17583.391343494295</c:v>
                </c:pt>
                <c:pt idx="98">
                  <c:v>13726.626416662126</c:v>
                </c:pt>
                <c:pt idx="99">
                  <c:v>7681.7303662010236</c:v>
                </c:pt>
                <c:pt idx="100">
                  <c:v>-9702.5568992285989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C-42D8-83DC-D633E875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40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MW!$M$1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MW!$L$2:$L$104</c:f>
              <c:numCache>
                <c:formatCode>General</c:formatCode>
                <c:ptCount val="103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MW!$M$2:$M$104</c:f>
              <c:numCache>
                <c:formatCode>0.00000</c:formatCode>
                <c:ptCount val="103"/>
                <c:pt idx="0">
                  <c:v>0</c:v>
                </c:pt>
                <c:pt idx="1">
                  <c:v>4.25E-17</c:v>
                </c:pt>
                <c:pt idx="2">
                  <c:v>1.088E-14</c:v>
                </c:pt>
                <c:pt idx="3">
                  <c:v>2.7884249999999998E-13</c:v>
                </c:pt>
                <c:pt idx="4">
                  <c:v>2.78528E-12</c:v>
                </c:pt>
                <c:pt idx="5">
                  <c:v>1.6601562500000013E-11</c:v>
                </c:pt>
                <c:pt idx="6">
                  <c:v>7.138368000000006E-11</c:v>
                </c:pt>
                <c:pt idx="7">
                  <c:v>2.450040425000001E-10</c:v>
                </c:pt>
                <c:pt idx="8">
                  <c:v>7.1303168000000001E-10</c:v>
                </c:pt>
                <c:pt idx="9">
                  <c:v>1.8294856424999992E-9</c:v>
                </c:pt>
                <c:pt idx="10">
                  <c:v>4.2499999999999975E-9</c:v>
                </c:pt>
                <c:pt idx="11">
                  <c:v>9.1102524424999935E-9</c:v>
                </c:pt>
                <c:pt idx="12">
                  <c:v>1.8274222079999979E-8</c:v>
                </c:pt>
                <c:pt idx="13">
                  <c:v>3.4668555642499959E-8</c:v>
                </c:pt>
                <c:pt idx="14">
                  <c:v>6.2721034879999947E-8</c:v>
                </c:pt>
                <c:pt idx="15">
                  <c:v>1.0892285156249999E-7</c:v>
                </c:pt>
                <c:pt idx="16">
                  <c:v>1.8253611008E-7</c:v>
                </c:pt>
                <c:pt idx="17">
                  <c:v>2.9646969124250018E-7</c:v>
                </c:pt>
                <c:pt idx="18">
                  <c:v>4.6834832448000027E-7</c:v>
                </c:pt>
                <c:pt idx="19">
                  <c:v>7.218014292425011E-7</c:v>
                </c:pt>
                <c:pt idx="20">
                  <c:v>1.0880000000000017E-6</c:v>
                </c:pt>
                <c:pt idx="21">
                  <c:v>1.6074715228425031E-6</c:v>
                </c:pt>
                <c:pt idx="22">
                  <c:v>2.3322246252800055E-6</c:v>
                </c:pt>
                <c:pt idx="23">
                  <c:v>3.328216874442508E-6</c:v>
                </c:pt>
                <c:pt idx="24">
                  <c:v>4.6782008524800107E-6</c:v>
                </c:pt>
                <c:pt idx="25">
                  <c:v>6.4849853515625117E-6</c:v>
                </c:pt>
                <c:pt idx="26">
                  <c:v>8.87515024448002E-6</c:v>
                </c:pt>
                <c:pt idx="27">
                  <c:v>1.200325530044252E-5</c:v>
                </c:pt>
                <c:pt idx="28">
                  <c:v>1.605658492928003E-5</c:v>
                </c:pt>
                <c:pt idx="29">
                  <c:v>2.1260472550842552E-5</c:v>
                </c:pt>
                <c:pt idx="30">
                  <c:v>2.7884250000000081E-5</c:v>
                </c:pt>
                <c:pt idx="31">
                  <c:v>3.624786909124261E-5</c:v>
                </c:pt>
                <c:pt idx="32">
                  <c:v>4.6729244180480143E-5</c:v>
                </c:pt>
                <c:pt idx="33">
                  <c:v>5.9772366275242683E-5</c:v>
                </c:pt>
                <c:pt idx="34">
                  <c:v>7.589624095808025E-5</c:v>
                </c:pt>
                <c:pt idx="35">
                  <c:v>9.5704704101562797E-5</c:v>
                </c:pt>
                <c:pt idx="36">
                  <c:v>1.1989717106688037E-4</c:v>
                </c:pt>
                <c:pt idx="37">
                  <c:v>1.4928037679164309E-4</c:v>
                </c:pt>
                <c:pt idx="38">
                  <c:v>1.8478116588608072E-4</c:v>
                </c:pt>
                <c:pt idx="39">
                  <c:v>2.274603935704434E-4</c:v>
                </c:pt>
                <c:pt idx="40">
                  <c:v>2.7852800000000103E-4</c:v>
                </c:pt>
                <c:pt idx="41">
                  <c:v>3.3935932223764381E-4</c:v>
                </c:pt>
                <c:pt idx="42">
                  <c:v>4.1151270984768156E-4</c:v>
                </c:pt>
                <c:pt idx="43">
                  <c:v>4.9674851179804446E-4</c:v>
                </c:pt>
                <c:pt idx="44">
                  <c:v>5.9704950407168218E-4</c:v>
                </c:pt>
                <c:pt idx="45">
                  <c:v>7.1464282910156543E-4</c:v>
                </c:pt>
                <c:pt idx="46">
                  <c:v>8.5202351985728356E-4</c:v>
                </c:pt>
                <c:pt idx="47">
                  <c:v>1.0119796831248469E-3</c:v>
                </c:pt>
                <c:pt idx="48">
                  <c:v>1.1976194182348849E-3</c:v>
                </c:pt>
                <c:pt idx="49">
                  <c:v>1.4123995492080486E-3</c:v>
                </c:pt>
                <c:pt idx="50">
                  <c:v>1.6601562500000058E-3</c:v>
                </c:pt>
                <c:pt idx="51">
                  <c:v>1.9451376442420486E-3</c:v>
                </c:pt>
                <c:pt idx="52">
                  <c:v>2.2720384625868886E-3</c:v>
                </c:pt>
                <c:pt idx="53">
                  <c:v>2.6460368424828522E-3</c:v>
                </c:pt>
                <c:pt idx="54">
                  <c:v>3.072833356913292E-3</c:v>
                </c:pt>
                <c:pt idx="55">
                  <c:v>3.5586923603515754E-3</c:v>
                </c:pt>
                <c:pt idx="56">
                  <c:v>4.1104857418956964E-3</c:v>
                </c:pt>
                <c:pt idx="57">
                  <c:v>4.7357391772600592E-3</c:v>
                </c:pt>
                <c:pt idx="58">
                  <c:v>5.4426809730157037E-3</c:v>
                </c:pt>
                <c:pt idx="59">
                  <c:v>6.2402935981836685E-3</c:v>
                </c:pt>
                <c:pt idx="60">
                  <c:v>7.1383680000000295E-3</c:v>
                </c:pt>
                <c:pt idx="61">
                  <c:v>8.1475608023844764E-3</c:v>
                </c:pt>
                <c:pt idx="62">
                  <c:v>9.2794544873581186E-3</c:v>
                </c:pt>
                <c:pt idx="63">
                  <c:v>1.0546620661369684E-2</c:v>
                </c:pt>
                <c:pt idx="64">
                  <c:v>1.1962686510202936E-2</c:v>
                </c:pt>
                <c:pt idx="65">
                  <c:v>1.3542404547851626E-2</c:v>
                </c:pt>
                <c:pt idx="66">
                  <c:v>1.5301725766462148E-2</c:v>
                </c:pt>
                <c:pt idx="67">
                  <c:v>1.7257876296157323E-2</c:v>
                </c:pt>
                <c:pt idx="68">
                  <c:v>1.9429437685268568E-2</c:v>
                </c:pt>
                <c:pt idx="69">
                  <c:v>2.1836430913217342E-2</c:v>
                </c:pt>
                <c:pt idx="70">
                  <c:v>2.4500404250000107E-2</c:v>
                </c:pt>
                <c:pt idx="71">
                  <c:v>2.7444525077944953E-2</c:v>
                </c:pt>
                <c:pt idx="72">
                  <c:v>3.0693675793121433E-2</c:v>
                </c:pt>
                <c:pt idx="73">
                  <c:v>3.4274553905498592E-2</c:v>
                </c:pt>
                <c:pt idx="74">
                  <c:v>3.8215776458660658E-2</c:v>
                </c:pt>
                <c:pt idx="75">
                  <c:v>4.2547988891601767E-2</c:v>
                </c:pt>
                <c:pt idx="76">
                  <c:v>4.7303978466836691E-2</c:v>
                </c:pt>
                <c:pt idx="77">
                  <c:v>5.2518792390776711E-2</c:v>
                </c:pt>
                <c:pt idx="78">
                  <c:v>5.8229860754033545E-2</c:v>
                </c:pt>
                <c:pt idx="79">
                  <c:v>6.4477124421029167E-2</c:v>
                </c:pt>
                <c:pt idx="80">
                  <c:v>7.1303168000000347E-2</c:v>
                </c:pt>
                <c:pt idx="81">
                  <c:v>7.8753358026203618E-2</c:v>
                </c:pt>
                <c:pt idx="82">
                  <c:v>8.6875986492836871E-2</c:v>
                </c:pt>
                <c:pt idx="83">
                  <c:v>9.5722419865909694E-2</c:v>
                </c:pt>
                <c:pt idx="84">
                  <c:v>0.10534725372100662</c:v>
                </c:pt>
                <c:pt idx="85">
                  <c:v>0.11580847314160216</c:v>
                </c:pt>
                <c:pt idx="86">
                  <c:v>0.12716761902029952</c:v>
                </c:pt>
                <c:pt idx="87">
                  <c:v>0.13948996040607831</c:v>
                </c:pt>
                <c:pt idx="88">
                  <c:v>0.15284467304235089</c:v>
                </c:pt>
                <c:pt idx="89">
                  <c:v>0.16730502424233931</c:v>
                </c:pt>
                <c:pt idx="90">
                  <c:v>0.18294856425000094</c:v>
                </c:pt>
                <c:pt idx="91">
                  <c:v>0.19985732423644068</c:v>
                </c:pt>
                <c:pt idx="92">
                  <c:v>0.21811802108346473</c:v>
                </c:pt>
                <c:pt idx="93">
                  <c:v>0.23782226910764323</c:v>
                </c:pt>
                <c:pt idx="94">
                  <c:v>0.25906679887996104</c:v>
                </c:pt>
                <c:pt idx="95">
                  <c:v>0.28195368329785303</c:v>
                </c:pt>
                <c:pt idx="96">
                  <c:v>0.30659057106813087</c:v>
                </c:pt>
                <c:pt idx="97">
                  <c:v>0.33309092776102267</c:v>
                </c:pt>
                <c:pt idx="98">
                  <c:v>0.36157428459726076</c:v>
                </c:pt>
                <c:pt idx="99">
                  <c:v>0.39216649513186813</c:v>
                </c:pt>
                <c:pt idx="100">
                  <c:v>0.42500000000000226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6C5-9AFE-BBE62987D612}"/>
            </c:ext>
          </c:extLst>
        </c:ser>
        <c:ser>
          <c:idx val="1"/>
          <c:order val="1"/>
          <c:tx>
            <c:strRef>
              <c:f>MW!$N$1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MW!$L$3:$L$104</c:f>
              <c:numCache>
                <c:formatCode>General</c:formatCode>
                <c:ptCount val="102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MW!$N$3:$N$104</c:f>
              <c:numCache>
                <c:formatCode>0.00000</c:formatCode>
                <c:ptCount val="102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3-46C5-9AFE-BBE62987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OW!$M$1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OW!$L$3:$L$104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OW!$M$3:$M$104</c:f>
              <c:numCache>
                <c:formatCode>0.00000</c:formatCode>
                <c:ptCount val="102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54D-A28C-951CBE4FDBA6}"/>
            </c:ext>
          </c:extLst>
        </c:ser>
        <c:ser>
          <c:idx val="1"/>
          <c:order val="1"/>
          <c:tx>
            <c:strRef>
              <c:f>OW!$N$1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OW!$L$3:$L$104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OW!$N$3:$N$104</c:f>
              <c:numCache>
                <c:formatCode>0.00000</c:formatCode>
                <c:ptCount val="102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2-454D-A28C-951CBE4F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12</xdr:row>
      <xdr:rowOff>161925</xdr:rowOff>
    </xdr:from>
    <xdr:to>
      <xdr:col>15</xdr:col>
      <xdr:colOff>104775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26DE-29E6-4160-A1F4-19C49C08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12</xdr:row>
      <xdr:rowOff>152400</xdr:rowOff>
    </xdr:from>
    <xdr:to>
      <xdr:col>25</xdr:col>
      <xdr:colOff>304800</xdr:colOff>
      <xdr:row>33</xdr:row>
      <xdr:rowOff>12011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C5678-11AD-49F3-BC8A-9B6700D8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254413</xdr:colOff>
      <xdr:row>1</xdr:row>
      <xdr:rowOff>120503</xdr:rowOff>
    </xdr:from>
    <xdr:to>
      <xdr:col>33</xdr:col>
      <xdr:colOff>35338</xdr:colOff>
      <xdr:row>28</xdr:row>
      <xdr:rowOff>53829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3F4C3-69B1-4160-8B9D-0A6EFCA2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456679</xdr:colOff>
      <xdr:row>29</xdr:row>
      <xdr:rowOff>157482</xdr:rowOff>
    </xdr:from>
    <xdr:to>
      <xdr:col>32</xdr:col>
      <xdr:colOff>213511</xdr:colOff>
      <xdr:row>56</xdr:row>
      <xdr:rowOff>90808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544F3-6C4D-482A-A749-FF1AB4C7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232001</xdr:colOff>
      <xdr:row>1</xdr:row>
      <xdr:rowOff>165327</xdr:rowOff>
    </xdr:from>
    <xdr:to>
      <xdr:col>33</xdr:col>
      <xdr:colOff>12926</xdr:colOff>
      <xdr:row>28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207E-5EE2-4665-A665-98A7E595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232001</xdr:colOff>
      <xdr:row>1</xdr:row>
      <xdr:rowOff>165327</xdr:rowOff>
    </xdr:from>
    <xdr:to>
      <xdr:col>33</xdr:col>
      <xdr:colOff>12926</xdr:colOff>
      <xdr:row>28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C27EC-787D-4FD5-9BCC-A58A71DB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selection activeCell="B24" sqref="B24"/>
    </sheetView>
  </sheetViews>
  <sheetFormatPr defaultRowHeight="15" x14ac:dyDescent="0.25"/>
  <cols>
    <col min="1" max="1" width="18" bestFit="1" customWidth="1"/>
    <col min="2" max="3" width="18.85546875" style="1" customWidth="1"/>
    <col min="4" max="4" width="18.85546875" customWidth="1"/>
  </cols>
  <sheetData>
    <row r="1" spans="1:5" x14ac:dyDescent="0.25">
      <c r="A1" s="2"/>
      <c r="B1" s="3" t="s">
        <v>4</v>
      </c>
      <c r="C1" s="3" t="s">
        <v>0</v>
      </c>
      <c r="D1" s="3" t="s">
        <v>1</v>
      </c>
    </row>
    <row r="2" spans="1:5" x14ac:dyDescent="0.25">
      <c r="A2" s="2" t="s">
        <v>2</v>
      </c>
      <c r="B2" s="4">
        <v>0.1</v>
      </c>
      <c r="C2" s="4">
        <v>0.1</v>
      </c>
      <c r="D2" s="5">
        <v>0.1</v>
      </c>
    </row>
    <row r="3" spans="1:5" x14ac:dyDescent="0.25">
      <c r="A3" s="2" t="s">
        <v>3</v>
      </c>
      <c r="B3" s="4">
        <v>0.4</v>
      </c>
      <c r="C3" s="4">
        <v>0.15</v>
      </c>
      <c r="D3" s="5">
        <v>0.05</v>
      </c>
    </row>
    <row r="4" spans="1:5" x14ac:dyDescent="0.25">
      <c r="A4" s="2" t="s">
        <v>13</v>
      </c>
      <c r="B4" s="4">
        <v>0.1</v>
      </c>
      <c r="C4" s="4">
        <v>0.5</v>
      </c>
      <c r="D4" s="5">
        <v>0.95</v>
      </c>
    </row>
    <row r="5" spans="1:5" x14ac:dyDescent="0.25">
      <c r="A5" s="2" t="s">
        <v>5</v>
      </c>
      <c r="B5" s="4">
        <f>+B4*B7</f>
        <v>8.5000000000000006E-2</v>
      </c>
      <c r="C5" s="4">
        <f>+C4*C7</f>
        <v>0.42499999999999999</v>
      </c>
      <c r="D5" s="4">
        <f>+D4*D7</f>
        <v>0.8075</v>
      </c>
    </row>
    <row r="6" spans="1:5" x14ac:dyDescent="0.25">
      <c r="A6" s="2" t="s">
        <v>6</v>
      </c>
      <c r="B6" s="4">
        <v>2</v>
      </c>
      <c r="C6" s="4">
        <v>8</v>
      </c>
      <c r="D6" s="5">
        <v>1.5</v>
      </c>
    </row>
    <row r="7" spans="1:5" x14ac:dyDescent="0.25">
      <c r="A7" s="2" t="s">
        <v>7</v>
      </c>
      <c r="B7" s="4">
        <v>0.85</v>
      </c>
      <c r="C7" s="4">
        <v>0.85</v>
      </c>
      <c r="D7" s="5">
        <v>0.85</v>
      </c>
    </row>
    <row r="8" spans="1:5" x14ac:dyDescent="0.25">
      <c r="A8" s="2" t="s">
        <v>8</v>
      </c>
      <c r="B8" s="4">
        <v>1</v>
      </c>
      <c r="C8" s="4">
        <v>2.5</v>
      </c>
      <c r="D8" s="5">
        <v>4</v>
      </c>
    </row>
    <row r="9" spans="1:5" x14ac:dyDescent="0.25">
      <c r="A9" s="2" t="s">
        <v>9</v>
      </c>
      <c r="B9" s="4">
        <v>0.55000000000000004</v>
      </c>
      <c r="C9" s="4">
        <v>0.64</v>
      </c>
      <c r="D9" s="5">
        <v>0.39</v>
      </c>
    </row>
    <row r="10" spans="1:5" x14ac:dyDescent="0.25">
      <c r="A10" s="2" t="s">
        <v>10</v>
      </c>
      <c r="B10" s="4">
        <v>0.3</v>
      </c>
      <c r="C10" s="4">
        <v>0.3</v>
      </c>
      <c r="D10" s="5">
        <v>0.3</v>
      </c>
    </row>
    <row r="11" spans="1:5" x14ac:dyDescent="0.25">
      <c r="A11" s="2" t="s">
        <v>11</v>
      </c>
      <c r="B11" s="4">
        <v>0.6</v>
      </c>
      <c r="C11" s="4">
        <v>0.5</v>
      </c>
      <c r="D11" s="5">
        <v>0.1</v>
      </c>
    </row>
    <row r="12" spans="1:5" x14ac:dyDescent="0.25">
      <c r="A12" s="10" t="s">
        <v>23</v>
      </c>
      <c r="B12" s="1">
        <f>+B2</f>
        <v>0.1</v>
      </c>
      <c r="C12" s="1">
        <f>+C2</f>
        <v>0.1</v>
      </c>
      <c r="D12" s="1">
        <f>+D2</f>
        <v>0.1</v>
      </c>
      <c r="E12" t="s">
        <v>24</v>
      </c>
    </row>
    <row r="13" spans="1:5" x14ac:dyDescent="0.25">
      <c r="A13" s="2" t="s">
        <v>12</v>
      </c>
      <c r="B13" s="6">
        <v>200000</v>
      </c>
      <c r="C13" s="4">
        <v>100</v>
      </c>
      <c r="D13" s="5">
        <v>100</v>
      </c>
    </row>
    <row r="14" spans="1:5" x14ac:dyDescent="0.25">
      <c r="A14" s="2" t="s">
        <v>14</v>
      </c>
      <c r="B14" s="4">
        <v>100</v>
      </c>
      <c r="C14" s="4">
        <v>100</v>
      </c>
      <c r="D14" s="4">
        <v>100</v>
      </c>
    </row>
    <row r="15" spans="1:5" x14ac:dyDescent="0.25">
      <c r="A15" s="2" t="s">
        <v>15</v>
      </c>
      <c r="B15" s="4">
        <v>1</v>
      </c>
      <c r="C15" s="4">
        <v>1</v>
      </c>
      <c r="D15" s="4">
        <v>1</v>
      </c>
    </row>
    <row r="16" spans="1:5" x14ac:dyDescent="0.25">
      <c r="A16" s="2" t="s">
        <v>18</v>
      </c>
      <c r="B16" s="4">
        <v>0.25</v>
      </c>
      <c r="C16" s="4">
        <v>0.25</v>
      </c>
      <c r="D16" s="4">
        <v>0.25</v>
      </c>
    </row>
    <row r="17" spans="1:4" x14ac:dyDescent="0.25">
      <c r="A17" s="2" t="s">
        <v>16</v>
      </c>
      <c r="B17" s="7">
        <f>B14*9.86923E-16</f>
        <v>9.8692299999999996E-14</v>
      </c>
      <c r="C17" s="7">
        <f t="shared" ref="C17:D17" si="0">C14*9.86923E-16</f>
        <v>9.8692299999999996E-14</v>
      </c>
      <c r="D17" s="7">
        <f t="shared" si="0"/>
        <v>9.8692299999999996E-14</v>
      </c>
    </row>
    <row r="18" spans="1:4" x14ac:dyDescent="0.25">
      <c r="A18" s="2" t="s">
        <v>17</v>
      </c>
      <c r="B18" s="7">
        <f>+B15*0.001</f>
        <v>1E-3</v>
      </c>
      <c r="C18" s="7">
        <f t="shared" ref="C18:D18" si="1">+C15*0.001</f>
        <v>1E-3</v>
      </c>
      <c r="D18" s="7">
        <f t="shared" si="1"/>
        <v>1E-3</v>
      </c>
    </row>
    <row r="20" spans="1:4" x14ac:dyDescent="0.25">
      <c r="A20" s="2" t="s">
        <v>25</v>
      </c>
      <c r="B20" s="5"/>
      <c r="C20" s="5"/>
      <c r="D20" s="5"/>
    </row>
    <row r="21" spans="1:4" x14ac:dyDescent="0.25">
      <c r="A21" s="2" t="s">
        <v>26</v>
      </c>
      <c r="B21" s="15">
        <v>930000</v>
      </c>
      <c r="C21" s="15">
        <v>4000000</v>
      </c>
      <c r="D21" s="15">
        <v>1000</v>
      </c>
    </row>
    <row r="22" spans="1:4" x14ac:dyDescent="0.25">
      <c r="A22" s="2" t="s">
        <v>27</v>
      </c>
      <c r="B22" s="5">
        <v>3.6999999999999998E-2</v>
      </c>
      <c r="C22" s="15">
        <v>6.0000000000000001E-3</v>
      </c>
      <c r="D22" s="5">
        <v>1</v>
      </c>
    </row>
    <row r="23" spans="1:4" x14ac:dyDescent="0.25">
      <c r="A23" s="2" t="s">
        <v>28</v>
      </c>
      <c r="B23" s="15">
        <v>-900000</v>
      </c>
      <c r="C23" s="15">
        <f>-C21</f>
        <v>-4000000</v>
      </c>
      <c r="D23" s="15">
        <v>-35000</v>
      </c>
    </row>
    <row r="24" spans="1:4" x14ac:dyDescent="0.25">
      <c r="A24" s="2" t="s">
        <v>29</v>
      </c>
      <c r="B24" s="5">
        <v>0.01</v>
      </c>
      <c r="C24" s="5">
        <f>+C22*C25</f>
        <v>6.0000000000000001E-3</v>
      </c>
      <c r="D24" s="5">
        <v>0.9</v>
      </c>
    </row>
    <row r="25" spans="1:4" x14ac:dyDescent="0.25">
      <c r="A25" s="2" t="s">
        <v>30</v>
      </c>
      <c r="B25" s="4">
        <v>0.1</v>
      </c>
      <c r="C25" s="4">
        <v>1</v>
      </c>
      <c r="D2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CE55-7FB8-4626-89D5-4F41FAEF537E}">
  <dimension ref="A1:P104"/>
  <sheetViews>
    <sheetView topLeftCell="B60" zoomScale="85" zoomScaleNormal="85" workbookViewId="0">
      <selection activeCell="E60" sqref="E1:O1048576"/>
    </sheetView>
  </sheetViews>
  <sheetFormatPr defaultRowHeight="15" x14ac:dyDescent="0.25"/>
  <cols>
    <col min="1" max="1" width="20.28515625" customWidth="1"/>
    <col min="2" max="2" width="17" customWidth="1"/>
    <col min="9" max="9" width="10.5703125" customWidth="1"/>
    <col min="15" max="15" width="22.7109375" bestFit="1" customWidth="1"/>
    <col min="16" max="16" width="9.7109375" bestFit="1" customWidth="1"/>
  </cols>
  <sheetData>
    <row r="1" spans="1:16" x14ac:dyDescent="0.25">
      <c r="A1" s="8"/>
      <c r="B1" s="3" t="str">
        <f>PARAMS!B1</f>
        <v>STRONGLY WW</v>
      </c>
      <c r="E1" t="s">
        <v>20</v>
      </c>
      <c r="F1" t="s">
        <v>19</v>
      </c>
      <c r="G1" t="s">
        <v>21</v>
      </c>
      <c r="H1" t="s">
        <v>22</v>
      </c>
      <c r="I1" t="s">
        <v>32</v>
      </c>
      <c r="L1" t="s">
        <v>33</v>
      </c>
      <c r="M1" t="s">
        <v>21</v>
      </c>
      <c r="N1" t="s">
        <v>22</v>
      </c>
      <c r="O1" s="12" t="s">
        <v>34</v>
      </c>
    </row>
    <row r="2" spans="1:16" x14ac:dyDescent="0.25">
      <c r="A2" s="2" t="str">
        <f>PARAMS!A2</f>
        <v>Swc</v>
      </c>
      <c r="B2" s="4">
        <f>PARAMS!B2</f>
        <v>0.1</v>
      </c>
      <c r="E2" s="14">
        <v>0</v>
      </c>
      <c r="F2">
        <f>+$B$2+(1-$B$3-$B$2)*E2</f>
        <v>0.1</v>
      </c>
      <c r="G2">
        <f>$B$5*E2^$B$6</f>
        <v>0</v>
      </c>
      <c r="H2">
        <f>$B$7*(1-E2)^$B$8</f>
        <v>0.85</v>
      </c>
      <c r="I2" s="14">
        <f>$B$21/((F2-$B$2+0.01)/(1-$B$2))^$B$22+$B$23/((1-F2-$B$3+0.001)/(1-$B$3))^$B$24</f>
        <v>196849.97654516948</v>
      </c>
      <c r="J2" s="11"/>
      <c r="L2">
        <f>+F2</f>
        <v>0.1</v>
      </c>
      <c r="M2" s="9">
        <f>+G2</f>
        <v>0</v>
      </c>
      <c r="N2" s="9">
        <f>+H2</f>
        <v>0.85</v>
      </c>
      <c r="O2" s="13">
        <f>+I2</f>
        <v>196849.97654516948</v>
      </c>
      <c r="P2" s="13"/>
    </row>
    <row r="3" spans="1:16" x14ac:dyDescent="0.25">
      <c r="A3" s="2" t="str">
        <f>PARAMS!A3</f>
        <v>Sor</v>
      </c>
      <c r="B3" s="4">
        <f>PARAMS!B3</f>
        <v>0.4</v>
      </c>
      <c r="E3">
        <f>+E2+0.01</f>
        <v>0.01</v>
      </c>
      <c r="F3">
        <f t="shared" ref="F3:F66" si="0">+$B$2+(1-$B$3-$B$2)*E3</f>
        <v>0.10500000000000001</v>
      </c>
      <c r="G3">
        <f t="shared" ref="G3:G66" si="1">$B$5*E3^$B$6</f>
        <v>8.5000000000000016E-6</v>
      </c>
      <c r="H3">
        <f t="shared" ref="H3:H66" si="2">$B$7*(1-E3)^$B$8</f>
        <v>0.84150000000000003</v>
      </c>
      <c r="I3" s="14">
        <f t="shared" ref="I3:I66" si="3">$B$21/((F3-$B$2+0.01)/(1-$B$2))^$B$22+$B$23/((1-F3-$B$3+0.001)/(1-$B$3))^$B$24</f>
        <v>180402.99460490176</v>
      </c>
      <c r="J3" s="11"/>
      <c r="L3">
        <f>+F3</f>
        <v>0.10500000000000001</v>
      </c>
      <c r="M3" s="9">
        <f>+G3</f>
        <v>8.5000000000000016E-6</v>
      </c>
      <c r="N3" s="9">
        <f>+H3</f>
        <v>0.84150000000000003</v>
      </c>
      <c r="O3" s="13">
        <f>+I3</f>
        <v>180402.99460490176</v>
      </c>
      <c r="P3" s="13"/>
    </row>
    <row r="4" spans="1:16" x14ac:dyDescent="0.25">
      <c r="A4" s="2" t="str">
        <f>PARAMS!A4</f>
        <v>Krw^max/Kro^max</v>
      </c>
      <c r="B4" s="4">
        <f>PARAMS!B4</f>
        <v>0.1</v>
      </c>
      <c r="E4">
        <f t="shared" ref="E4:E67" si="4">+E3+0.01</f>
        <v>0.02</v>
      </c>
      <c r="F4">
        <f t="shared" si="0"/>
        <v>0.11</v>
      </c>
      <c r="G4">
        <f t="shared" si="1"/>
        <v>3.4000000000000007E-5</v>
      </c>
      <c r="H4">
        <f t="shared" si="2"/>
        <v>0.83299999999999996</v>
      </c>
      <c r="I4" s="14">
        <f t="shared" si="3"/>
        <v>168854.3968868166</v>
      </c>
      <c r="J4" s="11"/>
      <c r="L4">
        <f>+F4</f>
        <v>0.11</v>
      </c>
      <c r="M4" s="9">
        <f>+G4</f>
        <v>3.4000000000000007E-5</v>
      </c>
      <c r="N4" s="9">
        <f>+H4</f>
        <v>0.83299999999999996</v>
      </c>
      <c r="O4" s="13">
        <f>+I4</f>
        <v>168854.3968868166</v>
      </c>
      <c r="P4" s="13"/>
    </row>
    <row r="5" spans="1:16" x14ac:dyDescent="0.25">
      <c r="A5" s="2" t="str">
        <f>PARAMS!A5</f>
        <v>Krw^max</v>
      </c>
      <c r="B5" s="4">
        <f>PARAMS!B5</f>
        <v>8.5000000000000006E-2</v>
      </c>
      <c r="E5">
        <f t="shared" si="4"/>
        <v>0.03</v>
      </c>
      <c r="F5">
        <f t="shared" si="0"/>
        <v>0.115</v>
      </c>
      <c r="G5">
        <f t="shared" si="1"/>
        <v>7.6500000000000003E-5</v>
      </c>
      <c r="H5">
        <f t="shared" si="2"/>
        <v>0.82450000000000001</v>
      </c>
      <c r="I5" s="14">
        <f t="shared" si="3"/>
        <v>159958.77209889819</v>
      </c>
      <c r="J5" s="11"/>
      <c r="L5">
        <f>+F5</f>
        <v>0.115</v>
      </c>
      <c r="M5" s="9">
        <f>+G5</f>
        <v>7.6500000000000003E-5</v>
      </c>
      <c r="N5" s="9">
        <f>+H5</f>
        <v>0.82450000000000001</v>
      </c>
      <c r="O5" s="13">
        <f>+I5</f>
        <v>159958.77209889819</v>
      </c>
      <c r="P5" s="13"/>
    </row>
    <row r="6" spans="1:16" x14ac:dyDescent="0.25">
      <c r="A6" s="2" t="str">
        <f>PARAMS!A6</f>
        <v>a</v>
      </c>
      <c r="B6" s="4">
        <f>PARAMS!B6</f>
        <v>2</v>
      </c>
      <c r="E6">
        <f t="shared" si="4"/>
        <v>0.04</v>
      </c>
      <c r="F6">
        <f t="shared" si="0"/>
        <v>0.12000000000000001</v>
      </c>
      <c r="G6">
        <f t="shared" si="1"/>
        <v>1.3600000000000003E-4</v>
      </c>
      <c r="H6">
        <f t="shared" si="2"/>
        <v>0.81599999999999995</v>
      </c>
      <c r="I6" s="14">
        <f t="shared" si="3"/>
        <v>152726.4252157358</v>
      </c>
      <c r="J6" s="11"/>
      <c r="L6">
        <f>+F6</f>
        <v>0.12000000000000001</v>
      </c>
      <c r="M6" s="9">
        <f>+G6</f>
        <v>1.3600000000000003E-4</v>
      </c>
      <c r="N6" s="9">
        <f>+H6</f>
        <v>0.81599999999999995</v>
      </c>
      <c r="O6" s="13">
        <f>+I6</f>
        <v>152726.4252157358</v>
      </c>
      <c r="P6" s="13"/>
    </row>
    <row r="7" spans="1:16" x14ac:dyDescent="0.25">
      <c r="A7" s="2" t="str">
        <f>PARAMS!A7</f>
        <v>Kro^max</v>
      </c>
      <c r="B7" s="4">
        <f>PARAMS!B7</f>
        <v>0.85</v>
      </c>
      <c r="E7">
        <f t="shared" si="4"/>
        <v>0.05</v>
      </c>
      <c r="F7">
        <f t="shared" si="0"/>
        <v>0.125</v>
      </c>
      <c r="G7">
        <f t="shared" si="1"/>
        <v>2.1250000000000007E-4</v>
      </c>
      <c r="H7">
        <f t="shared" si="2"/>
        <v>0.8075</v>
      </c>
      <c r="I7" s="14">
        <f t="shared" si="3"/>
        <v>146633.62580098654</v>
      </c>
      <c r="J7" s="11"/>
      <c r="L7">
        <f>+F7</f>
        <v>0.125</v>
      </c>
      <c r="M7" s="9">
        <f>+G7</f>
        <v>2.1250000000000007E-4</v>
      </c>
      <c r="N7" s="9">
        <f>+H7</f>
        <v>0.8075</v>
      </c>
      <c r="O7" s="13">
        <f>+I7</f>
        <v>146633.62580098654</v>
      </c>
      <c r="P7" s="13"/>
    </row>
    <row r="8" spans="1:16" x14ac:dyDescent="0.25">
      <c r="A8" s="2" t="str">
        <f>PARAMS!A8</f>
        <v>b</v>
      </c>
      <c r="B8" s="4">
        <f>PARAMS!B8</f>
        <v>1</v>
      </c>
      <c r="E8">
        <f t="shared" si="4"/>
        <v>6.0000000000000005E-2</v>
      </c>
      <c r="F8">
        <f t="shared" si="0"/>
        <v>0.13</v>
      </c>
      <c r="G8">
        <f t="shared" si="1"/>
        <v>3.0600000000000007E-4</v>
      </c>
      <c r="H8">
        <f t="shared" si="2"/>
        <v>0.79899999999999993</v>
      </c>
      <c r="I8" s="14">
        <f t="shared" si="3"/>
        <v>141369.77248519717</v>
      </c>
      <c r="J8" s="11"/>
      <c r="L8">
        <f>+F8</f>
        <v>0.13</v>
      </c>
      <c r="M8" s="9">
        <f>+G8</f>
        <v>3.0600000000000007E-4</v>
      </c>
      <c r="N8" s="9">
        <f>+H8</f>
        <v>0.79899999999999993</v>
      </c>
      <c r="O8" s="13">
        <f>+I8</f>
        <v>141369.77248519717</v>
      </c>
      <c r="P8" s="13"/>
    </row>
    <row r="9" spans="1:16" x14ac:dyDescent="0.25">
      <c r="A9" s="2" t="str">
        <f>PARAMS!A9</f>
        <v>Sw^cross</v>
      </c>
      <c r="B9" s="4">
        <f>PARAMS!B9</f>
        <v>0.55000000000000004</v>
      </c>
      <c r="E9">
        <f t="shared" si="4"/>
        <v>7.0000000000000007E-2</v>
      </c>
      <c r="F9">
        <f t="shared" si="0"/>
        <v>0.13500000000000001</v>
      </c>
      <c r="G9">
        <f t="shared" si="1"/>
        <v>4.1650000000000009E-4</v>
      </c>
      <c r="H9">
        <f t="shared" si="2"/>
        <v>0.79049999999999998</v>
      </c>
      <c r="I9" s="14">
        <f t="shared" si="3"/>
        <v>136735.61093840271</v>
      </c>
      <c r="J9" s="11"/>
      <c r="L9">
        <f>+F9</f>
        <v>0.13500000000000001</v>
      </c>
      <c r="M9" s="9">
        <f>+G9</f>
        <v>4.1650000000000009E-4</v>
      </c>
      <c r="N9" s="9">
        <f>+H9</f>
        <v>0.79049999999999998</v>
      </c>
      <c r="O9" s="13">
        <f>+I9</f>
        <v>136735.61093840271</v>
      </c>
      <c r="P9" s="13"/>
    </row>
    <row r="10" spans="1:16" x14ac:dyDescent="0.25">
      <c r="A10" s="2" t="str">
        <f>PARAMS!A10</f>
        <v>c</v>
      </c>
      <c r="B10" s="4">
        <f>PARAMS!B10</f>
        <v>0.3</v>
      </c>
      <c r="E10">
        <f t="shared" si="4"/>
        <v>0.08</v>
      </c>
      <c r="F10">
        <f t="shared" si="0"/>
        <v>0.14000000000000001</v>
      </c>
      <c r="G10">
        <f t="shared" si="1"/>
        <v>5.440000000000001E-4</v>
      </c>
      <c r="H10">
        <f t="shared" si="2"/>
        <v>0.78200000000000003</v>
      </c>
      <c r="I10" s="14">
        <f t="shared" si="3"/>
        <v>132595.73069042689</v>
      </c>
      <c r="J10" s="11"/>
      <c r="L10">
        <f>+F10</f>
        <v>0.14000000000000001</v>
      </c>
      <c r="M10" s="9">
        <f>+G10</f>
        <v>5.440000000000001E-4</v>
      </c>
      <c r="N10" s="9">
        <f>+H10</f>
        <v>0.78200000000000003</v>
      </c>
      <c r="O10" s="13">
        <f>+I10</f>
        <v>132595.73069042689</v>
      </c>
      <c r="P10" s="13"/>
    </row>
    <row r="11" spans="1:16" x14ac:dyDescent="0.25">
      <c r="A11" s="2" t="str">
        <f>PARAMS!A11</f>
        <v>S*w</v>
      </c>
      <c r="B11" s="4">
        <v>0.4</v>
      </c>
      <c r="E11">
        <f t="shared" si="4"/>
        <v>0.09</v>
      </c>
      <c r="F11">
        <f t="shared" si="0"/>
        <v>0.14500000000000002</v>
      </c>
      <c r="G11">
        <f t="shared" si="1"/>
        <v>6.8849999999999998E-4</v>
      </c>
      <c r="H11">
        <f t="shared" si="2"/>
        <v>0.77349999999999997</v>
      </c>
      <c r="I11" s="14">
        <f t="shared" si="3"/>
        <v>128853.94733281154</v>
      </c>
      <c r="J11" s="11"/>
      <c r="L11">
        <f>+F11</f>
        <v>0.14500000000000002</v>
      </c>
      <c r="M11" s="9">
        <f>+G11</f>
        <v>6.8849999999999998E-4</v>
      </c>
      <c r="N11" s="9">
        <f>+H11</f>
        <v>0.77349999999999997</v>
      </c>
      <c r="O11" s="13">
        <f>+I11</f>
        <v>128853.94733281154</v>
      </c>
      <c r="P11" s="13"/>
    </row>
    <row r="12" spans="1:16" x14ac:dyDescent="0.25">
      <c r="A12" s="2" t="str">
        <f>PARAMS!A12</f>
        <v>Swi</v>
      </c>
      <c r="B12" s="4">
        <f>PARAMS!B12</f>
        <v>0.1</v>
      </c>
      <c r="E12">
        <f t="shared" si="4"/>
        <v>9.9999999999999992E-2</v>
      </c>
      <c r="F12">
        <f t="shared" si="0"/>
        <v>0.15</v>
      </c>
      <c r="G12">
        <f t="shared" si="1"/>
        <v>8.4999999999999995E-4</v>
      </c>
      <c r="H12">
        <f t="shared" si="2"/>
        <v>0.76500000000000001</v>
      </c>
      <c r="I12" s="14">
        <f t="shared" si="3"/>
        <v>125439.50225277932</v>
      </c>
      <c r="J12" s="11"/>
      <c r="L12">
        <f>+F12</f>
        <v>0.15</v>
      </c>
      <c r="M12" s="9">
        <f>+G12</f>
        <v>8.4999999999999995E-4</v>
      </c>
      <c r="N12" s="9">
        <f>+H12</f>
        <v>0.76500000000000001</v>
      </c>
      <c r="O12" s="13">
        <f>+I12</f>
        <v>125439.50225277932</v>
      </c>
      <c r="P12" s="13"/>
    </row>
    <row r="13" spans="1:16" x14ac:dyDescent="0.25">
      <c r="A13" s="2" t="str">
        <f>PARAMS!A13</f>
        <v>Pc^max (Pa)</v>
      </c>
      <c r="B13" s="4">
        <f>PARAMS!B13</f>
        <v>200000</v>
      </c>
      <c r="E13">
        <f t="shared" si="4"/>
        <v>0.10999999999999999</v>
      </c>
      <c r="F13">
        <f t="shared" si="0"/>
        <v>0.155</v>
      </c>
      <c r="G13">
        <f t="shared" si="1"/>
        <v>1.0284999999999999E-3</v>
      </c>
      <c r="H13">
        <f t="shared" si="2"/>
        <v>0.75649999999999995</v>
      </c>
      <c r="I13" s="14">
        <f t="shared" si="3"/>
        <v>122298.83724997076</v>
      </c>
      <c r="J13" s="11"/>
      <c r="L13">
        <f>+F13</f>
        <v>0.155</v>
      </c>
      <c r="M13" s="9">
        <f>+G13</f>
        <v>1.0284999999999999E-3</v>
      </c>
      <c r="N13" s="9">
        <f>+H13</f>
        <v>0.75649999999999995</v>
      </c>
      <c r="O13" s="13">
        <f>+I13</f>
        <v>122298.83724997076</v>
      </c>
      <c r="P13" s="13"/>
    </row>
    <row r="14" spans="1:16" x14ac:dyDescent="0.25">
      <c r="A14" s="2" t="str">
        <f>PARAMS!A14</f>
        <v>\kappa (md)</v>
      </c>
      <c r="B14" s="4">
        <f>PARAMS!B14</f>
        <v>100</v>
      </c>
      <c r="E14">
        <f t="shared" si="4"/>
        <v>0.11999999999999998</v>
      </c>
      <c r="F14">
        <f t="shared" si="0"/>
        <v>0.16</v>
      </c>
      <c r="G14">
        <f t="shared" si="1"/>
        <v>1.2239999999999998E-3</v>
      </c>
      <c r="H14">
        <f t="shared" si="2"/>
        <v>0.748</v>
      </c>
      <c r="I14" s="14">
        <f t="shared" si="3"/>
        <v>119390.44416138041</v>
      </c>
      <c r="J14" s="11"/>
      <c r="L14">
        <f>+F14</f>
        <v>0.16</v>
      </c>
      <c r="M14" s="9">
        <f>+G14</f>
        <v>1.2239999999999998E-3</v>
      </c>
      <c r="N14" s="9">
        <f>+H14</f>
        <v>0.748</v>
      </c>
      <c r="O14" s="13">
        <f>+I14</f>
        <v>119390.44416138041</v>
      </c>
      <c r="P14" s="13"/>
    </row>
    <row r="15" spans="1:16" x14ac:dyDescent="0.25">
      <c r="A15" s="2" t="str">
        <f>PARAMS!A15</f>
        <v>\mu_w (cP)</v>
      </c>
      <c r="B15" s="4">
        <f>PARAMS!B15</f>
        <v>1</v>
      </c>
      <c r="E15">
        <f t="shared" si="4"/>
        <v>0.12999999999999998</v>
      </c>
      <c r="F15">
        <f t="shared" si="0"/>
        <v>0.16499999999999998</v>
      </c>
      <c r="G15">
        <f t="shared" si="1"/>
        <v>1.4364999999999996E-3</v>
      </c>
      <c r="H15">
        <f t="shared" si="2"/>
        <v>0.73949999999999994</v>
      </c>
      <c r="I15" s="14">
        <f t="shared" si="3"/>
        <v>116681.50640094886</v>
      </c>
      <c r="J15" s="11"/>
      <c r="L15">
        <f>+F15</f>
        <v>0.16499999999999998</v>
      </c>
      <c r="M15" s="9">
        <f>+G15</f>
        <v>1.4364999999999996E-3</v>
      </c>
      <c r="N15" s="9">
        <f>+H15</f>
        <v>0.73949999999999994</v>
      </c>
      <c r="O15" s="13">
        <f>+I15</f>
        <v>116681.50640094886</v>
      </c>
      <c r="P15" s="13"/>
    </row>
    <row r="16" spans="1:16" x14ac:dyDescent="0.25">
      <c r="A16" s="2" t="str">
        <f>PARAMS!A16</f>
        <v>Porosity</v>
      </c>
      <c r="B16" s="4">
        <f>PARAMS!B16</f>
        <v>0.25</v>
      </c>
      <c r="E16">
        <f t="shared" si="4"/>
        <v>0.13999999999999999</v>
      </c>
      <c r="F16">
        <f t="shared" si="0"/>
        <v>0.16999999999999998</v>
      </c>
      <c r="G16">
        <f t="shared" si="1"/>
        <v>1.6659999999999997E-3</v>
      </c>
      <c r="H16">
        <f t="shared" si="2"/>
        <v>0.73099999999999998</v>
      </c>
      <c r="I16" s="14">
        <f t="shared" si="3"/>
        <v>114145.63324019744</v>
      </c>
      <c r="J16" s="11"/>
      <c r="L16">
        <f>+F16</f>
        <v>0.16999999999999998</v>
      </c>
      <c r="M16" s="9">
        <f>+G16</f>
        <v>1.6659999999999997E-3</v>
      </c>
      <c r="N16" s="9">
        <f>+H16</f>
        <v>0.73099999999999998</v>
      </c>
      <c r="O16" s="13">
        <f>+I16</f>
        <v>114145.63324019744</v>
      </c>
      <c r="P16" s="13"/>
    </row>
    <row r="17" spans="1:16" x14ac:dyDescent="0.25">
      <c r="A17" s="2" t="str">
        <f>PARAMS!A17</f>
        <v>\kappa (m^2)</v>
      </c>
      <c r="B17" s="7">
        <f>PARAMS!B17</f>
        <v>9.8692299999999996E-14</v>
      </c>
      <c r="E17">
        <f t="shared" si="4"/>
        <v>0.15</v>
      </c>
      <c r="F17">
        <f t="shared" si="0"/>
        <v>0.17499999999999999</v>
      </c>
      <c r="G17">
        <f t="shared" si="1"/>
        <v>1.9125000000000001E-3</v>
      </c>
      <c r="H17">
        <f t="shared" si="2"/>
        <v>0.72249999999999992</v>
      </c>
      <c r="I17" s="14">
        <f t="shared" si="3"/>
        <v>111761.2864318823</v>
      </c>
      <c r="J17" s="11"/>
      <c r="L17">
        <f>+F17</f>
        <v>0.17499999999999999</v>
      </c>
      <c r="M17" s="9">
        <f>+G17</f>
        <v>1.9125000000000001E-3</v>
      </c>
      <c r="N17" s="9">
        <f>+H17</f>
        <v>0.72249999999999992</v>
      </c>
      <c r="O17" s="13">
        <f>+I17</f>
        <v>111761.2864318823</v>
      </c>
      <c r="P17" s="13"/>
    </row>
    <row r="18" spans="1:16" x14ac:dyDescent="0.25">
      <c r="A18" s="2" t="str">
        <f>PARAMS!A18</f>
        <v>\mu_w (Pa . s)</v>
      </c>
      <c r="B18" s="7">
        <f>PARAMS!B18</f>
        <v>1E-3</v>
      </c>
      <c r="E18">
        <f t="shared" si="4"/>
        <v>0.16</v>
      </c>
      <c r="F18">
        <f t="shared" si="0"/>
        <v>0.18</v>
      </c>
      <c r="G18">
        <f t="shared" si="1"/>
        <v>2.1760000000000004E-3</v>
      </c>
      <c r="H18">
        <f t="shared" si="2"/>
        <v>0.71399999999999997</v>
      </c>
      <c r="I18" s="14">
        <f t="shared" si="3"/>
        <v>109510.66004864546</v>
      </c>
      <c r="J18" s="11"/>
      <c r="L18">
        <f>+F18</f>
        <v>0.18</v>
      </c>
      <c r="M18" s="9">
        <f>+G18</f>
        <v>2.1760000000000004E-3</v>
      </c>
      <c r="N18" s="9">
        <f>+H18</f>
        <v>0.71399999999999997</v>
      </c>
      <c r="O18" s="13">
        <f>+I18</f>
        <v>109510.66004864546</v>
      </c>
      <c r="P18" s="13"/>
    </row>
    <row r="19" spans="1:16" x14ac:dyDescent="0.25">
      <c r="E19">
        <f t="shared" si="4"/>
        <v>0.17</v>
      </c>
      <c r="F19">
        <f t="shared" si="0"/>
        <v>0.185</v>
      </c>
      <c r="G19">
        <f t="shared" si="1"/>
        <v>2.4565000000000008E-3</v>
      </c>
      <c r="H19">
        <f t="shared" si="2"/>
        <v>0.7054999999999999</v>
      </c>
      <c r="I19" s="14">
        <f t="shared" si="3"/>
        <v>107378.86549272074</v>
      </c>
      <c r="J19" s="11"/>
      <c r="L19">
        <f>+F19</f>
        <v>0.185</v>
      </c>
      <c r="M19" s="9">
        <f>+G19</f>
        <v>2.4565000000000008E-3</v>
      </c>
      <c r="N19" s="9">
        <f>+H19</f>
        <v>0.7054999999999999</v>
      </c>
      <c r="O19" s="13">
        <f>+I19</f>
        <v>107378.86549272074</v>
      </c>
      <c r="P19" s="13"/>
    </row>
    <row r="20" spans="1:16" x14ac:dyDescent="0.25">
      <c r="A20" s="2" t="s">
        <v>25</v>
      </c>
      <c r="B20" s="4" t="s">
        <v>31</v>
      </c>
      <c r="E20">
        <f t="shared" si="4"/>
        <v>0.18000000000000002</v>
      </c>
      <c r="F20">
        <f t="shared" si="0"/>
        <v>0.19</v>
      </c>
      <c r="G20">
        <f t="shared" si="1"/>
        <v>2.7540000000000008E-3</v>
      </c>
      <c r="H20">
        <f t="shared" si="2"/>
        <v>0.69699999999999995</v>
      </c>
      <c r="I20" s="14">
        <f t="shared" si="3"/>
        <v>105353.32711940783</v>
      </c>
      <c r="J20" s="11"/>
      <c r="L20">
        <f>+F20</f>
        <v>0.19</v>
      </c>
      <c r="M20" s="9">
        <f>+G20</f>
        <v>2.7540000000000008E-3</v>
      </c>
      <c r="N20" s="9">
        <f>+H20</f>
        <v>0.69699999999999995</v>
      </c>
      <c r="O20" s="13">
        <f>+I20</f>
        <v>105353.32711940783</v>
      </c>
      <c r="P20" s="13"/>
    </row>
    <row r="21" spans="1:16" x14ac:dyDescent="0.25">
      <c r="A21" s="2" t="s">
        <v>26</v>
      </c>
      <c r="B21" s="6">
        <f>+PARAMS!B21</f>
        <v>930000</v>
      </c>
      <c r="E21">
        <f t="shared" si="4"/>
        <v>0.19000000000000003</v>
      </c>
      <c r="F21">
        <f t="shared" si="0"/>
        <v>0.19500000000000001</v>
      </c>
      <c r="G21">
        <f t="shared" si="1"/>
        <v>3.0685000000000013E-3</v>
      </c>
      <c r="H21">
        <f t="shared" si="2"/>
        <v>0.68849999999999989</v>
      </c>
      <c r="I21" s="14">
        <f t="shared" si="3"/>
        <v>103423.32640723232</v>
      </c>
      <c r="J21" s="11"/>
      <c r="L21">
        <f>+F21</f>
        <v>0.19500000000000001</v>
      </c>
      <c r="M21" s="9">
        <f>+G21</f>
        <v>3.0685000000000013E-3</v>
      </c>
      <c r="N21" s="9">
        <f>+H21</f>
        <v>0.68849999999999989</v>
      </c>
      <c r="O21" s="13">
        <f>+I21</f>
        <v>103423.32640723232</v>
      </c>
      <c r="P21" s="13"/>
    </row>
    <row r="22" spans="1:16" x14ac:dyDescent="0.25">
      <c r="A22" s="2" t="s">
        <v>27</v>
      </c>
      <c r="B22" s="6">
        <f>+PARAMS!B22</f>
        <v>3.6999999999999998E-2</v>
      </c>
      <c r="E22">
        <f t="shared" si="4"/>
        <v>0.20000000000000004</v>
      </c>
      <c r="F22">
        <f t="shared" si="0"/>
        <v>0.2</v>
      </c>
      <c r="G22">
        <f t="shared" si="1"/>
        <v>3.4000000000000015E-3</v>
      </c>
      <c r="H22">
        <f t="shared" si="2"/>
        <v>0.67999999999999994</v>
      </c>
      <c r="I22" s="14">
        <f t="shared" si="3"/>
        <v>101579.65293920028</v>
      </c>
      <c r="J22" s="11"/>
      <c r="L22">
        <f>+F22</f>
        <v>0.2</v>
      </c>
      <c r="M22" s="9">
        <f>+G22</f>
        <v>3.4000000000000015E-3</v>
      </c>
      <c r="N22" s="9">
        <f>+H22</f>
        <v>0.67999999999999994</v>
      </c>
      <c r="O22" s="13">
        <f>+I22</f>
        <v>101579.65293920028</v>
      </c>
      <c r="P22" s="13"/>
    </row>
    <row r="23" spans="1:16" x14ac:dyDescent="0.25">
      <c r="A23" s="2" t="s">
        <v>28</v>
      </c>
      <c r="B23" s="6">
        <f>+PARAMS!B23</f>
        <v>-900000</v>
      </c>
      <c r="E23">
        <f t="shared" si="4"/>
        <v>0.21000000000000005</v>
      </c>
      <c r="F23">
        <f t="shared" si="0"/>
        <v>0.20500000000000002</v>
      </c>
      <c r="G23">
        <f t="shared" si="1"/>
        <v>3.7485000000000023E-3</v>
      </c>
      <c r="H23">
        <f t="shared" si="2"/>
        <v>0.67149999999999987</v>
      </c>
      <c r="I23" s="14">
        <f t="shared" si="3"/>
        <v>99814.333521718392</v>
      </c>
      <c r="J23" s="11"/>
      <c r="L23">
        <f>+F23</f>
        <v>0.20500000000000002</v>
      </c>
      <c r="M23" s="9">
        <f>+G23</f>
        <v>3.7485000000000023E-3</v>
      </c>
      <c r="N23" s="9">
        <f>+H23</f>
        <v>0.67149999999999987</v>
      </c>
      <c r="O23" s="13">
        <f>+I23</f>
        <v>99814.333521718392</v>
      </c>
      <c r="P23" s="13"/>
    </row>
    <row r="24" spans="1:16" x14ac:dyDescent="0.25">
      <c r="A24" s="2" t="s">
        <v>29</v>
      </c>
      <c r="B24" s="6">
        <f>+PARAMS!B24</f>
        <v>0.01</v>
      </c>
      <c r="E24">
        <f t="shared" si="4"/>
        <v>0.22000000000000006</v>
      </c>
      <c r="F24">
        <f t="shared" si="0"/>
        <v>0.21000000000000002</v>
      </c>
      <c r="G24">
        <f t="shared" si="1"/>
        <v>4.1140000000000022E-3</v>
      </c>
      <c r="H24">
        <f t="shared" si="2"/>
        <v>0.66299999999999992</v>
      </c>
      <c r="I24" s="14">
        <f t="shared" si="3"/>
        <v>98120.419358986197</v>
      </c>
      <c r="J24" s="11"/>
      <c r="L24">
        <f>+F24</f>
        <v>0.21000000000000002</v>
      </c>
      <c r="M24" s="9">
        <f>+G24</f>
        <v>4.1140000000000022E-3</v>
      </c>
      <c r="N24" s="9">
        <f>+H24</f>
        <v>0.66299999999999992</v>
      </c>
      <c r="O24" s="13">
        <f>+I24</f>
        <v>98120.419358986197</v>
      </c>
      <c r="P24" s="13"/>
    </row>
    <row r="25" spans="1:16" x14ac:dyDescent="0.25">
      <c r="A25" s="2" t="s">
        <v>30</v>
      </c>
      <c r="B25" s="6">
        <f>+PARAMS!B25</f>
        <v>0.1</v>
      </c>
      <c r="E25">
        <f t="shared" si="4"/>
        <v>0.23000000000000007</v>
      </c>
      <c r="F25">
        <f t="shared" si="0"/>
        <v>0.21500000000000002</v>
      </c>
      <c r="G25">
        <f t="shared" si="1"/>
        <v>4.4965000000000031E-3</v>
      </c>
      <c r="H25">
        <f t="shared" si="2"/>
        <v>0.65449999999999986</v>
      </c>
      <c r="I25" s="14">
        <f t="shared" si="3"/>
        <v>96491.816971604247</v>
      </c>
      <c r="J25" s="11"/>
      <c r="L25">
        <f>+F25</f>
        <v>0.21500000000000002</v>
      </c>
      <c r="M25" s="9">
        <f>+G25</f>
        <v>4.4965000000000031E-3</v>
      </c>
      <c r="N25" s="9">
        <f>+H25</f>
        <v>0.65449999999999986</v>
      </c>
      <c r="O25" s="13">
        <f>+I25</f>
        <v>96491.816971604247</v>
      </c>
      <c r="P25" s="13"/>
    </row>
    <row r="26" spans="1:16" x14ac:dyDescent="0.25">
      <c r="E26">
        <f t="shared" si="4"/>
        <v>0.24000000000000007</v>
      </c>
      <c r="F26">
        <f t="shared" si="0"/>
        <v>0.22000000000000003</v>
      </c>
      <c r="G26">
        <f t="shared" si="1"/>
        <v>4.8960000000000028E-3</v>
      </c>
      <c r="H26">
        <f t="shared" si="2"/>
        <v>0.64599999999999991</v>
      </c>
      <c r="I26" s="14">
        <f t="shared" si="3"/>
        <v>94923.152499106829</v>
      </c>
      <c r="J26" s="11"/>
      <c r="L26">
        <f>+F26</f>
        <v>0.22000000000000003</v>
      </c>
      <c r="M26" s="9">
        <f>+G26</f>
        <v>4.8960000000000028E-3</v>
      </c>
      <c r="N26" s="9">
        <f>+H26</f>
        <v>0.64599999999999991</v>
      </c>
      <c r="O26" s="13">
        <f>+I26</f>
        <v>94923.152499106829</v>
      </c>
      <c r="P26" s="13"/>
    </row>
    <row r="27" spans="1:16" x14ac:dyDescent="0.25">
      <c r="E27">
        <f t="shared" si="4"/>
        <v>0.25000000000000006</v>
      </c>
      <c r="F27">
        <f t="shared" si="0"/>
        <v>0.22500000000000003</v>
      </c>
      <c r="G27">
        <f t="shared" si="1"/>
        <v>5.312500000000003E-3</v>
      </c>
      <c r="H27">
        <f t="shared" si="2"/>
        <v>0.63749999999999996</v>
      </c>
      <c r="I27" s="14">
        <f t="shared" si="3"/>
        <v>93409.661778165842</v>
      </c>
      <c r="J27" s="11"/>
      <c r="L27">
        <f>+F27</f>
        <v>0.22500000000000003</v>
      </c>
      <c r="M27" s="9">
        <f>+G27</f>
        <v>5.312500000000003E-3</v>
      </c>
      <c r="N27" s="9">
        <f>+H27</f>
        <v>0.63749999999999996</v>
      </c>
      <c r="O27" s="13">
        <f>+I27</f>
        <v>93409.661778165842</v>
      </c>
      <c r="P27" s="13"/>
    </row>
    <row r="28" spans="1:16" x14ac:dyDescent="0.25">
      <c r="E28">
        <f t="shared" si="4"/>
        <v>0.26000000000000006</v>
      </c>
      <c r="F28">
        <f t="shared" si="0"/>
        <v>0.23000000000000004</v>
      </c>
      <c r="G28">
        <f t="shared" si="1"/>
        <v>5.7460000000000037E-3</v>
      </c>
      <c r="H28">
        <f t="shared" si="2"/>
        <v>0.629</v>
      </c>
      <c r="I28" s="14">
        <f t="shared" si="3"/>
        <v>91947.100535580539</v>
      </c>
      <c r="J28" s="11"/>
      <c r="L28">
        <f>+F28</f>
        <v>0.23000000000000004</v>
      </c>
      <c r="M28" s="9">
        <f>+G28</f>
        <v>5.7460000000000037E-3</v>
      </c>
      <c r="N28" s="9">
        <f>+H28</f>
        <v>0.629</v>
      </c>
      <c r="O28" s="13">
        <f>+I28</f>
        <v>91947.100535580539</v>
      </c>
      <c r="P28" s="13"/>
    </row>
    <row r="29" spans="1:16" x14ac:dyDescent="0.25">
      <c r="E29">
        <f t="shared" si="4"/>
        <v>0.27000000000000007</v>
      </c>
      <c r="F29">
        <f t="shared" si="0"/>
        <v>0.23500000000000004</v>
      </c>
      <c r="G29">
        <f t="shared" si="1"/>
        <v>6.1965000000000032E-3</v>
      </c>
      <c r="H29">
        <f t="shared" si="2"/>
        <v>0.62049999999999994</v>
      </c>
      <c r="I29" s="14">
        <f t="shared" si="3"/>
        <v>90531.670433144784</v>
      </c>
      <c r="J29" s="11"/>
      <c r="L29">
        <f>+F29</f>
        <v>0.23500000000000004</v>
      </c>
      <c r="M29" s="9">
        <f>+G29</f>
        <v>6.1965000000000032E-3</v>
      </c>
      <c r="N29" s="9">
        <f>+H29</f>
        <v>0.62049999999999994</v>
      </c>
      <c r="O29" s="13">
        <f>+I29</f>
        <v>90531.670433144784</v>
      </c>
      <c r="P29" s="13"/>
    </row>
    <row r="30" spans="1:16" x14ac:dyDescent="0.25">
      <c r="E30">
        <f t="shared" si="4"/>
        <v>0.28000000000000008</v>
      </c>
      <c r="F30">
        <f t="shared" si="0"/>
        <v>0.24000000000000005</v>
      </c>
      <c r="G30">
        <f t="shared" si="1"/>
        <v>6.6640000000000041E-3</v>
      </c>
      <c r="H30">
        <f t="shared" si="2"/>
        <v>0.61199999999999999</v>
      </c>
      <c r="I30" s="14">
        <f t="shared" si="3"/>
        <v>89159.957718445454</v>
      </c>
      <c r="J30" s="11"/>
      <c r="L30">
        <f>+F30</f>
        <v>0.24000000000000005</v>
      </c>
      <c r="M30" s="9">
        <f>+G30</f>
        <v>6.6640000000000041E-3</v>
      </c>
      <c r="N30" s="9">
        <f>+H30</f>
        <v>0.61199999999999999</v>
      </c>
      <c r="O30" s="13">
        <f>+I30</f>
        <v>89159.957718445454</v>
      </c>
      <c r="P30" s="13"/>
    </row>
    <row r="31" spans="1:16" x14ac:dyDescent="0.25">
      <c r="E31">
        <f t="shared" si="4"/>
        <v>0.29000000000000009</v>
      </c>
      <c r="F31">
        <f t="shared" si="0"/>
        <v>0.24500000000000005</v>
      </c>
      <c r="G31">
        <f t="shared" si="1"/>
        <v>7.1485000000000047E-3</v>
      </c>
      <c r="H31">
        <f t="shared" si="2"/>
        <v>0.60349999999999993</v>
      </c>
      <c r="I31" s="14">
        <f t="shared" si="3"/>
        <v>87828.881984535721</v>
      </c>
      <c r="J31" s="11"/>
      <c r="L31">
        <f>+F31</f>
        <v>0.24500000000000005</v>
      </c>
      <c r="M31" s="9">
        <f>+G31</f>
        <v>7.1485000000000047E-3</v>
      </c>
      <c r="N31" s="9">
        <f>+H31</f>
        <v>0.60349999999999993</v>
      </c>
      <c r="O31" s="13">
        <f>+I31</f>
        <v>87828.881984535721</v>
      </c>
      <c r="P31" s="13"/>
    </row>
    <row r="32" spans="1:16" x14ac:dyDescent="0.25">
      <c r="E32">
        <f t="shared" si="4"/>
        <v>0.3000000000000001</v>
      </c>
      <c r="F32">
        <f t="shared" si="0"/>
        <v>0.25000000000000006</v>
      </c>
      <c r="G32">
        <f t="shared" si="1"/>
        <v>7.6500000000000058E-3</v>
      </c>
      <c r="H32">
        <f t="shared" si="2"/>
        <v>0.59499999999999997</v>
      </c>
      <c r="I32" s="14">
        <f t="shared" si="3"/>
        <v>86535.653099182528</v>
      </c>
      <c r="J32" s="11"/>
      <c r="L32">
        <f>+F32</f>
        <v>0.25000000000000006</v>
      </c>
      <c r="M32" s="9">
        <f>+G32</f>
        <v>7.6500000000000058E-3</v>
      </c>
      <c r="N32" s="9">
        <f>+H32</f>
        <v>0.59499999999999997</v>
      </c>
      <c r="O32" s="13">
        <f>+I32</f>
        <v>86535.653099182528</v>
      </c>
      <c r="P32" s="13"/>
    </row>
    <row r="33" spans="5:16" x14ac:dyDescent="0.25">
      <c r="E33">
        <f t="shared" si="4"/>
        <v>0.31000000000000011</v>
      </c>
      <c r="F33">
        <f t="shared" si="0"/>
        <v>0.25500000000000006</v>
      </c>
      <c r="G33">
        <f t="shared" si="1"/>
        <v>8.1685000000000074E-3</v>
      </c>
      <c r="H33">
        <f t="shared" si="2"/>
        <v>0.58649999999999991</v>
      </c>
      <c r="I33" s="14">
        <f t="shared" si="3"/>
        <v>85277.734784154571</v>
      </c>
      <c r="J33" s="11"/>
      <c r="L33">
        <f>+F33</f>
        <v>0.25500000000000006</v>
      </c>
      <c r="M33" s="9">
        <f>+G33</f>
        <v>8.1685000000000074E-3</v>
      </c>
      <c r="N33" s="9">
        <f>+H33</f>
        <v>0.58649999999999991</v>
      </c>
      <c r="O33" s="13">
        <f>+I33</f>
        <v>85277.734784154571</v>
      </c>
      <c r="P33" s="13"/>
    </row>
    <row r="34" spans="5:16" x14ac:dyDescent="0.25">
      <c r="E34">
        <f t="shared" si="4"/>
        <v>0.32000000000000012</v>
      </c>
      <c r="F34">
        <f t="shared" si="0"/>
        <v>0.26000000000000006</v>
      </c>
      <c r="G34">
        <f t="shared" si="1"/>
        <v>8.7040000000000069E-3</v>
      </c>
      <c r="H34">
        <f t="shared" si="2"/>
        <v>0.57799999999999996</v>
      </c>
      <c r="I34" s="14">
        <f t="shared" si="3"/>
        <v>84052.813644048991</v>
      </c>
      <c r="J34" s="11"/>
      <c r="L34">
        <f>+F34</f>
        <v>0.26000000000000006</v>
      </c>
      <c r="M34" s="9">
        <f>+G34</f>
        <v>8.7040000000000069E-3</v>
      </c>
      <c r="N34" s="9">
        <f>+H34</f>
        <v>0.57799999999999996</v>
      </c>
      <c r="O34" s="13">
        <f>+I34</f>
        <v>84052.813644048991</v>
      </c>
      <c r="P34" s="13"/>
    </row>
    <row r="35" spans="5:16" x14ac:dyDescent="0.25">
      <c r="E35">
        <f t="shared" si="4"/>
        <v>0.33000000000000013</v>
      </c>
      <c r="F35">
        <f t="shared" si="0"/>
        <v>0.26500000000000007</v>
      </c>
      <c r="G35">
        <f t="shared" si="1"/>
        <v>9.2565000000000078E-3</v>
      </c>
      <c r="H35">
        <f t="shared" si="2"/>
        <v>0.5694999999999999</v>
      </c>
      <c r="I35" s="14">
        <f t="shared" si="3"/>
        <v>82858.772688828292</v>
      </c>
      <c r="J35" s="11"/>
      <c r="L35">
        <f>+F35</f>
        <v>0.26500000000000007</v>
      </c>
      <c r="M35" s="9">
        <f>+G35</f>
        <v>9.2565000000000078E-3</v>
      </c>
      <c r="N35" s="9">
        <f>+H35</f>
        <v>0.5694999999999999</v>
      </c>
      <c r="O35" s="13">
        <f>+I35</f>
        <v>82858.772688828292</v>
      </c>
      <c r="P35" s="13"/>
    </row>
    <row r="36" spans="5:16" x14ac:dyDescent="0.25">
      <c r="E36">
        <f t="shared" si="4"/>
        <v>0.34000000000000014</v>
      </c>
      <c r="F36">
        <f t="shared" si="0"/>
        <v>0.27000000000000007</v>
      </c>
      <c r="G36">
        <f t="shared" si="1"/>
        <v>9.8260000000000083E-3</v>
      </c>
      <c r="H36">
        <f t="shared" si="2"/>
        <v>0.56099999999999994</v>
      </c>
      <c r="I36" s="14">
        <f t="shared" si="3"/>
        <v>81693.668583483784</v>
      </c>
      <c r="J36" s="11"/>
      <c r="L36">
        <f>+F36</f>
        <v>0.27000000000000007</v>
      </c>
      <c r="M36" s="9">
        <f>+G36</f>
        <v>9.8260000000000083E-3</v>
      </c>
      <c r="N36" s="9">
        <f>+H36</f>
        <v>0.56099999999999994</v>
      </c>
      <c r="O36" s="13">
        <f>+I36</f>
        <v>81693.668583483784</v>
      </c>
      <c r="P36" s="13"/>
    </row>
    <row r="37" spans="5:16" x14ac:dyDescent="0.25">
      <c r="E37">
        <f t="shared" si="4"/>
        <v>0.35000000000000014</v>
      </c>
      <c r="F37">
        <f t="shared" si="0"/>
        <v>0.27500000000000008</v>
      </c>
      <c r="G37">
        <f t="shared" si="1"/>
        <v>1.0412500000000009E-2</v>
      </c>
      <c r="H37">
        <f t="shared" si="2"/>
        <v>0.55249999999999988</v>
      </c>
      <c r="I37" s="14">
        <f t="shared" si="3"/>
        <v>80555.712005795795</v>
      </c>
      <c r="J37" s="11"/>
      <c r="L37">
        <f>+F37</f>
        <v>0.27500000000000008</v>
      </c>
      <c r="M37" s="9">
        <f>+G37</f>
        <v>1.0412500000000009E-2</v>
      </c>
      <c r="N37" s="9">
        <f>+H37</f>
        <v>0.55249999999999988</v>
      </c>
      <c r="O37" s="13">
        <f>+I37</f>
        <v>80555.712005795795</v>
      </c>
      <c r="P37" s="13"/>
    </row>
    <row r="38" spans="5:16" x14ac:dyDescent="0.25">
      <c r="E38">
        <f t="shared" si="4"/>
        <v>0.36000000000000015</v>
      </c>
      <c r="F38">
        <f t="shared" si="0"/>
        <v>0.28000000000000008</v>
      </c>
      <c r="G38">
        <f t="shared" si="1"/>
        <v>1.101600000000001E-2</v>
      </c>
      <c r="H38">
        <f t="shared" si="2"/>
        <v>0.54399999999999993</v>
      </c>
      <c r="I38" s="14">
        <f t="shared" si="3"/>
        <v>79443.250609040144</v>
      </c>
      <c r="J38" s="11"/>
      <c r="L38">
        <f>+F38</f>
        <v>0.28000000000000008</v>
      </c>
      <c r="M38" s="9">
        <f>+G38</f>
        <v>1.101600000000001E-2</v>
      </c>
      <c r="N38" s="9">
        <f>+H38</f>
        <v>0.54399999999999993</v>
      </c>
      <c r="O38" s="13">
        <f>+I38</f>
        <v>79443.250609040144</v>
      </c>
      <c r="P38" s="13"/>
    </row>
    <row r="39" spans="5:16" x14ac:dyDescent="0.25">
      <c r="E39">
        <f t="shared" si="4"/>
        <v>0.37000000000000016</v>
      </c>
      <c r="F39">
        <f t="shared" si="0"/>
        <v>0.28500000000000009</v>
      </c>
      <c r="G39">
        <f t="shared" si="1"/>
        <v>1.1636500000000011E-2</v>
      </c>
      <c r="H39">
        <f t="shared" si="2"/>
        <v>0.53549999999999986</v>
      </c>
      <c r="I39" s="14">
        <f t="shared" si="3"/>
        <v>78354.754178167903</v>
      </c>
      <c r="J39" s="11"/>
      <c r="L39">
        <f>+F39</f>
        <v>0.28500000000000009</v>
      </c>
      <c r="M39" s="9">
        <f>+G39</f>
        <v>1.1636500000000011E-2</v>
      </c>
      <c r="N39" s="9">
        <f>+H39</f>
        <v>0.53549999999999986</v>
      </c>
      <c r="O39" s="13">
        <f>+I39</f>
        <v>78354.754178167903</v>
      </c>
      <c r="P39" s="13"/>
    </row>
    <row r="40" spans="5:16" x14ac:dyDescent="0.25">
      <c r="E40">
        <f t="shared" si="4"/>
        <v>0.38000000000000017</v>
      </c>
      <c r="F40">
        <f t="shared" si="0"/>
        <v>0.29000000000000009</v>
      </c>
      <c r="G40">
        <f t="shared" si="1"/>
        <v>1.2274000000000012E-2</v>
      </c>
      <c r="H40">
        <f t="shared" si="2"/>
        <v>0.52699999999999991</v>
      </c>
      <c r="I40" s="14">
        <f t="shared" si="3"/>
        <v>77288.801640945254</v>
      </c>
      <c r="J40" s="11"/>
      <c r="L40">
        <f>+F40</f>
        <v>0.29000000000000009</v>
      </c>
      <c r="M40" s="9">
        <f>+G40</f>
        <v>1.2274000000000012E-2</v>
      </c>
      <c r="N40" s="9">
        <f>+H40</f>
        <v>0.52699999999999991</v>
      </c>
      <c r="O40" s="13">
        <f>+I40</f>
        <v>77288.801640945254</v>
      </c>
      <c r="P40" s="13"/>
    </row>
    <row r="41" spans="5:16" x14ac:dyDescent="0.25">
      <c r="E41">
        <f t="shared" si="4"/>
        <v>0.39000000000000018</v>
      </c>
      <c r="F41">
        <f t="shared" si="0"/>
        <v>0.2950000000000001</v>
      </c>
      <c r="G41">
        <f t="shared" si="1"/>
        <v>1.2928500000000015E-2</v>
      </c>
      <c r="H41">
        <f t="shared" si="2"/>
        <v>0.51849999999999985</v>
      </c>
      <c r="I41" s="14">
        <f t="shared" si="3"/>
        <v>76244.069654000923</v>
      </c>
      <c r="J41" s="11"/>
      <c r="L41">
        <f>+F41</f>
        <v>0.2950000000000001</v>
      </c>
      <c r="M41" s="9">
        <f>+G41</f>
        <v>1.2928500000000015E-2</v>
      </c>
      <c r="N41" s="9">
        <f>+H41</f>
        <v>0.51849999999999985</v>
      </c>
      <c r="O41" s="13">
        <f>+I41</f>
        <v>76244.069654000923</v>
      </c>
      <c r="P41" s="13"/>
    </row>
    <row r="42" spans="5:16" x14ac:dyDescent="0.25">
      <c r="E42">
        <f t="shared" si="4"/>
        <v>0.40000000000000019</v>
      </c>
      <c r="F42">
        <f t="shared" si="0"/>
        <v>0.3000000000000001</v>
      </c>
      <c r="G42">
        <f t="shared" si="1"/>
        <v>1.3600000000000013E-2</v>
      </c>
      <c r="H42">
        <f t="shared" si="2"/>
        <v>0.5099999999999999</v>
      </c>
      <c r="I42" s="14">
        <f t="shared" si="3"/>
        <v>75219.322530808626</v>
      </c>
      <c r="J42" s="11"/>
      <c r="L42">
        <f>+F42</f>
        <v>0.3000000000000001</v>
      </c>
      <c r="M42" s="9">
        <f>+G42</f>
        <v>1.3600000000000013E-2</v>
      </c>
      <c r="N42" s="9">
        <f>+H42</f>
        <v>0.5099999999999999</v>
      </c>
      <c r="O42" s="13">
        <f>+I42</f>
        <v>75219.322530808626</v>
      </c>
      <c r="P42" s="13"/>
    </row>
    <row r="43" spans="5:16" x14ac:dyDescent="0.25">
      <c r="E43">
        <f t="shared" si="4"/>
        <v>0.4100000000000002</v>
      </c>
      <c r="F43">
        <f t="shared" si="0"/>
        <v>0.3050000000000001</v>
      </c>
      <c r="G43">
        <f t="shared" si="1"/>
        <v>1.4288500000000015E-2</v>
      </c>
      <c r="H43">
        <f t="shared" si="2"/>
        <v>0.50149999999999983</v>
      </c>
      <c r="I43" s="14">
        <f t="shared" si="3"/>
        <v>74213.403316756943</v>
      </c>
      <c r="J43" s="11"/>
      <c r="L43">
        <f>+F43</f>
        <v>0.3050000000000001</v>
      </c>
      <c r="M43" s="9">
        <f>+G43</f>
        <v>1.4288500000000015E-2</v>
      </c>
      <c r="N43" s="9">
        <f>+H43</f>
        <v>0.50149999999999983</v>
      </c>
      <c r="O43" s="13">
        <f>+I43</f>
        <v>74213.403316756943</v>
      </c>
      <c r="P43" s="13"/>
    </row>
    <row r="44" spans="5:16" x14ac:dyDescent="0.25">
      <c r="E44">
        <f t="shared" si="4"/>
        <v>0.42000000000000021</v>
      </c>
      <c r="F44">
        <f t="shared" si="0"/>
        <v>0.31000000000000011</v>
      </c>
      <c r="G44">
        <f t="shared" si="1"/>
        <v>1.4994000000000016E-2</v>
      </c>
      <c r="H44">
        <f t="shared" si="2"/>
        <v>0.49299999999999988</v>
      </c>
      <c r="I44" s="14">
        <f t="shared" si="3"/>
        <v>73225.225847483729</v>
      </c>
      <c r="J44" s="11"/>
      <c r="L44">
        <f>+F44</f>
        <v>0.31000000000000011</v>
      </c>
      <c r="M44" s="9">
        <f>+G44</f>
        <v>1.4994000000000016E-2</v>
      </c>
      <c r="N44" s="9">
        <f>+H44</f>
        <v>0.49299999999999988</v>
      </c>
      <c r="O44" s="13">
        <f>+I44</f>
        <v>73225.225847483729</v>
      </c>
      <c r="P44" s="13"/>
    </row>
    <row r="45" spans="5:16" x14ac:dyDescent="0.25">
      <c r="E45">
        <f t="shared" si="4"/>
        <v>0.43000000000000022</v>
      </c>
      <c r="F45">
        <f t="shared" si="0"/>
        <v>0.31500000000000011</v>
      </c>
      <c r="G45">
        <f t="shared" si="1"/>
        <v>1.5716500000000015E-2</v>
      </c>
      <c r="H45">
        <f t="shared" si="2"/>
        <v>0.48449999999999988</v>
      </c>
      <c r="I45" s="14">
        <f t="shared" si="3"/>
        <v>72253.767652009614</v>
      </c>
      <c r="J45" s="11"/>
      <c r="L45">
        <f>+F45</f>
        <v>0.31500000000000011</v>
      </c>
      <c r="M45" s="9">
        <f>+G45</f>
        <v>1.5716500000000015E-2</v>
      </c>
      <c r="N45" s="9">
        <f>+H45</f>
        <v>0.48449999999999988</v>
      </c>
      <c r="O45" s="13">
        <f>+I45</f>
        <v>72253.767652009614</v>
      </c>
      <c r="P45" s="13"/>
    </row>
    <row r="46" spans="5:16" x14ac:dyDescent="0.25">
      <c r="E46">
        <f t="shared" si="4"/>
        <v>0.44000000000000022</v>
      </c>
      <c r="F46">
        <f t="shared" si="0"/>
        <v>0.32000000000000012</v>
      </c>
      <c r="G46">
        <f t="shared" si="1"/>
        <v>1.6456000000000016E-2</v>
      </c>
      <c r="H46">
        <f t="shared" si="2"/>
        <v>0.47599999999999987</v>
      </c>
      <c r="I46" s="14">
        <f t="shared" si="3"/>
        <v>71298.063582990784</v>
      </c>
      <c r="J46" s="11"/>
      <c r="L46">
        <f>+F46</f>
        <v>0.32000000000000012</v>
      </c>
      <c r="M46" s="9">
        <f>+G46</f>
        <v>1.6456000000000016E-2</v>
      </c>
      <c r="N46" s="9">
        <f>+H46</f>
        <v>0.47599999999999987</v>
      </c>
      <c r="O46" s="13">
        <f>+I46</f>
        <v>71298.063582990784</v>
      </c>
      <c r="P46" s="13"/>
    </row>
    <row r="47" spans="5:16" x14ac:dyDescent="0.25">
      <c r="E47">
        <f t="shared" si="4"/>
        <v>0.45000000000000023</v>
      </c>
      <c r="F47">
        <f t="shared" si="0"/>
        <v>0.32500000000000012</v>
      </c>
      <c r="G47">
        <f t="shared" si="1"/>
        <v>1.7212500000000019E-2</v>
      </c>
      <c r="H47">
        <f t="shared" si="2"/>
        <v>0.46749999999999986</v>
      </c>
      <c r="I47" s="14">
        <f t="shared" si="3"/>
        <v>70357.200073549524</v>
      </c>
      <c r="J47" s="11"/>
      <c r="L47">
        <f>+F47</f>
        <v>0.32500000000000012</v>
      </c>
      <c r="M47" s="9">
        <f>+G47</f>
        <v>1.7212500000000019E-2</v>
      </c>
      <c r="N47" s="9">
        <f>+H47</f>
        <v>0.46749999999999986</v>
      </c>
      <c r="O47" s="13">
        <f>+I47</f>
        <v>70357.200073549524</v>
      </c>
      <c r="P47" s="13"/>
    </row>
    <row r="48" spans="5:16" x14ac:dyDescent="0.25">
      <c r="E48">
        <f t="shared" si="4"/>
        <v>0.46000000000000024</v>
      </c>
      <c r="F48">
        <f t="shared" si="0"/>
        <v>0.33000000000000013</v>
      </c>
      <c r="G48">
        <f t="shared" si="1"/>
        <v>1.7986000000000019E-2</v>
      </c>
      <c r="H48">
        <f t="shared" si="2"/>
        <v>0.45899999999999985</v>
      </c>
      <c r="I48" s="14">
        <f t="shared" si="3"/>
        <v>69430.309934237623</v>
      </c>
      <c r="J48" s="11"/>
      <c r="L48">
        <f>+F48</f>
        <v>0.33000000000000013</v>
      </c>
      <c r="M48" s="9">
        <f>+G48</f>
        <v>1.7986000000000019E-2</v>
      </c>
      <c r="N48" s="9">
        <f>+H48</f>
        <v>0.45899999999999985</v>
      </c>
      <c r="O48" s="13">
        <f>+I48</f>
        <v>69430.309934237623</v>
      </c>
      <c r="P48" s="13"/>
    </row>
    <row r="49" spans="5:16" x14ac:dyDescent="0.25">
      <c r="E49">
        <f t="shared" si="4"/>
        <v>0.47000000000000025</v>
      </c>
      <c r="F49">
        <f t="shared" si="0"/>
        <v>0.33500000000000013</v>
      </c>
      <c r="G49">
        <f t="shared" si="1"/>
        <v>1.8776500000000022E-2</v>
      </c>
      <c r="H49">
        <f t="shared" si="2"/>
        <v>0.45049999999999985</v>
      </c>
      <c r="I49" s="14">
        <f t="shared" si="3"/>
        <v>68516.567615380744</v>
      </c>
      <c r="J49" s="11"/>
      <c r="L49">
        <f>+F49</f>
        <v>0.33500000000000013</v>
      </c>
      <c r="M49" s="9">
        <f>+G49</f>
        <v>1.8776500000000022E-2</v>
      </c>
      <c r="N49" s="9">
        <f>+H49</f>
        <v>0.45049999999999985</v>
      </c>
      <c r="O49" s="13">
        <f>+I49</f>
        <v>68516.567615380744</v>
      </c>
      <c r="P49" s="13"/>
    </row>
    <row r="50" spans="5:16" x14ac:dyDescent="0.25">
      <c r="E50">
        <f t="shared" si="4"/>
        <v>0.48000000000000026</v>
      </c>
      <c r="F50">
        <f t="shared" si="0"/>
        <v>0.34000000000000014</v>
      </c>
      <c r="G50">
        <f t="shared" si="1"/>
        <v>1.9584000000000022E-2</v>
      </c>
      <c r="H50">
        <f t="shared" si="2"/>
        <v>0.44199999999999984</v>
      </c>
      <c r="I50" s="14">
        <f t="shared" si="3"/>
        <v>67615.184869680437</v>
      </c>
      <c r="J50" s="11"/>
      <c r="L50">
        <f>+F50</f>
        <v>0.34000000000000014</v>
      </c>
      <c r="M50" s="9">
        <f>+G50</f>
        <v>1.9584000000000022E-2</v>
      </c>
      <c r="N50" s="9">
        <f>+H50</f>
        <v>0.44199999999999984</v>
      </c>
      <c r="O50" s="13">
        <f>+I50</f>
        <v>67615.184869680437</v>
      </c>
      <c r="P50" s="13"/>
    </row>
    <row r="51" spans="5:16" x14ac:dyDescent="0.25">
      <c r="E51">
        <f t="shared" si="4"/>
        <v>0.49000000000000027</v>
      </c>
      <c r="F51">
        <f t="shared" si="0"/>
        <v>0.34500000000000014</v>
      </c>
      <c r="G51">
        <f t="shared" si="1"/>
        <v>2.0408500000000024E-2</v>
      </c>
      <c r="H51">
        <f t="shared" si="2"/>
        <v>0.43349999999999983</v>
      </c>
      <c r="I51" s="14">
        <f t="shared" si="3"/>
        <v>66725.406757922843</v>
      </c>
      <c r="J51" s="11"/>
      <c r="L51">
        <f>+F51</f>
        <v>0.34500000000000014</v>
      </c>
      <c r="M51" s="9">
        <f>+G51</f>
        <v>2.0408500000000024E-2</v>
      </c>
      <c r="N51" s="9">
        <f>+H51</f>
        <v>0.43349999999999983</v>
      </c>
      <c r="O51" s="13">
        <f>+I51</f>
        <v>66725.406757922843</v>
      </c>
      <c r="P51" s="13"/>
    </row>
    <row r="52" spans="5:16" x14ac:dyDescent="0.25">
      <c r="E52">
        <f t="shared" si="4"/>
        <v>0.50000000000000022</v>
      </c>
      <c r="F52">
        <f t="shared" si="0"/>
        <v>0.35000000000000009</v>
      </c>
      <c r="G52">
        <f t="shared" si="1"/>
        <v>2.1250000000000019E-2</v>
      </c>
      <c r="H52">
        <f t="shared" si="2"/>
        <v>0.42499999999999982</v>
      </c>
      <c r="I52" s="14">
        <f t="shared" si="3"/>
        <v>65846.507947176578</v>
      </c>
      <c r="J52" s="11"/>
      <c r="L52">
        <f>+F52</f>
        <v>0.35000000000000009</v>
      </c>
      <c r="M52" s="9">
        <f>+G52</f>
        <v>2.1250000000000019E-2</v>
      </c>
      <c r="N52" s="9">
        <f>+H52</f>
        <v>0.42499999999999982</v>
      </c>
      <c r="O52" s="13">
        <f>+I52</f>
        <v>65846.507947176578</v>
      </c>
      <c r="P52" s="13"/>
    </row>
    <row r="53" spans="5:16" x14ac:dyDescent="0.25">
      <c r="E53">
        <f t="shared" si="4"/>
        <v>0.51000000000000023</v>
      </c>
      <c r="F53">
        <f t="shared" si="0"/>
        <v>0.35500000000000009</v>
      </c>
      <c r="G53">
        <f t="shared" si="1"/>
        <v>2.210850000000002E-2</v>
      </c>
      <c r="H53">
        <f t="shared" si="2"/>
        <v>0.41649999999999981</v>
      </c>
      <c r="I53" s="14">
        <f t="shared" si="3"/>
        <v>64977.789256224409</v>
      </c>
      <c r="J53" s="11"/>
      <c r="L53">
        <f>+F53</f>
        <v>0.35500000000000009</v>
      </c>
      <c r="M53" s="9">
        <f>+G53</f>
        <v>2.210850000000002E-2</v>
      </c>
      <c r="N53" s="9">
        <f>+H53</f>
        <v>0.41649999999999981</v>
      </c>
      <c r="O53" s="13">
        <f>+I53</f>
        <v>64977.789256224409</v>
      </c>
      <c r="P53" s="13"/>
    </row>
    <row r="54" spans="5:16" x14ac:dyDescent="0.25">
      <c r="E54">
        <f t="shared" si="4"/>
        <v>0.52000000000000024</v>
      </c>
      <c r="F54">
        <f t="shared" si="0"/>
        <v>0.3600000000000001</v>
      </c>
      <c r="G54">
        <f t="shared" si="1"/>
        <v>2.2984000000000022E-2</v>
      </c>
      <c r="H54">
        <f t="shared" si="2"/>
        <v>0.40799999999999981</v>
      </c>
      <c r="I54" s="14">
        <f t="shared" si="3"/>
        <v>64118.574407264823</v>
      </c>
      <c r="J54" s="11"/>
      <c r="L54">
        <f>+F54</f>
        <v>0.3600000000000001</v>
      </c>
      <c r="M54" s="9">
        <f>+G54</f>
        <v>2.2984000000000022E-2</v>
      </c>
      <c r="N54" s="9">
        <f>+H54</f>
        <v>0.40799999999999981</v>
      </c>
      <c r="O54" s="13">
        <f>+I54</f>
        <v>64118.574407264823</v>
      </c>
      <c r="P54" s="13"/>
    </row>
    <row r="55" spans="5:16" x14ac:dyDescent="0.25">
      <c r="E55">
        <f t="shared" si="4"/>
        <v>0.53000000000000025</v>
      </c>
      <c r="F55">
        <f t="shared" si="0"/>
        <v>0.3650000000000001</v>
      </c>
      <c r="G55">
        <f t="shared" si="1"/>
        <v>2.3876500000000023E-2</v>
      </c>
      <c r="H55">
        <f t="shared" si="2"/>
        <v>0.3994999999999998</v>
      </c>
      <c r="I55" s="14">
        <f t="shared" si="3"/>
        <v>63268.206946336548</v>
      </c>
      <c r="J55" s="11"/>
      <c r="L55">
        <f>+F55</f>
        <v>0.3650000000000001</v>
      </c>
      <c r="M55" s="9">
        <f>+G55</f>
        <v>2.3876500000000023E-2</v>
      </c>
      <c r="N55" s="9">
        <f>+H55</f>
        <v>0.3994999999999998</v>
      </c>
      <c r="O55" s="13">
        <f>+I55</f>
        <v>63268.206946336548</v>
      </c>
      <c r="P55" s="13"/>
    </row>
    <row r="56" spans="5:16" x14ac:dyDescent="0.25">
      <c r="E56">
        <f t="shared" si="4"/>
        <v>0.54000000000000026</v>
      </c>
      <c r="F56">
        <f t="shared" si="0"/>
        <v>0.37000000000000011</v>
      </c>
      <c r="G56">
        <f t="shared" si="1"/>
        <v>2.4786000000000027E-2</v>
      </c>
      <c r="H56">
        <f t="shared" si="2"/>
        <v>0.39099999999999979</v>
      </c>
      <c r="I56" s="14">
        <f t="shared" si="3"/>
        <v>62426.047297503101</v>
      </c>
      <c r="J56" s="11"/>
      <c r="L56">
        <f>+F56</f>
        <v>0.37000000000000011</v>
      </c>
      <c r="M56" s="9">
        <f>+G56</f>
        <v>2.4786000000000027E-2</v>
      </c>
      <c r="N56" s="9">
        <f>+H56</f>
        <v>0.39099999999999979</v>
      </c>
      <c r="O56" s="13">
        <f>+I56</f>
        <v>62426.047297503101</v>
      </c>
      <c r="P56" s="13"/>
    </row>
    <row r="57" spans="5:16" x14ac:dyDescent="0.25">
      <c r="E57">
        <f t="shared" si="4"/>
        <v>0.55000000000000027</v>
      </c>
      <c r="F57">
        <f t="shared" si="0"/>
        <v>0.37500000000000011</v>
      </c>
      <c r="G57">
        <f t="shared" si="1"/>
        <v>2.5712500000000024E-2</v>
      </c>
      <c r="H57">
        <f t="shared" si="2"/>
        <v>0.38249999999999978</v>
      </c>
      <c r="I57" s="14">
        <f t="shared" si="3"/>
        <v>61591.469917693292</v>
      </c>
      <c r="J57" s="11"/>
      <c r="L57">
        <f>+F57</f>
        <v>0.37500000000000011</v>
      </c>
      <c r="M57" s="9">
        <f>+G57</f>
        <v>2.5712500000000024E-2</v>
      </c>
      <c r="N57" s="9">
        <f>+H57</f>
        <v>0.38249999999999978</v>
      </c>
      <c r="O57" s="13">
        <f>+I57</f>
        <v>61591.469917693292</v>
      </c>
      <c r="P57" s="13"/>
    </row>
    <row r="58" spans="5:16" x14ac:dyDescent="0.25">
      <c r="E58">
        <f t="shared" si="4"/>
        <v>0.56000000000000028</v>
      </c>
      <c r="F58">
        <f t="shared" si="0"/>
        <v>0.38000000000000012</v>
      </c>
      <c r="G58">
        <f t="shared" si="1"/>
        <v>2.665600000000003E-2</v>
      </c>
      <c r="H58">
        <f t="shared" si="2"/>
        <v>0.37399999999999978</v>
      </c>
      <c r="I58" s="14">
        <f t="shared" si="3"/>
        <v>60763.860520233749</v>
      </c>
      <c r="J58" s="11"/>
      <c r="L58">
        <f>+F58</f>
        <v>0.38000000000000012</v>
      </c>
      <c r="M58" s="9">
        <f>+G58</f>
        <v>2.665600000000003E-2</v>
      </c>
      <c r="N58" s="9">
        <f>+H58</f>
        <v>0.37399999999999978</v>
      </c>
      <c r="O58" s="13">
        <f>+I58</f>
        <v>60763.860520233749</v>
      </c>
      <c r="P58" s="13"/>
    </row>
    <row r="59" spans="5:16" x14ac:dyDescent="0.25">
      <c r="E59">
        <f t="shared" si="4"/>
        <v>0.57000000000000028</v>
      </c>
      <c r="F59">
        <f t="shared" si="0"/>
        <v>0.38500000000000012</v>
      </c>
      <c r="G59">
        <f t="shared" si="1"/>
        <v>2.7616500000000026E-2</v>
      </c>
      <c r="H59">
        <f t="shared" si="2"/>
        <v>0.36549999999999977</v>
      </c>
      <c r="I59" s="14">
        <f t="shared" si="3"/>
        <v>59942.613335596281</v>
      </c>
      <c r="J59" s="11"/>
      <c r="L59">
        <f>+F59</f>
        <v>0.38500000000000012</v>
      </c>
      <c r="M59" s="9">
        <f>+G59</f>
        <v>2.7616500000000026E-2</v>
      </c>
      <c r="N59" s="9">
        <f>+H59</f>
        <v>0.36549999999999977</v>
      </c>
      <c r="O59" s="13">
        <f>+I59</f>
        <v>59942.613335596281</v>
      </c>
      <c r="P59" s="13"/>
    </row>
    <row r="60" spans="5:16" x14ac:dyDescent="0.25">
      <c r="E60">
        <f t="shared" si="4"/>
        <v>0.58000000000000029</v>
      </c>
      <c r="F60">
        <f t="shared" si="0"/>
        <v>0.39000000000000012</v>
      </c>
      <c r="G60">
        <f t="shared" si="1"/>
        <v>2.8594000000000033E-2</v>
      </c>
      <c r="H60">
        <f t="shared" si="2"/>
        <v>0.35699999999999976</v>
      </c>
      <c r="I60" s="14">
        <f t="shared" si="3"/>
        <v>59127.12837764807</v>
      </c>
      <c r="J60" s="11"/>
      <c r="L60">
        <f>+F60</f>
        <v>0.39000000000000012</v>
      </c>
      <c r="M60" s="9">
        <f>+G60</f>
        <v>2.8594000000000033E-2</v>
      </c>
      <c r="N60" s="9">
        <f>+H60</f>
        <v>0.35699999999999976</v>
      </c>
      <c r="O60" s="13">
        <f>+I60</f>
        <v>59127.12837764807</v>
      </c>
      <c r="P60" s="13"/>
    </row>
    <row r="61" spans="5:16" x14ac:dyDescent="0.25">
      <c r="E61">
        <f t="shared" si="4"/>
        <v>0.5900000000000003</v>
      </c>
      <c r="F61">
        <f t="shared" si="0"/>
        <v>0.39500000000000013</v>
      </c>
      <c r="G61">
        <f t="shared" si="1"/>
        <v>2.9588500000000031E-2</v>
      </c>
      <c r="H61">
        <f t="shared" si="2"/>
        <v>0.34849999999999975</v>
      </c>
      <c r="I61" s="14">
        <f t="shared" si="3"/>
        <v>58316.808682781528</v>
      </c>
      <c r="J61" s="11"/>
      <c r="L61">
        <f>+F61</f>
        <v>0.39500000000000013</v>
      </c>
      <c r="M61" s="9">
        <f>+G61</f>
        <v>2.9588500000000031E-2</v>
      </c>
      <c r="N61" s="9">
        <f>+H61</f>
        <v>0.34849999999999975</v>
      </c>
      <c r="O61" s="13">
        <f>+I61</f>
        <v>58316.808682781528</v>
      </c>
      <c r="P61" s="13"/>
    </row>
    <row r="62" spans="5:16" x14ac:dyDescent="0.25">
      <c r="E62">
        <f t="shared" si="4"/>
        <v>0.60000000000000031</v>
      </c>
      <c r="F62">
        <f t="shared" si="0"/>
        <v>0.40000000000000013</v>
      </c>
      <c r="G62">
        <f t="shared" si="1"/>
        <v>3.0600000000000033E-2</v>
      </c>
      <c r="H62">
        <f t="shared" si="2"/>
        <v>0.33999999999999975</v>
      </c>
      <c r="I62" s="14">
        <f t="shared" si="3"/>
        <v>57511.057487581274</v>
      </c>
      <c r="J62" s="11"/>
      <c r="L62">
        <f>+F62</f>
        <v>0.40000000000000013</v>
      </c>
      <c r="M62" s="9">
        <f>+G62</f>
        <v>3.0600000000000033E-2</v>
      </c>
      <c r="N62" s="9">
        <f>+H62</f>
        <v>0.33999999999999975</v>
      </c>
      <c r="O62" s="13">
        <f>+I62</f>
        <v>57511.057487581274</v>
      </c>
      <c r="P62" s="13"/>
    </row>
    <row r="63" spans="5:16" x14ac:dyDescent="0.25">
      <c r="E63">
        <f t="shared" si="4"/>
        <v>0.61000000000000032</v>
      </c>
      <c r="F63">
        <f t="shared" si="0"/>
        <v>0.40500000000000014</v>
      </c>
      <c r="G63">
        <f t="shared" si="1"/>
        <v>3.1628500000000032E-2</v>
      </c>
      <c r="H63">
        <f t="shared" si="2"/>
        <v>0.33149999999999974</v>
      </c>
      <c r="I63" s="14">
        <f t="shared" si="3"/>
        <v>56709.275308130425</v>
      </c>
      <c r="J63" s="11"/>
      <c r="L63">
        <f>+F63</f>
        <v>0.40500000000000014</v>
      </c>
      <c r="M63" s="9">
        <f>+G63</f>
        <v>3.1628500000000032E-2</v>
      </c>
      <c r="N63" s="9">
        <f>+H63</f>
        <v>0.33149999999999974</v>
      </c>
      <c r="O63" s="13">
        <f>+I63</f>
        <v>56709.275308130425</v>
      </c>
      <c r="P63" s="13"/>
    </row>
    <row r="64" spans="5:16" x14ac:dyDescent="0.25">
      <c r="E64">
        <f t="shared" si="4"/>
        <v>0.62000000000000033</v>
      </c>
      <c r="F64">
        <f t="shared" si="0"/>
        <v>0.41000000000000014</v>
      </c>
      <c r="G64">
        <f t="shared" si="1"/>
        <v>3.2674000000000036E-2</v>
      </c>
      <c r="H64">
        <f t="shared" si="2"/>
        <v>0.32299999999999973</v>
      </c>
      <c r="I64" s="14">
        <f t="shared" si="3"/>
        <v>55910.856880505919</v>
      </c>
      <c r="J64" s="11"/>
      <c r="L64">
        <f>+F64</f>
        <v>0.41000000000000014</v>
      </c>
      <c r="M64" s="9">
        <f>+G64</f>
        <v>3.2674000000000036E-2</v>
      </c>
      <c r="N64" s="9">
        <f>+H64</f>
        <v>0.32299999999999973</v>
      </c>
      <c r="O64" s="13">
        <f>+I64</f>
        <v>55910.856880505919</v>
      </c>
      <c r="P64" s="13"/>
    </row>
    <row r="65" spans="5:16" x14ac:dyDescent="0.25">
      <c r="E65">
        <f t="shared" si="4"/>
        <v>0.63000000000000034</v>
      </c>
      <c r="F65">
        <f t="shared" si="0"/>
        <v>0.41500000000000015</v>
      </c>
      <c r="G65">
        <f t="shared" si="1"/>
        <v>3.3736500000000037E-2</v>
      </c>
      <c r="H65">
        <f t="shared" si="2"/>
        <v>0.31449999999999972</v>
      </c>
      <c r="I65" s="14">
        <f t="shared" si="3"/>
        <v>55115.187917305739</v>
      </c>
      <c r="J65" s="11"/>
      <c r="L65">
        <f>+F65</f>
        <v>0.41500000000000015</v>
      </c>
      <c r="M65" s="9">
        <f>+G65</f>
        <v>3.3736500000000037E-2</v>
      </c>
      <c r="N65" s="9">
        <f>+H65</f>
        <v>0.31449999999999972</v>
      </c>
      <c r="O65" s="13">
        <f>+I65</f>
        <v>55115.187917305739</v>
      </c>
      <c r="P65" s="13"/>
    </row>
    <row r="66" spans="5:16" x14ac:dyDescent="0.25">
      <c r="E66">
        <f t="shared" si="4"/>
        <v>0.64000000000000035</v>
      </c>
      <c r="F66">
        <f t="shared" si="0"/>
        <v>0.42000000000000015</v>
      </c>
      <c r="G66">
        <f t="shared" si="1"/>
        <v>3.4816000000000041E-2</v>
      </c>
      <c r="H66">
        <f t="shared" si="2"/>
        <v>0.30599999999999972</v>
      </c>
      <c r="I66" s="14">
        <f t="shared" si="3"/>
        <v>54321.641628961777</v>
      </c>
      <c r="J66" s="11"/>
      <c r="L66">
        <f>+F66</f>
        <v>0.42000000000000015</v>
      </c>
      <c r="M66" s="9">
        <f>+G66</f>
        <v>3.4816000000000041E-2</v>
      </c>
      <c r="N66" s="9">
        <f>+H66</f>
        <v>0.30599999999999972</v>
      </c>
      <c r="O66" s="13">
        <f>+I66</f>
        <v>54321.641628961777</v>
      </c>
      <c r="P66" s="13"/>
    </row>
    <row r="67" spans="5:16" x14ac:dyDescent="0.25">
      <c r="E67">
        <f t="shared" si="4"/>
        <v>0.65000000000000036</v>
      </c>
      <c r="F67">
        <f t="shared" ref="F67:F102" si="5">+$B$2+(1-$B$3-$B$2)*E67</f>
        <v>0.42500000000000016</v>
      </c>
      <c r="G67">
        <f t="shared" ref="G67:G102" si="6">$B$5*E67^$B$6</f>
        <v>3.5912500000000042E-2</v>
      </c>
      <c r="H67">
        <f t="shared" ref="H67:H102" si="7">$B$7*(1-E67)^$B$8</f>
        <v>0.29749999999999971</v>
      </c>
      <c r="I67" s="14">
        <f t="shared" ref="I67:I102" si="8">$B$21/((F67-$B$2+0.01)/(1-$B$2))^$B$22+$B$23/((1-F67-$B$3+0.001)/(1-$B$3))^$B$24</f>
        <v>53529.574950819951</v>
      </c>
      <c r="J67" s="11"/>
      <c r="L67">
        <f>+F67</f>
        <v>0.42500000000000016</v>
      </c>
      <c r="M67" s="9">
        <f>+G67</f>
        <v>3.5912500000000042E-2</v>
      </c>
      <c r="N67" s="9">
        <f>+H67</f>
        <v>0.29749999999999971</v>
      </c>
      <c r="O67" s="13">
        <f>+I67</f>
        <v>53529.574950819951</v>
      </c>
      <c r="P67" s="13"/>
    </row>
    <row r="68" spans="5:16" x14ac:dyDescent="0.25">
      <c r="E68">
        <f t="shared" ref="E68:E102" si="9">+E67+0.01</f>
        <v>0.66000000000000036</v>
      </c>
      <c r="F68">
        <f t="shared" si="5"/>
        <v>0.43000000000000016</v>
      </c>
      <c r="G68">
        <f t="shared" si="6"/>
        <v>3.7026000000000045E-2</v>
      </c>
      <c r="H68">
        <f t="shared" si="7"/>
        <v>0.2889999999999997</v>
      </c>
      <c r="I68" s="14">
        <f t="shared" si="8"/>
        <v>52738.324407120817</v>
      </c>
      <c r="J68" s="11"/>
      <c r="L68">
        <f>+F68</f>
        <v>0.43000000000000016</v>
      </c>
      <c r="M68" s="9">
        <f>+G68</f>
        <v>3.7026000000000045E-2</v>
      </c>
      <c r="N68" s="9">
        <f>+H68</f>
        <v>0.2889999999999997</v>
      </c>
      <c r="O68" s="13">
        <f>+I68</f>
        <v>52738.324407120817</v>
      </c>
      <c r="P68" s="13"/>
    </row>
    <row r="69" spans="5:16" x14ac:dyDescent="0.25">
      <c r="E69">
        <f t="shared" si="9"/>
        <v>0.67000000000000037</v>
      </c>
      <c r="F69">
        <f t="shared" si="5"/>
        <v>0.43500000000000016</v>
      </c>
      <c r="G69">
        <f t="shared" si="6"/>
        <v>3.8156500000000045E-2</v>
      </c>
      <c r="H69">
        <f t="shared" si="7"/>
        <v>0.28049999999999969</v>
      </c>
      <c r="I69" s="14">
        <f t="shared" si="8"/>
        <v>51947.201530568069</v>
      </c>
      <c r="J69" s="11"/>
      <c r="L69">
        <f>+F69</f>
        <v>0.43500000000000016</v>
      </c>
      <c r="M69" s="9">
        <f>+G69</f>
        <v>3.8156500000000045E-2</v>
      </c>
      <c r="N69" s="9">
        <f>+H69</f>
        <v>0.28049999999999969</v>
      </c>
      <c r="O69" s="13">
        <f>+I69</f>
        <v>51947.201530568069</v>
      </c>
      <c r="P69" s="13"/>
    </row>
    <row r="70" spans="5:16" x14ac:dyDescent="0.25">
      <c r="E70">
        <f t="shared" si="9"/>
        <v>0.68000000000000038</v>
      </c>
      <c r="F70">
        <f t="shared" si="5"/>
        <v>0.44000000000000017</v>
      </c>
      <c r="G70">
        <f t="shared" si="6"/>
        <v>3.9304000000000047E-2</v>
      </c>
      <c r="H70">
        <f t="shared" si="7"/>
        <v>0.27199999999999969</v>
      </c>
      <c r="I70" s="14">
        <f t="shared" si="8"/>
        <v>51155.48774045473</v>
      </c>
      <c r="J70" s="11"/>
      <c r="L70">
        <f>+F70</f>
        <v>0.44000000000000017</v>
      </c>
      <c r="M70" s="9">
        <f>+G70</f>
        <v>3.9304000000000047E-2</v>
      </c>
      <c r="N70" s="9">
        <f>+H70</f>
        <v>0.27199999999999969</v>
      </c>
      <c r="O70" s="13">
        <f>+I70</f>
        <v>51155.48774045473</v>
      </c>
      <c r="P70" s="13"/>
    </row>
    <row r="71" spans="5:16" x14ac:dyDescent="0.25">
      <c r="E71">
        <f t="shared" si="9"/>
        <v>0.69000000000000039</v>
      </c>
      <c r="F71">
        <f t="shared" si="5"/>
        <v>0.44500000000000017</v>
      </c>
      <c r="G71">
        <f t="shared" si="6"/>
        <v>4.0468500000000046E-2</v>
      </c>
      <c r="H71">
        <f t="shared" si="7"/>
        <v>0.26349999999999968</v>
      </c>
      <c r="I71" s="14">
        <f t="shared" si="8"/>
        <v>50362.428562421119</v>
      </c>
      <c r="J71" s="11"/>
      <c r="L71">
        <f>+F71</f>
        <v>0.44500000000000017</v>
      </c>
      <c r="M71" s="9">
        <f>+G71</f>
        <v>4.0468500000000046E-2</v>
      </c>
      <c r="N71" s="9">
        <f>+H71</f>
        <v>0.26349999999999968</v>
      </c>
      <c r="O71" s="13">
        <f>+I71</f>
        <v>50362.428562421119</v>
      </c>
      <c r="P71" s="13"/>
    </row>
    <row r="72" spans="5:16" x14ac:dyDescent="0.25">
      <c r="E72">
        <f t="shared" si="9"/>
        <v>0.7000000000000004</v>
      </c>
      <c r="F72">
        <f t="shared" si="5"/>
        <v>0.45000000000000018</v>
      </c>
      <c r="G72">
        <f t="shared" si="6"/>
        <v>4.1650000000000048E-2</v>
      </c>
      <c r="H72">
        <f t="shared" si="7"/>
        <v>0.25499999999999967</v>
      </c>
      <c r="I72" s="14">
        <f t="shared" si="8"/>
        <v>49567.227047637687</v>
      </c>
      <c r="J72" s="11"/>
      <c r="L72">
        <f>+F72</f>
        <v>0.45000000000000018</v>
      </c>
      <c r="M72" s="9">
        <f>+G72</f>
        <v>4.1650000000000048E-2</v>
      </c>
      <c r="N72" s="9">
        <f>+H72</f>
        <v>0.25499999999999967</v>
      </c>
      <c r="O72" s="13">
        <f>+I72</f>
        <v>49567.227047637687</v>
      </c>
      <c r="P72" s="13"/>
    </row>
    <row r="73" spans="5:16" x14ac:dyDescent="0.25">
      <c r="E73">
        <f t="shared" si="9"/>
        <v>0.71000000000000041</v>
      </c>
      <c r="F73">
        <f t="shared" si="5"/>
        <v>0.45500000000000018</v>
      </c>
      <c r="G73">
        <f t="shared" si="6"/>
        <v>4.2848500000000046E-2</v>
      </c>
      <c r="H73">
        <f t="shared" si="7"/>
        <v>0.24649999999999964</v>
      </c>
      <c r="I73" s="14">
        <f t="shared" si="8"/>
        <v>48769.036216947017</v>
      </c>
      <c r="J73" s="11"/>
      <c r="L73">
        <f>+F73</f>
        <v>0.45500000000000018</v>
      </c>
      <c r="M73" s="9">
        <f>+G73</f>
        <v>4.2848500000000046E-2</v>
      </c>
      <c r="N73" s="9">
        <f>+H73</f>
        <v>0.24649999999999964</v>
      </c>
      <c r="O73" s="13">
        <f>+I73</f>
        <v>48769.036216947017</v>
      </c>
      <c r="P73" s="13"/>
    </row>
    <row r="74" spans="5:16" x14ac:dyDescent="0.25">
      <c r="E74">
        <f t="shared" si="9"/>
        <v>0.72000000000000042</v>
      </c>
      <c r="F74">
        <f t="shared" si="5"/>
        <v>0.46000000000000019</v>
      </c>
      <c r="G74">
        <f t="shared" si="6"/>
        <v>4.4064000000000055E-2</v>
      </c>
      <c r="H74">
        <f t="shared" si="7"/>
        <v>0.23799999999999963</v>
      </c>
      <c r="I74" s="14">
        <f t="shared" si="8"/>
        <v>47966.950314062648</v>
      </c>
      <c r="J74" s="11"/>
      <c r="L74">
        <f>+F74</f>
        <v>0.46000000000000019</v>
      </c>
      <c r="M74" s="9">
        <f>+G74</f>
        <v>4.4064000000000055E-2</v>
      </c>
      <c r="N74" s="9">
        <f>+H74</f>
        <v>0.23799999999999963</v>
      </c>
      <c r="O74" s="13">
        <f>+I74</f>
        <v>47966.950314062648</v>
      </c>
      <c r="P74" s="13"/>
    </row>
    <row r="75" spans="5:16" x14ac:dyDescent="0.25">
      <c r="E75">
        <f t="shared" si="9"/>
        <v>0.73000000000000043</v>
      </c>
      <c r="F75">
        <f t="shared" si="5"/>
        <v>0.46500000000000019</v>
      </c>
      <c r="G75">
        <f t="shared" si="6"/>
        <v>4.5296500000000052E-2</v>
      </c>
      <c r="H75">
        <f t="shared" si="7"/>
        <v>0.22949999999999962</v>
      </c>
      <c r="I75" s="14">
        <f t="shared" si="8"/>
        <v>47159.994598374469</v>
      </c>
      <c r="J75" s="11"/>
      <c r="L75">
        <f>+F75</f>
        <v>0.46500000000000019</v>
      </c>
      <c r="M75" s="9">
        <f>+G75</f>
        <v>4.5296500000000052E-2</v>
      </c>
      <c r="N75" s="9">
        <f>+H75</f>
        <v>0.22949999999999962</v>
      </c>
      <c r="O75" s="13">
        <f>+I75</f>
        <v>47159.994598374469</v>
      </c>
      <c r="P75" s="13"/>
    </row>
    <row r="76" spans="5:16" x14ac:dyDescent="0.25">
      <c r="E76">
        <f t="shared" si="9"/>
        <v>0.74000000000000044</v>
      </c>
      <c r="F76">
        <f t="shared" si="5"/>
        <v>0.4700000000000002</v>
      </c>
      <c r="G76">
        <f t="shared" si="6"/>
        <v>4.654600000000006E-2</v>
      </c>
      <c r="H76">
        <f t="shared" si="7"/>
        <v>0.22099999999999961</v>
      </c>
      <c r="I76" s="14">
        <f t="shared" si="8"/>
        <v>46347.113338132389</v>
      </c>
      <c r="J76" s="11"/>
      <c r="L76">
        <f>+F76</f>
        <v>0.4700000000000002</v>
      </c>
      <c r="M76" s="9">
        <f>+G76</f>
        <v>4.654600000000006E-2</v>
      </c>
      <c r="N76" s="9">
        <f>+H76</f>
        <v>0.22099999999999961</v>
      </c>
      <c r="O76" s="13">
        <f>+I76</f>
        <v>46347.113338132389</v>
      </c>
      <c r="P76" s="13"/>
    </row>
    <row r="77" spans="5:16" x14ac:dyDescent="0.25">
      <c r="E77">
        <f t="shared" si="9"/>
        <v>0.75000000000000044</v>
      </c>
      <c r="F77">
        <f t="shared" si="5"/>
        <v>0.4750000000000002</v>
      </c>
      <c r="G77">
        <f t="shared" si="6"/>
        <v>4.7812500000000063E-2</v>
      </c>
      <c r="H77">
        <f t="shared" si="7"/>
        <v>0.21249999999999961</v>
      </c>
      <c r="I77" s="14">
        <f t="shared" si="8"/>
        <v>45527.155573133612</v>
      </c>
      <c r="J77" s="11"/>
      <c r="L77">
        <f>+F77</f>
        <v>0.4750000000000002</v>
      </c>
      <c r="M77" s="9">
        <f>+G77</f>
        <v>4.7812500000000063E-2</v>
      </c>
      <c r="N77" s="9">
        <f>+H77</f>
        <v>0.21249999999999961</v>
      </c>
      <c r="O77" s="13">
        <f>+I77</f>
        <v>45527.155573133612</v>
      </c>
      <c r="P77" s="13"/>
    </row>
    <row r="78" spans="5:16" x14ac:dyDescent="0.25">
      <c r="E78">
        <f t="shared" si="9"/>
        <v>0.76000000000000045</v>
      </c>
      <c r="F78">
        <f t="shared" si="5"/>
        <v>0.4800000000000002</v>
      </c>
      <c r="G78">
        <f t="shared" si="6"/>
        <v>4.9096000000000063E-2</v>
      </c>
      <c r="H78">
        <f t="shared" si="7"/>
        <v>0.2039999999999996</v>
      </c>
      <c r="I78" s="14">
        <f t="shared" si="8"/>
        <v>44698.858094518888</v>
      </c>
      <c r="J78" s="11"/>
      <c r="L78">
        <f>+F78</f>
        <v>0.4800000000000002</v>
      </c>
      <c r="M78" s="9">
        <f>+G78</f>
        <v>4.9096000000000063E-2</v>
      </c>
      <c r="N78" s="9">
        <f>+H78</f>
        <v>0.2039999999999996</v>
      </c>
      <c r="O78" s="13">
        <f>+I78</f>
        <v>44698.858094518888</v>
      </c>
      <c r="P78" s="13"/>
    </row>
    <row r="79" spans="5:16" x14ac:dyDescent="0.25">
      <c r="E79">
        <f t="shared" si="9"/>
        <v>0.77000000000000046</v>
      </c>
      <c r="F79">
        <f t="shared" si="5"/>
        <v>0.48500000000000021</v>
      </c>
      <c r="G79">
        <f t="shared" si="6"/>
        <v>5.0396500000000066E-2</v>
      </c>
      <c r="H79">
        <f t="shared" si="7"/>
        <v>0.19549999999999959</v>
      </c>
      <c r="I79" s="14">
        <f t="shared" si="8"/>
        <v>43860.824926542467</v>
      </c>
      <c r="J79" s="11"/>
      <c r="L79">
        <f>+F79</f>
        <v>0.48500000000000021</v>
      </c>
      <c r="M79" s="9">
        <f>+G79</f>
        <v>5.0396500000000066E-2</v>
      </c>
      <c r="N79" s="9">
        <f>+H79</f>
        <v>0.19549999999999959</v>
      </c>
      <c r="O79" s="13">
        <f>+I79</f>
        <v>43860.824926542467</v>
      </c>
      <c r="P79" s="13"/>
    </row>
    <row r="80" spans="5:16" x14ac:dyDescent="0.25">
      <c r="E80">
        <f t="shared" si="9"/>
        <v>0.78000000000000047</v>
      </c>
      <c r="F80">
        <f t="shared" si="5"/>
        <v>0.49000000000000021</v>
      </c>
      <c r="G80">
        <f t="shared" si="6"/>
        <v>5.1714000000000065E-2</v>
      </c>
      <c r="H80">
        <f t="shared" si="7"/>
        <v>0.18699999999999958</v>
      </c>
      <c r="I80" s="14">
        <f t="shared" si="8"/>
        <v>43011.50237484253</v>
      </c>
      <c r="J80" s="11"/>
      <c r="L80">
        <f>+F80</f>
        <v>0.49000000000000021</v>
      </c>
      <c r="M80" s="9">
        <f>+G80</f>
        <v>5.1714000000000065E-2</v>
      </c>
      <c r="N80" s="9">
        <f>+H80</f>
        <v>0.18699999999999958</v>
      </c>
      <c r="O80" s="13">
        <f>+I80</f>
        <v>43011.50237484253</v>
      </c>
      <c r="P80" s="13"/>
    </row>
    <row r="81" spans="5:16" x14ac:dyDescent="0.25">
      <c r="E81">
        <f t="shared" si="9"/>
        <v>0.79000000000000048</v>
      </c>
      <c r="F81">
        <f t="shared" si="5"/>
        <v>0.49500000000000022</v>
      </c>
      <c r="G81">
        <f t="shared" si="6"/>
        <v>5.3048500000000068E-2</v>
      </c>
      <c r="H81">
        <f t="shared" si="7"/>
        <v>0.17849999999999958</v>
      </c>
      <c r="I81" s="14">
        <f t="shared" si="8"/>
        <v>42149.148403853993</v>
      </c>
      <c r="J81" s="11"/>
      <c r="L81">
        <f>+F81</f>
        <v>0.49500000000000022</v>
      </c>
      <c r="M81" s="9">
        <f>+G81</f>
        <v>5.3048500000000068E-2</v>
      </c>
      <c r="N81" s="9">
        <f>+H81</f>
        <v>0.17849999999999958</v>
      </c>
      <c r="O81" s="13">
        <f>+I81</f>
        <v>42149.148403853993</v>
      </c>
      <c r="P81" s="13"/>
    </row>
    <row r="82" spans="5:16" x14ac:dyDescent="0.25">
      <c r="E82">
        <f t="shared" si="9"/>
        <v>0.80000000000000049</v>
      </c>
      <c r="F82">
        <f t="shared" si="5"/>
        <v>0.50000000000000022</v>
      </c>
      <c r="G82">
        <f t="shared" si="6"/>
        <v>5.4400000000000073E-2</v>
      </c>
      <c r="H82">
        <f t="shared" si="7"/>
        <v>0.16999999999999957</v>
      </c>
      <c r="I82" s="14">
        <f t="shared" si="8"/>
        <v>41271.794687033398</v>
      </c>
      <c r="J82" s="11"/>
      <c r="L82">
        <f>+F82</f>
        <v>0.50000000000000022</v>
      </c>
      <c r="M82" s="9">
        <f>+G82</f>
        <v>5.4400000000000073E-2</v>
      </c>
      <c r="N82" s="9">
        <f>+H82</f>
        <v>0.16999999999999957</v>
      </c>
      <c r="O82" s="13">
        <f>+I82</f>
        <v>41271.794687033398</v>
      </c>
      <c r="P82" s="13"/>
    </row>
    <row r="83" spans="5:16" x14ac:dyDescent="0.25">
      <c r="E83">
        <f t="shared" si="9"/>
        <v>0.8100000000000005</v>
      </c>
      <c r="F83">
        <f t="shared" si="5"/>
        <v>0.50500000000000023</v>
      </c>
      <c r="G83">
        <f t="shared" si="6"/>
        <v>5.5768500000000068E-2</v>
      </c>
      <c r="H83">
        <f t="shared" si="7"/>
        <v>0.16149999999999956</v>
      </c>
      <c r="I83" s="14">
        <f t="shared" si="8"/>
        <v>40377.199083833373</v>
      </c>
      <c r="J83" s="11"/>
      <c r="L83">
        <f>+F83</f>
        <v>0.50500000000000023</v>
      </c>
      <c r="M83" s="9">
        <f>+G83</f>
        <v>5.5768500000000068E-2</v>
      </c>
      <c r="N83" s="9">
        <f>+H83</f>
        <v>0.16149999999999956</v>
      </c>
      <c r="O83" s="13">
        <f>+I83</f>
        <v>40377.199083833373</v>
      </c>
      <c r="P83" s="13"/>
    </row>
    <row r="84" spans="5:16" x14ac:dyDescent="0.25">
      <c r="E84">
        <f t="shared" si="9"/>
        <v>0.82000000000000051</v>
      </c>
      <c r="F84">
        <f t="shared" si="5"/>
        <v>0.51000000000000023</v>
      </c>
      <c r="G84">
        <f t="shared" si="6"/>
        <v>5.7154000000000073E-2</v>
      </c>
      <c r="H84">
        <f t="shared" si="7"/>
        <v>0.15299999999999955</v>
      </c>
      <c r="I84" s="14">
        <f t="shared" si="8"/>
        <v>39462.78545446787</v>
      </c>
      <c r="J84" s="11"/>
      <c r="L84">
        <f>+F84</f>
        <v>0.51000000000000023</v>
      </c>
      <c r="M84" s="9">
        <f>+G84</f>
        <v>5.7154000000000073E-2</v>
      </c>
      <c r="N84" s="9">
        <f>+H84</f>
        <v>0.15299999999999955</v>
      </c>
      <c r="O84" s="13">
        <f>+I84</f>
        <v>39462.78545446787</v>
      </c>
      <c r="P84" s="13"/>
    </row>
    <row r="85" spans="5:16" x14ac:dyDescent="0.25">
      <c r="E85">
        <f t="shared" si="9"/>
        <v>0.83000000000000052</v>
      </c>
      <c r="F85">
        <f t="shared" si="5"/>
        <v>0.51500000000000024</v>
      </c>
      <c r="G85">
        <f t="shared" si="6"/>
        <v>5.8556500000000074E-2</v>
      </c>
      <c r="H85">
        <f t="shared" si="7"/>
        <v>0.14449999999999955</v>
      </c>
      <c r="I85" s="14">
        <f t="shared" si="8"/>
        <v>38525.566498211934</v>
      </c>
      <c r="J85" s="11"/>
      <c r="L85">
        <f>+F85</f>
        <v>0.51500000000000024</v>
      </c>
      <c r="M85" s="9">
        <f>+G85</f>
        <v>5.8556500000000074E-2</v>
      </c>
      <c r="N85" s="9">
        <f>+H85</f>
        <v>0.14449999999999955</v>
      </c>
      <c r="O85" s="13">
        <f>+I85</f>
        <v>38525.566498211934</v>
      </c>
      <c r="P85" s="13"/>
    </row>
    <row r="86" spans="5:16" x14ac:dyDescent="0.25">
      <c r="E86">
        <f t="shared" si="9"/>
        <v>0.84000000000000052</v>
      </c>
      <c r="F86">
        <f t="shared" si="5"/>
        <v>0.52000000000000024</v>
      </c>
      <c r="G86">
        <f t="shared" si="6"/>
        <v>5.9976000000000078E-2</v>
      </c>
      <c r="H86">
        <f t="shared" si="7"/>
        <v>0.13599999999999954</v>
      </c>
      <c r="I86" s="14">
        <f t="shared" si="8"/>
        <v>37562.043486486422</v>
      </c>
      <c r="J86" s="11"/>
      <c r="L86">
        <f>+F86</f>
        <v>0.52000000000000024</v>
      </c>
      <c r="M86" s="9">
        <f>+G86</f>
        <v>5.9976000000000078E-2</v>
      </c>
      <c r="N86" s="9">
        <f>+H86</f>
        <v>0.13599999999999954</v>
      </c>
      <c r="O86" s="13">
        <f>+I86</f>
        <v>37562.043486486422</v>
      </c>
      <c r="P86" s="13"/>
    </row>
    <row r="87" spans="5:16" x14ac:dyDescent="0.25">
      <c r="E87">
        <f t="shared" si="9"/>
        <v>0.85000000000000053</v>
      </c>
      <c r="F87">
        <f t="shared" si="5"/>
        <v>0.52500000000000024</v>
      </c>
      <c r="G87">
        <f t="shared" si="6"/>
        <v>6.1412500000000085E-2</v>
      </c>
      <c r="H87">
        <f t="shared" si="7"/>
        <v>0.12749999999999953</v>
      </c>
      <c r="I87" s="14">
        <f t="shared" si="8"/>
        <v>36568.074019112042</v>
      </c>
      <c r="J87" s="11"/>
      <c r="L87">
        <f>+F87</f>
        <v>0.52500000000000024</v>
      </c>
      <c r="M87" s="9">
        <f>+G87</f>
        <v>6.1412500000000085E-2</v>
      </c>
      <c r="N87" s="9">
        <f>+H87</f>
        <v>0.12749999999999953</v>
      </c>
      <c r="O87" s="13">
        <f>+I87</f>
        <v>36568.074019112042</v>
      </c>
      <c r="P87" s="13"/>
    </row>
    <row r="88" spans="5:16" x14ac:dyDescent="0.25">
      <c r="E88">
        <f t="shared" si="9"/>
        <v>0.86000000000000054</v>
      </c>
      <c r="F88">
        <f t="shared" si="5"/>
        <v>0.53000000000000025</v>
      </c>
      <c r="G88">
        <f t="shared" si="6"/>
        <v>6.2866000000000088E-2</v>
      </c>
      <c r="H88">
        <f t="shared" si="7"/>
        <v>0.11899999999999954</v>
      </c>
      <c r="I88" s="14">
        <f t="shared" si="8"/>
        <v>35538.694689985132</v>
      </c>
      <c r="J88" s="11"/>
      <c r="L88">
        <f>+F88</f>
        <v>0.53000000000000025</v>
      </c>
      <c r="M88" s="9">
        <f>+G88</f>
        <v>6.2866000000000088E-2</v>
      </c>
      <c r="N88" s="9">
        <f>+H88</f>
        <v>0.11899999999999954</v>
      </c>
      <c r="O88" s="13">
        <f>+I88</f>
        <v>35538.694689985132</v>
      </c>
      <c r="P88" s="13"/>
    </row>
    <row r="89" spans="5:16" x14ac:dyDescent="0.25">
      <c r="E89">
        <f t="shared" si="9"/>
        <v>0.87000000000000055</v>
      </c>
      <c r="F89">
        <f t="shared" si="5"/>
        <v>0.53500000000000025</v>
      </c>
      <c r="G89">
        <f t="shared" si="6"/>
        <v>6.4336500000000088E-2</v>
      </c>
      <c r="H89">
        <f t="shared" si="7"/>
        <v>0.11049999999999953</v>
      </c>
      <c r="I89" s="14">
        <f t="shared" si="8"/>
        <v>34467.878817312536</v>
      </c>
      <c r="J89" s="11"/>
      <c r="L89">
        <f>+F89</f>
        <v>0.53500000000000025</v>
      </c>
      <c r="M89" s="9">
        <f>+G89</f>
        <v>6.4336500000000088E-2</v>
      </c>
      <c r="N89" s="9">
        <f>+H89</f>
        <v>0.11049999999999953</v>
      </c>
      <c r="O89" s="13">
        <f>+I89</f>
        <v>34467.878817312536</v>
      </c>
      <c r="P89" s="13"/>
    </row>
    <row r="90" spans="5:16" x14ac:dyDescent="0.25">
      <c r="E90">
        <f t="shared" si="9"/>
        <v>0.88000000000000056</v>
      </c>
      <c r="F90">
        <f t="shared" si="5"/>
        <v>0.54000000000000026</v>
      </c>
      <c r="G90">
        <f t="shared" si="6"/>
        <v>6.5824000000000091E-2</v>
      </c>
      <c r="H90">
        <f t="shared" si="7"/>
        <v>0.10199999999999952</v>
      </c>
      <c r="I90" s="14">
        <f t="shared" si="8"/>
        <v>33348.19840005599</v>
      </c>
      <c r="J90" s="11"/>
      <c r="L90">
        <f>+F90</f>
        <v>0.54000000000000026</v>
      </c>
      <c r="M90" s="9">
        <f>+G90</f>
        <v>6.5824000000000091E-2</v>
      </c>
      <c r="N90" s="9">
        <f>+H90</f>
        <v>0.10199999999999952</v>
      </c>
      <c r="O90" s="13">
        <f>+I90</f>
        <v>33348.19840005599</v>
      </c>
      <c r="P90" s="13"/>
    </row>
    <row r="91" spans="5:16" x14ac:dyDescent="0.25">
      <c r="E91">
        <f t="shared" si="9"/>
        <v>0.89000000000000057</v>
      </c>
      <c r="F91">
        <f t="shared" si="5"/>
        <v>0.54500000000000026</v>
      </c>
      <c r="G91">
        <f t="shared" si="6"/>
        <v>6.7328500000000097E-2</v>
      </c>
      <c r="H91">
        <f t="shared" si="7"/>
        <v>9.3499999999999514E-2</v>
      </c>
      <c r="I91" s="14">
        <f t="shared" si="8"/>
        <v>32170.340907842387</v>
      </c>
      <c r="J91" s="11"/>
      <c r="L91">
        <f>+F91</f>
        <v>0.54500000000000026</v>
      </c>
      <c r="M91" s="9">
        <f>+G91</f>
        <v>6.7328500000000097E-2</v>
      </c>
      <c r="N91" s="9">
        <f>+H91</f>
        <v>9.3499999999999514E-2</v>
      </c>
      <c r="O91" s="13">
        <f>+I91</f>
        <v>32170.340907842387</v>
      </c>
      <c r="P91" s="13"/>
    </row>
    <row r="92" spans="5:16" x14ac:dyDescent="0.25">
      <c r="E92">
        <f t="shared" si="9"/>
        <v>0.90000000000000058</v>
      </c>
      <c r="F92">
        <f t="shared" si="5"/>
        <v>0.55000000000000027</v>
      </c>
      <c r="G92">
        <f t="shared" si="6"/>
        <v>6.8850000000000092E-2</v>
      </c>
      <c r="H92">
        <f t="shared" si="7"/>
        <v>8.4999999999999507E-2</v>
      </c>
      <c r="I92" s="14">
        <f t="shared" si="8"/>
        <v>30922.398993007257</v>
      </c>
      <c r="J92" s="11"/>
      <c r="L92">
        <f>+F92</f>
        <v>0.55000000000000027</v>
      </c>
      <c r="M92" s="9">
        <f>+G92</f>
        <v>6.8850000000000092E-2</v>
      </c>
      <c r="N92" s="9">
        <f>+H92</f>
        <v>8.4999999999999507E-2</v>
      </c>
      <c r="O92" s="13">
        <f>+I92</f>
        <v>30922.398993007257</v>
      </c>
      <c r="P92" s="13"/>
    </row>
    <row r="93" spans="5:16" x14ac:dyDescent="0.25">
      <c r="E93">
        <f t="shared" si="9"/>
        <v>0.91000000000000059</v>
      </c>
      <c r="F93">
        <f t="shared" si="5"/>
        <v>0.55500000000000027</v>
      </c>
      <c r="G93">
        <f t="shared" si="6"/>
        <v>7.038850000000009E-2</v>
      </c>
      <c r="H93">
        <f t="shared" si="7"/>
        <v>7.6499999999999499E-2</v>
      </c>
      <c r="I93" s="14">
        <f t="shared" si="8"/>
        <v>29588.791671885061</v>
      </c>
      <c r="J93" s="11"/>
      <c r="L93">
        <f>+F93</f>
        <v>0.55500000000000027</v>
      </c>
      <c r="M93" s="9">
        <f>+G93</f>
        <v>7.038850000000009E-2</v>
      </c>
      <c r="N93" s="9">
        <f>+H93</f>
        <v>7.6499999999999499E-2</v>
      </c>
      <c r="O93" s="13">
        <f>+I93</f>
        <v>29588.791671885061</v>
      </c>
      <c r="P93" s="13"/>
    </row>
    <row r="94" spans="5:16" x14ac:dyDescent="0.25">
      <c r="E94">
        <f t="shared" si="9"/>
        <v>0.9200000000000006</v>
      </c>
      <c r="F94">
        <f t="shared" si="5"/>
        <v>0.56000000000000028</v>
      </c>
      <c r="G94">
        <f t="shared" si="6"/>
        <v>7.1944000000000091E-2</v>
      </c>
      <c r="H94">
        <f t="shared" si="7"/>
        <v>6.7999999999999491E-2</v>
      </c>
      <c r="I94" s="14">
        <f t="shared" si="8"/>
        <v>28148.560744158225</v>
      </c>
      <c r="J94" s="11"/>
      <c r="L94">
        <f>+F94</f>
        <v>0.56000000000000028</v>
      </c>
      <c r="M94" s="9">
        <f>+G94</f>
        <v>7.1944000000000091E-2</v>
      </c>
      <c r="N94" s="9">
        <f>+H94</f>
        <v>6.7999999999999491E-2</v>
      </c>
      <c r="O94" s="13">
        <f>+I94</f>
        <v>28148.560744158225</v>
      </c>
      <c r="P94" s="13"/>
    </row>
    <row r="95" spans="5:16" x14ac:dyDescent="0.25">
      <c r="E95">
        <f t="shared" si="9"/>
        <v>0.9300000000000006</v>
      </c>
      <c r="F95">
        <f t="shared" si="5"/>
        <v>0.56500000000000028</v>
      </c>
      <c r="G95">
        <f t="shared" si="6"/>
        <v>7.3516500000000096E-2</v>
      </c>
      <c r="H95">
        <f t="shared" si="7"/>
        <v>5.9499999999999484E-2</v>
      </c>
      <c r="I95" s="14">
        <f t="shared" si="8"/>
        <v>26572.550923925824</v>
      </c>
      <c r="J95" s="11"/>
      <c r="L95">
        <f>+F95</f>
        <v>0.56500000000000028</v>
      </c>
      <c r="M95" s="9">
        <f>+G95</f>
        <v>7.3516500000000096E-2</v>
      </c>
      <c r="N95" s="9">
        <f>+H95</f>
        <v>5.9499999999999484E-2</v>
      </c>
      <c r="O95" s="13">
        <f>+I95</f>
        <v>26572.550923925824</v>
      </c>
      <c r="P95" s="13"/>
    </row>
    <row r="96" spans="5:16" x14ac:dyDescent="0.25">
      <c r="E96">
        <f t="shared" si="9"/>
        <v>0.94000000000000061</v>
      </c>
      <c r="F96">
        <f t="shared" si="5"/>
        <v>0.57000000000000028</v>
      </c>
      <c r="G96">
        <f t="shared" si="6"/>
        <v>7.5106000000000103E-2</v>
      </c>
      <c r="H96">
        <f t="shared" si="7"/>
        <v>5.0999999999999476E-2</v>
      </c>
      <c r="I96" s="14">
        <f t="shared" si="8"/>
        <v>24818.462234382518</v>
      </c>
      <c r="J96" s="11"/>
      <c r="L96">
        <f>+F96</f>
        <v>0.57000000000000028</v>
      </c>
      <c r="M96" s="9">
        <f>+G96</f>
        <v>7.5106000000000103E-2</v>
      </c>
      <c r="N96" s="9">
        <f>+H96</f>
        <v>5.0999999999999476E-2</v>
      </c>
      <c r="O96" s="13">
        <f>+I96</f>
        <v>24818.462234382518</v>
      </c>
      <c r="P96" s="13"/>
    </row>
    <row r="97" spans="5:16" x14ac:dyDescent="0.25">
      <c r="E97">
        <f t="shared" si="9"/>
        <v>0.95000000000000062</v>
      </c>
      <c r="F97">
        <f t="shared" si="5"/>
        <v>0.57500000000000029</v>
      </c>
      <c r="G97">
        <f t="shared" si="6"/>
        <v>7.67125000000001E-2</v>
      </c>
      <c r="H97">
        <f t="shared" si="7"/>
        <v>4.2499999999999469E-2</v>
      </c>
      <c r="I97" s="14">
        <f t="shared" si="8"/>
        <v>22821.501359050162</v>
      </c>
      <c r="J97" s="11"/>
      <c r="L97">
        <f>+F97</f>
        <v>0.57500000000000029</v>
      </c>
      <c r="M97" s="9">
        <f>+G97</f>
        <v>7.67125000000001E-2</v>
      </c>
      <c r="N97" s="9">
        <f>+H97</f>
        <v>4.2499999999999469E-2</v>
      </c>
      <c r="O97" s="13">
        <f>+I97</f>
        <v>22821.501359050162</v>
      </c>
      <c r="P97" s="13"/>
    </row>
    <row r="98" spans="5:16" x14ac:dyDescent="0.25">
      <c r="E98">
        <f t="shared" si="9"/>
        <v>0.96000000000000063</v>
      </c>
      <c r="F98">
        <f t="shared" si="5"/>
        <v>0.58000000000000029</v>
      </c>
      <c r="G98">
        <f t="shared" si="6"/>
        <v>7.8336000000000114E-2</v>
      </c>
      <c r="H98">
        <f t="shared" si="7"/>
        <v>3.3999999999999461E-2</v>
      </c>
      <c r="I98" s="14">
        <f t="shared" si="8"/>
        <v>20474.900459454046</v>
      </c>
      <c r="J98" s="11"/>
      <c r="L98">
        <f>+F98</f>
        <v>0.58000000000000029</v>
      </c>
      <c r="M98" s="9">
        <f>+G98</f>
        <v>7.8336000000000114E-2</v>
      </c>
      <c r="N98" s="9">
        <f>+H98</f>
        <v>3.3999999999999461E-2</v>
      </c>
      <c r="O98" s="13">
        <f>+I98</f>
        <v>20474.900459454046</v>
      </c>
      <c r="P98" s="13"/>
    </row>
    <row r="99" spans="5:16" x14ac:dyDescent="0.25">
      <c r="E99">
        <f t="shared" si="9"/>
        <v>0.97000000000000064</v>
      </c>
      <c r="F99">
        <f t="shared" si="5"/>
        <v>0.5850000000000003</v>
      </c>
      <c r="G99">
        <f t="shared" si="6"/>
        <v>7.9976500000000117E-2</v>
      </c>
      <c r="H99">
        <f t="shared" si="7"/>
        <v>2.5499999999999457E-2</v>
      </c>
      <c r="I99" s="14">
        <f t="shared" si="8"/>
        <v>17583.391343494295</v>
      </c>
      <c r="J99" s="11"/>
      <c r="L99">
        <f>+F99</f>
        <v>0.5850000000000003</v>
      </c>
      <c r="M99" s="9">
        <f>+G99</f>
        <v>7.9976500000000117E-2</v>
      </c>
      <c r="N99" s="9">
        <f>+H99</f>
        <v>2.5499999999999457E-2</v>
      </c>
      <c r="O99" s="13">
        <f>+I99</f>
        <v>17583.391343494295</v>
      </c>
      <c r="P99" s="13"/>
    </row>
    <row r="100" spans="5:16" x14ac:dyDescent="0.25">
      <c r="E100">
        <f t="shared" si="9"/>
        <v>0.98000000000000065</v>
      </c>
      <c r="F100">
        <f t="shared" si="5"/>
        <v>0.5900000000000003</v>
      </c>
      <c r="G100">
        <f t="shared" si="6"/>
        <v>8.1634000000000109E-2</v>
      </c>
      <c r="H100">
        <f t="shared" si="7"/>
        <v>1.699999999999945E-2</v>
      </c>
      <c r="I100" s="14">
        <f t="shared" si="8"/>
        <v>13726.626416662126</v>
      </c>
      <c r="J100" s="11"/>
      <c r="L100">
        <f>+F100</f>
        <v>0.5900000000000003</v>
      </c>
      <c r="M100" s="9">
        <f>+G100</f>
        <v>8.1634000000000109E-2</v>
      </c>
      <c r="N100" s="9">
        <f>+H100</f>
        <v>1.699999999999945E-2</v>
      </c>
      <c r="O100" s="13">
        <f>+I100</f>
        <v>13726.626416662126</v>
      </c>
      <c r="P100" s="13"/>
    </row>
    <row r="101" spans="5:16" x14ac:dyDescent="0.25">
      <c r="E101">
        <f t="shared" si="9"/>
        <v>0.99000000000000066</v>
      </c>
      <c r="F101">
        <f t="shared" si="5"/>
        <v>0.59500000000000031</v>
      </c>
      <c r="G101">
        <f t="shared" si="6"/>
        <v>8.3308500000000119E-2</v>
      </c>
      <c r="H101">
        <f t="shared" si="7"/>
        <v>8.4999999999994403E-3</v>
      </c>
      <c r="I101" s="14">
        <f t="shared" si="8"/>
        <v>7681.7303662010236</v>
      </c>
      <c r="J101" s="11"/>
      <c r="L101">
        <f>+F101</f>
        <v>0.59500000000000031</v>
      </c>
      <c r="M101" s="9">
        <f>+G101</f>
        <v>8.3308500000000119E-2</v>
      </c>
      <c r="N101" s="9">
        <f>+H101</f>
        <v>8.4999999999994403E-3</v>
      </c>
      <c r="O101" s="13">
        <f>+I101</f>
        <v>7681.7303662010236</v>
      </c>
      <c r="P101" s="13"/>
    </row>
    <row r="102" spans="5:16" x14ac:dyDescent="0.25">
      <c r="E102">
        <f t="shared" si="9"/>
        <v>1.0000000000000007</v>
      </c>
      <c r="F102">
        <f t="shared" si="5"/>
        <v>0.60000000000000031</v>
      </c>
      <c r="G102">
        <f t="shared" si="6"/>
        <v>8.5000000000000117E-2</v>
      </c>
      <c r="H102" s="12">
        <f t="shared" si="7"/>
        <v>-5.662137425588298E-16</v>
      </c>
      <c r="I102" s="14">
        <f t="shared" si="8"/>
        <v>-9702.5568992285989</v>
      </c>
      <c r="J102" s="11"/>
      <c r="L102">
        <f>+F102</f>
        <v>0.60000000000000031</v>
      </c>
      <c r="M102" s="9">
        <f>+G102</f>
        <v>8.5000000000000117E-2</v>
      </c>
      <c r="N102" s="9">
        <f>+H102</f>
        <v>-5.662137425588298E-16</v>
      </c>
      <c r="O102" s="13">
        <f>+I102</f>
        <v>-9702.5568992285989</v>
      </c>
    </row>
    <row r="104" spans="5:16" x14ac:dyDescent="0.25">
      <c r="O104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8AD8-4EFD-4630-979F-48584542ECA1}">
  <dimension ref="A1:O104"/>
  <sheetViews>
    <sheetView zoomScale="55" zoomScaleNormal="55" workbookViewId="0">
      <selection activeCell="E1" sqref="E1:O1048576"/>
    </sheetView>
  </sheetViews>
  <sheetFormatPr defaultRowHeight="15" x14ac:dyDescent="0.25"/>
  <cols>
    <col min="1" max="1" width="20.28515625" customWidth="1"/>
    <col min="2" max="2" width="17" customWidth="1"/>
    <col min="9" max="9" width="10.5703125" customWidth="1"/>
    <col min="15" max="15" width="22.7109375" bestFit="1" customWidth="1"/>
  </cols>
  <sheetData>
    <row r="1" spans="1:15" x14ac:dyDescent="0.25">
      <c r="A1" s="8"/>
      <c r="B1" s="3" t="str">
        <f>PARAMS!B1</f>
        <v>STRONGLY WW</v>
      </c>
      <c r="E1" t="s">
        <v>20</v>
      </c>
      <c r="F1" t="s">
        <v>19</v>
      </c>
      <c r="G1" t="s">
        <v>21</v>
      </c>
      <c r="H1" t="s">
        <v>22</v>
      </c>
      <c r="I1" t="s">
        <v>32</v>
      </c>
      <c r="L1" t="s">
        <v>33</v>
      </c>
      <c r="M1" t="s">
        <v>21</v>
      </c>
      <c r="N1" t="s">
        <v>22</v>
      </c>
      <c r="O1" s="12" t="s">
        <v>34</v>
      </c>
    </row>
    <row r="2" spans="1:15" x14ac:dyDescent="0.25">
      <c r="A2" s="2" t="str">
        <f>PARAMS!A2</f>
        <v>Swc</v>
      </c>
      <c r="B2" s="4">
        <f>PARAMS!C2</f>
        <v>0.1</v>
      </c>
      <c r="E2" s="14">
        <v>0</v>
      </c>
      <c r="F2">
        <f>+$B$2+(1-$B$3-$B$2)*E2</f>
        <v>0.1</v>
      </c>
      <c r="G2">
        <f>$B$5*E2^$B$6</f>
        <v>0</v>
      </c>
      <c r="H2">
        <f>$B$7*(1-E2)^$B$8</f>
        <v>0.85</v>
      </c>
      <c r="I2" s="14">
        <f>$B$21/((F2-$B$2+0.01)/(1-$B$2))^$B$22+$B$23/((1-F2-$B$3+0.001)/(1-$B$3))^$B$24</f>
        <v>106493.47706107749</v>
      </c>
      <c r="J2" s="11"/>
      <c r="L2">
        <f>+F2</f>
        <v>0.1</v>
      </c>
      <c r="M2" s="9">
        <f>+G2</f>
        <v>0</v>
      </c>
      <c r="N2" s="9">
        <f>+H2</f>
        <v>0.85</v>
      </c>
      <c r="O2" s="13">
        <f>+I2</f>
        <v>106493.47706107749</v>
      </c>
    </row>
    <row r="3" spans="1:15" x14ac:dyDescent="0.25">
      <c r="A3" s="2" t="str">
        <f>PARAMS!A3</f>
        <v>Sor</v>
      </c>
      <c r="B3" s="4">
        <f>PARAMS!C3</f>
        <v>0.15</v>
      </c>
      <c r="E3">
        <f>+E2+0.01</f>
        <v>0.01</v>
      </c>
      <c r="F3">
        <f t="shared" ref="F3:F66" si="0">+$B$2+(1-$B$3-$B$2)*E3</f>
        <v>0.10750000000000001</v>
      </c>
      <c r="G3">
        <f t="shared" ref="G3:G66" si="1">$B$5*E3^$B$6</f>
        <v>4.25E-17</v>
      </c>
      <c r="H3">
        <f t="shared" ref="H3:H66" si="2">$B$7*(1-E3)^$B$8</f>
        <v>0.82890910904196846</v>
      </c>
      <c r="I3" s="14">
        <f t="shared" ref="I3:I66" si="3">$B$21/((F3-$B$2+0.01)/(1-$B$2))^$B$22+$B$23/((1-F3-$B$3+0.001)/(1-$B$3))^$B$24</f>
        <v>92477.210831102915</v>
      </c>
      <c r="J3" s="11"/>
      <c r="L3">
        <f>+F3</f>
        <v>0.10750000000000001</v>
      </c>
      <c r="M3" s="9">
        <f>+G3</f>
        <v>4.25E-17</v>
      </c>
      <c r="N3" s="9">
        <f>+H3</f>
        <v>0.82890910904196846</v>
      </c>
      <c r="O3" s="13">
        <f>+I3</f>
        <v>92477.210831102915</v>
      </c>
    </row>
    <row r="4" spans="1:15" x14ac:dyDescent="0.25">
      <c r="A4" s="2" t="str">
        <f>PARAMS!A4</f>
        <v>Krw^max/Kro^max</v>
      </c>
      <c r="B4" s="4">
        <f>PARAMS!C4</f>
        <v>0.5</v>
      </c>
      <c r="E4">
        <f t="shared" ref="E4:E67" si="4">+E3+0.01</f>
        <v>0.02</v>
      </c>
      <c r="F4">
        <f t="shared" si="0"/>
        <v>0.115</v>
      </c>
      <c r="G4">
        <f t="shared" si="1"/>
        <v>1.088E-14</v>
      </c>
      <c r="H4">
        <f t="shared" si="2"/>
        <v>0.80813536965535659</v>
      </c>
      <c r="I4" s="14">
        <f t="shared" si="3"/>
        <v>83478.069594756234</v>
      </c>
      <c r="J4" s="11"/>
      <c r="L4">
        <f>+F4</f>
        <v>0.115</v>
      </c>
      <c r="M4" s="9">
        <f>+G4</f>
        <v>1.088E-14</v>
      </c>
      <c r="N4" s="9">
        <f>+H4</f>
        <v>0.80813536965535659</v>
      </c>
      <c r="O4" s="13">
        <f>+I4</f>
        <v>83478.069594756234</v>
      </c>
    </row>
    <row r="5" spans="1:15" x14ac:dyDescent="0.25">
      <c r="A5" s="2" t="str">
        <f>PARAMS!A5</f>
        <v>Krw^max</v>
      </c>
      <c r="B5" s="4">
        <f>PARAMS!C5</f>
        <v>0.42499999999999999</v>
      </c>
      <c r="E5">
        <f t="shared" si="4"/>
        <v>0.03</v>
      </c>
      <c r="F5">
        <f t="shared" si="0"/>
        <v>0.1225</v>
      </c>
      <c r="G5">
        <f t="shared" si="1"/>
        <v>2.7884249999999998E-13</v>
      </c>
      <c r="H5">
        <f t="shared" si="2"/>
        <v>0.78767717598534615</v>
      </c>
      <c r="I5" s="14">
        <f t="shared" si="3"/>
        <v>76803.495598379988</v>
      </c>
      <c r="J5" s="11"/>
      <c r="L5">
        <f>+F5</f>
        <v>0.1225</v>
      </c>
      <c r="M5" s="9">
        <f>+G5</f>
        <v>2.7884249999999998E-13</v>
      </c>
      <c r="N5" s="9">
        <f>+H5</f>
        <v>0.78767717598534615</v>
      </c>
      <c r="O5" s="13">
        <f>+I5</f>
        <v>76803.495598379988</v>
      </c>
    </row>
    <row r="6" spans="1:15" x14ac:dyDescent="0.25">
      <c r="A6" s="2" t="str">
        <f>PARAMS!A6</f>
        <v>a</v>
      </c>
      <c r="B6" s="4">
        <f>PARAMS!C6</f>
        <v>8</v>
      </c>
      <c r="E6">
        <f t="shared" si="4"/>
        <v>0.04</v>
      </c>
      <c r="F6">
        <f t="shared" si="0"/>
        <v>0.13</v>
      </c>
      <c r="G6">
        <f t="shared" si="1"/>
        <v>2.78528E-12</v>
      </c>
      <c r="H6">
        <f t="shared" si="2"/>
        <v>0.76753291396265211</v>
      </c>
      <c r="I6" s="14">
        <f t="shared" si="3"/>
        <v>71474.416062672157</v>
      </c>
      <c r="J6" s="11"/>
      <c r="L6">
        <f>+F6</f>
        <v>0.13</v>
      </c>
      <c r="M6" s="9">
        <f>+G6</f>
        <v>2.78528E-12</v>
      </c>
      <c r="N6" s="9">
        <f>+H6</f>
        <v>0.76753291396265211</v>
      </c>
      <c r="O6" s="13">
        <f>+I6</f>
        <v>71474.416062672157</v>
      </c>
    </row>
    <row r="7" spans="1:15" x14ac:dyDescent="0.25">
      <c r="A7" s="2" t="str">
        <f>PARAMS!A7</f>
        <v>Kro^max</v>
      </c>
      <c r="B7" s="4">
        <f>PARAMS!C7</f>
        <v>0.85</v>
      </c>
      <c r="E7">
        <f t="shared" si="4"/>
        <v>0.05</v>
      </c>
      <c r="F7">
        <f t="shared" si="0"/>
        <v>0.13750000000000001</v>
      </c>
      <c r="G7">
        <f t="shared" si="1"/>
        <v>1.6601562500000013E-11</v>
      </c>
      <c r="H7">
        <f t="shared" si="2"/>
        <v>0.74770096117615759</v>
      </c>
      <c r="I7" s="14">
        <f t="shared" si="3"/>
        <v>67023.186344852671</v>
      </c>
      <c r="J7" s="11"/>
      <c r="L7">
        <f>+F7</f>
        <v>0.13750000000000001</v>
      </c>
      <c r="M7" s="9">
        <f>+G7</f>
        <v>1.6601562500000013E-11</v>
      </c>
      <c r="N7" s="9">
        <f>+H7</f>
        <v>0.74770096117615759</v>
      </c>
      <c r="O7" s="13">
        <f>+I7</f>
        <v>67023.186344852671</v>
      </c>
    </row>
    <row r="8" spans="1:15" x14ac:dyDescent="0.25">
      <c r="A8" s="2" t="str">
        <f>PARAMS!A8</f>
        <v>b</v>
      </c>
      <c r="B8" s="4">
        <f>PARAMS!C8</f>
        <v>2.5</v>
      </c>
      <c r="E8">
        <f t="shared" si="4"/>
        <v>6.0000000000000005E-2</v>
      </c>
      <c r="F8">
        <f t="shared" si="0"/>
        <v>0.14500000000000002</v>
      </c>
      <c r="G8">
        <f t="shared" si="1"/>
        <v>7.138368000000006E-11</v>
      </c>
      <c r="H8">
        <f t="shared" si="2"/>
        <v>0.72817968674222155</v>
      </c>
      <c r="I8" s="14">
        <f t="shared" si="3"/>
        <v>63189.737694350071</v>
      </c>
      <c r="J8" s="11"/>
      <c r="L8">
        <f>+F8</f>
        <v>0.14500000000000002</v>
      </c>
      <c r="M8" s="9">
        <f>+G8</f>
        <v>7.138368000000006E-11</v>
      </c>
      <c r="N8" s="9">
        <f>+H8</f>
        <v>0.72817968674222155</v>
      </c>
      <c r="O8" s="13">
        <f>+I8</f>
        <v>63189.737694350071</v>
      </c>
    </row>
    <row r="9" spans="1:15" x14ac:dyDescent="0.25">
      <c r="A9" s="2" t="str">
        <f>PARAMS!A9</f>
        <v>Sw^cross</v>
      </c>
      <c r="B9" s="4">
        <f>PARAMS!C9</f>
        <v>0.64</v>
      </c>
      <c r="E9">
        <f t="shared" si="4"/>
        <v>7.0000000000000007E-2</v>
      </c>
      <c r="F9">
        <f t="shared" si="0"/>
        <v>0.15250000000000002</v>
      </c>
      <c r="G9">
        <f t="shared" si="1"/>
        <v>2.450040425000001E-10</v>
      </c>
      <c r="H9">
        <f t="shared" si="2"/>
        <v>0.70896745117053839</v>
      </c>
      <c r="I9" s="14">
        <f t="shared" si="3"/>
        <v>59814.432323780376</v>
      </c>
      <c r="J9" s="11"/>
      <c r="L9">
        <f>+F9</f>
        <v>0.15250000000000002</v>
      </c>
      <c r="M9" s="9">
        <f>+G9</f>
        <v>2.450040425000001E-10</v>
      </c>
      <c r="N9" s="9">
        <f>+H9</f>
        <v>0.70896745117053839</v>
      </c>
      <c r="O9" s="13">
        <f>+I9</f>
        <v>59814.432323780376</v>
      </c>
    </row>
    <row r="10" spans="1:15" x14ac:dyDescent="0.25">
      <c r="A10" s="2" t="str">
        <f>PARAMS!A10</f>
        <v>c</v>
      </c>
      <c r="B10" s="4">
        <f>PARAMS!C10</f>
        <v>0.3</v>
      </c>
      <c r="E10">
        <f t="shared" si="4"/>
        <v>0.08</v>
      </c>
      <c r="F10">
        <f t="shared" si="0"/>
        <v>0.16</v>
      </c>
      <c r="G10">
        <f t="shared" si="1"/>
        <v>7.1303168000000001E-10</v>
      </c>
      <c r="H10">
        <f t="shared" si="2"/>
        <v>0.69006260622642068</v>
      </c>
      <c r="I10" s="14">
        <f t="shared" si="3"/>
        <v>56792.203513200395</v>
      </c>
      <c r="J10" s="11"/>
      <c r="L10">
        <f>+F10</f>
        <v>0.16</v>
      </c>
      <c r="M10" s="9">
        <f>+G10</f>
        <v>7.1303168000000001E-10</v>
      </c>
      <c r="N10" s="9">
        <f>+H10</f>
        <v>0.69006260622642068</v>
      </c>
      <c r="O10" s="13">
        <f>+I10</f>
        <v>56792.203513200395</v>
      </c>
    </row>
    <row r="11" spans="1:15" x14ac:dyDescent="0.25">
      <c r="A11" s="2" t="str">
        <f>PARAMS!A11</f>
        <v>S*w</v>
      </c>
      <c r="B11" s="4">
        <f>PARAMS!C11</f>
        <v>0.5</v>
      </c>
      <c r="E11">
        <f t="shared" si="4"/>
        <v>0.09</v>
      </c>
      <c r="F11">
        <f t="shared" si="0"/>
        <v>0.16750000000000001</v>
      </c>
      <c r="G11">
        <f t="shared" si="1"/>
        <v>1.8294856424999992E-9</v>
      </c>
      <c r="H11">
        <f t="shared" si="2"/>
        <v>0.67146349478936684</v>
      </c>
      <c r="I11" s="14">
        <f t="shared" si="3"/>
        <v>54050.205830088351</v>
      </c>
      <c r="J11" s="11"/>
      <c r="L11">
        <f>+F11</f>
        <v>0.16750000000000001</v>
      </c>
      <c r="M11" s="9">
        <f>+G11</f>
        <v>1.8294856424999992E-9</v>
      </c>
      <c r="N11" s="9">
        <f>+H11</f>
        <v>0.67146349478936684</v>
      </c>
      <c r="O11" s="13">
        <f>+I11</f>
        <v>54050.205830088351</v>
      </c>
    </row>
    <row r="12" spans="1:15" x14ac:dyDescent="0.25">
      <c r="A12" s="2" t="str">
        <f>PARAMS!A12</f>
        <v>Swi</v>
      </c>
      <c r="B12" s="4">
        <f>PARAMS!C12</f>
        <v>0.1</v>
      </c>
      <c r="E12">
        <f t="shared" si="4"/>
        <v>9.9999999999999992E-2</v>
      </c>
      <c r="F12">
        <f t="shared" si="0"/>
        <v>0.17499999999999999</v>
      </c>
      <c r="G12">
        <f t="shared" si="1"/>
        <v>4.2499999999999975E-9</v>
      </c>
      <c r="H12">
        <f t="shared" si="2"/>
        <v>0.65316845070777874</v>
      </c>
      <c r="I12" s="14">
        <f t="shared" si="3"/>
        <v>51535.849601836875</v>
      </c>
      <c r="J12" s="11"/>
      <c r="L12">
        <f>+F12</f>
        <v>0.17499999999999999</v>
      </c>
      <c r="M12" s="9">
        <f>+G12</f>
        <v>4.2499999999999975E-9</v>
      </c>
      <c r="N12" s="9">
        <f>+H12</f>
        <v>0.65316845070777874</v>
      </c>
      <c r="O12" s="13">
        <f>+I12</f>
        <v>51535.849601836875</v>
      </c>
    </row>
    <row r="13" spans="1:15" x14ac:dyDescent="0.25">
      <c r="A13" s="2" t="str">
        <f>PARAMS!A13</f>
        <v>Pc^max (Pa)</v>
      </c>
      <c r="B13" s="4">
        <f>PARAMS!C13</f>
        <v>100</v>
      </c>
      <c r="E13">
        <f t="shared" si="4"/>
        <v>0.10999999999999999</v>
      </c>
      <c r="F13">
        <f t="shared" si="0"/>
        <v>0.1825</v>
      </c>
      <c r="G13">
        <f t="shared" si="1"/>
        <v>9.1102524424999935E-9</v>
      </c>
      <c r="H13">
        <f t="shared" si="2"/>
        <v>0.635175798649673</v>
      </c>
      <c r="I13" s="14">
        <f t="shared" si="3"/>
        <v>49209.919600799214</v>
      </c>
      <c r="J13" s="11"/>
      <c r="L13">
        <f>+F13</f>
        <v>0.1825</v>
      </c>
      <c r="M13" s="9">
        <f>+G13</f>
        <v>9.1102524424999935E-9</v>
      </c>
      <c r="N13" s="9">
        <f>+H13</f>
        <v>0.635175798649673</v>
      </c>
      <c r="O13" s="13">
        <f>+I13</f>
        <v>49209.919600799214</v>
      </c>
    </row>
    <row r="14" spans="1:15" x14ac:dyDescent="0.25">
      <c r="A14" s="2" t="str">
        <f>PARAMS!A14</f>
        <v>\kappa (md)</v>
      </c>
      <c r="B14" s="4">
        <f>PARAMS!C14</f>
        <v>100</v>
      </c>
      <c r="E14">
        <f t="shared" si="4"/>
        <v>0.11999999999999998</v>
      </c>
      <c r="F14">
        <f t="shared" si="0"/>
        <v>0.19</v>
      </c>
      <c r="G14">
        <f t="shared" si="1"/>
        <v>1.8274222079999979E-8</v>
      </c>
      <c r="H14">
        <f t="shared" si="2"/>
        <v>0.61748385394923488</v>
      </c>
      <c r="I14" s="14">
        <f t="shared" si="3"/>
        <v>47042.387669868302</v>
      </c>
      <c r="J14" s="11"/>
      <c r="L14">
        <f>+F14</f>
        <v>0.19</v>
      </c>
      <c r="M14" s="9">
        <f>+G14</f>
        <v>1.8274222079999979E-8</v>
      </c>
      <c r="N14" s="9">
        <f>+H14</f>
        <v>0.61748385394923488</v>
      </c>
      <c r="O14" s="13">
        <f>+I14</f>
        <v>47042.387669868302</v>
      </c>
    </row>
    <row r="15" spans="1:15" x14ac:dyDescent="0.25">
      <c r="A15" s="2" t="str">
        <f>PARAMS!A15</f>
        <v>\mu_w (cP)</v>
      </c>
      <c r="B15" s="4">
        <f>PARAMS!C15</f>
        <v>1</v>
      </c>
      <c r="E15">
        <f t="shared" si="4"/>
        <v>0.12999999999999998</v>
      </c>
      <c r="F15">
        <f t="shared" si="0"/>
        <v>0.19749999999999998</v>
      </c>
      <c r="G15">
        <f t="shared" si="1"/>
        <v>3.4668555642499959E-8</v>
      </c>
      <c r="H15">
        <f t="shared" si="2"/>
        <v>0.6000909224490486</v>
      </c>
      <c r="I15" s="14">
        <f t="shared" si="3"/>
        <v>45009.745226812083</v>
      </c>
      <c r="J15" s="11"/>
      <c r="L15">
        <f>+F15</f>
        <v>0.19749999999999998</v>
      </c>
      <c r="M15" s="9">
        <f>+G15</f>
        <v>3.4668555642499959E-8</v>
      </c>
      <c r="N15" s="9">
        <f>+H15</f>
        <v>0.6000909224490486</v>
      </c>
      <c r="O15" s="13">
        <f>+I15</f>
        <v>45009.745226812083</v>
      </c>
    </row>
    <row r="16" spans="1:15" x14ac:dyDescent="0.25">
      <c r="A16" s="2" t="str">
        <f>PARAMS!A16</f>
        <v>Porosity</v>
      </c>
      <c r="B16" s="4">
        <f>PARAMS!C16</f>
        <v>0.25</v>
      </c>
      <c r="E16">
        <f t="shared" si="4"/>
        <v>0.13999999999999999</v>
      </c>
      <c r="F16">
        <f t="shared" si="0"/>
        <v>0.20499999999999999</v>
      </c>
      <c r="G16">
        <f t="shared" si="1"/>
        <v>6.2721034879999947E-8</v>
      </c>
      <c r="H16">
        <f t="shared" si="2"/>
        <v>0.58299530033783287</v>
      </c>
      <c r="I16" s="14">
        <f t="shared" si="3"/>
        <v>43093.238278120756</v>
      </c>
      <c r="J16" s="11"/>
      <c r="L16">
        <f>+F16</f>
        <v>0.20499999999999999</v>
      </c>
      <c r="M16" s="9">
        <f>+G16</f>
        <v>6.2721034879999947E-8</v>
      </c>
      <c r="N16" s="9">
        <f>+H16</f>
        <v>0.58299530033783287</v>
      </c>
      <c r="O16" s="13">
        <f>+I16</f>
        <v>43093.238278120756</v>
      </c>
    </row>
    <row r="17" spans="1:15" x14ac:dyDescent="0.25">
      <c r="A17" s="2" t="str">
        <f>PARAMS!A17</f>
        <v>\kappa (m^2)</v>
      </c>
      <c r="B17" s="4">
        <f>PARAMS!C17</f>
        <v>9.8692299999999996E-14</v>
      </c>
      <c r="E17">
        <f t="shared" si="4"/>
        <v>0.15</v>
      </c>
      <c r="F17">
        <f t="shared" si="0"/>
        <v>0.21249999999999999</v>
      </c>
      <c r="G17">
        <f t="shared" si="1"/>
        <v>1.0892285156249999E-7</v>
      </c>
      <c r="H17">
        <f t="shared" si="2"/>
        <v>0.56619527398349934</v>
      </c>
      <c r="I17" s="14">
        <f t="shared" si="3"/>
        <v>41277.661657196935</v>
      </c>
      <c r="J17" s="11"/>
      <c r="L17">
        <f>+F17</f>
        <v>0.21249999999999999</v>
      </c>
      <c r="M17" s="9">
        <f>+G17</f>
        <v>1.0892285156249999E-7</v>
      </c>
      <c r="N17" s="9">
        <f>+H17</f>
        <v>0.56619527398349934</v>
      </c>
      <c r="O17" s="13">
        <f>+I17</f>
        <v>41277.661657196935</v>
      </c>
    </row>
    <row r="18" spans="1:15" x14ac:dyDescent="0.25">
      <c r="A18" s="2" t="str">
        <f>PARAMS!A18</f>
        <v>\mu_w (Pa . s)</v>
      </c>
      <c r="B18" s="4">
        <f>PARAMS!C18</f>
        <v>1E-3</v>
      </c>
      <c r="E18">
        <f t="shared" si="4"/>
        <v>0.16</v>
      </c>
      <c r="F18">
        <f t="shared" si="0"/>
        <v>0.22</v>
      </c>
      <c r="G18">
        <f t="shared" si="1"/>
        <v>1.8253611008E-7</v>
      </c>
      <c r="H18">
        <f t="shared" si="2"/>
        <v>0.54968911976134283</v>
      </c>
      <c r="I18" s="14">
        <f t="shared" si="3"/>
        <v>39550.512485244311</v>
      </c>
      <c r="J18" s="11"/>
      <c r="L18">
        <f>+F18</f>
        <v>0.22</v>
      </c>
      <c r="M18" s="9">
        <f>+G18</f>
        <v>1.8253611008E-7</v>
      </c>
      <c r="N18" s="9">
        <f>+H18</f>
        <v>0.54968911976134283</v>
      </c>
      <c r="O18" s="13">
        <f>+I18</f>
        <v>39550.512485244311</v>
      </c>
    </row>
    <row r="19" spans="1:15" x14ac:dyDescent="0.25">
      <c r="E19">
        <f t="shared" si="4"/>
        <v>0.17</v>
      </c>
      <c r="F19">
        <f t="shared" si="0"/>
        <v>0.22750000000000001</v>
      </c>
      <c r="G19">
        <f t="shared" si="1"/>
        <v>2.9646969124250018E-7</v>
      </c>
      <c r="H19">
        <f t="shared" si="2"/>
        <v>0.53347510387716301</v>
      </c>
      <c r="I19" s="14">
        <f t="shared" si="3"/>
        <v>37901.381621386856</v>
      </c>
      <c r="J19" s="11"/>
      <c r="L19">
        <f>+F19</f>
        <v>0.22750000000000001</v>
      </c>
      <c r="M19" s="9">
        <f>+G19</f>
        <v>2.9646969124250018E-7</v>
      </c>
      <c r="N19" s="9">
        <f>+H19</f>
        <v>0.53347510387716301</v>
      </c>
      <c r="O19" s="13">
        <f>+I19</f>
        <v>37901.381621386856</v>
      </c>
    </row>
    <row r="20" spans="1:15" x14ac:dyDescent="0.25">
      <c r="A20" s="2" t="s">
        <v>25</v>
      </c>
      <c r="B20" s="4"/>
      <c r="E20">
        <f t="shared" si="4"/>
        <v>0.18000000000000002</v>
      </c>
      <c r="F20">
        <f t="shared" si="0"/>
        <v>0.23500000000000001</v>
      </c>
      <c r="G20">
        <f t="shared" si="1"/>
        <v>4.6834832448000027E-7</v>
      </c>
      <c r="H20">
        <f t="shared" si="2"/>
        <v>0.51755148218510572</v>
      </c>
      <c r="I20" s="14">
        <f t="shared" si="3"/>
        <v>36321.507065833081</v>
      </c>
      <c r="J20" s="11"/>
      <c r="L20">
        <f>+F20</f>
        <v>0.23500000000000001</v>
      </c>
      <c r="M20" s="9">
        <f>+G20</f>
        <v>4.6834832448000027E-7</v>
      </c>
      <c r="N20" s="9">
        <f>+H20</f>
        <v>0.51755148218510572</v>
      </c>
      <c r="O20" s="13">
        <f>+I20</f>
        <v>36321.507065833081</v>
      </c>
    </row>
    <row r="21" spans="1:15" x14ac:dyDescent="0.25">
      <c r="A21" s="2" t="s">
        <v>26</v>
      </c>
      <c r="B21" s="4">
        <f>PARAMS!C21</f>
        <v>4000000</v>
      </c>
      <c r="E21">
        <f t="shared" si="4"/>
        <v>0.19000000000000003</v>
      </c>
      <c r="F21">
        <f t="shared" si="0"/>
        <v>0.24250000000000002</v>
      </c>
      <c r="G21">
        <f t="shared" si="1"/>
        <v>7.218014292425011E-7</v>
      </c>
      <c r="H21">
        <f t="shared" si="2"/>
        <v>0.50191649999999988</v>
      </c>
      <c r="I21" s="14">
        <f t="shared" si="3"/>
        <v>34803.440190983005</v>
      </c>
      <c r="J21" s="11"/>
      <c r="L21">
        <f>+F21</f>
        <v>0.24250000000000002</v>
      </c>
      <c r="M21" s="9">
        <f>+G21</f>
        <v>7.218014292425011E-7</v>
      </c>
      <c r="N21" s="9">
        <f>+H21</f>
        <v>0.50191649999999988</v>
      </c>
      <c r="O21" s="13">
        <f>+I21</f>
        <v>34803.440190983005</v>
      </c>
    </row>
    <row r="22" spans="1:15" x14ac:dyDescent="0.25">
      <c r="A22" s="2" t="s">
        <v>27</v>
      </c>
      <c r="B22" s="4">
        <f>PARAMS!C22</f>
        <v>6.0000000000000001E-3</v>
      </c>
      <c r="E22">
        <f t="shared" si="4"/>
        <v>0.20000000000000004</v>
      </c>
      <c r="F22">
        <f t="shared" si="0"/>
        <v>0.25</v>
      </c>
      <c r="G22">
        <f t="shared" si="1"/>
        <v>1.0880000000000017E-6</v>
      </c>
      <c r="H22">
        <f t="shared" si="2"/>
        <v>0.48656839190395407</v>
      </c>
      <c r="I22" s="14">
        <f t="shared" si="3"/>
        <v>33340.79222376924</v>
      </c>
      <c r="J22" s="11"/>
      <c r="L22">
        <f>+F22</f>
        <v>0.25</v>
      </c>
      <c r="M22" s="9">
        <f>+G22</f>
        <v>1.0880000000000017E-6</v>
      </c>
      <c r="N22" s="9">
        <f>+H22</f>
        <v>0.48656839190395407</v>
      </c>
      <c r="O22" s="13">
        <f>+I22</f>
        <v>33340.79222376924</v>
      </c>
    </row>
    <row r="23" spans="1:15" x14ac:dyDescent="0.25">
      <c r="A23" s="2" t="s">
        <v>28</v>
      </c>
      <c r="B23" s="4">
        <f>PARAMS!C23</f>
        <v>-4000000</v>
      </c>
      <c r="E23">
        <f t="shared" si="4"/>
        <v>0.21000000000000005</v>
      </c>
      <c r="F23">
        <f t="shared" si="0"/>
        <v>0.25750000000000006</v>
      </c>
      <c r="G23">
        <f t="shared" si="1"/>
        <v>1.6074715228425031E-6</v>
      </c>
      <c r="H23">
        <f t="shared" si="2"/>
        <v>0.47150538154696592</v>
      </c>
      <c r="I23" s="14">
        <f t="shared" si="3"/>
        <v>31928.038871819619</v>
      </c>
      <c r="J23" s="11"/>
      <c r="L23">
        <f>+F23</f>
        <v>0.25750000000000006</v>
      </c>
      <c r="M23" s="9">
        <f>+G23</f>
        <v>1.6074715228425031E-6</v>
      </c>
      <c r="N23" s="9">
        <f>+H23</f>
        <v>0.47150538154696592</v>
      </c>
      <c r="O23" s="13">
        <f>+I23</f>
        <v>31928.038871819619</v>
      </c>
    </row>
    <row r="24" spans="1:15" x14ac:dyDescent="0.25">
      <c r="A24" s="2" t="s">
        <v>29</v>
      </c>
      <c r="B24" s="4">
        <f>PARAMS!C24</f>
        <v>6.0000000000000001E-3</v>
      </c>
      <c r="E24">
        <f t="shared" si="4"/>
        <v>0.22000000000000006</v>
      </c>
      <c r="F24">
        <f t="shared" si="0"/>
        <v>0.26500000000000001</v>
      </c>
      <c r="G24">
        <f t="shared" si="1"/>
        <v>2.3322246252800055E-6</v>
      </c>
      <c r="H24">
        <f t="shared" si="2"/>
        <v>0.45672568144127818</v>
      </c>
      <c r="I24" s="14">
        <f t="shared" si="3"/>
        <v>30560.367778469343</v>
      </c>
      <c r="J24" s="11"/>
      <c r="L24">
        <f>+F24</f>
        <v>0.26500000000000001</v>
      </c>
      <c r="M24" s="9">
        <f>+G24</f>
        <v>2.3322246252800055E-6</v>
      </c>
      <c r="N24" s="9">
        <f>+H24</f>
        <v>0.45672568144127818</v>
      </c>
      <c r="O24" s="13">
        <f>+I24</f>
        <v>30560.367778469343</v>
      </c>
    </row>
    <row r="25" spans="1:15" x14ac:dyDescent="0.25">
      <c r="A25" s="2" t="s">
        <v>30</v>
      </c>
      <c r="B25" s="4">
        <f>PARAMS!C25</f>
        <v>1</v>
      </c>
      <c r="E25">
        <f t="shared" si="4"/>
        <v>0.23000000000000007</v>
      </c>
      <c r="F25">
        <f t="shared" si="0"/>
        <v>0.27250000000000008</v>
      </c>
      <c r="G25">
        <f t="shared" si="1"/>
        <v>3.328216874442508E-6</v>
      </c>
      <c r="H25">
        <f t="shared" si="2"/>
        <v>0.44222749274920697</v>
      </c>
      <c r="I25" s="14">
        <f t="shared" si="3"/>
        <v>29233.557998995762</v>
      </c>
      <c r="J25" s="11"/>
      <c r="L25">
        <f>+F25</f>
        <v>0.27250000000000008</v>
      </c>
      <c r="M25" s="9">
        <f>+G25</f>
        <v>3.328216874442508E-6</v>
      </c>
      <c r="N25" s="9">
        <f>+H25</f>
        <v>0.44222749274920697</v>
      </c>
      <c r="O25" s="13">
        <f>+I25</f>
        <v>29233.557998995762</v>
      </c>
    </row>
    <row r="26" spans="1:15" x14ac:dyDescent="0.25">
      <c r="E26">
        <f t="shared" si="4"/>
        <v>0.24000000000000007</v>
      </c>
      <c r="F26">
        <f t="shared" si="0"/>
        <v>0.28000000000000003</v>
      </c>
      <c r="G26">
        <f t="shared" si="1"/>
        <v>4.6782008524800107E-6</v>
      </c>
      <c r="H26">
        <f t="shared" si="2"/>
        <v>0.42800900506414569</v>
      </c>
      <c r="I26" s="14">
        <f t="shared" si="3"/>
        <v>27943.883742698003</v>
      </c>
      <c r="J26" s="11"/>
      <c r="L26">
        <f>+F26</f>
        <v>0.28000000000000003</v>
      </c>
      <c r="M26" s="9">
        <f>+G26</f>
        <v>4.6782008524800107E-6</v>
      </c>
      <c r="N26" s="9">
        <f>+H26</f>
        <v>0.42800900506414569</v>
      </c>
      <c r="O26" s="13">
        <f>+I26</f>
        <v>27943.883742698003</v>
      </c>
    </row>
    <row r="27" spans="1:15" x14ac:dyDescent="0.25">
      <c r="E27">
        <f t="shared" si="4"/>
        <v>0.25000000000000006</v>
      </c>
      <c r="F27">
        <f t="shared" si="0"/>
        <v>0.28750000000000009</v>
      </c>
      <c r="G27">
        <f t="shared" si="1"/>
        <v>6.4849853515625117E-6</v>
      </c>
      <c r="H27">
        <f t="shared" si="2"/>
        <v>0.41406839618443475</v>
      </c>
      <c r="I27" s="14">
        <f t="shared" si="3"/>
        <v>26688.03673058236</v>
      </c>
      <c r="J27" s="11"/>
      <c r="L27">
        <f>+F27</f>
        <v>0.28750000000000009</v>
      </c>
      <c r="M27" s="9">
        <f>+G27</f>
        <v>6.4849853515625117E-6</v>
      </c>
      <c r="N27" s="9">
        <f>+H27</f>
        <v>0.41406839618443475</v>
      </c>
      <c r="O27" s="13">
        <f>+I27</f>
        <v>26688.03673058236</v>
      </c>
    </row>
    <row r="28" spans="1:15" x14ac:dyDescent="0.25">
      <c r="E28">
        <f t="shared" si="4"/>
        <v>0.26000000000000006</v>
      </c>
      <c r="F28">
        <f t="shared" si="0"/>
        <v>0.29500000000000004</v>
      </c>
      <c r="G28">
        <f t="shared" si="1"/>
        <v>8.87515024448002E-6</v>
      </c>
      <c r="H28">
        <f t="shared" si="2"/>
        <v>0.40040383187976608</v>
      </c>
      <c r="I28" s="14">
        <f t="shared" si="3"/>
        <v>25463.062994738109</v>
      </c>
      <c r="J28" s="11"/>
      <c r="L28">
        <f>+F28</f>
        <v>0.29500000000000004</v>
      </c>
      <c r="M28" s="9">
        <f>+G28</f>
        <v>8.87515024448002E-6</v>
      </c>
      <c r="N28" s="9">
        <f>+H28</f>
        <v>0.40040383187976608</v>
      </c>
      <c r="O28" s="13">
        <f>+I28</f>
        <v>25463.062994738109</v>
      </c>
    </row>
    <row r="29" spans="1:15" x14ac:dyDescent="0.25">
      <c r="E29">
        <f t="shared" si="4"/>
        <v>0.27000000000000007</v>
      </c>
      <c r="F29">
        <f t="shared" si="0"/>
        <v>0.3025000000000001</v>
      </c>
      <c r="G29">
        <f t="shared" si="1"/>
        <v>1.200325530044252E-5</v>
      </c>
      <c r="H29">
        <f t="shared" si="2"/>
        <v>0.38701346564977557</v>
      </c>
      <c r="I29" s="14">
        <f t="shared" si="3"/>
        <v>24266.310996666085</v>
      </c>
      <c r="J29" s="11"/>
      <c r="L29">
        <f>+F29</f>
        <v>0.3025000000000001</v>
      </c>
      <c r="M29" s="9">
        <f>+G29</f>
        <v>1.200325530044252E-5</v>
      </c>
      <c r="N29" s="9">
        <f>+H29</f>
        <v>0.38701346564977557</v>
      </c>
      <c r="O29" s="13">
        <f>+I29</f>
        <v>24266.310996666085</v>
      </c>
    </row>
    <row r="30" spans="1:15" x14ac:dyDescent="0.25">
      <c r="E30">
        <f t="shared" si="4"/>
        <v>0.28000000000000008</v>
      </c>
      <c r="F30">
        <f t="shared" si="0"/>
        <v>0.31000000000000005</v>
      </c>
      <c r="G30">
        <f t="shared" si="1"/>
        <v>1.605658492928003E-5</v>
      </c>
      <c r="H30">
        <f t="shared" si="2"/>
        <v>0.37389543847444834</v>
      </c>
      <c r="I30" s="14">
        <f t="shared" si="3"/>
        <v>23095.388700834475</v>
      </c>
      <c r="J30" s="11"/>
      <c r="L30">
        <f>+F30</f>
        <v>0.31000000000000005</v>
      </c>
      <c r="M30" s="9">
        <f>+G30</f>
        <v>1.605658492928003E-5</v>
      </c>
      <c r="N30" s="9">
        <f>+H30</f>
        <v>0.37389543847444834</v>
      </c>
      <c r="O30" s="13">
        <f>+I30</f>
        <v>23095.388700834475</v>
      </c>
    </row>
    <row r="31" spans="1:15" x14ac:dyDescent="0.25">
      <c r="E31">
        <f t="shared" si="4"/>
        <v>0.29000000000000009</v>
      </c>
      <c r="F31">
        <f t="shared" si="0"/>
        <v>0.31750000000000012</v>
      </c>
      <c r="G31">
        <f t="shared" si="1"/>
        <v>2.1260472550842552E-5</v>
      </c>
      <c r="H31">
        <f t="shared" si="2"/>
        <v>0.36104787855594717</v>
      </c>
      <c r="I31" s="14">
        <f t="shared" si="3"/>
        <v>21948.127794822678</v>
      </c>
      <c r="J31" s="11"/>
      <c r="L31">
        <f>+F31</f>
        <v>0.31750000000000012</v>
      </c>
      <c r="M31" s="9">
        <f>+G31</f>
        <v>2.1260472550842552E-5</v>
      </c>
      <c r="N31" s="9">
        <f>+H31</f>
        <v>0.36104787855594717</v>
      </c>
      <c r="O31" s="13">
        <f>+I31</f>
        <v>21948.127794822678</v>
      </c>
    </row>
    <row r="32" spans="1:15" x14ac:dyDescent="0.25">
      <c r="E32">
        <f t="shared" si="4"/>
        <v>0.3000000000000001</v>
      </c>
      <c r="F32">
        <f t="shared" si="0"/>
        <v>0.32500000000000007</v>
      </c>
      <c r="G32">
        <f t="shared" si="1"/>
        <v>2.7884250000000081E-5</v>
      </c>
      <c r="H32">
        <f t="shared" si="2"/>
        <v>0.3484689010514424</v>
      </c>
      <c r="I32" s="14">
        <f t="shared" si="3"/>
        <v>20822.553658221383</v>
      </c>
      <c r="J32" s="11"/>
      <c r="L32">
        <f>+F32</f>
        <v>0.32500000000000007</v>
      </c>
      <c r="M32" s="9">
        <f>+G32</f>
        <v>2.7884250000000081E-5</v>
      </c>
      <c r="N32" s="9">
        <f>+H32</f>
        <v>0.3484689010514424</v>
      </c>
      <c r="O32" s="13">
        <f>+I32</f>
        <v>20822.553658221383</v>
      </c>
    </row>
    <row r="33" spans="5:15" x14ac:dyDescent="0.25">
      <c r="E33">
        <f t="shared" si="4"/>
        <v>0.31000000000000011</v>
      </c>
      <c r="F33">
        <f t="shared" si="0"/>
        <v>0.33250000000000013</v>
      </c>
      <c r="G33">
        <f t="shared" si="1"/>
        <v>3.624786909124261E-5</v>
      </c>
      <c r="H33">
        <f t="shared" si="2"/>
        <v>0.33615660779650003</v>
      </c>
      <c r="I33" s="14">
        <f t="shared" si="3"/>
        <v>19716.859989808872</v>
      </c>
      <c r="J33" s="11"/>
      <c r="L33">
        <f>+F33</f>
        <v>0.33250000000000013</v>
      </c>
      <c r="M33" s="9">
        <f>+G33</f>
        <v>3.624786909124261E-5</v>
      </c>
      <c r="N33" s="9">
        <f>+H33</f>
        <v>0.33615660779650003</v>
      </c>
      <c r="O33" s="13">
        <f>+I33</f>
        <v>19716.859989808872</v>
      </c>
    </row>
    <row r="34" spans="5:15" x14ac:dyDescent="0.25">
      <c r="E34">
        <f t="shared" si="4"/>
        <v>0.32000000000000012</v>
      </c>
      <c r="F34">
        <f t="shared" si="0"/>
        <v>0.34000000000000008</v>
      </c>
      <c r="G34">
        <f t="shared" si="1"/>
        <v>4.6729244180480143E-5</v>
      </c>
      <c r="H34">
        <f t="shared" si="2"/>
        <v>0.3241090870185529</v>
      </c>
      <c r="I34" s="14">
        <f t="shared" si="3"/>
        <v>18629.387234832626</v>
      </c>
      <c r="J34" s="11"/>
      <c r="L34">
        <f>+F34</f>
        <v>0.34000000000000008</v>
      </c>
      <c r="M34" s="9">
        <f>+G34</f>
        <v>4.6729244180480143E-5</v>
      </c>
      <c r="N34" s="9">
        <f>+H34</f>
        <v>0.3241090870185529</v>
      </c>
      <c r="O34" s="13">
        <f>+I34</f>
        <v>18629.387234832626</v>
      </c>
    </row>
    <row r="35" spans="5:15" x14ac:dyDescent="0.25">
      <c r="E35">
        <f t="shared" si="4"/>
        <v>0.33000000000000013</v>
      </c>
      <c r="F35">
        <f t="shared" si="0"/>
        <v>0.34750000000000014</v>
      </c>
      <c r="G35">
        <f t="shared" si="1"/>
        <v>5.9772366275242683E-5</v>
      </c>
      <c r="H35">
        <f t="shared" si="2"/>
        <v>0.31232441303995112</v>
      </c>
      <c r="I35" s="14">
        <f t="shared" si="3"/>
        <v>17558.604131455068</v>
      </c>
      <c r="J35" s="11"/>
      <c r="L35">
        <f>+F35</f>
        <v>0.34750000000000014</v>
      </c>
      <c r="M35" s="9">
        <f>+G35</f>
        <v>5.9772366275242683E-5</v>
      </c>
      <c r="N35" s="9">
        <f>+H35</f>
        <v>0.31232441303995112</v>
      </c>
      <c r="O35" s="13">
        <f>+I35</f>
        <v>17558.604131455068</v>
      </c>
    </row>
    <row r="36" spans="5:15" x14ac:dyDescent="0.25">
      <c r="E36">
        <f t="shared" si="4"/>
        <v>0.34000000000000014</v>
      </c>
      <c r="F36">
        <f t="shared" si="0"/>
        <v>0.35500000000000009</v>
      </c>
      <c r="G36">
        <f t="shared" si="1"/>
        <v>7.589624095808025E-5</v>
      </c>
      <c r="H36">
        <f t="shared" si="2"/>
        <v>0.30080064597005102</v>
      </c>
      <c r="I36" s="14">
        <f t="shared" si="3"/>
        <v>16503.091831855942</v>
      </c>
      <c r="J36" s="11"/>
      <c r="L36">
        <f>+F36</f>
        <v>0.35500000000000009</v>
      </c>
      <c r="M36" s="9">
        <f>+G36</f>
        <v>7.589624095808025E-5</v>
      </c>
      <c r="N36" s="9">
        <f>+H36</f>
        <v>0.30080064597005102</v>
      </c>
      <c r="O36" s="13">
        <f>+I36</f>
        <v>16503.091831855942</v>
      </c>
    </row>
    <row r="37" spans="5:15" x14ac:dyDescent="0.25">
      <c r="E37">
        <f t="shared" si="4"/>
        <v>0.35000000000000014</v>
      </c>
      <c r="F37">
        <f t="shared" si="0"/>
        <v>0.36250000000000016</v>
      </c>
      <c r="G37">
        <f t="shared" si="1"/>
        <v>9.5704704101562797E-5</v>
      </c>
      <c r="H37">
        <f t="shared" si="2"/>
        <v>0.28953583138577155</v>
      </c>
      <c r="I37" s="14">
        <f t="shared" si="3"/>
        <v>15461.530159287155</v>
      </c>
      <c r="J37" s="11"/>
      <c r="L37">
        <f>+F37</f>
        <v>0.36250000000000016</v>
      </c>
      <c r="M37" s="9">
        <f>+G37</f>
        <v>9.5704704101562797E-5</v>
      </c>
      <c r="N37" s="9">
        <f>+H37</f>
        <v>0.28953583138577155</v>
      </c>
      <c r="O37" s="13">
        <f>+I37</f>
        <v>15461.530159287155</v>
      </c>
    </row>
    <row r="38" spans="5:15" x14ac:dyDescent="0.25">
      <c r="E38">
        <f t="shared" si="4"/>
        <v>0.36000000000000015</v>
      </c>
      <c r="F38">
        <f t="shared" si="0"/>
        <v>0.37000000000000011</v>
      </c>
      <c r="G38">
        <f t="shared" si="1"/>
        <v>1.1989717106688037E-4</v>
      </c>
      <c r="H38">
        <f t="shared" si="2"/>
        <v>0.27852799999999994</v>
      </c>
      <c r="I38" s="14">
        <f t="shared" si="3"/>
        <v>14432.685645172838</v>
      </c>
      <c r="J38" s="11"/>
      <c r="L38">
        <f>+F38</f>
        <v>0.37000000000000011</v>
      </c>
      <c r="M38" s="9">
        <f>+G38</f>
        <v>1.1989717106688037E-4</v>
      </c>
      <c r="N38" s="9">
        <f>+H38</f>
        <v>0.27852799999999994</v>
      </c>
      <c r="O38" s="13">
        <f>+I38</f>
        <v>14432.685645172838</v>
      </c>
    </row>
    <row r="39" spans="5:15" x14ac:dyDescent="0.25">
      <c r="E39">
        <f t="shared" si="4"/>
        <v>0.37000000000000016</v>
      </c>
      <c r="F39">
        <f t="shared" si="0"/>
        <v>0.37750000000000017</v>
      </c>
      <c r="G39">
        <f t="shared" si="1"/>
        <v>1.4928037679164309E-4</v>
      </c>
      <c r="H39">
        <f t="shared" si="2"/>
        <v>0.26777516731719153</v>
      </c>
      <c r="I39" s="14">
        <f t="shared" si="3"/>
        <v>13415.401055428665</v>
      </c>
      <c r="J39" s="11"/>
      <c r="L39">
        <f>+F39</f>
        <v>0.37750000000000017</v>
      </c>
      <c r="M39" s="9">
        <f>+G39</f>
        <v>1.4928037679164309E-4</v>
      </c>
      <c r="N39" s="9">
        <f>+H39</f>
        <v>0.26777516731719153</v>
      </c>
      <c r="O39" s="13">
        <f>+I39</f>
        <v>13415.401055428665</v>
      </c>
    </row>
    <row r="40" spans="5:15" x14ac:dyDescent="0.25">
      <c r="E40">
        <f t="shared" si="4"/>
        <v>0.38000000000000017</v>
      </c>
      <c r="F40">
        <f t="shared" si="0"/>
        <v>0.38500000000000012</v>
      </c>
      <c r="G40">
        <f t="shared" si="1"/>
        <v>1.8478116588608072E-4</v>
      </c>
      <c r="H40">
        <f t="shared" si="2"/>
        <v>0.25727533327546176</v>
      </c>
      <c r="I40" s="14">
        <f t="shared" si="3"/>
        <v>12408.586166814435</v>
      </c>
      <c r="J40" s="11"/>
      <c r="L40">
        <f>+F40</f>
        <v>0.38500000000000012</v>
      </c>
      <c r="M40" s="9">
        <f>+G40</f>
        <v>1.8478116588608072E-4</v>
      </c>
      <c r="N40" s="9">
        <f>+H40</f>
        <v>0.25727533327546176</v>
      </c>
      <c r="O40" s="13">
        <f>+I40</f>
        <v>12408.586166814435</v>
      </c>
    </row>
    <row r="41" spans="5:15" x14ac:dyDescent="0.25">
      <c r="E41">
        <f t="shared" si="4"/>
        <v>0.39000000000000018</v>
      </c>
      <c r="F41">
        <f t="shared" si="0"/>
        <v>0.39250000000000018</v>
      </c>
      <c r="G41">
        <f t="shared" si="1"/>
        <v>2.274603935704434E-4</v>
      </c>
      <c r="H41">
        <f t="shared" si="2"/>
        <v>0.24702648187441348</v>
      </c>
      <c r="I41" s="14">
        <f t="shared" si="3"/>
        <v>11411.209595234133</v>
      </c>
      <c r="J41" s="11"/>
      <c r="L41">
        <f>+F41</f>
        <v>0.39250000000000018</v>
      </c>
      <c r="M41" s="9">
        <f>+G41</f>
        <v>2.274603935704434E-4</v>
      </c>
      <c r="N41" s="9">
        <f>+H41</f>
        <v>0.24702648187441348</v>
      </c>
      <c r="O41" s="13">
        <f>+I41</f>
        <v>11411.209595234133</v>
      </c>
    </row>
    <row r="42" spans="5:15" x14ac:dyDescent="0.25">
      <c r="E42">
        <f t="shared" si="4"/>
        <v>0.40000000000000019</v>
      </c>
      <c r="F42">
        <f t="shared" si="0"/>
        <v>0.40000000000000013</v>
      </c>
      <c r="G42">
        <f t="shared" si="1"/>
        <v>2.7852800000000103E-4</v>
      </c>
      <c r="H42">
        <f t="shared" si="2"/>
        <v>0.23702658078789374</v>
      </c>
      <c r="I42" s="14">
        <f t="shared" si="3"/>
        <v>10422.291510804091</v>
      </c>
      <c r="J42" s="11"/>
      <c r="L42">
        <f>+F42</f>
        <v>0.40000000000000013</v>
      </c>
      <c r="M42" s="9">
        <f>+G42</f>
        <v>2.7852800000000103E-4</v>
      </c>
      <c r="N42" s="9">
        <f>+H42</f>
        <v>0.23702658078789374</v>
      </c>
      <c r="O42" s="13">
        <f>+I42</f>
        <v>10422.291510804091</v>
      </c>
    </row>
    <row r="43" spans="5:15" x14ac:dyDescent="0.25">
      <c r="E43">
        <f t="shared" si="4"/>
        <v>0.4100000000000002</v>
      </c>
      <c r="F43">
        <f t="shared" si="0"/>
        <v>0.4075000000000002</v>
      </c>
      <c r="G43">
        <f t="shared" si="1"/>
        <v>3.3935932223764381E-4</v>
      </c>
      <c r="H43">
        <f t="shared" si="2"/>
        <v>0.22727358096081016</v>
      </c>
      <c r="I43" s="14">
        <f t="shared" si="3"/>
        <v>9440.8971010190435</v>
      </c>
      <c r="J43" s="11"/>
      <c r="L43">
        <f>+F43</f>
        <v>0.4075000000000002</v>
      </c>
      <c r="M43" s="9">
        <f>+G43</f>
        <v>3.3935932223764381E-4</v>
      </c>
      <c r="N43" s="9">
        <f>+H43</f>
        <v>0.22727358096081016</v>
      </c>
      <c r="O43" s="13">
        <f>+I43</f>
        <v>9440.8971010190435</v>
      </c>
    </row>
    <row r="44" spans="5:15" x14ac:dyDescent="0.25">
      <c r="E44">
        <f t="shared" si="4"/>
        <v>0.42000000000000021</v>
      </c>
      <c r="F44">
        <f t="shared" si="0"/>
        <v>0.41500000000000015</v>
      </c>
      <c r="G44">
        <f t="shared" si="1"/>
        <v>4.1151270984768156E-4</v>
      </c>
      <c r="H44">
        <f t="shared" si="2"/>
        <v>0.21776541618907244</v>
      </c>
      <c r="I44" s="14">
        <f t="shared" si="3"/>
        <v>8466.1306646848097</v>
      </c>
      <c r="J44" s="11"/>
      <c r="L44">
        <f>+F44</f>
        <v>0.41500000000000015</v>
      </c>
      <c r="M44" s="9">
        <f>+G44</f>
        <v>4.1151270984768156E-4</v>
      </c>
      <c r="N44" s="9">
        <f>+H44</f>
        <v>0.21776541618907244</v>
      </c>
      <c r="O44" s="13">
        <f>+I44</f>
        <v>8466.1306646848097</v>
      </c>
    </row>
    <row r="45" spans="5:15" x14ac:dyDescent="0.25">
      <c r="E45">
        <f t="shared" si="4"/>
        <v>0.43000000000000022</v>
      </c>
      <c r="F45">
        <f t="shared" si="0"/>
        <v>0.42250000000000021</v>
      </c>
      <c r="G45">
        <f t="shared" si="1"/>
        <v>4.9674851179804446E-4</v>
      </c>
      <c r="H45">
        <f t="shared" si="2"/>
        <v>0.20850000268165447</v>
      </c>
      <c r="I45" s="14">
        <f t="shared" si="3"/>
        <v>7497.1302365949377</v>
      </c>
      <c r="J45" s="11"/>
      <c r="L45">
        <f>+F45</f>
        <v>0.42250000000000021</v>
      </c>
      <c r="M45" s="9">
        <f>+G45</f>
        <v>4.9674851179804446E-4</v>
      </c>
      <c r="N45" s="9">
        <f>+H45</f>
        <v>0.20850000268165447</v>
      </c>
      <c r="O45" s="13">
        <f>+I45</f>
        <v>7497.1302365949377</v>
      </c>
    </row>
    <row r="46" spans="5:15" x14ac:dyDescent="0.25">
      <c r="E46">
        <f t="shared" si="4"/>
        <v>0.44000000000000022</v>
      </c>
      <c r="F46">
        <f t="shared" si="0"/>
        <v>0.43000000000000016</v>
      </c>
      <c r="G46">
        <f t="shared" si="1"/>
        <v>5.9704950407168218E-4</v>
      </c>
      <c r="H46">
        <f t="shared" si="2"/>
        <v>0.19947523860369218</v>
      </c>
      <c r="I46" s="14">
        <f t="shared" si="3"/>
        <v>6533.0626569008455</v>
      </c>
      <c r="J46" s="11"/>
      <c r="L46">
        <f>+F46</f>
        <v>0.43000000000000016</v>
      </c>
      <c r="M46" s="9">
        <f>+G46</f>
        <v>5.9704950407168218E-4</v>
      </c>
      <c r="N46" s="9">
        <f>+H46</f>
        <v>0.19947523860369218</v>
      </c>
      <c r="O46" s="13">
        <f>+I46</f>
        <v>6533.0626569008455</v>
      </c>
    </row>
    <row r="47" spans="5:15" x14ac:dyDescent="0.25">
      <c r="E47">
        <f t="shared" si="4"/>
        <v>0.45000000000000023</v>
      </c>
      <c r="F47">
        <f t="shared" si="0"/>
        <v>0.43750000000000022</v>
      </c>
      <c r="G47">
        <f t="shared" si="1"/>
        <v>7.1464282910156543E-4</v>
      </c>
      <c r="H47">
        <f t="shared" si="2"/>
        <v>0.1906890035994471</v>
      </c>
      <c r="I47" s="14">
        <f t="shared" si="3"/>
        <v>5573.1190104535781</v>
      </c>
      <c r="J47" s="11"/>
      <c r="L47">
        <f>+F47</f>
        <v>0.43750000000000022</v>
      </c>
      <c r="M47" s="9">
        <f>+G47</f>
        <v>7.1464282910156543E-4</v>
      </c>
      <c r="N47" s="9">
        <f>+H47</f>
        <v>0.1906890035994471</v>
      </c>
      <c r="O47" s="13">
        <f>+I47</f>
        <v>5573.1190104535781</v>
      </c>
    </row>
    <row r="48" spans="5:15" x14ac:dyDescent="0.25">
      <c r="E48">
        <f t="shared" si="4"/>
        <v>0.46000000000000024</v>
      </c>
      <c r="F48">
        <f t="shared" si="0"/>
        <v>0.44500000000000017</v>
      </c>
      <c r="G48">
        <f t="shared" si="1"/>
        <v>8.5202351985728356E-4</v>
      </c>
      <c r="H48">
        <f t="shared" si="2"/>
        <v>0.18213915829387142</v>
      </c>
      <c r="I48" s="14">
        <f t="shared" si="3"/>
        <v>4616.5103705171496</v>
      </c>
      <c r="J48" s="11"/>
      <c r="L48">
        <f>+F48</f>
        <v>0.44500000000000017</v>
      </c>
      <c r="M48" s="9">
        <f>+G48</f>
        <v>8.5202351985728356E-4</v>
      </c>
      <c r="N48" s="9">
        <f>+H48</f>
        <v>0.18213915829387142</v>
      </c>
      <c r="O48" s="13">
        <f>+I48</f>
        <v>4616.5103705171496</v>
      </c>
    </row>
    <row r="49" spans="5:15" x14ac:dyDescent="0.25">
      <c r="E49">
        <f t="shared" si="4"/>
        <v>0.47000000000000025</v>
      </c>
      <c r="F49">
        <f t="shared" si="0"/>
        <v>0.45250000000000024</v>
      </c>
      <c r="G49">
        <f t="shared" si="1"/>
        <v>1.0119796831248469E-3</v>
      </c>
      <c r="H49">
        <f t="shared" si="2"/>
        <v>0.1738235437714061</v>
      </c>
      <c r="I49" s="14">
        <f t="shared" si="3"/>
        <v>3662.463788531255</v>
      </c>
      <c r="J49" s="11"/>
      <c r="L49">
        <f>+F49</f>
        <v>0.45250000000000024</v>
      </c>
      <c r="M49" s="9">
        <f>+G49</f>
        <v>1.0119796831248469E-3</v>
      </c>
      <c r="N49" s="9">
        <f>+H49</f>
        <v>0.1738235437714061</v>
      </c>
      <c r="O49" s="13">
        <f>+I49</f>
        <v>3662.463788531255</v>
      </c>
    </row>
    <row r="50" spans="5:15" x14ac:dyDescent="0.25">
      <c r="E50">
        <f t="shared" si="4"/>
        <v>0.48000000000000026</v>
      </c>
      <c r="F50">
        <f t="shared" si="0"/>
        <v>0.46000000000000019</v>
      </c>
      <c r="G50">
        <f t="shared" si="1"/>
        <v>1.1976194182348849E-3</v>
      </c>
      <c r="H50">
        <f t="shared" si="2"/>
        <v>0.1657399810305285</v>
      </c>
      <c r="I50" s="14">
        <f t="shared" si="3"/>
        <v>2710.2184773534536</v>
      </c>
      <c r="J50" s="11"/>
      <c r="L50">
        <f>+F50</f>
        <v>0.46000000000000019</v>
      </c>
      <c r="M50" s="9">
        <f>+G50</f>
        <v>1.1976194182348849E-3</v>
      </c>
      <c r="N50" s="9">
        <f>+H50</f>
        <v>0.1657399810305285</v>
      </c>
      <c r="O50" s="13">
        <f>+I50</f>
        <v>2710.2184773534536</v>
      </c>
    </row>
    <row r="51" spans="5:15" x14ac:dyDescent="0.25">
      <c r="E51">
        <f t="shared" si="4"/>
        <v>0.49000000000000027</v>
      </c>
      <c r="F51">
        <f t="shared" si="0"/>
        <v>0.46750000000000025</v>
      </c>
      <c r="G51">
        <f t="shared" si="1"/>
        <v>1.4123995492080486E-3</v>
      </c>
      <c r="H51">
        <f t="shared" si="2"/>
        <v>0.15788627041243944</v>
      </c>
      <c r="I51" s="14">
        <f t="shared" si="3"/>
        <v>1759.0221398463473</v>
      </c>
      <c r="J51" s="11"/>
      <c r="L51">
        <f>+F51</f>
        <v>0.46750000000000025</v>
      </c>
      <c r="M51" s="9">
        <f>+G51</f>
        <v>1.4123995492080486E-3</v>
      </c>
      <c r="N51" s="9">
        <f>+H51</f>
        <v>0.15788627041243944</v>
      </c>
      <c r="O51" s="13">
        <f>+I51</f>
        <v>1759.0221398463473</v>
      </c>
    </row>
    <row r="52" spans="5:15" x14ac:dyDescent="0.25">
      <c r="E52">
        <f t="shared" si="4"/>
        <v>0.50000000000000022</v>
      </c>
      <c r="F52">
        <f t="shared" si="0"/>
        <v>0.4750000000000002</v>
      </c>
      <c r="G52">
        <f t="shared" si="1"/>
        <v>1.6601562500000058E-3</v>
      </c>
      <c r="H52">
        <f t="shared" si="2"/>
        <v>0.15026019100214119</v>
      </c>
      <c r="I52" s="14">
        <f t="shared" si="3"/>
        <v>808.12739792838693</v>
      </c>
      <c r="J52" s="11"/>
      <c r="L52">
        <f>+F52</f>
        <v>0.4750000000000002</v>
      </c>
      <c r="M52" s="9">
        <f>+G52</f>
        <v>1.6601562500000058E-3</v>
      </c>
      <c r="N52" s="9">
        <f>+H52</f>
        <v>0.15026019100214119</v>
      </c>
      <c r="O52" s="13">
        <f>+I52</f>
        <v>808.12739792838693</v>
      </c>
    </row>
    <row r="53" spans="5:15" x14ac:dyDescent="0.25">
      <c r="E53">
        <f t="shared" si="4"/>
        <v>0.51000000000000023</v>
      </c>
      <c r="F53">
        <f t="shared" si="0"/>
        <v>0.48250000000000015</v>
      </c>
      <c r="G53">
        <f t="shared" si="1"/>
        <v>1.9451376442420486E-3</v>
      </c>
      <c r="H53">
        <f t="shared" si="2"/>
        <v>0.14285949999999983</v>
      </c>
      <c r="I53" s="14">
        <f t="shared" si="3"/>
        <v>-143.21172055276111</v>
      </c>
      <c r="J53" s="11"/>
      <c r="L53">
        <f>+F53</f>
        <v>0.48250000000000015</v>
      </c>
      <c r="M53" s="9">
        <f>+G53</f>
        <v>1.9451376442420486E-3</v>
      </c>
      <c r="N53" s="9">
        <f>+H53</f>
        <v>0.14285949999999983</v>
      </c>
      <c r="O53" s="13">
        <f>+I53</f>
        <v>-143.21172055276111</v>
      </c>
    </row>
    <row r="54" spans="5:15" x14ac:dyDescent="0.25">
      <c r="E54">
        <f t="shared" si="4"/>
        <v>0.52000000000000024</v>
      </c>
      <c r="F54">
        <f t="shared" si="0"/>
        <v>0.49000000000000021</v>
      </c>
      <c r="G54">
        <f t="shared" si="1"/>
        <v>2.2720384625868886E-3</v>
      </c>
      <c r="H54">
        <f t="shared" si="2"/>
        <v>0.13568193206171536</v>
      </c>
      <c r="I54" s="14">
        <f t="shared" si="3"/>
        <v>-1095.7432784829289</v>
      </c>
      <c r="J54" s="11"/>
      <c r="L54">
        <f>+F54</f>
        <v>0.49000000000000021</v>
      </c>
      <c r="M54" s="9">
        <f>+G54</f>
        <v>2.2720384625868886E-3</v>
      </c>
      <c r="N54" s="9">
        <f>+H54</f>
        <v>0.13568193206171536</v>
      </c>
      <c r="O54" s="13">
        <f>+I54</f>
        <v>-1095.7432784829289</v>
      </c>
    </row>
    <row r="55" spans="5:15" x14ac:dyDescent="0.25">
      <c r="E55">
        <f t="shared" si="4"/>
        <v>0.53000000000000025</v>
      </c>
      <c r="F55">
        <f t="shared" si="0"/>
        <v>0.49750000000000016</v>
      </c>
      <c r="G55">
        <f t="shared" si="1"/>
        <v>2.6460368424828522E-3</v>
      </c>
      <c r="H55">
        <f t="shared" si="2"/>
        <v>0.12872519860443005</v>
      </c>
      <c r="I55" s="14">
        <f t="shared" si="3"/>
        <v>-2050.2209507087246</v>
      </c>
      <c r="J55" s="11"/>
      <c r="L55">
        <f>+F55</f>
        <v>0.49750000000000016</v>
      </c>
      <c r="M55" s="9">
        <f>+G55</f>
        <v>2.6460368424828522E-3</v>
      </c>
      <c r="N55" s="9">
        <f>+H55</f>
        <v>0.12872519860443005</v>
      </c>
      <c r="O55" s="13">
        <f>+I55</f>
        <v>-2050.2209507087246</v>
      </c>
    </row>
    <row r="56" spans="5:15" x14ac:dyDescent="0.25">
      <c r="E56">
        <f t="shared" si="4"/>
        <v>0.54000000000000026</v>
      </c>
      <c r="F56">
        <f t="shared" si="0"/>
        <v>0.50500000000000023</v>
      </c>
      <c r="G56">
        <f t="shared" si="1"/>
        <v>3.072833356913292E-3</v>
      </c>
      <c r="H56">
        <f t="shared" si="2"/>
        <v>0.1219869870764909</v>
      </c>
      <c r="I56" s="14">
        <f t="shared" si="3"/>
        <v>-3007.4076113551855</v>
      </c>
      <c r="J56" s="11"/>
      <c r="L56">
        <f>+F56</f>
        <v>0.50500000000000023</v>
      </c>
      <c r="M56" s="9">
        <f>+G56</f>
        <v>3.072833356913292E-3</v>
      </c>
      <c r="N56" s="9">
        <f>+H56</f>
        <v>0.1219869870764909</v>
      </c>
      <c r="O56" s="13">
        <f>+I56</f>
        <v>-3007.4076113551855</v>
      </c>
    </row>
    <row r="57" spans="5:15" x14ac:dyDescent="0.25">
      <c r="E57">
        <f t="shared" si="4"/>
        <v>0.55000000000000027</v>
      </c>
      <c r="F57">
        <f t="shared" si="0"/>
        <v>0.51250000000000018</v>
      </c>
      <c r="G57">
        <f t="shared" si="1"/>
        <v>3.5586923603515754E-3</v>
      </c>
      <c r="H57">
        <f t="shared" si="2"/>
        <v>0.11546496018814523</v>
      </c>
      <c r="I57" s="14">
        <f t="shared" si="3"/>
        <v>-3968.0790302557871</v>
      </c>
      <c r="J57" s="11"/>
      <c r="L57">
        <f>+F57</f>
        <v>0.51250000000000018</v>
      </c>
      <c r="M57" s="9">
        <f>+G57</f>
        <v>3.5586923603515754E-3</v>
      </c>
      <c r="N57" s="9">
        <f>+H57</f>
        <v>0.11546496018814523</v>
      </c>
      <c r="O57" s="13">
        <f>+I57</f>
        <v>-3968.0790302557871</v>
      </c>
    </row>
    <row r="58" spans="5:15" x14ac:dyDescent="0.25">
      <c r="E58">
        <f t="shared" si="4"/>
        <v>0.56000000000000028</v>
      </c>
      <c r="F58">
        <f t="shared" si="0"/>
        <v>0.52000000000000024</v>
      </c>
      <c r="G58">
        <f t="shared" si="1"/>
        <v>4.1104857418956964E-3</v>
      </c>
      <c r="H58">
        <f t="shared" si="2"/>
        <v>0.10915675510017679</v>
      </c>
      <c r="I58" s="14">
        <f t="shared" si="3"/>
        <v>-4933.027723915875</v>
      </c>
      <c r="J58" s="11"/>
      <c r="L58">
        <f>+F58</f>
        <v>0.52000000000000024</v>
      </c>
      <c r="M58" s="9">
        <f>+G58</f>
        <v>4.1104857418956964E-3</v>
      </c>
      <c r="N58" s="9">
        <f>+H58</f>
        <v>0.10915675510017679</v>
      </c>
      <c r="O58" s="13">
        <f>+I58</f>
        <v>-4933.027723915875</v>
      </c>
    </row>
    <row r="59" spans="5:15" x14ac:dyDescent="0.25">
      <c r="E59">
        <f t="shared" si="4"/>
        <v>0.57000000000000028</v>
      </c>
      <c r="F59">
        <f t="shared" si="0"/>
        <v>0.52750000000000019</v>
      </c>
      <c r="G59">
        <f t="shared" si="1"/>
        <v>4.7357391772600592E-3</v>
      </c>
      <c r="H59">
        <f t="shared" si="2"/>
        <v>0.1030599825671922</v>
      </c>
      <c r="I59" s="14">
        <f t="shared" si="3"/>
        <v>-5903.0670099519193</v>
      </c>
      <c r="J59" s="11"/>
      <c r="L59">
        <f>+F59</f>
        <v>0.52750000000000019</v>
      </c>
      <c r="M59" s="9">
        <f>+G59</f>
        <v>4.7357391772600592E-3</v>
      </c>
      <c r="N59" s="9">
        <f>+H59</f>
        <v>0.1030599825671922</v>
      </c>
      <c r="O59" s="13">
        <f>+I59</f>
        <v>-5903.0670099519193</v>
      </c>
    </row>
    <row r="60" spans="5:15" x14ac:dyDescent="0.25">
      <c r="E60">
        <f t="shared" si="4"/>
        <v>0.58000000000000029</v>
      </c>
      <c r="F60">
        <f t="shared" si="0"/>
        <v>0.53500000000000025</v>
      </c>
      <c r="G60">
        <f t="shared" si="1"/>
        <v>5.4426809730157037E-3</v>
      </c>
      <c r="H60">
        <f t="shared" si="2"/>
        <v>9.7172226031927308E-2</v>
      </c>
      <c r="I60" s="14">
        <f t="shared" si="3"/>
        <v>-6879.0353185683489</v>
      </c>
      <c r="J60" s="11"/>
      <c r="L60">
        <f>+F60</f>
        <v>0.53500000000000025</v>
      </c>
      <c r="M60" s="9">
        <f>+G60</f>
        <v>5.4426809730157037E-3</v>
      </c>
      <c r="N60" s="9">
        <f>+H60</f>
        <v>9.7172226031927308E-2</v>
      </c>
      <c r="O60" s="13">
        <f>+I60</f>
        <v>-6879.0353185683489</v>
      </c>
    </row>
    <row r="61" spans="5:15" x14ac:dyDescent="0.25">
      <c r="E61">
        <f t="shared" si="4"/>
        <v>0.5900000000000003</v>
      </c>
      <c r="F61">
        <f t="shared" si="0"/>
        <v>0.5425000000000002</v>
      </c>
      <c r="G61">
        <f t="shared" si="1"/>
        <v>6.2402935981836685E-3</v>
      </c>
      <c r="H61">
        <f t="shared" si="2"/>
        <v>9.1491040666559068E-2</v>
      </c>
      <c r="I61" s="14">
        <f t="shared" si="3"/>
        <v>-7861.8008207371458</v>
      </c>
      <c r="J61" s="11"/>
      <c r="L61">
        <f>+F61</f>
        <v>0.5425000000000002</v>
      </c>
      <c r="M61" s="9">
        <f>+G61</f>
        <v>6.2402935981836685E-3</v>
      </c>
      <c r="N61" s="9">
        <f>+H61</f>
        <v>9.1491040666559068E-2</v>
      </c>
      <c r="O61" s="13">
        <f>+I61</f>
        <v>-7861.8008207371458</v>
      </c>
    </row>
    <row r="62" spans="5:15" x14ac:dyDescent="0.25">
      <c r="E62">
        <f t="shared" si="4"/>
        <v>0.60000000000000031</v>
      </c>
      <c r="F62">
        <f t="shared" si="0"/>
        <v>0.55000000000000027</v>
      </c>
      <c r="G62">
        <f t="shared" si="1"/>
        <v>7.1383680000000295E-3</v>
      </c>
      <c r="H62">
        <f t="shared" si="2"/>
        <v>8.6013952356579756E-2</v>
      </c>
      <c r="I62" s="14">
        <f t="shared" si="3"/>
        <v>-8852.2664403142408</v>
      </c>
      <c r="J62" s="11"/>
      <c r="L62">
        <f>+F62</f>
        <v>0.55000000000000027</v>
      </c>
      <c r="M62" s="9">
        <f>+G62</f>
        <v>7.1383680000000295E-3</v>
      </c>
      <c r="N62" s="9">
        <f>+H62</f>
        <v>8.6013952356579756E-2</v>
      </c>
      <c r="O62" s="13">
        <f>+I62</f>
        <v>-8852.2664403142408</v>
      </c>
    </row>
    <row r="63" spans="5:15" x14ac:dyDescent="0.25">
      <c r="E63">
        <f t="shared" si="4"/>
        <v>0.61000000000000032</v>
      </c>
      <c r="F63">
        <f t="shared" si="0"/>
        <v>0.55750000000000022</v>
      </c>
      <c r="G63">
        <f t="shared" si="1"/>
        <v>8.1475608023844764E-3</v>
      </c>
      <c r="H63">
        <f t="shared" si="2"/>
        <v>8.073845662229355E-2</v>
      </c>
      <c r="I63" s="14">
        <f t="shared" si="3"/>
        <v>-9851.3753268653527</v>
      </c>
      <c r="J63" s="11"/>
      <c r="L63">
        <f>+F63</f>
        <v>0.55750000000000022</v>
      </c>
      <c r="M63" s="9">
        <f>+G63</f>
        <v>8.1475608023844764E-3</v>
      </c>
      <c r="N63" s="9">
        <f>+H63</f>
        <v>8.073845662229355E-2</v>
      </c>
      <c r="O63" s="13">
        <f>+I63</f>
        <v>-9851.3753268653527</v>
      </c>
    </row>
    <row r="64" spans="5:15" x14ac:dyDescent="0.25">
      <c r="E64">
        <f t="shared" si="4"/>
        <v>0.62000000000000033</v>
      </c>
      <c r="F64">
        <f t="shared" si="0"/>
        <v>0.56500000000000028</v>
      </c>
      <c r="G64">
        <f t="shared" si="1"/>
        <v>9.2794544873581186E-3</v>
      </c>
      <c r="H64">
        <f t="shared" si="2"/>
        <v>7.5662017472441043E-2</v>
      </c>
      <c r="I64" s="14">
        <f t="shared" si="3"/>
        <v>-10860.116877804976</v>
      </c>
      <c r="J64" s="11"/>
      <c r="L64">
        <f>+F64</f>
        <v>0.56500000000000028</v>
      </c>
      <c r="M64" s="9">
        <f>+G64</f>
        <v>9.2794544873581186E-3</v>
      </c>
      <c r="N64" s="9">
        <f>+H64</f>
        <v>7.5662017472441043E-2</v>
      </c>
      <c r="O64" s="13">
        <f>+I64</f>
        <v>-10860.116877804976</v>
      </c>
    </row>
    <row r="65" spans="5:15" x14ac:dyDescent="0.25">
      <c r="E65">
        <f t="shared" si="4"/>
        <v>0.63000000000000034</v>
      </c>
      <c r="F65">
        <f t="shared" si="0"/>
        <v>0.57250000000000023</v>
      </c>
      <c r="G65">
        <f t="shared" si="1"/>
        <v>1.0546620661369684E-2</v>
      </c>
      <c r="H65">
        <f t="shared" si="2"/>
        <v>7.0782066183815093E-2</v>
      </c>
      <c r="I65" s="14">
        <f t="shared" si="3"/>
        <v>-11879.533412998077</v>
      </c>
      <c r="J65" s="11"/>
      <c r="L65">
        <f>+F65</f>
        <v>0.57250000000000023</v>
      </c>
      <c r="M65" s="9">
        <f>+G65</f>
        <v>1.0546620661369684E-2</v>
      </c>
      <c r="N65" s="9">
        <f>+H65</f>
        <v>7.0782066183815093E-2</v>
      </c>
      <c r="O65" s="13">
        <f>+I65</f>
        <v>-11879.533412998077</v>
      </c>
    </row>
    <row r="66" spans="5:15" x14ac:dyDescent="0.25">
      <c r="E66">
        <f t="shared" si="4"/>
        <v>0.64000000000000035</v>
      </c>
      <c r="F66">
        <f t="shared" si="0"/>
        <v>0.58000000000000029</v>
      </c>
      <c r="G66">
        <f t="shared" si="1"/>
        <v>1.1962686510202936E-2</v>
      </c>
      <c r="H66">
        <f t="shared" si="2"/>
        <v>6.6095999999999835E-2</v>
      </c>
      <c r="I66" s="14">
        <f t="shared" si="3"/>
        <v>-12910.727623037994</v>
      </c>
      <c r="J66" s="11"/>
      <c r="L66">
        <f>+F66</f>
        <v>0.58000000000000029</v>
      </c>
      <c r="M66" s="9">
        <f>+G66</f>
        <v>1.1962686510202936E-2</v>
      </c>
      <c r="N66" s="9">
        <f>+H66</f>
        <v>6.6095999999999835E-2</v>
      </c>
      <c r="O66" s="13">
        <f>+I66</f>
        <v>-12910.727623037994</v>
      </c>
    </row>
    <row r="67" spans="5:15" x14ac:dyDescent="0.25">
      <c r="E67">
        <f t="shared" si="4"/>
        <v>0.65000000000000036</v>
      </c>
      <c r="F67">
        <f t="shared" ref="F67:F102" si="5">+$B$2+(1-$B$3-$B$2)*E67</f>
        <v>0.58750000000000024</v>
      </c>
      <c r="G67">
        <f t="shared" ref="G67:G102" si="6">$B$5*E67^$B$6</f>
        <v>1.3542404547851626E-2</v>
      </c>
      <c r="H67">
        <f t="shared" ref="H67:H102" si="7">$B$7*(1-E67)^$B$8</f>
        <v>6.1601180741524583E-2</v>
      </c>
      <c r="I67" s="14">
        <f t="shared" ref="I67:I102" si="8">$B$21/((F67-$B$2+0.01)/(1-$B$2))^$B$22+$B$23/((1-F67-$B$3+0.001)/(1-$B$3))^$B$24</f>
        <v>-13954.87093468802</v>
      </c>
      <c r="J67" s="11"/>
      <c r="L67">
        <f>+F67</f>
        <v>0.58750000000000024</v>
      </c>
      <c r="M67" s="9">
        <f>+G67</f>
        <v>1.3542404547851626E-2</v>
      </c>
      <c r="N67" s="9">
        <f>+H67</f>
        <v>6.1601180741524583E-2</v>
      </c>
      <c r="O67" s="13">
        <f>+I67</f>
        <v>-13954.87093468802</v>
      </c>
    </row>
    <row r="68" spans="5:15" x14ac:dyDescent="0.25">
      <c r="E68">
        <f t="shared" ref="E68:E102" si="9">+E67+0.01</f>
        <v>0.66000000000000036</v>
      </c>
      <c r="F68">
        <f t="shared" si="5"/>
        <v>0.59500000000000031</v>
      </c>
      <c r="G68">
        <f t="shared" si="6"/>
        <v>1.5301725766462148E-2</v>
      </c>
      <c r="H68">
        <f t="shared" si="7"/>
        <v>5.7294933318749755E-2</v>
      </c>
      <c r="I68" s="14">
        <f t="shared" si="8"/>
        <v>-15013.212964605074</v>
      </c>
      <c r="J68" s="11"/>
      <c r="L68">
        <f>+F68</f>
        <v>0.59500000000000031</v>
      </c>
      <c r="M68" s="9">
        <f>+G68</f>
        <v>1.5301725766462148E-2</v>
      </c>
      <c r="N68" s="9">
        <f>+H68</f>
        <v>5.7294933318749755E-2</v>
      </c>
      <c r="O68" s="13">
        <f>+I68</f>
        <v>-15013.212964605074</v>
      </c>
    </row>
    <row r="69" spans="5:15" x14ac:dyDescent="0.25">
      <c r="E69">
        <f t="shared" si="9"/>
        <v>0.67000000000000037</v>
      </c>
      <c r="F69">
        <f t="shared" si="5"/>
        <v>0.60250000000000026</v>
      </c>
      <c r="G69">
        <f t="shared" si="6"/>
        <v>1.7257876296157323E-2</v>
      </c>
      <c r="H69">
        <f t="shared" si="7"/>
        <v>5.3174544137679122E-2</v>
      </c>
      <c r="I69" s="14">
        <f t="shared" si="8"/>
        <v>-16087.092266887426</v>
      </c>
      <c r="J69" s="11"/>
      <c r="L69">
        <f>+F69</f>
        <v>0.60250000000000026</v>
      </c>
      <c r="M69" s="9">
        <f>+G69</f>
        <v>1.7257876296157323E-2</v>
      </c>
      <c r="N69" s="9">
        <f>+H69</f>
        <v>5.3174544137679122E-2</v>
      </c>
      <c r="O69" s="13">
        <f>+I69</f>
        <v>-16087.092266887426</v>
      </c>
    </row>
    <row r="70" spans="5:15" x14ac:dyDescent="0.25">
      <c r="E70">
        <f t="shared" si="9"/>
        <v>0.68000000000000038</v>
      </c>
      <c r="F70">
        <f t="shared" si="5"/>
        <v>0.61000000000000021</v>
      </c>
      <c r="G70">
        <f t="shared" si="6"/>
        <v>1.9429437685268568E-2</v>
      </c>
      <c r="H70">
        <f t="shared" si="7"/>
        <v>4.9237259387581542E-2</v>
      </c>
      <c r="I70" s="14">
        <f t="shared" si="8"/>
        <v>-17177.948622939177</v>
      </c>
      <c r="J70" s="11"/>
      <c r="L70">
        <f>+F70</f>
        <v>0.61000000000000021</v>
      </c>
      <c r="M70" s="9">
        <f>+G70</f>
        <v>1.9429437685268568E-2</v>
      </c>
      <c r="N70" s="9">
        <f>+H70</f>
        <v>4.9237259387581542E-2</v>
      </c>
      <c r="O70" s="13">
        <f>+I70</f>
        <v>-17177.948622939177</v>
      </c>
    </row>
    <row r="71" spans="5:15" x14ac:dyDescent="0.25">
      <c r="E71">
        <f t="shared" si="9"/>
        <v>0.69000000000000039</v>
      </c>
      <c r="F71">
        <f t="shared" si="5"/>
        <v>0.61750000000000027</v>
      </c>
      <c r="G71">
        <f t="shared" si="6"/>
        <v>2.1836430913217342E-2</v>
      </c>
      <c r="H71">
        <f t="shared" si="7"/>
        <v>4.5480283197776888E-2</v>
      </c>
      <c r="I71" s="14">
        <f t="shared" si="8"/>
        <v>-18287.337176192552</v>
      </c>
      <c r="J71" s="11"/>
      <c r="L71">
        <f>+F71</f>
        <v>0.61750000000000027</v>
      </c>
      <c r="M71" s="9">
        <f>+G71</f>
        <v>2.1836430913217342E-2</v>
      </c>
      <c r="N71" s="9">
        <f>+H71</f>
        <v>4.5480283197776888E-2</v>
      </c>
      <c r="O71" s="13">
        <f>+I71</f>
        <v>-18287.337176192552</v>
      </c>
    </row>
    <row r="72" spans="5:15" x14ac:dyDescent="0.25">
      <c r="E72">
        <f t="shared" si="9"/>
        <v>0.7000000000000004</v>
      </c>
      <c r="F72">
        <f t="shared" si="5"/>
        <v>0.62500000000000033</v>
      </c>
      <c r="G72">
        <f t="shared" si="6"/>
        <v>2.4500404250000107E-2</v>
      </c>
      <c r="H72">
        <f t="shared" si="7"/>
        <v>4.1900775649145065E-2</v>
      </c>
      <c r="I72" s="14">
        <f t="shared" si="8"/>
        <v>-19416.944782488514</v>
      </c>
      <c r="J72" s="11"/>
      <c r="L72">
        <f>+F72</f>
        <v>0.62500000000000033</v>
      </c>
      <c r="M72" s="9">
        <f>+G72</f>
        <v>2.4500404250000107E-2</v>
      </c>
      <c r="N72" s="9">
        <f>+H72</f>
        <v>4.1900775649145065E-2</v>
      </c>
      <c r="O72" s="13">
        <f>+I72</f>
        <v>-19416.944782488514</v>
      </c>
    </row>
    <row r="73" spans="5:15" x14ac:dyDescent="0.25">
      <c r="E73">
        <f t="shared" si="9"/>
        <v>0.71000000000000041</v>
      </c>
      <c r="F73">
        <f t="shared" si="5"/>
        <v>0.63250000000000028</v>
      </c>
      <c r="G73">
        <f t="shared" si="6"/>
        <v>2.7444525077944953E-2</v>
      </c>
      <c r="H73">
        <f t="shared" si="7"/>
        <v>3.8495850623800863E-2</v>
      </c>
      <c r="I73" s="14">
        <f t="shared" si="8"/>
        <v>-20568.609033743851</v>
      </c>
      <c r="J73" s="11"/>
      <c r="L73">
        <f>+F73</f>
        <v>0.63250000000000028</v>
      </c>
      <c r="M73" s="9">
        <f>+G73</f>
        <v>2.7444525077944953E-2</v>
      </c>
      <c r="N73" s="9">
        <f>+H73</f>
        <v>3.8495850623800863E-2</v>
      </c>
      <c r="O73" s="13">
        <f>+I73</f>
        <v>-20568.609033743851</v>
      </c>
    </row>
    <row r="74" spans="5:15" x14ac:dyDescent="0.25">
      <c r="E74">
        <f t="shared" si="9"/>
        <v>0.72000000000000042</v>
      </c>
      <c r="F74">
        <f t="shared" si="5"/>
        <v>0.64000000000000024</v>
      </c>
      <c r="G74">
        <f t="shared" si="6"/>
        <v>3.0693675793121433E-2</v>
      </c>
      <c r="H74">
        <f t="shared" si="7"/>
        <v>3.5262573473868727E-2</v>
      </c>
      <c r="I74" s="14">
        <f t="shared" si="8"/>
        <v>-21744.340523796622</v>
      </c>
      <c r="J74" s="11"/>
      <c r="L74">
        <f>+F74</f>
        <v>0.64000000000000024</v>
      </c>
      <c r="M74" s="9">
        <f>+G74</f>
        <v>3.0693675793121433E-2</v>
      </c>
      <c r="N74" s="9">
        <f>+H74</f>
        <v>3.5262573473868727E-2</v>
      </c>
      <c r="O74" s="13">
        <f>+I74</f>
        <v>-21744.340523796622</v>
      </c>
    </row>
    <row r="75" spans="5:15" x14ac:dyDescent="0.25">
      <c r="E75">
        <f t="shared" si="9"/>
        <v>0.73000000000000043</v>
      </c>
      <c r="F75">
        <f t="shared" si="5"/>
        <v>0.6475000000000003</v>
      </c>
      <c r="G75">
        <f t="shared" si="6"/>
        <v>3.4274553905498592E-2</v>
      </c>
      <c r="H75">
        <f t="shared" si="7"/>
        <v>3.2197958487301524E-2</v>
      </c>
      <c r="I75" s="14">
        <f t="shared" si="8"/>
        <v>-22946.349068916403</v>
      </c>
      <c r="J75" s="11"/>
      <c r="L75">
        <f>+F75</f>
        <v>0.6475000000000003</v>
      </c>
      <c r="M75" s="9">
        <f>+G75</f>
        <v>3.4274553905498592E-2</v>
      </c>
      <c r="N75" s="9">
        <f>+H75</f>
        <v>3.2197958487301524E-2</v>
      </c>
      <c r="O75" s="13">
        <f>+I75</f>
        <v>-22946.349068916403</v>
      </c>
    </row>
    <row r="76" spans="5:15" x14ac:dyDescent="0.25">
      <c r="E76">
        <f t="shared" si="9"/>
        <v>0.74000000000000044</v>
      </c>
      <c r="F76">
        <f t="shared" si="5"/>
        <v>0.65500000000000036</v>
      </c>
      <c r="G76">
        <f t="shared" si="6"/>
        <v>3.8215776458660658E-2</v>
      </c>
      <c r="H76">
        <f t="shared" si="7"/>
        <v>2.9298966125104017E-2</v>
      </c>
      <c r="I76" s="14">
        <f t="shared" si="8"/>
        <v>-24177.074782346375</v>
      </c>
      <c r="J76" s="11"/>
      <c r="L76">
        <f>+F76</f>
        <v>0.65500000000000036</v>
      </c>
      <c r="M76" s="9">
        <f>+G76</f>
        <v>3.8215776458660658E-2</v>
      </c>
      <c r="N76" s="9">
        <f>+H76</f>
        <v>2.9298966125104017E-2</v>
      </c>
      <c r="O76" s="13">
        <f>+I76</f>
        <v>-24177.074782346375</v>
      </c>
    </row>
    <row r="77" spans="5:15" x14ac:dyDescent="0.25">
      <c r="E77">
        <f t="shared" si="9"/>
        <v>0.75000000000000044</v>
      </c>
      <c r="F77">
        <f t="shared" si="5"/>
        <v>0.66250000000000031</v>
      </c>
      <c r="G77">
        <f t="shared" si="6"/>
        <v>4.2547988891601767E-2</v>
      </c>
      <c r="H77">
        <f t="shared" si="7"/>
        <v>2.6562499999999881E-2</v>
      </c>
      <c r="I77" s="14">
        <f t="shared" si="8"/>
        <v>-25439.225147680379</v>
      </c>
      <c r="J77" s="11"/>
      <c r="L77">
        <f>+F77</f>
        <v>0.66250000000000031</v>
      </c>
      <c r="M77" s="9">
        <f>+G77</f>
        <v>4.2547988891601767E-2</v>
      </c>
      <c r="N77" s="9">
        <f>+H77</f>
        <v>2.6562499999999881E-2</v>
      </c>
      <c r="O77" s="13">
        <f>+I77</f>
        <v>-25439.225147680379</v>
      </c>
    </row>
    <row r="78" spans="5:15" x14ac:dyDescent="0.25">
      <c r="E78">
        <f t="shared" si="9"/>
        <v>0.76000000000000045</v>
      </c>
      <c r="F78">
        <f t="shared" si="5"/>
        <v>0.67000000000000026</v>
      </c>
      <c r="G78">
        <f t="shared" si="6"/>
        <v>4.7303978466836691E-2</v>
      </c>
      <c r="H78">
        <f t="shared" si="7"/>
        <v>2.3985403561332771E-2</v>
      </c>
      <c r="I78" s="14">
        <f t="shared" si="8"/>
        <v>-26735.819561176933</v>
      </c>
      <c r="J78" s="11"/>
      <c r="L78">
        <f>+F78</f>
        <v>0.67000000000000026</v>
      </c>
      <c r="M78" s="9">
        <f>+G78</f>
        <v>4.7303978466836691E-2</v>
      </c>
      <c r="N78" s="9">
        <f>+H78</f>
        <v>2.3985403561332771E-2</v>
      </c>
      <c r="O78" s="13">
        <f>+I78</f>
        <v>-26735.819561176933</v>
      </c>
    </row>
    <row r="79" spans="5:15" x14ac:dyDescent="0.25">
      <c r="E79">
        <f t="shared" si="9"/>
        <v>0.77000000000000046</v>
      </c>
      <c r="F79">
        <f t="shared" si="5"/>
        <v>0.67750000000000032</v>
      </c>
      <c r="G79">
        <f t="shared" si="6"/>
        <v>5.2518792390776711E-2</v>
      </c>
      <c r="H79">
        <f t="shared" si="7"/>
        <v>2.1564456444575532E-2</v>
      </c>
      <c r="I79" s="14">
        <f t="shared" si="8"/>
        <v>-28070.24324889807</v>
      </c>
      <c r="J79" s="11"/>
      <c r="L79">
        <f>+F79</f>
        <v>0.67750000000000032</v>
      </c>
      <c r="M79" s="9">
        <f>+G79</f>
        <v>5.2518792390776711E-2</v>
      </c>
      <c r="N79" s="9">
        <f>+H79</f>
        <v>2.1564456444575532E-2</v>
      </c>
      <c r="O79" s="13">
        <f>+I79</f>
        <v>-28070.24324889807</v>
      </c>
    </row>
    <row r="80" spans="5:15" x14ac:dyDescent="0.25">
      <c r="E80">
        <f t="shared" si="9"/>
        <v>0.78000000000000047</v>
      </c>
      <c r="F80">
        <f t="shared" si="5"/>
        <v>0.68500000000000039</v>
      </c>
      <c r="G80">
        <f t="shared" si="6"/>
        <v>5.8229860754033545E-2</v>
      </c>
      <c r="H80">
        <f t="shared" si="7"/>
        <v>1.9296370435913483E-2</v>
      </c>
      <c r="I80" s="14">
        <f t="shared" si="8"/>
        <v>-29446.313054687344</v>
      </c>
      <c r="J80" s="11"/>
      <c r="L80">
        <f>+F80</f>
        <v>0.68500000000000039</v>
      </c>
      <c r="M80" s="9">
        <f>+G80</f>
        <v>5.8229860754033545E-2</v>
      </c>
      <c r="N80" s="9">
        <f>+H80</f>
        <v>1.9296370435913483E-2</v>
      </c>
      <c r="O80" s="13">
        <f>+I80</f>
        <v>-29446.313054687344</v>
      </c>
    </row>
    <row r="81" spans="5:15" x14ac:dyDescent="0.25">
      <c r="E81">
        <f t="shared" si="9"/>
        <v>0.79000000000000048</v>
      </c>
      <c r="F81">
        <f t="shared" si="5"/>
        <v>0.69250000000000034</v>
      </c>
      <c r="G81">
        <f t="shared" si="6"/>
        <v>6.4477124421029167E-2</v>
      </c>
      <c r="H81">
        <f t="shared" si="7"/>
        <v>1.717778499254187E-2</v>
      </c>
      <c r="I81" s="14">
        <f t="shared" si="8"/>
        <v>-30868.358403978869</v>
      </c>
      <c r="J81" s="11"/>
      <c r="L81">
        <f>+F81</f>
        <v>0.69250000000000034</v>
      </c>
      <c r="M81" s="9">
        <f>+G81</f>
        <v>6.4477124421029167E-2</v>
      </c>
      <c r="N81" s="9">
        <f>+H81</f>
        <v>1.717778499254187E-2</v>
      </c>
      <c r="O81" s="13">
        <f>+I81</f>
        <v>-30868.358403978869</v>
      </c>
    </row>
    <row r="82" spans="5:15" x14ac:dyDescent="0.25">
      <c r="E82">
        <f t="shared" si="9"/>
        <v>0.80000000000000049</v>
      </c>
      <c r="F82">
        <f t="shared" si="5"/>
        <v>0.70000000000000029</v>
      </c>
      <c r="G82">
        <f t="shared" si="6"/>
        <v>7.1303168000000347E-2</v>
      </c>
      <c r="H82">
        <f t="shared" si="7"/>
        <v>1.5205262246998476E-2</v>
      </c>
      <c r="I82" s="14">
        <f t="shared" si="8"/>
        <v>-32341.321871795226</v>
      </c>
      <c r="J82" s="11"/>
      <c r="L82">
        <f>+F82</f>
        <v>0.70000000000000029</v>
      </c>
      <c r="M82" s="9">
        <f>+G82</f>
        <v>7.1303168000000347E-2</v>
      </c>
      <c r="N82" s="9">
        <f>+H82</f>
        <v>1.5205262246998476E-2</v>
      </c>
      <c r="O82" s="13">
        <f>+I82</f>
        <v>-32341.321871795226</v>
      </c>
    </row>
    <row r="83" spans="5:15" x14ac:dyDescent="0.25">
      <c r="E83">
        <f t="shared" si="9"/>
        <v>0.8100000000000005</v>
      </c>
      <c r="F83">
        <f t="shared" si="5"/>
        <v>0.70750000000000035</v>
      </c>
      <c r="G83">
        <f t="shared" si="6"/>
        <v>7.8753358026203618E-2</v>
      </c>
      <c r="H83">
        <f t="shared" si="7"/>
        <v>1.3375281408254464E-2</v>
      </c>
      <c r="I83" s="14">
        <f t="shared" si="8"/>
        <v>-33870.885365661699</v>
      </c>
      <c r="J83" s="11"/>
      <c r="L83">
        <f>+F83</f>
        <v>0.70750000000000035</v>
      </c>
      <c r="M83" s="9">
        <f>+G83</f>
        <v>7.8753358026203618E-2</v>
      </c>
      <c r="N83" s="9">
        <f>+H83</f>
        <v>1.3375281408254464E-2</v>
      </c>
      <c r="O83" s="13">
        <f>+I83</f>
        <v>-33870.885365661699</v>
      </c>
    </row>
    <row r="84" spans="5:15" x14ac:dyDescent="0.25">
      <c r="E84">
        <f t="shared" si="9"/>
        <v>0.82000000000000051</v>
      </c>
      <c r="F84">
        <f t="shared" si="5"/>
        <v>0.71500000000000041</v>
      </c>
      <c r="G84">
        <f t="shared" si="6"/>
        <v>8.6875986492836871E-2</v>
      </c>
      <c r="H84">
        <f t="shared" si="7"/>
        <v>1.1684232452326426E-2</v>
      </c>
      <c r="I84" s="14">
        <f t="shared" si="8"/>
        <v>-35463.63019775413</v>
      </c>
      <c r="J84" s="11"/>
      <c r="L84">
        <f>+F84</f>
        <v>0.71500000000000041</v>
      </c>
      <c r="M84" s="9">
        <f>+G84</f>
        <v>8.6875986492836871E-2</v>
      </c>
      <c r="N84" s="9">
        <f>+H84</f>
        <v>1.1684232452326426E-2</v>
      </c>
      <c r="O84" s="13">
        <f>+I84</f>
        <v>-35463.63019775413</v>
      </c>
    </row>
    <row r="85" spans="5:15" x14ac:dyDescent="0.25">
      <c r="E85">
        <f t="shared" si="9"/>
        <v>0.83000000000000052</v>
      </c>
      <c r="F85">
        <f t="shared" si="5"/>
        <v>0.72250000000000036</v>
      </c>
      <c r="G85">
        <f t="shared" si="6"/>
        <v>9.5722419865909694E-2</v>
      </c>
      <c r="H85">
        <f t="shared" si="7"/>
        <v>1.0128408969329707E-2</v>
      </c>
      <c r="I85" s="14">
        <f t="shared" si="8"/>
        <v>-37127.242614187766</v>
      </c>
      <c r="J85" s="11"/>
      <c r="L85">
        <f>+F85</f>
        <v>0.72250000000000036</v>
      </c>
      <c r="M85" s="9">
        <f>+G85</f>
        <v>9.5722419865909694E-2</v>
      </c>
      <c r="N85" s="9">
        <f>+H85</f>
        <v>1.0128408969329707E-2</v>
      </c>
      <c r="O85" s="13">
        <f>+I85</f>
        <v>-37127.242614187766</v>
      </c>
    </row>
    <row r="86" spans="5:15" x14ac:dyDescent="0.25">
      <c r="E86">
        <f t="shared" si="9"/>
        <v>0.84000000000000052</v>
      </c>
      <c r="F86">
        <f t="shared" si="5"/>
        <v>0.73000000000000032</v>
      </c>
      <c r="G86">
        <f t="shared" si="6"/>
        <v>0.10534725372100662</v>
      </c>
      <c r="H86">
        <f t="shared" si="7"/>
        <v>8.7039999999999288E-3</v>
      </c>
      <c r="I86" s="14">
        <f t="shared" si="8"/>
        <v>-38870.781232045498</v>
      </c>
      <c r="J86" s="11"/>
      <c r="L86">
        <f>+F86</f>
        <v>0.73000000000000032</v>
      </c>
      <c r="M86" s="9">
        <f>+G86</f>
        <v>0.10534725372100662</v>
      </c>
      <c r="N86" s="9">
        <f>+H86</f>
        <v>8.7039999999999288E-3</v>
      </c>
      <c r="O86" s="13">
        <f>+I86</f>
        <v>-38870.781232045498</v>
      </c>
    </row>
    <row r="87" spans="5:15" x14ac:dyDescent="0.25">
      <c r="E87">
        <f t="shared" si="9"/>
        <v>0.85000000000000053</v>
      </c>
      <c r="F87">
        <f t="shared" si="5"/>
        <v>0.73750000000000038</v>
      </c>
      <c r="G87">
        <f t="shared" si="6"/>
        <v>0.11580847314160216</v>
      </c>
      <c r="H87">
        <f t="shared" si="7"/>
        <v>7.4070806496216186E-3</v>
      </c>
      <c r="I87" s="14">
        <f t="shared" si="8"/>
        <v>-40705.030224634334</v>
      </c>
      <c r="J87" s="11"/>
      <c r="L87">
        <f>+F87</f>
        <v>0.73750000000000038</v>
      </c>
      <c r="M87" s="9">
        <f>+G87</f>
        <v>0.11580847314160216</v>
      </c>
      <c r="N87" s="9">
        <f>+H87</f>
        <v>7.4070806496216186E-3</v>
      </c>
      <c r="O87" s="13">
        <f>+I87</f>
        <v>-40705.030224634334</v>
      </c>
    </row>
    <row r="88" spans="5:15" x14ac:dyDescent="0.25">
      <c r="E88">
        <f t="shared" si="9"/>
        <v>0.86000000000000054</v>
      </c>
      <c r="F88">
        <f t="shared" si="5"/>
        <v>0.74500000000000044</v>
      </c>
      <c r="G88">
        <f t="shared" si="6"/>
        <v>0.12716761902029952</v>
      </c>
      <c r="H88">
        <f t="shared" si="7"/>
        <v>6.2336012063653225E-3</v>
      </c>
      <c r="I88" s="14">
        <f t="shared" si="8"/>
        <v>-42642.973540554289</v>
      </c>
      <c r="J88" s="11"/>
      <c r="L88">
        <f>+F88</f>
        <v>0.74500000000000044</v>
      </c>
      <c r="M88" s="9">
        <f>+G88</f>
        <v>0.12716761902029952</v>
      </c>
      <c r="N88" s="9">
        <f>+H88</f>
        <v>6.2336012063653225E-3</v>
      </c>
      <c r="O88" s="13">
        <f>+I88</f>
        <v>-42642.973540554289</v>
      </c>
    </row>
    <row r="89" spans="5:15" x14ac:dyDescent="0.25">
      <c r="E89">
        <f t="shared" si="9"/>
        <v>0.87000000000000055</v>
      </c>
      <c r="F89">
        <f t="shared" si="5"/>
        <v>0.75250000000000039</v>
      </c>
      <c r="G89">
        <f t="shared" si="6"/>
        <v>0.13948996040607831</v>
      </c>
      <c r="H89">
        <f t="shared" si="7"/>
        <v>5.1793744072039629E-3</v>
      </c>
      <c r="I89" s="14">
        <f t="shared" si="8"/>
        <v>-44700.443631065078</v>
      </c>
      <c r="J89" s="11"/>
      <c r="L89">
        <f>+F89</f>
        <v>0.75250000000000039</v>
      </c>
      <c r="M89" s="9">
        <f>+G89</f>
        <v>0.13948996040607831</v>
      </c>
      <c r="N89" s="9">
        <f>+H89</f>
        <v>5.1793744072039629E-3</v>
      </c>
      <c r="O89" s="13">
        <f>+I89</f>
        <v>-44700.443631065078</v>
      </c>
    </row>
    <row r="90" spans="5:15" x14ac:dyDescent="0.25">
      <c r="E90">
        <f t="shared" si="9"/>
        <v>0.88000000000000056</v>
      </c>
      <c r="F90">
        <f t="shared" si="5"/>
        <v>0.76000000000000034</v>
      </c>
      <c r="G90">
        <f t="shared" si="6"/>
        <v>0.15284467304235089</v>
      </c>
      <c r="H90">
        <f t="shared" si="7"/>
        <v>4.2400603769285608E-3</v>
      </c>
      <c r="I90" s="14">
        <f t="shared" si="8"/>
        <v>-46897.027920608409</v>
      </c>
      <c r="J90" s="11"/>
      <c r="L90">
        <f>+F90</f>
        <v>0.76000000000000034</v>
      </c>
      <c r="M90" s="9">
        <f>+G90</f>
        <v>0.15284467304235089</v>
      </c>
      <c r="N90" s="9">
        <f>+H90</f>
        <v>4.2400603769285608E-3</v>
      </c>
      <c r="O90" s="13">
        <f>+I90</f>
        <v>-46897.027920608409</v>
      </c>
    </row>
    <row r="91" spans="5:15" x14ac:dyDescent="0.25">
      <c r="E91">
        <f t="shared" si="9"/>
        <v>0.89000000000000057</v>
      </c>
      <c r="F91">
        <f t="shared" si="5"/>
        <v>0.7675000000000004</v>
      </c>
      <c r="G91">
        <f t="shared" si="6"/>
        <v>0.16730502424233931</v>
      </c>
      <c r="H91">
        <f t="shared" si="7"/>
        <v>3.4111485968804835E-3</v>
      </c>
      <c r="I91" s="14">
        <f t="shared" si="8"/>
        <v>-49257.366588351782</v>
      </c>
      <c r="J91" s="11"/>
      <c r="L91">
        <f>+F91</f>
        <v>0.7675000000000004</v>
      </c>
      <c r="M91" s="9">
        <f>+G91</f>
        <v>0.16730502424233931</v>
      </c>
      <c r="N91" s="9">
        <f>+H91</f>
        <v>3.4111485968804835E-3</v>
      </c>
      <c r="O91" s="13">
        <f>+I91</f>
        <v>-49257.366588351782</v>
      </c>
    </row>
    <row r="92" spans="5:15" x14ac:dyDescent="0.25">
      <c r="E92">
        <f t="shared" si="9"/>
        <v>0.90000000000000058</v>
      </c>
      <c r="F92">
        <f t="shared" si="5"/>
        <v>0.77500000000000047</v>
      </c>
      <c r="G92">
        <f t="shared" si="6"/>
        <v>0.18294856425000094</v>
      </c>
      <c r="H92">
        <f t="shared" si="7"/>
        <v>2.6879360111430814E-3</v>
      </c>
      <c r="I92" s="14">
        <f t="shared" si="8"/>
        <v>-51813.063656736631</v>
      </c>
      <c r="J92" s="11"/>
      <c r="L92">
        <f>+F92</f>
        <v>0.77500000000000047</v>
      </c>
      <c r="M92" s="9">
        <f>+G92</f>
        <v>0.18294856425000094</v>
      </c>
      <c r="N92" s="9">
        <f>+H92</f>
        <v>2.6879360111430814E-3</v>
      </c>
      <c r="O92" s="13">
        <f>+I92</f>
        <v>-51813.063656736631</v>
      </c>
    </row>
    <row r="93" spans="5:15" x14ac:dyDescent="0.25">
      <c r="E93">
        <f t="shared" si="9"/>
        <v>0.91000000000000059</v>
      </c>
      <c r="F93">
        <f t="shared" si="5"/>
        <v>0.78250000000000042</v>
      </c>
      <c r="G93">
        <f t="shared" si="6"/>
        <v>0.19985732423644068</v>
      </c>
      <c r="H93">
        <f t="shared" si="7"/>
        <v>2.0654999999999658E-3</v>
      </c>
      <c r="I93" s="14">
        <f t="shared" si="8"/>
        <v>-54605.595757961273</v>
      </c>
      <c r="J93" s="11"/>
      <c r="L93">
        <f>+F93</f>
        <v>0.78250000000000042</v>
      </c>
      <c r="M93" s="9">
        <f>+G93</f>
        <v>0.19985732423644068</v>
      </c>
      <c r="N93" s="9">
        <f>+H93</f>
        <v>2.0654999999999658E-3</v>
      </c>
      <c r="O93" s="13">
        <f>+I93</f>
        <v>-54605.595757961273</v>
      </c>
    </row>
    <row r="94" spans="5:15" x14ac:dyDescent="0.25">
      <c r="E94">
        <f t="shared" si="9"/>
        <v>0.9200000000000006</v>
      </c>
      <c r="F94">
        <f t="shared" si="5"/>
        <v>0.79000000000000037</v>
      </c>
      <c r="G94">
        <f t="shared" si="6"/>
        <v>0.21811802108346473</v>
      </c>
      <c r="H94">
        <f t="shared" si="7"/>
        <v>1.5386643558618993E-3</v>
      </c>
      <c r="I94" s="14">
        <f t="shared" si="8"/>
        <v>-57690.917030516081</v>
      </c>
      <c r="J94" s="11"/>
      <c r="L94">
        <f>+F94</f>
        <v>0.79000000000000037</v>
      </c>
      <c r="M94" s="9">
        <f>+G94</f>
        <v>0.21811802108346473</v>
      </c>
      <c r="N94" s="9">
        <f>+H94</f>
        <v>1.5386643558618993E-3</v>
      </c>
      <c r="O94" s="13">
        <f>+I94</f>
        <v>-57690.917030516081</v>
      </c>
    </row>
    <row r="95" spans="5:15" x14ac:dyDescent="0.25">
      <c r="E95">
        <f t="shared" si="9"/>
        <v>0.9300000000000006</v>
      </c>
      <c r="F95">
        <f t="shared" si="5"/>
        <v>0.79750000000000043</v>
      </c>
      <c r="G95">
        <f t="shared" si="6"/>
        <v>0.23782226910764323</v>
      </c>
      <c r="H95">
        <f t="shared" si="7"/>
        <v>1.1019554210583778E-3</v>
      </c>
      <c r="I95" s="14">
        <f t="shared" si="8"/>
        <v>-61147.105145379435</v>
      </c>
      <c r="J95" s="11"/>
      <c r="L95">
        <f>+F95</f>
        <v>0.79750000000000043</v>
      </c>
      <c r="M95" s="9">
        <f>+G95</f>
        <v>0.23782226910764323</v>
      </c>
      <c r="N95" s="9">
        <f>+H95</f>
        <v>1.1019554210583778E-3</v>
      </c>
      <c r="O95" s="13">
        <f>+I95</f>
        <v>-61147.105145379435</v>
      </c>
    </row>
    <row r="96" spans="5:15" x14ac:dyDescent="0.25">
      <c r="E96">
        <f t="shared" si="9"/>
        <v>0.94000000000000061</v>
      </c>
      <c r="F96">
        <f t="shared" si="5"/>
        <v>0.80500000000000049</v>
      </c>
      <c r="G96">
        <f t="shared" si="6"/>
        <v>0.25906679887996104</v>
      </c>
      <c r="H96">
        <f t="shared" si="7"/>
        <v>7.4954386129163348E-4</v>
      </c>
      <c r="I96" s="14">
        <f t="shared" si="8"/>
        <v>-65087.829522476532</v>
      </c>
      <c r="J96" s="11"/>
      <c r="L96">
        <f>+F96</f>
        <v>0.80500000000000049</v>
      </c>
      <c r="M96" s="9">
        <f>+G96</f>
        <v>0.25906679887996104</v>
      </c>
      <c r="N96" s="9">
        <f>+H96</f>
        <v>7.4954386129163348E-4</v>
      </c>
      <c r="O96" s="13">
        <f>+I96</f>
        <v>-65087.829522476532</v>
      </c>
    </row>
    <row r="97" spans="5:15" x14ac:dyDescent="0.25">
      <c r="E97">
        <f t="shared" si="9"/>
        <v>0.95000000000000062</v>
      </c>
      <c r="F97">
        <f t="shared" si="5"/>
        <v>0.81250000000000044</v>
      </c>
      <c r="G97">
        <f t="shared" si="6"/>
        <v>0.28195368329785303</v>
      </c>
      <c r="H97">
        <f t="shared" si="7"/>
        <v>4.7516444521869078E-4</v>
      </c>
      <c r="I97" s="14">
        <f t="shared" si="8"/>
        <v>-69687.931344636716</v>
      </c>
      <c r="J97" s="11"/>
      <c r="L97">
        <f>+F97</f>
        <v>0.81250000000000044</v>
      </c>
      <c r="M97" s="9">
        <f>+G97</f>
        <v>0.28195368329785303</v>
      </c>
      <c r="N97" s="9">
        <f>+H97</f>
        <v>4.7516444521869078E-4</v>
      </c>
      <c r="O97" s="13">
        <f>+I97</f>
        <v>-69687.931344636716</v>
      </c>
    </row>
    <row r="98" spans="5:15" x14ac:dyDescent="0.25">
      <c r="E98">
        <f t="shared" si="9"/>
        <v>0.96000000000000063</v>
      </c>
      <c r="F98">
        <f t="shared" si="5"/>
        <v>0.8200000000000004</v>
      </c>
      <c r="G98">
        <f t="shared" si="6"/>
        <v>0.30659057106813087</v>
      </c>
      <c r="H98">
        <f t="shared" si="7"/>
        <v>2.7199999999998943E-4</v>
      </c>
      <c r="I98" s="14">
        <f t="shared" si="8"/>
        <v>-75237.10588191729</v>
      </c>
      <c r="J98" s="11"/>
      <c r="L98">
        <f>+F98</f>
        <v>0.8200000000000004</v>
      </c>
      <c r="M98" s="9">
        <f>+G98</f>
        <v>0.30659057106813087</v>
      </c>
      <c r="N98" s="9">
        <f>+H98</f>
        <v>2.7199999999998943E-4</v>
      </c>
      <c r="O98" s="13">
        <f>+I98</f>
        <v>-75237.10588191729</v>
      </c>
    </row>
    <row r="99" spans="5:15" x14ac:dyDescent="0.25">
      <c r="E99">
        <f t="shared" si="9"/>
        <v>0.97000000000000064</v>
      </c>
      <c r="F99">
        <f t="shared" si="5"/>
        <v>0.82750000000000046</v>
      </c>
      <c r="G99">
        <f t="shared" si="6"/>
        <v>0.33309092776102267</v>
      </c>
      <c r="H99">
        <f t="shared" si="7"/>
        <v>1.3250188677901197E-4</v>
      </c>
      <c r="I99" s="14">
        <f t="shared" si="8"/>
        <v>-82269.438226888422</v>
      </c>
      <c r="J99" s="11"/>
      <c r="L99">
        <f>+F99</f>
        <v>0.82750000000000046</v>
      </c>
      <c r="M99" s="9">
        <f>+G99</f>
        <v>0.33309092776102267</v>
      </c>
      <c r="N99" s="9">
        <f>+H99</f>
        <v>1.3250188677901197E-4</v>
      </c>
      <c r="O99" s="13">
        <f>+I99</f>
        <v>-82269.438226888422</v>
      </c>
    </row>
    <row r="100" spans="5:15" x14ac:dyDescent="0.25">
      <c r="E100">
        <f t="shared" si="9"/>
        <v>0.98000000000000065</v>
      </c>
      <c r="F100">
        <f t="shared" si="5"/>
        <v>0.83500000000000052</v>
      </c>
      <c r="G100">
        <f t="shared" si="6"/>
        <v>0.36157428459726076</v>
      </c>
      <c r="H100">
        <f t="shared" si="7"/>
        <v>4.8083261120681345E-5</v>
      </c>
      <c r="I100" s="14">
        <f t="shared" si="8"/>
        <v>-91950.097990551963</v>
      </c>
      <c r="J100" s="11"/>
      <c r="L100">
        <f>+F100</f>
        <v>0.83500000000000052</v>
      </c>
      <c r="M100" s="9">
        <f>+G100</f>
        <v>0.36157428459726076</v>
      </c>
      <c r="N100" s="9">
        <f>+H100</f>
        <v>4.8083261120681345E-5</v>
      </c>
      <c r="O100" s="13">
        <f>+I100</f>
        <v>-91950.097990551963</v>
      </c>
    </row>
    <row r="101" spans="5:15" x14ac:dyDescent="0.25">
      <c r="E101">
        <f t="shared" si="9"/>
        <v>0.99000000000000066</v>
      </c>
      <c r="F101">
        <f t="shared" si="5"/>
        <v>0.84250000000000047</v>
      </c>
      <c r="G101">
        <f t="shared" si="6"/>
        <v>0.39216649513186813</v>
      </c>
      <c r="H101">
        <f t="shared" si="7"/>
        <v>8.4999999999985939E-6</v>
      </c>
      <c r="I101" s="14">
        <f t="shared" si="8"/>
        <v>-107767.03448770707</v>
      </c>
      <c r="J101" s="11"/>
      <c r="L101">
        <f>+F101</f>
        <v>0.84250000000000047</v>
      </c>
      <c r="M101" s="9">
        <f>+G101</f>
        <v>0.39216649513186813</v>
      </c>
      <c r="N101" s="9">
        <f>+H101</f>
        <v>8.4999999999985939E-6</v>
      </c>
      <c r="O101" s="13">
        <f>+I101</f>
        <v>-107767.03448770707</v>
      </c>
    </row>
    <row r="102" spans="5:15" x14ac:dyDescent="0.25">
      <c r="E102">
        <f t="shared" si="9"/>
        <v>1.0000000000000007</v>
      </c>
      <c r="F102">
        <f t="shared" si="5"/>
        <v>0.85000000000000042</v>
      </c>
      <c r="G102">
        <f t="shared" si="6"/>
        <v>0.42500000000000226</v>
      </c>
      <c r="H102" s="12" t="e">
        <f t="shared" si="7"/>
        <v>#NUM!</v>
      </c>
      <c r="I102" s="14">
        <f t="shared" si="8"/>
        <v>-161146.2967218929</v>
      </c>
      <c r="J102" s="11"/>
      <c r="L102">
        <f>+F102</f>
        <v>0.85000000000000042</v>
      </c>
      <c r="M102" s="9">
        <f>+G102</f>
        <v>0.42500000000000226</v>
      </c>
      <c r="N102" s="9" t="e">
        <f>+H102</f>
        <v>#NUM!</v>
      </c>
      <c r="O102" s="13">
        <f>+I102</f>
        <v>-161146.2967218929</v>
      </c>
    </row>
    <row r="104" spans="5:15" x14ac:dyDescent="0.25">
      <c r="O104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F4D-8CEE-423A-AED3-A92E252170A5}">
  <dimension ref="A1:O104"/>
  <sheetViews>
    <sheetView zoomScale="55" zoomScaleNormal="55" workbookViewId="0">
      <selection activeCell="E1" sqref="E1:O1048576"/>
    </sheetView>
  </sheetViews>
  <sheetFormatPr defaultRowHeight="15" x14ac:dyDescent="0.25"/>
  <cols>
    <col min="1" max="1" width="20.28515625" customWidth="1"/>
    <col min="2" max="2" width="17" customWidth="1"/>
    <col min="9" max="9" width="10.5703125" customWidth="1"/>
    <col min="15" max="15" width="22.7109375" bestFit="1" customWidth="1"/>
  </cols>
  <sheetData>
    <row r="1" spans="1:15" x14ac:dyDescent="0.25">
      <c r="A1" s="8"/>
      <c r="B1" s="3" t="str">
        <f>PARAMS!B1</f>
        <v>STRONGLY WW</v>
      </c>
      <c r="E1" t="s">
        <v>20</v>
      </c>
      <c r="F1" t="s">
        <v>19</v>
      </c>
      <c r="G1" t="s">
        <v>21</v>
      </c>
      <c r="H1" t="s">
        <v>22</v>
      </c>
      <c r="I1" t="s">
        <v>32</v>
      </c>
      <c r="L1" t="s">
        <v>33</v>
      </c>
      <c r="M1" t="s">
        <v>21</v>
      </c>
      <c r="N1" t="s">
        <v>22</v>
      </c>
      <c r="O1" s="12" t="s">
        <v>34</v>
      </c>
    </row>
    <row r="2" spans="1:15" x14ac:dyDescent="0.25">
      <c r="A2" s="2" t="str">
        <f>PARAMS!A2</f>
        <v>Swc</v>
      </c>
      <c r="B2" s="4">
        <f>PARAMS!D2</f>
        <v>0.1</v>
      </c>
      <c r="E2" s="14">
        <v>0</v>
      </c>
      <c r="F2">
        <f>+$B$2+(1-$B$3-$B$2)*E2</f>
        <v>0.1</v>
      </c>
      <c r="G2">
        <f>$B$5*E2^$B$6</f>
        <v>0</v>
      </c>
      <c r="H2">
        <f>$B$7*(1-E2)^$B$8</f>
        <v>0.85</v>
      </c>
      <c r="I2" s="14">
        <f>$B$21/((F2-$B$2+0.01)/(1-$B$2))^$B$22+$B$23/((1-F2-$B$3+0.001)/(1-$B$3))^$B$24</f>
        <v>51355.945579423409</v>
      </c>
      <c r="J2" s="11"/>
      <c r="L2">
        <f>+F2</f>
        <v>0.1</v>
      </c>
      <c r="M2" s="9">
        <f>+G2</f>
        <v>0</v>
      </c>
      <c r="N2" s="9">
        <f>+H2</f>
        <v>0.85</v>
      </c>
      <c r="O2" s="13">
        <f>+I2</f>
        <v>51355.945579423409</v>
      </c>
    </row>
    <row r="3" spans="1:15" x14ac:dyDescent="0.25">
      <c r="A3" s="2" t="str">
        <f>PARAMS!A3</f>
        <v>Sor</v>
      </c>
      <c r="B3" s="4">
        <f>PARAMS!D3</f>
        <v>0.05</v>
      </c>
      <c r="E3">
        <f>+E2+0.01</f>
        <v>0.01</v>
      </c>
      <c r="F3">
        <f t="shared" ref="F3:F66" si="0">+$B$2+(1-$B$3-$B$2)*E3</f>
        <v>0.10850000000000001</v>
      </c>
      <c r="G3">
        <f t="shared" ref="G3:G66" si="1">$B$5*E3^$B$6</f>
        <v>8.0750000000000017E-4</v>
      </c>
      <c r="H3">
        <f t="shared" ref="H3:H66" si="2">$B$7*(1-E3)^$B$8</f>
        <v>0.8165066084999999</v>
      </c>
      <c r="I3" s="14">
        <f t="shared" ref="I3:I66" si="3">$B$21/((F3-$B$2+0.01)/(1-$B$2))^$B$22+$B$23/((1-F3-$B$3+0.001)/(1-$B$3))^$B$24</f>
        <v>9653.8779838780465</v>
      </c>
      <c r="J3" s="11"/>
      <c r="L3">
        <f>+F3</f>
        <v>0.10850000000000001</v>
      </c>
      <c r="M3" s="9">
        <f>+G3</f>
        <v>8.0750000000000017E-4</v>
      </c>
      <c r="N3" s="9">
        <f>+H3</f>
        <v>0.8165066084999999</v>
      </c>
      <c r="O3" s="13">
        <f>+I3</f>
        <v>9653.8779838780465</v>
      </c>
    </row>
    <row r="4" spans="1:15" x14ac:dyDescent="0.25">
      <c r="A4" s="2" t="str">
        <f>PARAMS!A4</f>
        <v>Krw^max/Kro^max</v>
      </c>
      <c r="B4" s="4">
        <f>PARAMS!D4</f>
        <v>0.95</v>
      </c>
      <c r="E4">
        <f t="shared" ref="E4:E67" si="4">+E3+0.01</f>
        <v>0.02</v>
      </c>
      <c r="F4">
        <f t="shared" si="0"/>
        <v>0.11700000000000001</v>
      </c>
      <c r="G4">
        <f t="shared" si="1"/>
        <v>2.2839549032325495E-3</v>
      </c>
      <c r="H4">
        <f t="shared" si="2"/>
        <v>0.78401293599999988</v>
      </c>
      <c r="I4" s="14">
        <f t="shared" si="3"/>
        <v>-6018.9415810385835</v>
      </c>
      <c r="J4" s="11"/>
      <c r="L4">
        <f>+F4</f>
        <v>0.11700000000000001</v>
      </c>
      <c r="M4" s="9">
        <f>+G4</f>
        <v>2.2839549032325495E-3</v>
      </c>
      <c r="N4" s="9">
        <f>+H4</f>
        <v>0.78401293599999988</v>
      </c>
      <c r="O4" s="13">
        <f>+I4</f>
        <v>-6018.9415810385835</v>
      </c>
    </row>
    <row r="5" spans="1:15" x14ac:dyDescent="0.25">
      <c r="A5" s="2" t="str">
        <f>PARAMS!A5</f>
        <v>Krw^max</v>
      </c>
      <c r="B5" s="4">
        <f>PARAMS!D5</f>
        <v>0.8075</v>
      </c>
      <c r="E5">
        <f t="shared" si="4"/>
        <v>0.03</v>
      </c>
      <c r="F5">
        <f t="shared" si="0"/>
        <v>0.1255</v>
      </c>
      <c r="G5">
        <f t="shared" si="1"/>
        <v>4.1958930813356067E-3</v>
      </c>
      <c r="H5">
        <f t="shared" si="2"/>
        <v>0.75249888849999991</v>
      </c>
      <c r="I5" s="14">
        <f t="shared" si="3"/>
        <v>-14364.657084238494</v>
      </c>
      <c r="J5" s="11"/>
      <c r="L5">
        <f>+F5</f>
        <v>0.1255</v>
      </c>
      <c r="M5" s="9">
        <f>+G5</f>
        <v>4.1958930813356067E-3</v>
      </c>
      <c r="N5" s="9">
        <f>+H5</f>
        <v>0.75249888849999991</v>
      </c>
      <c r="O5" s="13">
        <f>+I5</f>
        <v>-14364.657084238494</v>
      </c>
    </row>
    <row r="6" spans="1:15" x14ac:dyDescent="0.25">
      <c r="A6" s="2" t="str">
        <f>PARAMS!A6</f>
        <v>a</v>
      </c>
      <c r="B6" s="4">
        <f>PARAMS!D6</f>
        <v>1.5</v>
      </c>
      <c r="E6">
        <f t="shared" si="4"/>
        <v>0.04</v>
      </c>
      <c r="F6">
        <f t="shared" si="0"/>
        <v>0.13400000000000001</v>
      </c>
      <c r="G6">
        <f t="shared" si="1"/>
        <v>6.4600000000000031E-3</v>
      </c>
      <c r="H6">
        <f t="shared" si="2"/>
        <v>0.72194457599999995</v>
      </c>
      <c r="I6" s="14">
        <f t="shared" si="3"/>
        <v>-19633.920554851935</v>
      </c>
      <c r="J6" s="11"/>
      <c r="L6">
        <f>+F6</f>
        <v>0.13400000000000001</v>
      </c>
      <c r="M6" s="9">
        <f>+G6</f>
        <v>6.4600000000000031E-3</v>
      </c>
      <c r="N6" s="9">
        <f>+H6</f>
        <v>0.72194457599999995</v>
      </c>
      <c r="O6" s="13">
        <f>+I6</f>
        <v>-19633.920554851935</v>
      </c>
    </row>
    <row r="7" spans="1:15" x14ac:dyDescent="0.25">
      <c r="A7" s="2" t="str">
        <f>PARAMS!A7</f>
        <v>Kro^max</v>
      </c>
      <c r="B7" s="4">
        <f>PARAMS!D7</f>
        <v>0.85</v>
      </c>
      <c r="E7">
        <f t="shared" si="4"/>
        <v>0.05</v>
      </c>
      <c r="F7">
        <f t="shared" si="0"/>
        <v>0.14250000000000002</v>
      </c>
      <c r="G7">
        <f t="shared" si="1"/>
        <v>9.0281244591554014E-3</v>
      </c>
      <c r="H7">
        <f t="shared" si="2"/>
        <v>0.69233031249999999</v>
      </c>
      <c r="I7" s="14">
        <f t="shared" si="3"/>
        <v>-23324.72596464977</v>
      </c>
      <c r="J7" s="11"/>
      <c r="L7">
        <f>+F7</f>
        <v>0.14250000000000002</v>
      </c>
      <c r="M7" s="9">
        <f>+G7</f>
        <v>9.0281244591554014E-3</v>
      </c>
      <c r="N7" s="9">
        <f>+H7</f>
        <v>0.69233031249999999</v>
      </c>
      <c r="O7" s="13">
        <f>+I7</f>
        <v>-23324.72596464977</v>
      </c>
    </row>
    <row r="8" spans="1:15" x14ac:dyDescent="0.25">
      <c r="A8" s="2" t="str">
        <f>PARAMS!A8</f>
        <v>b</v>
      </c>
      <c r="B8" s="4">
        <f>PARAMS!D8</f>
        <v>4</v>
      </c>
      <c r="E8">
        <f t="shared" si="4"/>
        <v>6.0000000000000005E-2</v>
      </c>
      <c r="F8">
        <f t="shared" si="0"/>
        <v>0.15100000000000002</v>
      </c>
      <c r="G8">
        <f t="shared" si="1"/>
        <v>1.1867777803784492E-2</v>
      </c>
      <c r="H8">
        <f t="shared" si="2"/>
        <v>0.6636366159999999</v>
      </c>
      <c r="I8" s="14">
        <f t="shared" si="3"/>
        <v>-26100.251228294197</v>
      </c>
      <c r="J8" s="11"/>
      <c r="L8">
        <f>+F8</f>
        <v>0.15100000000000002</v>
      </c>
      <c r="M8" s="9">
        <f>+G8</f>
        <v>1.1867777803784492E-2</v>
      </c>
      <c r="N8" s="9">
        <f>+H8</f>
        <v>0.6636366159999999</v>
      </c>
      <c r="O8" s="13">
        <f>+I8</f>
        <v>-26100.251228294197</v>
      </c>
    </row>
    <row r="9" spans="1:15" x14ac:dyDescent="0.25">
      <c r="A9" s="2" t="str">
        <f>PARAMS!A9</f>
        <v>Sw^cross</v>
      </c>
      <c r="B9" s="4">
        <f>PARAMS!D9</f>
        <v>0.39</v>
      </c>
      <c r="E9">
        <f t="shared" si="4"/>
        <v>7.0000000000000007E-2</v>
      </c>
      <c r="F9">
        <f t="shared" si="0"/>
        <v>0.1595</v>
      </c>
      <c r="G9">
        <f t="shared" si="1"/>
        <v>1.4955109285792606E-2</v>
      </c>
      <c r="H9">
        <f t="shared" si="2"/>
        <v>0.63584420849999979</v>
      </c>
      <c r="I9" s="14">
        <f t="shared" si="3"/>
        <v>-28299.36326677987</v>
      </c>
      <c r="J9" s="11"/>
      <c r="L9">
        <f>+F9</f>
        <v>0.1595</v>
      </c>
      <c r="M9" s="9">
        <f>+G9</f>
        <v>1.4955109285792606E-2</v>
      </c>
      <c r="N9" s="9">
        <f>+H9</f>
        <v>0.63584420849999979</v>
      </c>
      <c r="O9" s="13">
        <f>+I9</f>
        <v>-28299.36326677987</v>
      </c>
    </row>
    <row r="10" spans="1:15" x14ac:dyDescent="0.25">
      <c r="A10" s="2" t="str">
        <f>PARAMS!A10</f>
        <v>c</v>
      </c>
      <c r="B10" s="4">
        <f>PARAMS!D10</f>
        <v>0.3</v>
      </c>
      <c r="E10">
        <f t="shared" si="4"/>
        <v>0.08</v>
      </c>
      <c r="F10">
        <f t="shared" si="0"/>
        <v>0.16800000000000001</v>
      </c>
      <c r="G10">
        <f t="shared" si="1"/>
        <v>1.8271639225860382E-2</v>
      </c>
      <c r="H10">
        <f t="shared" si="2"/>
        <v>0.60893401600000008</v>
      </c>
      <c r="I10" s="14">
        <f t="shared" si="3"/>
        <v>-30113.331641760371</v>
      </c>
      <c r="J10" s="11"/>
      <c r="L10">
        <f>+F10</f>
        <v>0.16800000000000001</v>
      </c>
      <c r="M10" s="9">
        <f>+G10</f>
        <v>1.8271639225860382E-2</v>
      </c>
      <c r="N10" s="9">
        <f>+H10</f>
        <v>0.60893401600000008</v>
      </c>
      <c r="O10" s="13">
        <f>+I10</f>
        <v>-30113.331641760371</v>
      </c>
    </row>
    <row r="11" spans="1:15" x14ac:dyDescent="0.25">
      <c r="A11" s="2" t="str">
        <f>PARAMS!A11</f>
        <v>S*w</v>
      </c>
      <c r="B11" s="4">
        <f>PARAMS!D11</f>
        <v>0.1</v>
      </c>
      <c r="E11">
        <f t="shared" si="4"/>
        <v>0.09</v>
      </c>
      <c r="F11">
        <f t="shared" si="0"/>
        <v>0.17649999999999999</v>
      </c>
      <c r="G11">
        <f t="shared" si="1"/>
        <v>2.1802499999999985E-2</v>
      </c>
      <c r="H11">
        <f t="shared" si="2"/>
        <v>0.58288716850000011</v>
      </c>
      <c r="I11" s="14">
        <f t="shared" si="3"/>
        <v>-31658.352981028984</v>
      </c>
      <c r="J11" s="11"/>
      <c r="L11">
        <f>+F11</f>
        <v>0.17649999999999999</v>
      </c>
      <c r="M11" s="9">
        <f>+G11</f>
        <v>2.1802499999999985E-2</v>
      </c>
      <c r="N11" s="9">
        <f>+H11</f>
        <v>0.58288716850000011</v>
      </c>
      <c r="O11" s="13">
        <f>+I11</f>
        <v>-31658.352981028984</v>
      </c>
    </row>
    <row r="12" spans="1:15" x14ac:dyDescent="0.25">
      <c r="A12" s="2" t="str">
        <f>PARAMS!A12</f>
        <v>Swi</v>
      </c>
      <c r="B12" s="4">
        <f>PARAMS!D12</f>
        <v>0.1</v>
      </c>
      <c r="E12">
        <f t="shared" si="4"/>
        <v>9.9999999999999992E-2</v>
      </c>
      <c r="F12">
        <f t="shared" si="0"/>
        <v>0.185</v>
      </c>
      <c r="G12">
        <f t="shared" si="1"/>
        <v>2.5535392105859655E-2</v>
      </c>
      <c r="H12">
        <f t="shared" si="2"/>
        <v>0.5576850000000001</v>
      </c>
      <c r="I12" s="14">
        <f t="shared" si="3"/>
        <v>-33009.141564880367</v>
      </c>
      <c r="J12" s="11"/>
      <c r="L12">
        <f>+F12</f>
        <v>0.185</v>
      </c>
      <c r="M12" s="9">
        <f>+G12</f>
        <v>2.5535392105859655E-2</v>
      </c>
      <c r="N12" s="9">
        <f>+H12</f>
        <v>0.5576850000000001</v>
      </c>
      <c r="O12" s="13">
        <f>+I12</f>
        <v>-33009.141564880367</v>
      </c>
    </row>
    <row r="13" spans="1:15" x14ac:dyDescent="0.25">
      <c r="A13" s="2" t="str">
        <f>PARAMS!A13</f>
        <v>Pc^max (Pa)</v>
      </c>
      <c r="B13" s="4">
        <f>PARAMS!D13</f>
        <v>100</v>
      </c>
      <c r="E13">
        <f t="shared" si="4"/>
        <v>0.10999999999999999</v>
      </c>
      <c r="F13">
        <f t="shared" si="0"/>
        <v>0.19350000000000001</v>
      </c>
      <c r="G13">
        <f t="shared" si="1"/>
        <v>2.9459919700331825E-2</v>
      </c>
      <c r="H13">
        <f t="shared" si="2"/>
        <v>0.53330904850000005</v>
      </c>
      <c r="I13" s="14">
        <f t="shared" si="3"/>
        <v>-34215.968351803749</v>
      </c>
      <c r="J13" s="11"/>
      <c r="L13">
        <f>+F13</f>
        <v>0.19350000000000001</v>
      </c>
      <c r="M13" s="9">
        <f>+G13</f>
        <v>2.9459919700331825E-2</v>
      </c>
      <c r="N13" s="9">
        <f>+H13</f>
        <v>0.53330904850000005</v>
      </c>
      <c r="O13" s="13">
        <f>+I13</f>
        <v>-34215.968351803749</v>
      </c>
    </row>
    <row r="14" spans="1:15" x14ac:dyDescent="0.25">
      <c r="A14" s="2" t="str">
        <f>PARAMS!A14</f>
        <v>\kappa (md)</v>
      </c>
      <c r="B14" s="4">
        <f>PARAMS!D14</f>
        <v>100</v>
      </c>
      <c r="E14">
        <f t="shared" si="4"/>
        <v>0.11999999999999998</v>
      </c>
      <c r="F14">
        <f t="shared" si="0"/>
        <v>0.20199999999999999</v>
      </c>
      <c r="G14">
        <f t="shared" si="1"/>
        <v>3.3567144650684846E-2</v>
      </c>
      <c r="H14">
        <f t="shared" si="2"/>
        <v>0.50974105599999997</v>
      </c>
      <c r="I14" s="14">
        <f t="shared" si="3"/>
        <v>-35313.941483381015</v>
      </c>
      <c r="J14" s="11"/>
      <c r="L14">
        <f>+F14</f>
        <v>0.20199999999999999</v>
      </c>
      <c r="M14" s="9">
        <f>+G14</f>
        <v>3.3567144650684846E-2</v>
      </c>
      <c r="N14" s="9">
        <f>+H14</f>
        <v>0.50974105599999997</v>
      </c>
      <c r="O14" s="13">
        <f>+I14</f>
        <v>-35313.941483381015</v>
      </c>
    </row>
    <row r="15" spans="1:15" x14ac:dyDescent="0.25">
      <c r="A15" s="2" t="str">
        <f>PARAMS!A15</f>
        <v>\mu_w (cP)</v>
      </c>
      <c r="B15" s="4">
        <f>PARAMS!D15</f>
        <v>1</v>
      </c>
      <c r="E15">
        <f t="shared" si="4"/>
        <v>0.12999999999999998</v>
      </c>
      <c r="F15">
        <f t="shared" si="0"/>
        <v>0.21049999999999996</v>
      </c>
      <c r="G15">
        <f t="shared" si="1"/>
        <v>3.7849274514183226E-2</v>
      </c>
      <c r="H15">
        <f t="shared" si="2"/>
        <v>0.48696296850000004</v>
      </c>
      <c r="I15" s="14">
        <f t="shared" si="3"/>
        <v>-36328.359262822334</v>
      </c>
      <c r="J15" s="11"/>
      <c r="L15">
        <f>+F15</f>
        <v>0.21049999999999996</v>
      </c>
      <c r="M15" s="9">
        <f>+G15</f>
        <v>3.7849274514183226E-2</v>
      </c>
      <c r="N15" s="9">
        <f>+H15</f>
        <v>0.48696296850000004</v>
      </c>
      <c r="O15" s="13">
        <f>+I15</f>
        <v>-36328.359262822334</v>
      </c>
    </row>
    <row r="16" spans="1:15" x14ac:dyDescent="0.25">
      <c r="A16" s="2" t="str">
        <f>PARAMS!A16</f>
        <v>Porosity</v>
      </c>
      <c r="B16" s="4">
        <f>PARAMS!D16</f>
        <v>0.25</v>
      </c>
      <c r="E16">
        <f t="shared" si="4"/>
        <v>0.13999999999999999</v>
      </c>
      <c r="F16">
        <f t="shared" si="0"/>
        <v>0.21899999999999997</v>
      </c>
      <c r="G16">
        <f t="shared" si="1"/>
        <v>4.2299436757479394E-2</v>
      </c>
      <c r="H16">
        <f t="shared" si="2"/>
        <v>0.46495693599999988</v>
      </c>
      <c r="I16" s="14">
        <f t="shared" si="3"/>
        <v>-37277.947164662546</v>
      </c>
      <c r="J16" s="11"/>
      <c r="L16">
        <f>+F16</f>
        <v>0.21899999999999997</v>
      </c>
      <c r="M16" s="9">
        <f>+G16</f>
        <v>4.2299436757479394E-2</v>
      </c>
      <c r="N16" s="9">
        <f>+H16</f>
        <v>0.46495693599999988</v>
      </c>
      <c r="O16" s="13">
        <f>+I16</f>
        <v>-37277.947164662546</v>
      </c>
    </row>
    <row r="17" spans="1:15" x14ac:dyDescent="0.25">
      <c r="A17" s="2" t="str">
        <f>PARAMS!A17</f>
        <v>\kappa (m^2)</v>
      </c>
      <c r="B17" s="4">
        <f>PARAMS!D17</f>
        <v>9.8692299999999996E-14</v>
      </c>
      <c r="E17">
        <f t="shared" si="4"/>
        <v>0.15</v>
      </c>
      <c r="F17">
        <f t="shared" si="0"/>
        <v>0.22750000000000001</v>
      </c>
      <c r="G17">
        <f t="shared" si="1"/>
        <v>4.6911510780937339E-2</v>
      </c>
      <c r="H17">
        <f t="shared" si="2"/>
        <v>0.44370531249999989</v>
      </c>
      <c r="I17" s="14">
        <f t="shared" si="3"/>
        <v>-38176.894537691791</v>
      </c>
      <c r="J17" s="11"/>
      <c r="L17">
        <f>+F17</f>
        <v>0.22750000000000001</v>
      </c>
      <c r="M17" s="9">
        <f>+G17</f>
        <v>4.6911510780937339E-2</v>
      </c>
      <c r="N17" s="9">
        <f>+H17</f>
        <v>0.44370531249999989</v>
      </c>
      <c r="O17" s="13">
        <f>+I17</f>
        <v>-38176.894537691791</v>
      </c>
    </row>
    <row r="18" spans="1:15" x14ac:dyDescent="0.25">
      <c r="A18" s="2" t="str">
        <f>PARAMS!A18</f>
        <v>\mu_w (Pa . s)</v>
      </c>
      <c r="B18" s="4">
        <f>PARAMS!D18</f>
        <v>1E-3</v>
      </c>
      <c r="E18">
        <f t="shared" si="4"/>
        <v>0.16</v>
      </c>
      <c r="F18">
        <f t="shared" si="0"/>
        <v>0.23600000000000002</v>
      </c>
      <c r="G18">
        <f t="shared" si="1"/>
        <v>5.167999999999999E-2</v>
      </c>
      <c r="H18">
        <f t="shared" si="2"/>
        <v>0.42319065599999989</v>
      </c>
      <c r="I18" s="14">
        <f t="shared" si="3"/>
        <v>-39036.180192622887</v>
      </c>
      <c r="J18" s="11"/>
      <c r="L18">
        <f>+F18</f>
        <v>0.23600000000000002</v>
      </c>
      <c r="M18" s="9">
        <f>+G18</f>
        <v>5.167999999999999E-2</v>
      </c>
      <c r="N18" s="9">
        <f>+H18</f>
        <v>0.42319065599999989</v>
      </c>
      <c r="O18" s="13">
        <f>+I18</f>
        <v>-39036.180192622887</v>
      </c>
    </row>
    <row r="19" spans="1:15" x14ac:dyDescent="0.25">
      <c r="E19">
        <f t="shared" si="4"/>
        <v>0.17</v>
      </c>
      <c r="F19">
        <f t="shared" si="0"/>
        <v>0.24450000000000002</v>
      </c>
      <c r="G19">
        <f t="shared" si="1"/>
        <v>5.6599932475666428E-2</v>
      </c>
      <c r="H19">
        <f t="shared" si="2"/>
        <v>0.40339572849999994</v>
      </c>
      <c r="I19" s="14">
        <f t="shared" si="3"/>
        <v>-39864.460760685979</v>
      </c>
      <c r="J19" s="11"/>
      <c r="L19">
        <f>+F19</f>
        <v>0.24450000000000002</v>
      </c>
      <c r="M19" s="9">
        <f>+G19</f>
        <v>5.6599932475666428E-2</v>
      </c>
      <c r="N19" s="9">
        <f>+H19</f>
        <v>0.40339572849999994</v>
      </c>
      <c r="O19" s="13">
        <f>+I19</f>
        <v>-39864.460760685979</v>
      </c>
    </row>
    <row r="20" spans="1:15" x14ac:dyDescent="0.25">
      <c r="A20" s="2" t="s">
        <v>25</v>
      </c>
      <c r="B20" s="4"/>
      <c r="E20">
        <f t="shared" si="4"/>
        <v>0.18000000000000002</v>
      </c>
      <c r="F20">
        <f t="shared" si="0"/>
        <v>0.253</v>
      </c>
      <c r="G20">
        <f t="shared" si="1"/>
        <v>6.1666782387278803E-2</v>
      </c>
      <c r="H20">
        <f t="shared" si="2"/>
        <v>0.38430349599999986</v>
      </c>
      <c r="I20" s="14">
        <f t="shared" si="3"/>
        <v>-40668.681452461431</v>
      </c>
      <c r="J20" s="11"/>
      <c r="L20">
        <f>+F20</f>
        <v>0.253</v>
      </c>
      <c r="M20" s="9">
        <f>+G20</f>
        <v>6.1666782387278803E-2</v>
      </c>
      <c r="N20" s="9">
        <f>+H20</f>
        <v>0.38430349599999986</v>
      </c>
      <c r="O20" s="13">
        <f>+I20</f>
        <v>-40668.681452461431</v>
      </c>
    </row>
    <row r="21" spans="1:15" x14ac:dyDescent="0.25">
      <c r="A21" s="2" t="s">
        <v>26</v>
      </c>
      <c r="B21" s="4">
        <f>PARAMS!D21</f>
        <v>1000</v>
      </c>
      <c r="E21">
        <f t="shared" si="4"/>
        <v>0.19000000000000003</v>
      </c>
      <c r="F21">
        <f t="shared" si="0"/>
        <v>0.26150000000000007</v>
      </c>
      <c r="G21">
        <f t="shared" si="1"/>
        <v>6.6876407041272817E-2</v>
      </c>
      <c r="H21">
        <f t="shared" si="2"/>
        <v>0.36589712849999989</v>
      </c>
      <c r="I21" s="14">
        <f t="shared" si="3"/>
        <v>-41454.505555528012</v>
      </c>
      <c r="J21" s="11"/>
      <c r="L21">
        <f>+F21</f>
        <v>0.26150000000000007</v>
      </c>
      <c r="M21" s="9">
        <f>+G21</f>
        <v>6.6876407041272817E-2</v>
      </c>
      <c r="N21" s="9">
        <f>+H21</f>
        <v>0.36589712849999989</v>
      </c>
      <c r="O21" s="13">
        <f>+I21</f>
        <v>-41454.505555528012</v>
      </c>
    </row>
    <row r="22" spans="1:15" x14ac:dyDescent="0.25">
      <c r="A22" s="2" t="s">
        <v>27</v>
      </c>
      <c r="B22" s="4">
        <f>PARAMS!D22</f>
        <v>1</v>
      </c>
      <c r="E22">
        <f t="shared" si="4"/>
        <v>0.20000000000000004</v>
      </c>
      <c r="F22">
        <f t="shared" si="0"/>
        <v>0.27</v>
      </c>
      <c r="G22">
        <f t="shared" si="1"/>
        <v>7.2224995673243225E-2</v>
      </c>
      <c r="H22">
        <f t="shared" si="2"/>
        <v>0.34815999999999986</v>
      </c>
      <c r="I22" s="14">
        <f t="shared" si="3"/>
        <v>-42226.622617596542</v>
      </c>
      <c r="J22" s="11"/>
      <c r="L22">
        <f>+F22</f>
        <v>0.27</v>
      </c>
      <c r="M22" s="9">
        <f>+G22</f>
        <v>7.2224995673243225E-2</v>
      </c>
      <c r="N22" s="9">
        <f>+H22</f>
        <v>0.34815999999999986</v>
      </c>
      <c r="O22" s="13">
        <f>+I22</f>
        <v>-42226.622617596542</v>
      </c>
    </row>
    <row r="23" spans="1:15" x14ac:dyDescent="0.25">
      <c r="A23" s="2" t="s">
        <v>28</v>
      </c>
      <c r="B23" s="4">
        <f>PARAMS!D23</f>
        <v>-35000</v>
      </c>
      <c r="E23">
        <f t="shared" si="4"/>
        <v>0.21000000000000005</v>
      </c>
      <c r="F23">
        <f t="shared" si="0"/>
        <v>0.27850000000000008</v>
      </c>
      <c r="G23">
        <f t="shared" si="1"/>
        <v>7.7709027347213702E-2</v>
      </c>
      <c r="H23">
        <f t="shared" si="2"/>
        <v>0.33107568849999985</v>
      </c>
      <c r="I23" s="14">
        <f t="shared" si="3"/>
        <v>-42988.973639309435</v>
      </c>
      <c r="J23" s="11"/>
      <c r="L23">
        <f>+F23</f>
        <v>0.27850000000000008</v>
      </c>
      <c r="M23" s="9">
        <f>+G23</f>
        <v>7.7709027347213702E-2</v>
      </c>
      <c r="N23" s="9">
        <f>+H23</f>
        <v>0.33107568849999985</v>
      </c>
      <c r="O23" s="13">
        <f>+I23</f>
        <v>-42988.973639309435</v>
      </c>
    </row>
    <row r="24" spans="1:15" x14ac:dyDescent="0.25">
      <c r="A24" s="2" t="s">
        <v>29</v>
      </c>
      <c r="B24" s="4">
        <f>PARAMS!D24</f>
        <v>0.9</v>
      </c>
      <c r="E24">
        <f t="shared" si="4"/>
        <v>0.22000000000000006</v>
      </c>
      <c r="F24">
        <f t="shared" si="0"/>
        <v>0.28700000000000003</v>
      </c>
      <c r="G24">
        <f t="shared" si="1"/>
        <v>8.3325235973263273E-2</v>
      </c>
      <c r="H24">
        <f t="shared" si="2"/>
        <v>0.31462797599999981</v>
      </c>
      <c r="I24" s="14">
        <f t="shared" si="3"/>
        <v>-43744.91837525375</v>
      </c>
      <c r="J24" s="11"/>
      <c r="L24">
        <f>+F24</f>
        <v>0.28700000000000003</v>
      </c>
      <c r="M24" s="9">
        <f>+G24</f>
        <v>8.3325235973263273E-2</v>
      </c>
      <c r="N24" s="9">
        <f>+H24</f>
        <v>0.31462797599999981</v>
      </c>
      <c r="O24" s="13">
        <f>+I24</f>
        <v>-43744.91837525375</v>
      </c>
    </row>
    <row r="25" spans="1:15" x14ac:dyDescent="0.25">
      <c r="A25" s="2" t="s">
        <v>30</v>
      </c>
      <c r="B25" s="4">
        <f>PARAMS!D25</f>
        <v>0</v>
      </c>
      <c r="E25">
        <f t="shared" si="4"/>
        <v>0.23000000000000007</v>
      </c>
      <c r="F25">
        <f t="shared" si="0"/>
        <v>0.2955000000000001</v>
      </c>
      <c r="G25">
        <f t="shared" si="1"/>
        <v>8.9070580966725502E-2</v>
      </c>
      <c r="H25">
        <f t="shared" si="2"/>
        <v>0.29880084849999988</v>
      </c>
      <c r="I25" s="14">
        <f t="shared" si="3"/>
        <v>-44497.361539848389</v>
      </c>
      <c r="J25" s="11"/>
      <c r="L25">
        <f>+F25</f>
        <v>0.2955000000000001</v>
      </c>
      <c r="M25" s="9">
        <f>+G25</f>
        <v>8.9070580966725502E-2</v>
      </c>
      <c r="N25" s="9">
        <f>+H25</f>
        <v>0.29880084849999988</v>
      </c>
      <c r="O25" s="13">
        <f>+I25</f>
        <v>-44497.361539848389</v>
      </c>
    </row>
    <row r="26" spans="1:15" x14ac:dyDescent="0.25">
      <c r="E26">
        <f t="shared" si="4"/>
        <v>0.24000000000000007</v>
      </c>
      <c r="F26">
        <f t="shared" si="0"/>
        <v>0.30400000000000005</v>
      </c>
      <c r="G26">
        <f t="shared" si="1"/>
        <v>9.4942222430276044E-2</v>
      </c>
      <c r="H26">
        <f t="shared" si="2"/>
        <v>0.2835784959999999</v>
      </c>
      <c r="I26" s="14">
        <f t="shared" si="3"/>
        <v>-45248.849380970256</v>
      </c>
      <c r="J26" s="11"/>
      <c r="L26">
        <f>+F26</f>
        <v>0.30400000000000005</v>
      </c>
      <c r="M26" s="9">
        <f>+G26</f>
        <v>9.4942222430276044E-2</v>
      </c>
      <c r="N26" s="9">
        <f>+H26</f>
        <v>0.2835784959999999</v>
      </c>
      <c r="O26" s="13">
        <f>+I26</f>
        <v>-45248.849380970256</v>
      </c>
    </row>
    <row r="27" spans="1:15" x14ac:dyDescent="0.25">
      <c r="E27">
        <f t="shared" si="4"/>
        <v>0.25000000000000006</v>
      </c>
      <c r="F27">
        <f t="shared" si="0"/>
        <v>0.31250000000000006</v>
      </c>
      <c r="G27">
        <f t="shared" si="1"/>
        <v>0.10093750000000007</v>
      </c>
      <c r="H27">
        <f t="shared" si="2"/>
        <v>0.26894531249999998</v>
      </c>
      <c r="I27" s="14">
        <f t="shared" si="3"/>
        <v>-46001.644584649868</v>
      </c>
      <c r="J27" s="11"/>
      <c r="L27">
        <f>+F27</f>
        <v>0.31250000000000006</v>
      </c>
      <c r="M27" s="9">
        <f>+G27</f>
        <v>0.10093750000000007</v>
      </c>
      <c r="N27" s="9">
        <f>+H27</f>
        <v>0.26894531249999998</v>
      </c>
      <c r="O27" s="13">
        <f>+I27</f>
        <v>-46001.644584649868</v>
      </c>
    </row>
    <row r="28" spans="1:15" x14ac:dyDescent="0.25">
      <c r="E28">
        <f t="shared" si="4"/>
        <v>0.26000000000000006</v>
      </c>
      <c r="F28">
        <f t="shared" si="0"/>
        <v>0.32100000000000006</v>
      </c>
      <c r="G28">
        <f t="shared" si="1"/>
        <v>0.10705391468788057</v>
      </c>
      <c r="H28">
        <f t="shared" si="2"/>
        <v>0.254885896</v>
      </c>
      <c r="I28" s="14">
        <f t="shared" si="3"/>
        <v>-46757.785133998332</v>
      </c>
      <c r="J28" s="11"/>
      <c r="L28">
        <f>+F28</f>
        <v>0.32100000000000006</v>
      </c>
      <c r="M28" s="9">
        <f>+G28</f>
        <v>0.10705391468788057</v>
      </c>
      <c r="N28" s="9">
        <f>+H28</f>
        <v>0.254885896</v>
      </c>
      <c r="O28" s="13">
        <f>+I28</f>
        <v>-46757.785133998332</v>
      </c>
    </row>
    <row r="29" spans="1:15" x14ac:dyDescent="0.25">
      <c r="E29">
        <f t="shared" si="4"/>
        <v>0.27000000000000007</v>
      </c>
      <c r="F29">
        <f t="shared" si="0"/>
        <v>0.32950000000000007</v>
      </c>
      <c r="G29">
        <f t="shared" si="1"/>
        <v>0.11328911319606137</v>
      </c>
      <c r="H29">
        <f t="shared" si="2"/>
        <v>0.24138504849999992</v>
      </c>
      <c r="I29" s="14">
        <f t="shared" si="3"/>
        <v>-47519.131153316201</v>
      </c>
      <c r="J29" s="11"/>
      <c r="L29">
        <f>+F29</f>
        <v>0.32950000000000007</v>
      </c>
      <c r="M29" s="9">
        <f>+G29</f>
        <v>0.11328911319606137</v>
      </c>
      <c r="N29" s="9">
        <f>+H29</f>
        <v>0.24138504849999992</v>
      </c>
      <c r="O29" s="13">
        <f>+I29</f>
        <v>-47519.131153316201</v>
      </c>
    </row>
    <row r="30" spans="1:15" x14ac:dyDescent="0.25">
      <c r="E30">
        <f t="shared" si="4"/>
        <v>0.28000000000000008</v>
      </c>
      <c r="F30">
        <f t="shared" si="0"/>
        <v>0.33800000000000008</v>
      </c>
      <c r="G30">
        <f t="shared" si="1"/>
        <v>0.11964087428634085</v>
      </c>
      <c r="H30">
        <f t="shared" si="2"/>
        <v>0.22842777599999997</v>
      </c>
      <c r="I30" s="14">
        <f t="shared" si="3"/>
        <v>-48287.402667785747</v>
      </c>
      <c r="J30" s="11"/>
      <c r="L30">
        <f>+F30</f>
        <v>0.33800000000000008</v>
      </c>
      <c r="M30" s="9">
        <f>+G30</f>
        <v>0.11964087428634085</v>
      </c>
      <c r="N30" s="9">
        <f>+H30</f>
        <v>0.22842777599999997</v>
      </c>
      <c r="O30" s="13">
        <f>+I30</f>
        <v>-48287.402667785747</v>
      </c>
    </row>
    <row r="31" spans="1:15" x14ac:dyDescent="0.25">
      <c r="E31">
        <f t="shared" si="4"/>
        <v>0.29000000000000009</v>
      </c>
      <c r="F31">
        <f t="shared" si="0"/>
        <v>0.34650000000000009</v>
      </c>
      <c r="G31">
        <f t="shared" si="1"/>
        <v>0.12610709687107233</v>
      </c>
      <c r="H31">
        <f t="shared" si="2"/>
        <v>0.21599928849999997</v>
      </c>
      <c r="I31" s="14">
        <f t="shared" si="3"/>
        <v>-49064.210437401845</v>
      </c>
      <c r="J31" s="11"/>
      <c r="L31">
        <f>+F31</f>
        <v>0.34650000000000009</v>
      </c>
      <c r="M31" s="9">
        <f>+G31</f>
        <v>0.12610709687107233</v>
      </c>
      <c r="N31" s="9">
        <f>+H31</f>
        <v>0.21599928849999997</v>
      </c>
      <c r="O31" s="13">
        <f>+I31</f>
        <v>-49064.210437401845</v>
      </c>
    </row>
    <row r="32" spans="1:15" x14ac:dyDescent="0.25">
      <c r="E32">
        <f t="shared" si="4"/>
        <v>0.3000000000000001</v>
      </c>
      <c r="F32">
        <f t="shared" si="0"/>
        <v>0.35500000000000009</v>
      </c>
      <c r="G32">
        <f t="shared" si="1"/>
        <v>0.13268578955562657</v>
      </c>
      <c r="H32">
        <f t="shared" si="2"/>
        <v>0.20408499999999993</v>
      </c>
      <c r="I32" s="14">
        <f t="shared" si="3"/>
        <v>-49851.08147546641</v>
      </c>
      <c r="J32" s="11"/>
      <c r="L32">
        <f>+F32</f>
        <v>0.35500000000000009</v>
      </c>
      <c r="M32" s="9">
        <f>+G32</f>
        <v>0.13268578955562657</v>
      </c>
      <c r="N32" s="9">
        <f>+H32</f>
        <v>0.20408499999999993</v>
      </c>
      <c r="O32" s="13">
        <f>+I32</f>
        <v>-49851.08147546641</v>
      </c>
    </row>
    <row r="33" spans="5:15" x14ac:dyDescent="0.25">
      <c r="E33">
        <f t="shared" si="4"/>
        <v>0.31000000000000011</v>
      </c>
      <c r="F33">
        <f t="shared" si="0"/>
        <v>0.36350000000000005</v>
      </c>
      <c r="G33">
        <f t="shared" si="1"/>
        <v>0.13937506141254255</v>
      </c>
      <c r="H33">
        <f t="shared" si="2"/>
        <v>0.19267052849999994</v>
      </c>
      <c r="I33" s="14">
        <f t="shared" si="3"/>
        <v>-50649.480467709007</v>
      </c>
      <c r="J33" s="11"/>
      <c r="L33">
        <f>+F33</f>
        <v>0.36350000000000005</v>
      </c>
      <c r="M33" s="9">
        <f>+G33</f>
        <v>0.13937506141254255</v>
      </c>
      <c r="N33" s="9">
        <f>+H33</f>
        <v>0.19267052849999994</v>
      </c>
      <c r="O33" s="13">
        <f>+I33</f>
        <v>-50649.480467709007</v>
      </c>
    </row>
    <row r="34" spans="5:15" x14ac:dyDescent="0.25">
      <c r="E34">
        <f t="shared" si="4"/>
        <v>0.32000000000000012</v>
      </c>
      <c r="F34">
        <f t="shared" si="0"/>
        <v>0.37200000000000011</v>
      </c>
      <c r="G34">
        <f t="shared" si="1"/>
        <v>0.14617311380688322</v>
      </c>
      <c r="H34">
        <f t="shared" si="2"/>
        <v>0.18174169599999995</v>
      </c>
      <c r="I34" s="14">
        <f t="shared" si="3"/>
        <v>-51460.828021560956</v>
      </c>
      <c r="J34" s="11"/>
      <c r="L34">
        <f>+F34</f>
        <v>0.37200000000000011</v>
      </c>
      <c r="M34" s="9">
        <f>+G34</f>
        <v>0.14617311380688322</v>
      </c>
      <c r="N34" s="9">
        <f>+H34</f>
        <v>0.18174169599999995</v>
      </c>
      <c r="O34" s="13">
        <f>+I34</f>
        <v>-51460.828021560956</v>
      </c>
    </row>
    <row r="35" spans="5:15" x14ac:dyDescent="0.25">
      <c r="E35">
        <f t="shared" si="4"/>
        <v>0.33000000000000013</v>
      </c>
      <c r="F35">
        <f t="shared" si="0"/>
        <v>0.38050000000000006</v>
      </c>
      <c r="G35">
        <f t="shared" si="1"/>
        <v>0.15307823312362223</v>
      </c>
      <c r="H35">
        <f t="shared" si="2"/>
        <v>0.17128452849999992</v>
      </c>
      <c r="I35" s="14">
        <f t="shared" si="3"/>
        <v>-52286.516464891647</v>
      </c>
      <c r="J35" s="11"/>
      <c r="L35">
        <f>+F35</f>
        <v>0.38050000000000006</v>
      </c>
      <c r="M35" s="9">
        <f>+G35</f>
        <v>0.15307823312362223</v>
      </c>
      <c r="N35" s="9">
        <f>+H35</f>
        <v>0.17128452849999992</v>
      </c>
      <c r="O35" s="13">
        <f>+I35</f>
        <v>-52286.516464891647</v>
      </c>
    </row>
    <row r="36" spans="5:15" x14ac:dyDescent="0.25">
      <c r="E36">
        <f t="shared" si="4"/>
        <v>0.34000000000000014</v>
      </c>
      <c r="F36">
        <f t="shared" si="0"/>
        <v>0.38900000000000012</v>
      </c>
      <c r="G36">
        <f t="shared" si="1"/>
        <v>0.16008878427297779</v>
      </c>
      <c r="H36">
        <f t="shared" si="2"/>
        <v>0.1612852559999999</v>
      </c>
      <c r="I36" s="14">
        <f t="shared" si="3"/>
        <v>-53127.923758044228</v>
      </c>
      <c r="J36" s="11"/>
      <c r="L36">
        <f>+F36</f>
        <v>0.38900000000000012</v>
      </c>
      <c r="M36" s="9">
        <f>+G36</f>
        <v>0.16008878427297779</v>
      </c>
      <c r="N36" s="9">
        <f>+H36</f>
        <v>0.1612852559999999</v>
      </c>
      <c r="O36" s="13">
        <f>+I36</f>
        <v>-53127.923758044228</v>
      </c>
    </row>
    <row r="37" spans="5:15" x14ac:dyDescent="0.25">
      <c r="E37">
        <f t="shared" si="4"/>
        <v>0.35000000000000014</v>
      </c>
      <c r="F37">
        <f t="shared" si="0"/>
        <v>0.39750000000000008</v>
      </c>
      <c r="G37">
        <f t="shared" si="1"/>
        <v>0.16720320486985299</v>
      </c>
      <c r="H37">
        <f t="shared" si="2"/>
        <v>0.15173031249999991</v>
      </c>
      <c r="I37" s="14">
        <f t="shared" si="3"/>
        <v>-53986.425967290372</v>
      </c>
      <c r="J37" s="11"/>
      <c r="L37">
        <f>+F37</f>
        <v>0.39750000000000008</v>
      </c>
      <c r="M37" s="9">
        <f>+G37</f>
        <v>0.16720320486985299</v>
      </c>
      <c r="N37" s="9">
        <f>+H37</f>
        <v>0.15173031249999991</v>
      </c>
      <c r="O37" s="13">
        <f>+I37</f>
        <v>-53986.425967290372</v>
      </c>
    </row>
    <row r="38" spans="5:15" x14ac:dyDescent="0.25">
      <c r="E38">
        <f t="shared" si="4"/>
        <v>0.36000000000000015</v>
      </c>
      <c r="F38">
        <f t="shared" si="0"/>
        <v>0.40600000000000014</v>
      </c>
      <c r="G38">
        <f t="shared" si="1"/>
        <v>0.17442000000000007</v>
      </c>
      <c r="H38">
        <f t="shared" si="2"/>
        <v>0.14260633599999992</v>
      </c>
      <c r="I38" s="14">
        <f t="shared" si="3"/>
        <v>-54863.408661330737</v>
      </c>
      <c r="J38" s="11"/>
      <c r="L38">
        <f>+F38</f>
        <v>0.40600000000000014</v>
      </c>
      <c r="M38" s="9">
        <f>+G38</f>
        <v>0.17442000000000007</v>
      </c>
      <c r="N38" s="9">
        <f>+H38</f>
        <v>0.14260633599999992</v>
      </c>
      <c r="O38" s="13">
        <f>+I38</f>
        <v>-54863.408661330737</v>
      </c>
    </row>
    <row r="39" spans="5:15" x14ac:dyDescent="0.25">
      <c r="E39">
        <f t="shared" si="4"/>
        <v>0.37000000000000016</v>
      </c>
      <c r="F39">
        <f t="shared" si="0"/>
        <v>0.41450000000000009</v>
      </c>
      <c r="G39">
        <f t="shared" si="1"/>
        <v>0.1817377374989852</v>
      </c>
      <c r="H39">
        <f t="shared" si="2"/>
        <v>0.13390016849999992</v>
      </c>
      <c r="I39" s="14">
        <f t="shared" si="3"/>
        <v>-55760.277527725775</v>
      </c>
      <c r="J39" s="11"/>
      <c r="L39">
        <f>+F39</f>
        <v>0.41450000000000009</v>
      </c>
      <c r="M39" s="9">
        <f>+G39</f>
        <v>0.1817377374989852</v>
      </c>
      <c r="N39" s="9">
        <f>+H39</f>
        <v>0.13390016849999992</v>
      </c>
      <c r="O39" s="13">
        <f>+I39</f>
        <v>-55760.277527725775</v>
      </c>
    </row>
    <row r="40" spans="5:15" x14ac:dyDescent="0.25">
      <c r="E40">
        <f t="shared" si="4"/>
        <v>0.38000000000000017</v>
      </c>
      <c r="F40">
        <f t="shared" si="0"/>
        <v>0.42300000000000015</v>
      </c>
      <c r="G40">
        <f t="shared" si="1"/>
        <v>0.18915504368110317</v>
      </c>
      <c r="H40">
        <f t="shared" si="2"/>
        <v>0.1255988559999999</v>
      </c>
      <c r="I40" s="14">
        <f t="shared" si="3"/>
        <v>-56678.468457813156</v>
      </c>
      <c r="J40" s="11"/>
      <c r="L40">
        <f>+F40</f>
        <v>0.42300000000000015</v>
      </c>
      <c r="M40" s="9">
        <f>+G40</f>
        <v>0.18915504368110317</v>
      </c>
      <c r="N40" s="9">
        <f>+H40</f>
        <v>0.1255988559999999</v>
      </c>
      <c r="O40" s="13">
        <f>+I40</f>
        <v>-56678.468457813156</v>
      </c>
    </row>
    <row r="41" spans="5:15" x14ac:dyDescent="0.25">
      <c r="E41">
        <f t="shared" si="4"/>
        <v>0.39000000000000018</v>
      </c>
      <c r="F41">
        <f t="shared" si="0"/>
        <v>0.43150000000000011</v>
      </c>
      <c r="G41">
        <f t="shared" si="1"/>
        <v>0.1966705994645617</v>
      </c>
      <c r="H41">
        <f t="shared" si="2"/>
        <v>0.11768964849999992</v>
      </c>
      <c r="I41" s="14">
        <f t="shared" si="3"/>
        <v>-57619.457312906248</v>
      </c>
      <c r="J41" s="11"/>
      <c r="L41">
        <f>+F41</f>
        <v>0.43150000000000011</v>
      </c>
      <c r="M41" s="9">
        <f>+G41</f>
        <v>0.1966705994645617</v>
      </c>
      <c r="N41" s="9">
        <f>+H41</f>
        <v>0.11768964849999992</v>
      </c>
      <c r="O41" s="13">
        <f>+I41</f>
        <v>-57619.457312906248</v>
      </c>
    </row>
    <row r="42" spans="5:15" x14ac:dyDescent="0.25">
      <c r="E42">
        <f t="shared" si="4"/>
        <v>0.40000000000000019</v>
      </c>
      <c r="F42">
        <f t="shared" si="0"/>
        <v>0.44000000000000017</v>
      </c>
      <c r="G42">
        <f t="shared" si="1"/>
        <v>0.20428313684687746</v>
      </c>
      <c r="H42">
        <f t="shared" si="2"/>
        <v>0.1101599999999999</v>
      </c>
      <c r="I42" s="14">
        <f t="shared" si="3"/>
        <v>-58584.769558605527</v>
      </c>
      <c r="J42" s="11"/>
      <c r="L42">
        <f>+F42</f>
        <v>0.44000000000000017</v>
      </c>
      <c r="M42" s="9">
        <f>+G42</f>
        <v>0.20428313684687746</v>
      </c>
      <c r="N42" s="9">
        <f>+H42</f>
        <v>0.1101599999999999</v>
      </c>
      <c r="O42" s="13">
        <f>+I42</f>
        <v>-58584.769558605527</v>
      </c>
    </row>
    <row r="43" spans="5:15" x14ac:dyDescent="0.25">
      <c r="E43">
        <f t="shared" si="4"/>
        <v>0.4100000000000002</v>
      </c>
      <c r="F43">
        <f t="shared" si="0"/>
        <v>0.44850000000000012</v>
      </c>
      <c r="G43">
        <f t="shared" si="1"/>
        <v>0.21199143569080817</v>
      </c>
      <c r="H43">
        <f t="shared" si="2"/>
        <v>0.10299756849999991</v>
      </c>
      <c r="I43" s="14">
        <f t="shared" si="3"/>
        <v>-59575.989935886231</v>
      </c>
      <c r="J43" s="11"/>
      <c r="L43">
        <f>+F43</f>
        <v>0.44850000000000012</v>
      </c>
      <c r="M43" s="9">
        <f>+G43</f>
        <v>0.21199143569080817</v>
      </c>
      <c r="N43" s="9">
        <f>+H43</f>
        <v>0.10299756849999991</v>
      </c>
      <c r="O43" s="13">
        <f>+I43</f>
        <v>-59575.989935886231</v>
      </c>
    </row>
    <row r="44" spans="5:15" x14ac:dyDescent="0.25">
      <c r="E44">
        <f t="shared" si="4"/>
        <v>0.42000000000000021</v>
      </c>
      <c r="F44">
        <f t="shared" si="0"/>
        <v>0.45700000000000018</v>
      </c>
      <c r="G44">
        <f t="shared" si="1"/>
        <v>0.21979432078650271</v>
      </c>
      <c r="H44">
        <f t="shared" si="2"/>
        <v>9.6190215999999884E-2</v>
      </c>
      <c r="I44" s="14">
        <f t="shared" si="3"/>
        <v>-60594.772325825063</v>
      </c>
      <c r="J44" s="11"/>
      <c r="L44">
        <f>+F44</f>
        <v>0.45700000000000018</v>
      </c>
      <c r="M44" s="9">
        <f>+G44</f>
        <v>0.21979432078650271</v>
      </c>
      <c r="N44" s="9">
        <f>+H44</f>
        <v>9.6190215999999884E-2</v>
      </c>
      <c r="O44" s="13">
        <f>+I44</f>
        <v>-60594.772325825063</v>
      </c>
    </row>
    <row r="45" spans="5:15" x14ac:dyDescent="0.25">
      <c r="E45">
        <f t="shared" si="4"/>
        <v>0.43000000000000022</v>
      </c>
      <c r="F45">
        <f t="shared" si="0"/>
        <v>0.46550000000000014</v>
      </c>
      <c r="G45">
        <f t="shared" si="1"/>
        <v>0.22769065916007639</v>
      </c>
      <c r="H45">
        <f t="shared" si="2"/>
        <v>8.9726008499999885E-2</v>
      </c>
      <c r="I45" s="14">
        <f t="shared" si="3"/>
        <v>-61642.849958387989</v>
      </c>
      <c r="J45" s="11"/>
      <c r="L45">
        <f>+F45</f>
        <v>0.46550000000000014</v>
      </c>
      <c r="M45" s="9">
        <f>+G45</f>
        <v>0.22769065916007639</v>
      </c>
      <c r="N45" s="9">
        <f>+H45</f>
        <v>8.9726008499999885E-2</v>
      </c>
      <c r="O45" s="13">
        <f>+I45</f>
        <v>-61642.849958387989</v>
      </c>
    </row>
    <row r="46" spans="5:15" x14ac:dyDescent="0.25">
      <c r="E46">
        <f t="shared" si="4"/>
        <v>0.44000000000000022</v>
      </c>
      <c r="F46">
        <f t="shared" si="0"/>
        <v>0.4740000000000002</v>
      </c>
      <c r="G46">
        <f t="shared" si="1"/>
        <v>0.23567935760265488</v>
      </c>
      <c r="H46">
        <f t="shared" si="2"/>
        <v>8.3593215999999901E-2</v>
      </c>
      <c r="I46" s="14">
        <f t="shared" si="3"/>
        <v>-62722.046113944627</v>
      </c>
      <c r="J46" s="11"/>
      <c r="L46">
        <f>+F46</f>
        <v>0.4740000000000002</v>
      </c>
      <c r="M46" s="9">
        <f>+G46</f>
        <v>0.23567935760265488</v>
      </c>
      <c r="N46" s="9">
        <f>+H46</f>
        <v>8.3593215999999901E-2</v>
      </c>
      <c r="O46" s="13">
        <f>+I46</f>
        <v>-62722.046113944627</v>
      </c>
    </row>
    <row r="47" spans="5:15" x14ac:dyDescent="0.25">
      <c r="E47">
        <f t="shared" si="4"/>
        <v>0.45000000000000023</v>
      </c>
      <c r="F47">
        <f t="shared" si="0"/>
        <v>0.48250000000000015</v>
      </c>
      <c r="G47">
        <f t="shared" si="1"/>
        <v>0.24375936039719606</v>
      </c>
      <c r="H47">
        <f t="shared" si="2"/>
        <v>7.7780312499999907E-2</v>
      </c>
      <c r="I47" s="14">
        <f t="shared" si="3"/>
        <v>-63834.285468683745</v>
      </c>
      <c r="J47" s="11"/>
      <c r="L47">
        <f>+F47</f>
        <v>0.48250000000000015</v>
      </c>
      <c r="M47" s="9">
        <f>+G47</f>
        <v>0.24375936039719606</v>
      </c>
      <c r="N47" s="9">
        <f>+H47</f>
        <v>7.7780312499999907E-2</v>
      </c>
      <c r="O47" s="13">
        <f>+I47</f>
        <v>-63834.285468683745</v>
      </c>
    </row>
    <row r="48" spans="5:15" x14ac:dyDescent="0.25">
      <c r="E48">
        <f t="shared" si="4"/>
        <v>0.46000000000000024</v>
      </c>
      <c r="F48">
        <f t="shared" si="0"/>
        <v>0.49100000000000021</v>
      </c>
      <c r="G48">
        <f t="shared" si="1"/>
        <v>0.25192964722318828</v>
      </c>
      <c r="H48">
        <f t="shared" si="2"/>
        <v>7.2275975999999895E-2</v>
      </c>
      <c r="I48" s="14">
        <f t="shared" si="3"/>
        <v>-64981.606241677058</v>
      </c>
      <c r="J48" s="11"/>
      <c r="L48">
        <f>+F48</f>
        <v>0.49100000000000021</v>
      </c>
      <c r="M48" s="9">
        <f>+G48</f>
        <v>0.25192964722318828</v>
      </c>
      <c r="N48" s="9">
        <f>+H48</f>
        <v>7.2275975999999895E-2</v>
      </c>
      <c r="O48" s="13">
        <f>+I48</f>
        <v>-64981.606241677058</v>
      </c>
    </row>
    <row r="49" spans="5:15" x14ac:dyDescent="0.25">
      <c r="E49">
        <f t="shared" si="4"/>
        <v>0.47000000000000025</v>
      </c>
      <c r="F49">
        <f t="shared" si="0"/>
        <v>0.49950000000000017</v>
      </c>
      <c r="G49">
        <f t="shared" si="1"/>
        <v>0.26018923122172083</v>
      </c>
      <c r="H49">
        <f t="shared" si="2"/>
        <v>6.7069088499999915E-2</v>
      </c>
      <c r="I49" s="14">
        <f t="shared" si="3"/>
        <v>-66166.17331195774</v>
      </c>
      <c r="J49" s="11"/>
      <c r="L49">
        <f>+F49</f>
        <v>0.49950000000000017</v>
      </c>
      <c r="M49" s="9">
        <f>+G49</f>
        <v>0.26018923122172083</v>
      </c>
      <c r="N49" s="9">
        <f>+H49</f>
        <v>6.7069088499999915E-2</v>
      </c>
      <c r="O49" s="13">
        <f>+I49</f>
        <v>-66166.17331195774</v>
      </c>
    </row>
    <row r="50" spans="5:15" x14ac:dyDescent="0.25">
      <c r="E50">
        <f t="shared" si="4"/>
        <v>0.48000000000000026</v>
      </c>
      <c r="F50">
        <f t="shared" si="0"/>
        <v>0.50800000000000023</v>
      </c>
      <c r="G50">
        <f t="shared" si="1"/>
        <v>0.26853715720547894</v>
      </c>
      <c r="H50">
        <f t="shared" si="2"/>
        <v>6.2148735999999913E-2</v>
      </c>
      <c r="I50" s="14">
        <f t="shared" si="3"/>
        <v>-67390.29248880448</v>
      </c>
      <c r="J50" s="11"/>
      <c r="L50">
        <f>+F50</f>
        <v>0.50800000000000023</v>
      </c>
      <c r="M50" s="9">
        <f>+G50</f>
        <v>0.26853715720547894</v>
      </c>
      <c r="N50" s="9">
        <f>+H50</f>
        <v>6.2148735999999913E-2</v>
      </c>
      <c r="O50" s="13">
        <f>+I50</f>
        <v>-67390.29248880448</v>
      </c>
    </row>
    <row r="51" spans="5:15" x14ac:dyDescent="0.25">
      <c r="E51">
        <f t="shared" si="4"/>
        <v>0.49000000000000027</v>
      </c>
      <c r="F51">
        <f t="shared" si="0"/>
        <v>0.51650000000000018</v>
      </c>
      <c r="G51">
        <f t="shared" si="1"/>
        <v>0.27697250000000018</v>
      </c>
      <c r="H51">
        <f t="shared" si="2"/>
        <v>5.7504208499999904E-2</v>
      </c>
      <c r="I51" s="14">
        <f t="shared" si="3"/>
        <v>-68656.426137776725</v>
      </c>
      <c r="J51" s="11"/>
      <c r="L51">
        <f>+F51</f>
        <v>0.51650000000000018</v>
      </c>
      <c r="M51" s="9">
        <f>+G51</f>
        <v>0.27697250000000018</v>
      </c>
      <c r="N51" s="9">
        <f>+H51</f>
        <v>5.7504208499999904E-2</v>
      </c>
      <c r="O51" s="13">
        <f>+I51</f>
        <v>-68656.426137776725</v>
      </c>
    </row>
    <row r="52" spans="5:15" x14ac:dyDescent="0.25">
      <c r="E52">
        <f t="shared" si="4"/>
        <v>0.50000000000000022</v>
      </c>
      <c r="F52">
        <f t="shared" si="0"/>
        <v>0.52500000000000013</v>
      </c>
      <c r="G52">
        <f t="shared" si="1"/>
        <v>0.28549436290406877</v>
      </c>
      <c r="H52">
        <f t="shared" si="2"/>
        <v>5.3124999999999901E-2</v>
      </c>
      <c r="I52" s="14">
        <f t="shared" si="3"/>
        <v>-69967.210389439628</v>
      </c>
      <c r="J52" s="11"/>
      <c r="L52">
        <f>+F52</f>
        <v>0.52500000000000013</v>
      </c>
      <c r="M52" s="9">
        <f>+G52</f>
        <v>0.28549436290406877</v>
      </c>
      <c r="N52" s="9">
        <f>+H52</f>
        <v>5.3124999999999901E-2</v>
      </c>
      <c r="O52" s="13">
        <f>+I52</f>
        <v>-69967.210389439628</v>
      </c>
    </row>
    <row r="53" spans="5:15" x14ac:dyDescent="0.25">
      <c r="E53">
        <f t="shared" si="4"/>
        <v>0.51000000000000023</v>
      </c>
      <c r="F53">
        <f t="shared" si="0"/>
        <v>0.5335000000000002</v>
      </c>
      <c r="G53">
        <f t="shared" si="1"/>
        <v>0.29410187625846612</v>
      </c>
      <c r="H53">
        <f t="shared" si="2"/>
        <v>4.9000808499999909E-2</v>
      </c>
      <c r="I53" s="14">
        <f t="shared" si="3"/>
        <v>-71325.474187844637</v>
      </c>
      <c r="J53" s="11"/>
      <c r="L53">
        <f>+F53</f>
        <v>0.5335000000000002</v>
      </c>
      <c r="M53" s="9">
        <f>+G53</f>
        <v>0.29410187625846612</v>
      </c>
      <c r="N53" s="9">
        <f>+H53</f>
        <v>4.9000808499999909E-2</v>
      </c>
      <c r="O53" s="13">
        <f>+I53</f>
        <v>-71325.474187844637</v>
      </c>
    </row>
    <row r="54" spans="5:15" x14ac:dyDescent="0.25">
      <c r="E54">
        <f t="shared" si="4"/>
        <v>0.52000000000000024</v>
      </c>
      <c r="F54">
        <f t="shared" si="0"/>
        <v>0.54200000000000015</v>
      </c>
      <c r="G54">
        <f t="shared" si="1"/>
        <v>0.30279419611346597</v>
      </c>
      <c r="H54">
        <f t="shared" si="2"/>
        <v>4.5121535999999907E-2</v>
      </c>
      <c r="I54" s="14">
        <f t="shared" si="3"/>
        <v>-72734.260472623937</v>
      </c>
      <c r="J54" s="11"/>
      <c r="L54">
        <f>+F54</f>
        <v>0.54200000000000015</v>
      </c>
      <c r="M54" s="9">
        <f>+G54</f>
        <v>0.30279419611346597</v>
      </c>
      <c r="N54" s="9">
        <f>+H54</f>
        <v>4.5121535999999907E-2</v>
      </c>
      <c r="O54" s="13">
        <f>+I54</f>
        <v>-72734.260472623937</v>
      </c>
    </row>
    <row r="55" spans="5:15" x14ac:dyDescent="0.25">
      <c r="E55">
        <f t="shared" si="4"/>
        <v>0.53000000000000025</v>
      </c>
      <c r="F55">
        <f t="shared" si="0"/>
        <v>0.55050000000000021</v>
      </c>
      <c r="G55">
        <f t="shared" si="1"/>
        <v>0.3115705029864832</v>
      </c>
      <c r="H55">
        <f t="shared" si="2"/>
        <v>4.1477288499999904E-2</v>
      </c>
      <c r="I55" s="14">
        <f t="shared" si="3"/>
        <v>-74196.849833201544</v>
      </c>
      <c r="J55" s="11"/>
      <c r="L55">
        <f>+F55</f>
        <v>0.55050000000000021</v>
      </c>
      <c r="M55" s="9">
        <f>+G55</f>
        <v>0.3115705029864832</v>
      </c>
      <c r="N55" s="9">
        <f>+H55</f>
        <v>4.1477288499999904E-2</v>
      </c>
      <c r="O55" s="13">
        <f>+I55</f>
        <v>-74196.849833201544</v>
      </c>
    </row>
    <row r="56" spans="5:15" x14ac:dyDescent="0.25">
      <c r="E56">
        <f t="shared" si="4"/>
        <v>0.54000000000000026</v>
      </c>
      <c r="F56">
        <f t="shared" si="0"/>
        <v>0.55900000000000016</v>
      </c>
      <c r="G56">
        <f t="shared" si="1"/>
        <v>0.32043000070218164</v>
      </c>
      <c r="H56">
        <f t="shared" si="2"/>
        <v>3.8058375999999915E-2</v>
      </c>
      <c r="I56" s="14">
        <f t="shared" si="3"/>
        <v>-75716.787027638507</v>
      </c>
      <c r="J56" s="11"/>
      <c r="L56">
        <f>+F56</f>
        <v>0.55900000000000016</v>
      </c>
      <c r="M56" s="9">
        <f>+G56</f>
        <v>0.32043000070218164</v>
      </c>
      <c r="N56" s="9">
        <f>+H56</f>
        <v>3.8058375999999915E-2</v>
      </c>
      <c r="O56" s="13">
        <f>+I56</f>
        <v>-75716.787027638507</v>
      </c>
    </row>
    <row r="57" spans="5:15" x14ac:dyDescent="0.25">
      <c r="E57">
        <f t="shared" si="4"/>
        <v>0.55000000000000027</v>
      </c>
      <c r="F57">
        <f t="shared" si="0"/>
        <v>0.56750000000000023</v>
      </c>
      <c r="G57">
        <f t="shared" si="1"/>
        <v>0.32937191530813636</v>
      </c>
      <c r="H57">
        <f t="shared" si="2"/>
        <v>3.4855312499999916E-2</v>
      </c>
      <c r="I57" s="14">
        <f t="shared" si="3"/>
        <v>-77297.910823929604</v>
      </c>
      <c r="J57" s="11"/>
      <c r="L57">
        <f>+F57</f>
        <v>0.56750000000000023</v>
      </c>
      <c r="M57" s="9">
        <f>+G57</f>
        <v>0.32937191530813636</v>
      </c>
      <c r="N57" s="9">
        <f>+H57</f>
        <v>3.4855312499999916E-2</v>
      </c>
      <c r="O57" s="13">
        <f>+I57</f>
        <v>-77297.910823929604</v>
      </c>
    </row>
    <row r="58" spans="5:15" x14ac:dyDescent="0.25">
      <c r="E58">
        <f t="shared" si="4"/>
        <v>0.56000000000000028</v>
      </c>
      <c r="F58">
        <f t="shared" si="0"/>
        <v>0.57600000000000018</v>
      </c>
      <c r="G58">
        <f t="shared" si="1"/>
        <v>0.33839549405983554</v>
      </c>
      <c r="H58">
        <f t="shared" si="2"/>
        <v>3.1858815999999915E-2</v>
      </c>
      <c r="I58" s="14">
        <f t="shared" si="3"/>
        <v>-78944.387700565945</v>
      </c>
      <c r="J58" s="11"/>
      <c r="L58">
        <f>+F58</f>
        <v>0.57600000000000018</v>
      </c>
      <c r="M58" s="9">
        <f>+G58</f>
        <v>0.33839549405983554</v>
      </c>
      <c r="N58" s="9">
        <f>+H58</f>
        <v>3.1858815999999915E-2</v>
      </c>
      <c r="O58" s="13">
        <f>+I58</f>
        <v>-78944.387700565945</v>
      </c>
    </row>
    <row r="59" spans="5:15" x14ac:dyDescent="0.25">
      <c r="E59">
        <f t="shared" si="4"/>
        <v>0.57000000000000028</v>
      </c>
      <c r="F59">
        <f t="shared" si="0"/>
        <v>0.58450000000000024</v>
      </c>
      <c r="G59">
        <f t="shared" si="1"/>
        <v>0.34750000446942464</v>
      </c>
      <c r="H59">
        <f t="shared" si="2"/>
        <v>2.9059808499999919E-2</v>
      </c>
      <c r="I59" s="14">
        <f t="shared" si="3"/>
        <v>-80660.750038923943</v>
      </c>
      <c r="J59" s="11"/>
      <c r="L59">
        <f>+F59</f>
        <v>0.58450000000000024</v>
      </c>
      <c r="M59" s="9">
        <f>+G59</f>
        <v>0.34750000446942464</v>
      </c>
      <c r="N59" s="9">
        <f>+H59</f>
        <v>2.9059808499999919E-2</v>
      </c>
      <c r="O59" s="13">
        <f>+I59</f>
        <v>-80660.750038923943</v>
      </c>
    </row>
    <row r="60" spans="5:15" x14ac:dyDescent="0.25">
      <c r="E60">
        <f t="shared" si="4"/>
        <v>0.58000000000000029</v>
      </c>
      <c r="F60">
        <f t="shared" si="0"/>
        <v>0.59300000000000019</v>
      </c>
      <c r="G60">
        <f t="shared" si="1"/>
        <v>0.35668473341313645</v>
      </c>
      <c r="H60">
        <f t="shared" si="2"/>
        <v>2.6449415999999924E-2</v>
      </c>
      <c r="I60" s="14">
        <f t="shared" si="3"/>
        <v>-82451.939556381942</v>
      </c>
      <c r="J60" s="11"/>
      <c r="L60">
        <f>+F60</f>
        <v>0.59300000000000019</v>
      </c>
      <c r="M60" s="9">
        <f>+G60</f>
        <v>0.35668473341313645</v>
      </c>
      <c r="N60" s="9">
        <f>+H60</f>
        <v>2.6449415999999924E-2</v>
      </c>
      <c r="O60" s="13">
        <f>+I60</f>
        <v>-82451.939556381942</v>
      </c>
    </row>
    <row r="61" spans="5:15" x14ac:dyDescent="0.25">
      <c r="E61">
        <f t="shared" si="4"/>
        <v>0.5900000000000003</v>
      </c>
      <c r="F61">
        <f t="shared" si="0"/>
        <v>0.60150000000000026</v>
      </c>
      <c r="G61">
        <f t="shared" si="1"/>
        <v>0.36594898629283046</v>
      </c>
      <c r="H61">
        <f t="shared" si="2"/>
        <v>2.4018968499999929E-2</v>
      </c>
      <c r="I61" s="14">
        <f t="shared" si="3"/>
        <v>-84323.356870896285</v>
      </c>
      <c r="J61" s="11"/>
      <c r="L61">
        <f>+F61</f>
        <v>0.60150000000000026</v>
      </c>
      <c r="M61" s="9">
        <f>+G61</f>
        <v>0.36594898629283046</v>
      </c>
      <c r="N61" s="9">
        <f>+H61</f>
        <v>2.4018968499999929E-2</v>
      </c>
      <c r="O61" s="13">
        <f>+I61</f>
        <v>-84323.356870896285</v>
      </c>
    </row>
    <row r="62" spans="5:15" x14ac:dyDescent="0.25">
      <c r="E62">
        <f t="shared" si="4"/>
        <v>0.60000000000000031</v>
      </c>
      <c r="F62">
        <f t="shared" si="0"/>
        <v>0.61000000000000021</v>
      </c>
      <c r="G62">
        <f t="shared" si="1"/>
        <v>0.37529208624749899</v>
      </c>
      <c r="H62">
        <f t="shared" si="2"/>
        <v>2.1759999999999932E-2</v>
      </c>
      <c r="I62" s="14">
        <f t="shared" si="3"/>
        <v>-86280.918261307044</v>
      </c>
      <c r="J62" s="11"/>
      <c r="L62">
        <f>+F62</f>
        <v>0.61000000000000021</v>
      </c>
      <c r="M62" s="9">
        <f>+G62</f>
        <v>0.37529208624749899</v>
      </c>
      <c r="N62" s="9">
        <f>+H62</f>
        <v>2.1759999999999932E-2</v>
      </c>
      <c r="O62" s="13">
        <f>+I62</f>
        <v>-86280.918261307044</v>
      </c>
    </row>
    <row r="63" spans="5:15" x14ac:dyDescent="0.25">
      <c r="E63">
        <f t="shared" si="4"/>
        <v>0.61000000000000032</v>
      </c>
      <c r="F63">
        <f t="shared" si="0"/>
        <v>0.61850000000000027</v>
      </c>
      <c r="G63">
        <f t="shared" si="1"/>
        <v>0.38471337341097228</v>
      </c>
      <c r="H63">
        <f t="shared" si="2"/>
        <v>1.966424849999994E-2</v>
      </c>
      <c r="I63" s="14">
        <f t="shared" si="3"/>
        <v>-88331.120900867129</v>
      </c>
      <c r="J63" s="11"/>
      <c r="L63">
        <f>+F63</f>
        <v>0.61850000000000027</v>
      </c>
      <c r="M63" s="9">
        <f>+G63</f>
        <v>0.38471337341097228</v>
      </c>
      <c r="N63" s="9">
        <f>+H63</f>
        <v>1.966424849999994E-2</v>
      </c>
      <c r="O63" s="13">
        <f>+I63</f>
        <v>-88331.120900867129</v>
      </c>
    </row>
    <row r="64" spans="5:15" x14ac:dyDescent="0.25">
      <c r="E64">
        <f t="shared" si="4"/>
        <v>0.62000000000000033</v>
      </c>
      <c r="F64">
        <f t="shared" si="0"/>
        <v>0.62700000000000022</v>
      </c>
      <c r="G64">
        <f t="shared" si="1"/>
        <v>0.39421220421240161</v>
      </c>
      <c r="H64">
        <f t="shared" si="2"/>
        <v>1.7723655999999938E-2</v>
      </c>
      <c r="I64" s="14">
        <f t="shared" si="3"/>
        <v>-90481.118104640162</v>
      </c>
      <c r="J64" s="11"/>
      <c r="L64">
        <f>+F64</f>
        <v>0.62700000000000022</v>
      </c>
      <c r="M64" s="9">
        <f>+G64</f>
        <v>0.39421220421240161</v>
      </c>
      <c r="N64" s="9">
        <f>+H64</f>
        <v>1.7723655999999938E-2</v>
      </c>
      <c r="O64" s="13">
        <f>+I64</f>
        <v>-90481.118104640162</v>
      </c>
    </row>
    <row r="65" spans="5:15" x14ac:dyDescent="0.25">
      <c r="E65">
        <f t="shared" si="4"/>
        <v>0.63000000000000034</v>
      </c>
      <c r="F65">
        <f t="shared" si="0"/>
        <v>0.63550000000000029</v>
      </c>
      <c r="G65">
        <f t="shared" si="1"/>
        <v>0.40378795071640056</v>
      </c>
      <c r="H65">
        <f t="shared" si="2"/>
        <v>1.5930368499999941E-2</v>
      </c>
      <c r="I65" s="14">
        <f t="shared" si="3"/>
        <v>-92738.806457771716</v>
      </c>
      <c r="J65" s="11"/>
      <c r="L65">
        <f>+F65</f>
        <v>0.63550000000000029</v>
      </c>
      <c r="M65" s="9">
        <f>+G65</f>
        <v>0.40378795071640056</v>
      </c>
      <c r="N65" s="9">
        <f>+H65</f>
        <v>1.5930368499999941E-2</v>
      </c>
      <c r="O65" s="13">
        <f>+I65</f>
        <v>-92738.806457771716</v>
      </c>
    </row>
    <row r="66" spans="5:15" x14ac:dyDescent="0.25">
      <c r="E66">
        <f t="shared" si="4"/>
        <v>0.64000000000000035</v>
      </c>
      <c r="F66">
        <f t="shared" si="0"/>
        <v>0.64400000000000024</v>
      </c>
      <c r="G66">
        <f t="shared" si="1"/>
        <v>0.41344000000000036</v>
      </c>
      <c r="H66">
        <f t="shared" si="2"/>
        <v>1.4276735999999944E-2</v>
      </c>
      <c r="I66" s="14">
        <f t="shared" si="3"/>
        <v>-95112.927098463813</v>
      </c>
      <c r="J66" s="11"/>
      <c r="L66">
        <f>+F66</f>
        <v>0.64400000000000024</v>
      </c>
      <c r="M66" s="9">
        <f>+G66</f>
        <v>0.41344000000000036</v>
      </c>
      <c r="N66" s="9">
        <f>+H66</f>
        <v>1.4276735999999944E-2</v>
      </c>
      <c r="O66" s="13">
        <f>+I66</f>
        <v>-95112.927098463813</v>
      </c>
    </row>
    <row r="67" spans="5:15" x14ac:dyDescent="0.25">
      <c r="E67">
        <f t="shared" si="4"/>
        <v>0.65000000000000036</v>
      </c>
      <c r="F67">
        <f t="shared" ref="F67:F102" si="5">+$B$2+(1-$B$3-$B$2)*E67</f>
        <v>0.6525000000000003</v>
      </c>
      <c r="G67">
        <f t="shared" ref="G67:G102" si="6">$B$5*E67^$B$6</f>
        <v>0.42316775356382041</v>
      </c>
      <c r="H67">
        <f t="shared" ref="H67:H102" si="7">$B$7*(1-E67)^$B$8</f>
        <v>1.2755312499999947E-2</v>
      </c>
      <c r="I67" s="14">
        <f t="shared" ref="I67:I102" si="8">$B$21/((F67-$B$2+0.01)/(1-$B$2))^$B$22+$B$23/((1-F67-$B$3+0.001)/(1-$B$3))^$B$24</f>
        <v>-97613.183939417373</v>
      </c>
      <c r="J67" s="11"/>
      <c r="L67">
        <f>+F67</f>
        <v>0.6525000000000003</v>
      </c>
      <c r="M67" s="9">
        <f>+G67</f>
        <v>0.42316775356382041</v>
      </c>
      <c r="N67" s="9">
        <f>+H67</f>
        <v>1.2755312499999947E-2</v>
      </c>
      <c r="O67" s="13">
        <f>+I67</f>
        <v>-97613.183939417373</v>
      </c>
    </row>
    <row r="68" spans="5:15" x14ac:dyDescent="0.25">
      <c r="E68">
        <f t="shared" ref="E68:E102" si="9">+E67+0.01</f>
        <v>0.66000000000000036</v>
      </c>
      <c r="F68">
        <f t="shared" si="5"/>
        <v>0.66100000000000025</v>
      </c>
      <c r="G68">
        <f t="shared" si="6"/>
        <v>0.43297062677507381</v>
      </c>
      <c r="H68">
        <f t="shared" si="7"/>
        <v>1.1358855999999952E-2</v>
      </c>
      <c r="I68" s="14">
        <f t="shared" si="8"/>
        <v>-100250.38225439338</v>
      </c>
      <c r="J68" s="11"/>
      <c r="L68">
        <f>+F68</f>
        <v>0.66100000000000025</v>
      </c>
      <c r="M68" s="9">
        <f>+G68</f>
        <v>0.43297062677507381</v>
      </c>
      <c r="N68" s="9">
        <f>+H68</f>
        <v>1.1358855999999952E-2</v>
      </c>
      <c r="O68" s="13">
        <f>+I68</f>
        <v>-100250.38225439338</v>
      </c>
    </row>
    <row r="69" spans="5:15" x14ac:dyDescent="0.25">
      <c r="E69">
        <f t="shared" si="9"/>
        <v>0.67000000000000037</v>
      </c>
      <c r="F69">
        <f t="shared" si="5"/>
        <v>0.66950000000000032</v>
      </c>
      <c r="G69">
        <f t="shared" si="6"/>
        <v>0.44284804834022956</v>
      </c>
      <c r="H69">
        <f t="shared" si="7"/>
        <v>1.0080328499999952E-2</v>
      </c>
      <c r="I69" s="14">
        <f t="shared" si="8"/>
        <v>-103036.59187206476</v>
      </c>
      <c r="J69" s="11"/>
      <c r="L69">
        <f>+F69</f>
        <v>0.66950000000000032</v>
      </c>
      <c r="M69" s="9">
        <f>+G69</f>
        <v>0.44284804834022956</v>
      </c>
      <c r="N69" s="9">
        <f>+H69</f>
        <v>1.0080328499999952E-2</v>
      </c>
      <c r="O69" s="13">
        <f>+I69</f>
        <v>-103036.59187206476</v>
      </c>
    </row>
    <row r="70" spans="5:15" x14ac:dyDescent="0.25">
      <c r="E70">
        <f t="shared" si="9"/>
        <v>0.68000000000000038</v>
      </c>
      <c r="F70">
        <f t="shared" si="5"/>
        <v>0.67800000000000027</v>
      </c>
      <c r="G70">
        <f t="shared" si="6"/>
        <v>0.45279945980533187</v>
      </c>
      <c r="H70">
        <f t="shared" si="7"/>
        <v>8.9128959999999566E-3</v>
      </c>
      <c r="I70" s="14">
        <f t="shared" si="8"/>
        <v>-105985.34026058798</v>
      </c>
      <c r="J70" s="11"/>
      <c r="L70">
        <f>+F70</f>
        <v>0.67800000000000027</v>
      </c>
      <c r="M70" s="9">
        <f>+G70</f>
        <v>0.45279945980533187</v>
      </c>
      <c r="N70" s="9">
        <f>+H70</f>
        <v>8.9128959999999566E-3</v>
      </c>
      <c r="O70" s="13">
        <f>+I70</f>
        <v>-105985.34026058798</v>
      </c>
    </row>
    <row r="71" spans="5:15" x14ac:dyDescent="0.25">
      <c r="E71">
        <f t="shared" si="9"/>
        <v>0.69000000000000039</v>
      </c>
      <c r="F71">
        <f t="shared" si="5"/>
        <v>0.68650000000000033</v>
      </c>
      <c r="G71">
        <f t="shared" si="6"/>
        <v>0.46282431508213828</v>
      </c>
      <c r="H71">
        <f t="shared" si="7"/>
        <v>7.8499284999999589E-3</v>
      </c>
      <c r="I71" s="14">
        <f t="shared" si="8"/>
        <v>-109111.84212503032</v>
      </c>
      <c r="J71" s="11"/>
      <c r="L71">
        <f>+F71</f>
        <v>0.68650000000000033</v>
      </c>
      <c r="M71" s="9">
        <f>+G71</f>
        <v>0.46282431508213828</v>
      </c>
      <c r="N71" s="9">
        <f>+H71</f>
        <v>7.8499284999999589E-3</v>
      </c>
      <c r="O71" s="13">
        <f>+I71</f>
        <v>-109111.84212503032</v>
      </c>
    </row>
    <row r="72" spans="5:15" x14ac:dyDescent="0.25">
      <c r="E72">
        <f t="shared" si="9"/>
        <v>0.7000000000000004</v>
      </c>
      <c r="F72">
        <f t="shared" si="5"/>
        <v>0.69500000000000028</v>
      </c>
      <c r="G72">
        <f t="shared" si="6"/>
        <v>0.47292207999838659</v>
      </c>
      <c r="H72">
        <f t="shared" si="7"/>
        <v>6.8849999999999623E-3</v>
      </c>
      <c r="I72" s="14">
        <f t="shared" si="8"/>
        <v>-112433.27387353448</v>
      </c>
      <c r="J72" s="11"/>
      <c r="L72">
        <f>+F72</f>
        <v>0.69500000000000028</v>
      </c>
      <c r="M72" s="9">
        <f>+G72</f>
        <v>0.47292207999838659</v>
      </c>
      <c r="N72" s="9">
        <f>+H72</f>
        <v>6.8849999999999623E-3</v>
      </c>
      <c r="O72" s="13">
        <f>+I72</f>
        <v>-112433.27387353448</v>
      </c>
    </row>
    <row r="73" spans="5:15" x14ac:dyDescent="0.25">
      <c r="E73">
        <f t="shared" si="9"/>
        <v>0.71000000000000041</v>
      </c>
      <c r="F73">
        <f t="shared" si="5"/>
        <v>0.70350000000000035</v>
      </c>
      <c r="G73">
        <f t="shared" si="6"/>
        <v>0.4830922318706341</v>
      </c>
      <c r="H73">
        <f t="shared" si="7"/>
        <v>6.011888499999965E-3</v>
      </c>
      <c r="I73" s="14">
        <f t="shared" si="8"/>
        <v>-115969.10357098914</v>
      </c>
      <c r="J73" s="11"/>
      <c r="L73">
        <f>+F73</f>
        <v>0.70350000000000035</v>
      </c>
      <c r="M73" s="9">
        <f>+G73</f>
        <v>0.4830922318706341</v>
      </c>
      <c r="N73" s="9">
        <f>+H73</f>
        <v>6.011888499999965E-3</v>
      </c>
      <c r="O73" s="13">
        <f>+I73</f>
        <v>-115969.10357098914</v>
      </c>
    </row>
    <row r="74" spans="5:15" x14ac:dyDescent="0.25">
      <c r="E74">
        <f t="shared" si="9"/>
        <v>0.72000000000000042</v>
      </c>
      <c r="F74">
        <f t="shared" si="5"/>
        <v>0.7120000000000003</v>
      </c>
      <c r="G74">
        <f t="shared" si="6"/>
        <v>0.49333425909823087</v>
      </c>
      <c r="H74">
        <f t="shared" si="7"/>
        <v>5.2245759999999678E-3</v>
      </c>
      <c r="I74" s="14">
        <f t="shared" si="8"/>
        <v>-119741.48997697269</v>
      </c>
      <c r="J74" s="11"/>
      <c r="L74">
        <f>+F74</f>
        <v>0.7120000000000003</v>
      </c>
      <c r="M74" s="9">
        <f>+G74</f>
        <v>0.49333425909823087</v>
      </c>
      <c r="N74" s="9">
        <f>+H74</f>
        <v>5.2245759999999678E-3</v>
      </c>
      <c r="O74" s="13">
        <f>+I74</f>
        <v>-119741.48997697269</v>
      </c>
    </row>
    <row r="75" spans="5:15" x14ac:dyDescent="0.25">
      <c r="E75">
        <f t="shared" si="9"/>
        <v>0.73000000000000043</v>
      </c>
      <c r="F75">
        <f t="shared" si="5"/>
        <v>0.72050000000000036</v>
      </c>
      <c r="G75">
        <f t="shared" si="6"/>
        <v>0.50364766077710565</v>
      </c>
      <c r="H75">
        <f t="shared" si="7"/>
        <v>4.5172484999999717E-3</v>
      </c>
      <c r="I75" s="14">
        <f t="shared" si="8"/>
        <v>-123775.76821846831</v>
      </c>
      <c r="J75" s="11"/>
      <c r="L75">
        <f>+F75</f>
        <v>0.72050000000000036</v>
      </c>
      <c r="M75" s="9">
        <f>+G75</f>
        <v>0.50364766077710565</v>
      </c>
      <c r="N75" s="9">
        <f>+H75</f>
        <v>4.5172484999999717E-3</v>
      </c>
      <c r="O75" s="13">
        <f>+I75</f>
        <v>-123775.76821846831</v>
      </c>
    </row>
    <row r="76" spans="5:15" x14ac:dyDescent="0.25">
      <c r="E76">
        <f t="shared" si="9"/>
        <v>0.74000000000000044</v>
      </c>
      <c r="F76">
        <f t="shared" si="5"/>
        <v>0.72900000000000031</v>
      </c>
      <c r="G76">
        <f t="shared" si="6"/>
        <v>0.51403194633213267</v>
      </c>
      <c r="H76">
        <f t="shared" si="7"/>
        <v>3.8842959999999733E-3</v>
      </c>
      <c r="I76" s="14">
        <f t="shared" si="8"/>
        <v>-128101.04494648111</v>
      </c>
      <c r="J76" s="11"/>
      <c r="L76">
        <f>+F76</f>
        <v>0.72900000000000031</v>
      </c>
      <c r="M76" s="9">
        <f>+G76</f>
        <v>0.51403194633213267</v>
      </c>
      <c r="N76" s="9">
        <f>+H76</f>
        <v>3.8842959999999733E-3</v>
      </c>
      <c r="O76" s="13">
        <f>+I76</f>
        <v>-128101.04494648111</v>
      </c>
    </row>
    <row r="77" spans="5:15" x14ac:dyDescent="0.25">
      <c r="E77">
        <f t="shared" si="9"/>
        <v>0.75000000000000044</v>
      </c>
      <c r="F77">
        <f t="shared" si="5"/>
        <v>0.73750000000000038</v>
      </c>
      <c r="G77">
        <f t="shared" si="6"/>
        <v>0.52448663516695115</v>
      </c>
      <c r="H77">
        <f t="shared" si="7"/>
        <v>3.3203124999999765E-3</v>
      </c>
      <c r="I77" s="14">
        <f t="shared" si="8"/>
        <v>-132750.93299833027</v>
      </c>
      <c r="J77" s="11"/>
      <c r="L77">
        <f>+F77</f>
        <v>0.73750000000000038</v>
      </c>
      <c r="M77" s="9">
        <f>+G77</f>
        <v>0.52448663516695115</v>
      </c>
      <c r="N77" s="9">
        <f>+H77</f>
        <v>3.3203124999999765E-3</v>
      </c>
      <c r="O77" s="13">
        <f>+I77</f>
        <v>-132750.93299833027</v>
      </c>
    </row>
    <row r="78" spans="5:15" x14ac:dyDescent="0.25">
      <c r="E78">
        <f t="shared" si="9"/>
        <v>0.76000000000000045</v>
      </c>
      <c r="F78">
        <f t="shared" si="5"/>
        <v>0.74600000000000033</v>
      </c>
      <c r="G78">
        <f t="shared" si="6"/>
        <v>0.53501125633018276</v>
      </c>
      <c r="H78">
        <f t="shared" si="7"/>
        <v>2.820095999999979E-3</v>
      </c>
      <c r="I78" s="14">
        <f t="shared" si="8"/>
        <v>-137764.4654017807</v>
      </c>
      <c r="J78" s="11"/>
      <c r="L78">
        <f>+F78</f>
        <v>0.74600000000000033</v>
      </c>
      <c r="M78" s="9">
        <f>+G78</f>
        <v>0.53501125633018276</v>
      </c>
      <c r="N78" s="9">
        <f>+H78</f>
        <v>2.820095999999979E-3</v>
      </c>
      <c r="O78" s="13">
        <f>+I78</f>
        <v>-137764.4654017807</v>
      </c>
    </row>
    <row r="79" spans="5:15" x14ac:dyDescent="0.25">
      <c r="E79">
        <f t="shared" si="9"/>
        <v>0.77000000000000046</v>
      </c>
      <c r="F79">
        <f t="shared" si="5"/>
        <v>0.75450000000000039</v>
      </c>
      <c r="G79">
        <f t="shared" si="6"/>
        <v>0.54560534819707418</v>
      </c>
      <c r="H79">
        <f t="shared" si="7"/>
        <v>2.3786484999999808E-3</v>
      </c>
      <c r="I79" s="14">
        <f t="shared" si="8"/>
        <v>-143187.24214236965</v>
      </c>
      <c r="J79" s="11"/>
      <c r="L79">
        <f>+F79</f>
        <v>0.75450000000000039</v>
      </c>
      <c r="M79" s="9">
        <f>+G79</f>
        <v>0.54560534819707418</v>
      </c>
      <c r="N79" s="9">
        <f>+H79</f>
        <v>2.3786484999999808E-3</v>
      </c>
      <c r="O79" s="13">
        <f>+I79</f>
        <v>-143187.24214236965</v>
      </c>
    </row>
    <row r="80" spans="5:15" x14ac:dyDescent="0.25">
      <c r="E80">
        <f t="shared" si="9"/>
        <v>0.78000000000000047</v>
      </c>
      <c r="F80">
        <f t="shared" si="5"/>
        <v>0.76300000000000034</v>
      </c>
      <c r="G80">
        <f t="shared" si="6"/>
        <v>0.55626845816565995</v>
      </c>
      <c r="H80">
        <f t="shared" si="7"/>
        <v>1.9911759999999825E-3</v>
      </c>
      <c r="I80" s="14">
        <f t="shared" si="8"/>
        <v>-149072.88215552736</v>
      </c>
      <c r="J80" s="11"/>
      <c r="L80">
        <f>+F80</f>
        <v>0.76300000000000034</v>
      </c>
      <c r="M80" s="9">
        <f>+G80</f>
        <v>0.55626845816565995</v>
      </c>
      <c r="N80" s="9">
        <f>+H80</f>
        <v>1.9911759999999825E-3</v>
      </c>
      <c r="O80" s="13">
        <f>+I80</f>
        <v>-149072.88215552736</v>
      </c>
    </row>
    <row r="81" spans="5:15" x14ac:dyDescent="0.25">
      <c r="E81">
        <f t="shared" si="9"/>
        <v>0.79000000000000048</v>
      </c>
      <c r="F81">
        <f t="shared" si="5"/>
        <v>0.77150000000000041</v>
      </c>
      <c r="G81">
        <f t="shared" si="6"/>
        <v>0.56700014236660523</v>
      </c>
      <c r="H81">
        <f t="shared" si="7"/>
        <v>1.653088499999985E-3</v>
      </c>
      <c r="I81" s="14">
        <f t="shared" si="8"/>
        <v>-155484.88005213393</v>
      </c>
      <c r="J81" s="11"/>
      <c r="L81">
        <f>+F81</f>
        <v>0.77150000000000041</v>
      </c>
      <c r="M81" s="9">
        <f>+G81</f>
        <v>0.56700014236660523</v>
      </c>
      <c r="N81" s="9">
        <f>+H81</f>
        <v>1.653088499999985E-3</v>
      </c>
      <c r="O81" s="13">
        <f>+I81</f>
        <v>-155484.88005213393</v>
      </c>
    </row>
    <row r="82" spans="5:15" x14ac:dyDescent="0.25">
      <c r="E82">
        <f t="shared" si="9"/>
        <v>0.80000000000000049</v>
      </c>
      <c r="F82">
        <f t="shared" si="5"/>
        <v>0.78000000000000036</v>
      </c>
      <c r="G82">
        <f t="shared" si="6"/>
        <v>0.57779996538594625</v>
      </c>
      <c r="H82">
        <f t="shared" si="7"/>
        <v>1.3599999999999867E-3</v>
      </c>
      <c r="I82" s="14">
        <f t="shared" si="8"/>
        <v>-162499.00607110001</v>
      </c>
      <c r="J82" s="11"/>
      <c r="L82">
        <f>+F82</f>
        <v>0.78000000000000036</v>
      </c>
      <c r="M82" s="9">
        <f>+G82</f>
        <v>0.57779996538594625</v>
      </c>
      <c r="N82" s="9">
        <f>+H82</f>
        <v>1.3599999999999867E-3</v>
      </c>
      <c r="O82" s="13">
        <f>+I82</f>
        <v>-162499.00607110001</v>
      </c>
    </row>
    <row r="83" spans="5:15" x14ac:dyDescent="0.25">
      <c r="E83">
        <f t="shared" si="9"/>
        <v>0.8100000000000005</v>
      </c>
      <c r="F83">
        <f t="shared" si="5"/>
        <v>0.78850000000000042</v>
      </c>
      <c r="G83">
        <f t="shared" si="6"/>
        <v>0.58866750000000057</v>
      </c>
      <c r="H83">
        <f t="shared" si="7"/>
        <v>1.1077284999999886E-3</v>
      </c>
      <c r="I83" s="14">
        <f t="shared" si="8"/>
        <v>-170206.44484252488</v>
      </c>
      <c r="J83" s="11"/>
      <c r="L83">
        <f>+F83</f>
        <v>0.78850000000000042</v>
      </c>
      <c r="M83" s="9">
        <f>+G83</f>
        <v>0.58866750000000057</v>
      </c>
      <c r="N83" s="9">
        <f>+H83</f>
        <v>1.1077284999999886E-3</v>
      </c>
      <c r="O83" s="13">
        <f>+I83</f>
        <v>-170206.44484252488</v>
      </c>
    </row>
    <row r="84" spans="5:15" x14ac:dyDescent="0.25">
      <c r="E84">
        <f t="shared" si="9"/>
        <v>0.82000000000000051</v>
      </c>
      <c r="F84">
        <f t="shared" si="5"/>
        <v>0.79700000000000037</v>
      </c>
      <c r="G84">
        <f t="shared" si="6"/>
        <v>0.59960232692176962</v>
      </c>
      <c r="H84">
        <f t="shared" si="7"/>
        <v>8.9229599999998991E-4</v>
      </c>
      <c r="I84" s="14">
        <f t="shared" si="8"/>
        <v>-178717.95360798665</v>
      </c>
      <c r="J84" s="11"/>
      <c r="L84">
        <f>+F84</f>
        <v>0.79700000000000037</v>
      </c>
      <c r="M84" s="9">
        <f>+G84</f>
        <v>0.59960232692176962</v>
      </c>
      <c r="N84" s="9">
        <f>+H84</f>
        <v>8.9229599999998991E-4</v>
      </c>
      <c r="O84" s="13">
        <f>+I84</f>
        <v>-178717.95360798665</v>
      </c>
    </row>
    <row r="85" spans="5:15" x14ac:dyDescent="0.25">
      <c r="E85">
        <f t="shared" si="9"/>
        <v>0.83000000000000052</v>
      </c>
      <c r="F85">
        <f t="shared" si="5"/>
        <v>0.80550000000000044</v>
      </c>
      <c r="G85">
        <f t="shared" si="6"/>
        <v>0.61060403455819934</v>
      </c>
      <c r="H85">
        <f t="shared" si="7"/>
        <v>7.0992849999999136E-4</v>
      </c>
      <c r="I85" s="14">
        <f t="shared" si="8"/>
        <v>-188169.44971558941</v>
      </c>
      <c r="J85" s="11"/>
      <c r="L85">
        <f>+F85</f>
        <v>0.80550000000000044</v>
      </c>
      <c r="M85" s="9">
        <f>+G85</f>
        <v>0.61060403455819934</v>
      </c>
      <c r="N85" s="9">
        <f>+H85</f>
        <v>7.0992849999999136E-4</v>
      </c>
      <c r="O85" s="13">
        <f>+I85</f>
        <v>-188169.44971558941</v>
      </c>
    </row>
    <row r="86" spans="5:15" x14ac:dyDescent="0.25">
      <c r="E86">
        <f t="shared" si="9"/>
        <v>0.84000000000000052</v>
      </c>
      <c r="F86">
        <f t="shared" si="5"/>
        <v>0.81400000000000039</v>
      </c>
      <c r="G86">
        <f t="shared" si="6"/>
        <v>0.62167221877770984</v>
      </c>
      <c r="H86">
        <f t="shared" si="7"/>
        <v>5.5705599999999263E-4</v>
      </c>
      <c r="I86" s="14">
        <f t="shared" si="8"/>
        <v>-198729.63750269395</v>
      </c>
      <c r="J86" s="11"/>
      <c r="L86">
        <f>+F86</f>
        <v>0.81400000000000039</v>
      </c>
      <c r="M86" s="9">
        <f>+G86</f>
        <v>0.62167221877770984</v>
      </c>
      <c r="N86" s="9">
        <f>+H86</f>
        <v>5.5705599999999263E-4</v>
      </c>
      <c r="O86" s="13">
        <f>+I86</f>
        <v>-198729.63750269395</v>
      </c>
    </row>
    <row r="87" spans="5:15" x14ac:dyDescent="0.25">
      <c r="E87">
        <f t="shared" si="9"/>
        <v>0.85000000000000053</v>
      </c>
      <c r="F87">
        <f t="shared" si="5"/>
        <v>0.82250000000000045</v>
      </c>
      <c r="G87">
        <f t="shared" si="6"/>
        <v>0.63280648268744111</v>
      </c>
      <c r="H87">
        <f t="shared" si="7"/>
        <v>4.3031249999999391E-4</v>
      </c>
      <c r="I87" s="14">
        <f t="shared" si="8"/>
        <v>-210610.60253603803</v>
      </c>
      <c r="J87" s="11"/>
      <c r="L87">
        <f>+F87</f>
        <v>0.82250000000000045</v>
      </c>
      <c r="M87" s="9">
        <f>+G87</f>
        <v>0.63280648268744111</v>
      </c>
      <c r="N87" s="9">
        <f>+H87</f>
        <v>4.3031249999999391E-4</v>
      </c>
      <c r="O87" s="13">
        <f>+I87</f>
        <v>-210610.60253603803</v>
      </c>
    </row>
    <row r="88" spans="5:15" x14ac:dyDescent="0.25">
      <c r="E88">
        <f t="shared" si="9"/>
        <v>0.86000000000000054</v>
      </c>
      <c r="F88">
        <f t="shared" si="5"/>
        <v>0.83100000000000041</v>
      </c>
      <c r="G88">
        <f t="shared" si="6"/>
        <v>0.64400643641969979</v>
      </c>
      <c r="H88">
        <f t="shared" si="7"/>
        <v>3.265359999999949E-4</v>
      </c>
      <c r="I88" s="14">
        <f t="shared" si="8"/>
        <v>-224082.81877435828</v>
      </c>
      <c r="J88" s="11"/>
      <c r="L88">
        <f>+F88</f>
        <v>0.83100000000000041</v>
      </c>
      <c r="M88" s="9">
        <f>+G88</f>
        <v>0.64400643641969979</v>
      </c>
      <c r="N88" s="9">
        <f>+H88</f>
        <v>3.265359999999949E-4</v>
      </c>
      <c r="O88" s="13">
        <f>+I88</f>
        <v>-224082.81877435828</v>
      </c>
    </row>
    <row r="89" spans="5:15" x14ac:dyDescent="0.25">
      <c r="E89">
        <f t="shared" si="9"/>
        <v>0.87000000000000055</v>
      </c>
      <c r="F89">
        <f t="shared" si="5"/>
        <v>0.83950000000000047</v>
      </c>
      <c r="G89">
        <f t="shared" si="6"/>
        <v>0.65527169692712262</v>
      </c>
      <c r="H89">
        <f t="shared" si="7"/>
        <v>2.4276849999999584E-4</v>
      </c>
      <c r="I89" s="14">
        <f t="shared" si="8"/>
        <v>-239496.88178327424</v>
      </c>
      <c r="J89" s="11"/>
      <c r="L89">
        <f>+F89</f>
        <v>0.83950000000000047</v>
      </c>
      <c r="M89" s="9">
        <f>+G89</f>
        <v>0.65527169692712262</v>
      </c>
      <c r="N89" s="9">
        <f>+H89</f>
        <v>2.4276849999999584E-4</v>
      </c>
      <c r="O89" s="13">
        <f>+I89</f>
        <v>-239496.88178327424</v>
      </c>
    </row>
    <row r="90" spans="5:15" x14ac:dyDescent="0.25">
      <c r="E90">
        <f t="shared" si="9"/>
        <v>0.88000000000000056</v>
      </c>
      <c r="F90">
        <f t="shared" si="5"/>
        <v>0.84800000000000042</v>
      </c>
      <c r="G90">
        <f t="shared" si="6"/>
        <v>0.66660188778610641</v>
      </c>
      <c r="H90">
        <f t="shared" si="7"/>
        <v>1.7625599999999671E-4</v>
      </c>
      <c r="I90" s="14">
        <f t="shared" si="8"/>
        <v>-257315.78354010082</v>
      </c>
      <c r="J90" s="11"/>
      <c r="L90">
        <f>+F90</f>
        <v>0.84800000000000042</v>
      </c>
      <c r="M90" s="9">
        <f>+G90</f>
        <v>0.66660188778610641</v>
      </c>
      <c r="N90" s="9">
        <f>+H90</f>
        <v>1.7625599999999671E-4</v>
      </c>
      <c r="O90" s="13">
        <f>+I90</f>
        <v>-257315.78354010082</v>
      </c>
    </row>
    <row r="91" spans="5:15" x14ac:dyDescent="0.25">
      <c r="E91">
        <f t="shared" si="9"/>
        <v>0.89000000000000057</v>
      </c>
      <c r="F91">
        <f t="shared" si="5"/>
        <v>0.85650000000000048</v>
      </c>
      <c r="G91">
        <f t="shared" si="6"/>
        <v>0.67799663900807861</v>
      </c>
      <c r="H91">
        <f t="shared" si="7"/>
        <v>1.2444849999999742E-4</v>
      </c>
      <c r="I91" s="14">
        <f t="shared" si="8"/>
        <v>-278164.24469192611</v>
      </c>
      <c r="J91" s="11"/>
      <c r="L91">
        <f>+F91</f>
        <v>0.85650000000000048</v>
      </c>
      <c r="M91" s="9">
        <f>+G91</f>
        <v>0.67799663900807861</v>
      </c>
      <c r="N91" s="9">
        <f>+H91</f>
        <v>1.2444849999999742E-4</v>
      </c>
      <c r="O91" s="13">
        <f>+I91</f>
        <v>-278164.24469192611</v>
      </c>
    </row>
    <row r="92" spans="5:15" x14ac:dyDescent="0.25">
      <c r="E92">
        <f t="shared" si="9"/>
        <v>0.90000000000000058</v>
      </c>
      <c r="F92">
        <f t="shared" si="5"/>
        <v>0.86500000000000044</v>
      </c>
      <c r="G92">
        <f t="shared" si="6"/>
        <v>0.68945558685821151</v>
      </c>
      <c r="H92">
        <f t="shared" si="7"/>
        <v>8.4999999999998014E-5</v>
      </c>
      <c r="I92" s="14">
        <f t="shared" si="8"/>
        <v>-302906.68547154719</v>
      </c>
      <c r="J92" s="11"/>
      <c r="L92">
        <f>+F92</f>
        <v>0.86500000000000044</v>
      </c>
      <c r="M92" s="9">
        <f>+G92</f>
        <v>0.68945558685821151</v>
      </c>
      <c r="N92" s="9">
        <f>+H92</f>
        <v>8.4999999999998014E-5</v>
      </c>
      <c r="O92" s="13">
        <f>+I92</f>
        <v>-302906.68547154719</v>
      </c>
    </row>
    <row r="93" spans="5:15" x14ac:dyDescent="0.25">
      <c r="E93">
        <f t="shared" si="9"/>
        <v>0.91000000000000059</v>
      </c>
      <c r="F93">
        <f t="shared" si="5"/>
        <v>0.8735000000000005</v>
      </c>
      <c r="G93">
        <f t="shared" si="6"/>
        <v>0.70097837368120774</v>
      </c>
      <c r="H93">
        <f t="shared" si="7"/>
        <v>5.5768499999998536E-5</v>
      </c>
      <c r="I93" s="14">
        <f t="shared" si="8"/>
        <v>-332775.40264161048</v>
      </c>
      <c r="J93" s="11"/>
      <c r="L93">
        <f>+F93</f>
        <v>0.8735000000000005</v>
      </c>
      <c r="M93" s="9">
        <f>+G93</f>
        <v>0.70097837368120774</v>
      </c>
      <c r="N93" s="9">
        <f>+H93</f>
        <v>5.5768499999998536E-5</v>
      </c>
      <c r="O93" s="13">
        <f>+I93</f>
        <v>-332775.40264161048</v>
      </c>
    </row>
    <row r="94" spans="5:15" x14ac:dyDescent="0.25">
      <c r="E94">
        <f t="shared" si="9"/>
        <v>0.9200000000000006</v>
      </c>
      <c r="F94">
        <f t="shared" si="5"/>
        <v>0.88200000000000045</v>
      </c>
      <c r="G94">
        <f t="shared" si="6"/>
        <v>0.71256464773380457</v>
      </c>
      <c r="H94">
        <f t="shared" si="7"/>
        <v>3.4815999999998963E-5</v>
      </c>
      <c r="I94" s="14">
        <f t="shared" si="8"/>
        <v>-369591.39665356727</v>
      </c>
      <c r="J94" s="11"/>
      <c r="L94">
        <f>+F94</f>
        <v>0.88200000000000045</v>
      </c>
      <c r="M94" s="9">
        <f>+G94</f>
        <v>0.71256464773380457</v>
      </c>
      <c r="N94" s="9">
        <f>+H94</f>
        <v>3.4815999999998963E-5</v>
      </c>
      <c r="O94" s="13">
        <f>+I94</f>
        <v>-369591.39665356727</v>
      </c>
    </row>
    <row r="95" spans="5:15" x14ac:dyDescent="0.25">
      <c r="E95">
        <f t="shared" si="9"/>
        <v>0.9300000000000006</v>
      </c>
      <c r="F95">
        <f t="shared" si="5"/>
        <v>0.89050000000000051</v>
      </c>
      <c r="G95">
        <f t="shared" si="6"/>
        <v>0.72421406302366909</v>
      </c>
      <c r="H95">
        <f t="shared" si="7"/>
        <v>2.0408499999999298E-5</v>
      </c>
      <c r="I95" s="14">
        <f t="shared" si="8"/>
        <v>-416167.11953650822</v>
      </c>
      <c r="J95" s="11"/>
      <c r="L95">
        <f>+F95</f>
        <v>0.89050000000000051</v>
      </c>
      <c r="M95" s="9">
        <f>+G95</f>
        <v>0.72421406302366909</v>
      </c>
      <c r="N95" s="9">
        <f>+H95</f>
        <v>2.0408499999999298E-5</v>
      </c>
      <c r="O95" s="13">
        <f>+I95</f>
        <v>-416167.11953650822</v>
      </c>
    </row>
    <row r="96" spans="5:15" x14ac:dyDescent="0.25">
      <c r="E96">
        <f t="shared" si="9"/>
        <v>0.94000000000000061</v>
      </c>
      <c r="F96">
        <f t="shared" si="5"/>
        <v>0.89900000000000047</v>
      </c>
      <c r="G96">
        <f t="shared" si="6"/>
        <v>0.73592627915437359</v>
      </c>
      <c r="H96">
        <f t="shared" si="7"/>
        <v>1.101599999999955E-5</v>
      </c>
      <c r="I96" s="14">
        <f t="shared" si="8"/>
        <v>-477094.9017266187</v>
      </c>
      <c r="J96" s="11"/>
      <c r="L96">
        <f>+F96</f>
        <v>0.89900000000000047</v>
      </c>
      <c r="M96" s="9">
        <f>+G96</f>
        <v>0.73592627915437359</v>
      </c>
      <c r="N96" s="9">
        <f>+H96</f>
        <v>1.101599999999955E-5</v>
      </c>
      <c r="O96" s="13">
        <f>+I96</f>
        <v>-477094.9017266187</v>
      </c>
    </row>
    <row r="97" spans="5:15" x14ac:dyDescent="0.25">
      <c r="E97">
        <f t="shared" si="9"/>
        <v>0.95000000000000062</v>
      </c>
      <c r="F97">
        <f t="shared" si="5"/>
        <v>0.90750000000000053</v>
      </c>
      <c r="G97">
        <f t="shared" si="6"/>
        <v>0.74770096117615836</v>
      </c>
      <c r="H97">
        <f t="shared" si="7"/>
        <v>5.312499999999737E-6</v>
      </c>
      <c r="I97" s="14">
        <f t="shared" si="8"/>
        <v>-560436.83301159262</v>
      </c>
      <c r="J97" s="11"/>
      <c r="L97">
        <f>+F97</f>
        <v>0.90750000000000053</v>
      </c>
      <c r="M97" s="9">
        <f>+G97</f>
        <v>0.74770096117615836</v>
      </c>
      <c r="N97" s="9">
        <f>+H97</f>
        <v>5.312499999999737E-6</v>
      </c>
      <c r="O97" s="13">
        <f>+I97</f>
        <v>-560436.83301159262</v>
      </c>
    </row>
    <row r="98" spans="5:15" x14ac:dyDescent="0.25">
      <c r="E98">
        <f t="shared" si="9"/>
        <v>0.96000000000000063</v>
      </c>
      <c r="F98">
        <f t="shared" si="5"/>
        <v>0.91600000000000048</v>
      </c>
      <c r="G98">
        <f t="shared" si="6"/>
        <v>0.75953777944220857</v>
      </c>
      <c r="H98">
        <f t="shared" si="7"/>
        <v>2.1759999999998628E-6</v>
      </c>
      <c r="I98" s="14">
        <f t="shared" si="8"/>
        <v>-681811.8841727688</v>
      </c>
      <c r="J98" s="11"/>
      <c r="L98">
        <f>+F98</f>
        <v>0.91600000000000048</v>
      </c>
      <c r="M98" s="9">
        <f>+G98</f>
        <v>0.75953777944220857</v>
      </c>
      <c r="N98" s="9">
        <f>+H98</f>
        <v>2.1759999999998628E-6</v>
      </c>
      <c r="O98" s="13">
        <f>+I98</f>
        <v>-681811.8841727688</v>
      </c>
    </row>
    <row r="99" spans="5:15" x14ac:dyDescent="0.25">
      <c r="E99">
        <f t="shared" si="9"/>
        <v>0.97000000000000064</v>
      </c>
      <c r="F99">
        <f t="shared" si="5"/>
        <v>0.92450000000000054</v>
      </c>
      <c r="G99">
        <f t="shared" si="6"/>
        <v>0.77143640947018521</v>
      </c>
      <c r="H99">
        <f t="shared" si="7"/>
        <v>6.8849999999994119E-7</v>
      </c>
      <c r="I99" s="14">
        <f t="shared" si="8"/>
        <v>-876120.25670849218</v>
      </c>
      <c r="J99" s="11"/>
      <c r="L99">
        <f>+F99</f>
        <v>0.92450000000000054</v>
      </c>
      <c r="M99" s="9">
        <f>+G99</f>
        <v>0.77143640947018521</v>
      </c>
      <c r="N99" s="9">
        <f>+H99</f>
        <v>6.8849999999994119E-7</v>
      </c>
      <c r="O99" s="13">
        <f>+I99</f>
        <v>-876120.25670849218</v>
      </c>
    </row>
    <row r="100" spans="5:15" x14ac:dyDescent="0.25">
      <c r="E100">
        <f t="shared" si="9"/>
        <v>0.98000000000000065</v>
      </c>
      <c r="F100">
        <f t="shared" si="5"/>
        <v>0.9330000000000005</v>
      </c>
      <c r="G100">
        <f t="shared" si="6"/>
        <v>0.7833965318087649</v>
      </c>
      <c r="H100">
        <f t="shared" si="7"/>
        <v>1.3599999999998237E-7</v>
      </c>
      <c r="I100" s="14">
        <f t="shared" si="8"/>
        <v>-1241368.4066162747</v>
      </c>
      <c r="J100" s="11"/>
      <c r="L100">
        <f>+F100</f>
        <v>0.9330000000000005</v>
      </c>
      <c r="M100" s="9">
        <f>+G100</f>
        <v>0.7833965318087649</v>
      </c>
      <c r="N100" s="9">
        <f>+H100</f>
        <v>1.3599999999998237E-7</v>
      </c>
      <c r="O100" s="13">
        <f>+I100</f>
        <v>-1241368.4066162747</v>
      </c>
    </row>
    <row r="101" spans="5:15" x14ac:dyDescent="0.25">
      <c r="E101">
        <f t="shared" si="9"/>
        <v>0.99000000000000066</v>
      </c>
      <c r="F101">
        <f t="shared" si="5"/>
        <v>0.94150000000000056</v>
      </c>
      <c r="G101">
        <f t="shared" si="6"/>
        <v>0.79541783190896043</v>
      </c>
      <c r="H101">
        <f t="shared" si="7"/>
        <v>8.499999999997765E-9</v>
      </c>
      <c r="I101" s="14">
        <f t="shared" si="8"/>
        <v>-2207293.7473719269</v>
      </c>
      <c r="J101" s="11"/>
      <c r="L101">
        <f>+F101</f>
        <v>0.94150000000000056</v>
      </c>
      <c r="M101" s="9">
        <f>+G101</f>
        <v>0.79541783190896043</v>
      </c>
      <c r="N101" s="9">
        <f>+H101</f>
        <v>8.499999999997765E-9</v>
      </c>
      <c r="O101" s="13">
        <f>+I101</f>
        <v>-2207293.7473719269</v>
      </c>
    </row>
    <row r="102" spans="5:15" x14ac:dyDescent="0.25">
      <c r="E102">
        <f t="shared" si="9"/>
        <v>1.0000000000000007</v>
      </c>
      <c r="F102">
        <f t="shared" si="5"/>
        <v>0.95000000000000051</v>
      </c>
      <c r="G102">
        <f t="shared" si="6"/>
        <v>0.80750000000000066</v>
      </c>
      <c r="H102" s="12">
        <f t="shared" si="7"/>
        <v>1.6736507885966389E-61</v>
      </c>
      <c r="I102" s="14">
        <f t="shared" si="8"/>
        <v>-16749126.187989904</v>
      </c>
      <c r="J102" s="11"/>
      <c r="L102">
        <f>+F102</f>
        <v>0.95000000000000051</v>
      </c>
      <c r="M102" s="9">
        <f>+G102</f>
        <v>0.80750000000000066</v>
      </c>
      <c r="N102" s="9">
        <f>+H102</f>
        <v>1.6736507885966389E-61</v>
      </c>
      <c r="O102" s="13">
        <f>+I102</f>
        <v>-16749126.187989904</v>
      </c>
    </row>
    <row r="104" spans="5:15" x14ac:dyDescent="0.25">
      <c r="O104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WW</vt:lpstr>
      <vt:lpstr>MW</vt:lpstr>
      <vt:lpstr>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dcterms:created xsi:type="dcterms:W3CDTF">2015-06-05T18:17:20Z</dcterms:created>
  <dcterms:modified xsi:type="dcterms:W3CDTF">2024-06-06T02:10:00Z</dcterms:modified>
</cp:coreProperties>
</file>