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DFM\01-MULTIPHASE\xls\"/>
    </mc:Choice>
  </mc:AlternateContent>
  <xr:revisionPtr revIDLastSave="0" documentId="13_ncr:1_{192A95FE-A7C3-4EEB-83E6-3D1F19067FE6}" xr6:coauthVersionLast="47" xr6:coauthVersionMax="47" xr10:uidLastSave="{00000000-0000-0000-0000-000000000000}"/>
  <bookViews>
    <workbookView xWindow="-120" yWindow="-120" windowWidth="29040" windowHeight="15990" xr2:uid="{7DE34037-BF53-44CF-B0B9-74C619E7A34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4" i="1"/>
  <c r="F5" i="1"/>
  <c r="F6" i="1"/>
  <c r="F7" i="1"/>
  <c r="F8" i="1"/>
  <c r="F9" i="1"/>
  <c r="F10" i="1"/>
  <c r="F11" i="1"/>
  <c r="F4" i="1"/>
  <c r="C5" i="1"/>
  <c r="C6" i="1"/>
  <c r="C7" i="1"/>
  <c r="C8" i="1"/>
  <c r="C9" i="1"/>
  <c r="C10" i="1"/>
  <c r="C11" i="1"/>
  <c r="C4" i="1"/>
  <c r="G4" i="1"/>
  <c r="G5" i="1"/>
  <c r="G6" i="1"/>
  <c r="G7" i="1"/>
  <c r="G8" i="1"/>
  <c r="G9" i="1"/>
  <c r="G10" i="1"/>
  <c r="G11" i="1"/>
  <c r="D11" i="1"/>
  <c r="E11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<sst xmlns="http://schemas.openxmlformats.org/spreadsheetml/2006/main" count="9" uniqueCount="9">
  <si>
    <t>RS</t>
  </si>
  <si>
    <t>BO</t>
  </si>
  <si>
    <t>Visg</t>
  </si>
  <si>
    <t>BG</t>
  </si>
  <si>
    <t>PVT BG</t>
  </si>
  <si>
    <t>** p(kpa)</t>
  </si>
  <si>
    <t>P(kgf/cm2)</t>
  </si>
  <si>
    <t>Viso</t>
  </si>
  <si>
    <t>FINAL TABLE TO INPUT IN THE MODELS (INSPIRED IN PRESALT OIL)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</si>
</sst>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0" formatCode="0.000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" fontId="3" fillId="3" borderId="0" xfId="2" applyNumberFormat="1" applyFont="1"/>
    <xf numFmtId="168" fontId="3" fillId="3" borderId="0" xfId="2" applyNumberFormat="1" applyFont="1"/>
    <xf numFmtId="2" fontId="3" fillId="3" borderId="0" xfId="2" applyNumberFormat="1" applyFont="1"/>
    <xf numFmtId="170" fontId="3" fillId="3" borderId="0" xfId="2" applyNumberFormat="1" applyFont="1"/>
    <xf numFmtId="0" fontId="3" fillId="4" borderId="0" xfId="2" applyFont="1" applyFill="1" applyAlignment="1">
      <alignment horizontal="center"/>
    </xf>
    <xf numFmtId="0" fontId="0" fillId="4" borderId="0" xfId="0" applyFill="1"/>
    <xf numFmtId="0" fontId="1" fillId="2" borderId="0" xfId="1" applyAlignment="1">
      <alignment horizontal="center"/>
    </xf>
  </cellXfs>
  <cellStyles count="3">
    <cellStyle name="Neutro" xfId="2" builtinId="28"/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Planilha1!$B$4:$B$11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Planilha1!$D$4:$D$11</c:f>
              <c:numCache>
                <c:formatCode>0.0</c:formatCode>
                <c:ptCount val="8"/>
                <c:pt idx="0">
                  <c:v>0.46630000000000005</c:v>
                </c:pt>
                <c:pt idx="1">
                  <c:v>24.05</c:v>
                </c:pt>
                <c:pt idx="2">
                  <c:v>49.6</c:v>
                </c:pt>
                <c:pt idx="3">
                  <c:v>105.2</c:v>
                </c:pt>
                <c:pt idx="4">
                  <c:v>166.8</c:v>
                </c:pt>
                <c:pt idx="5">
                  <c:v>234.4</c:v>
                </c:pt>
                <c:pt idx="6">
                  <c:v>308</c:v>
                </c:pt>
                <c:pt idx="7">
                  <c:v>387.6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A-41E7-903D-835C555E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449407"/>
        <c:axId val="1317453567"/>
      </c:scatterChart>
      <c:valAx>
        <c:axId val="13174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453567"/>
        <c:crosses val="autoZero"/>
        <c:crossBetween val="midCat"/>
      </c:valAx>
      <c:valAx>
        <c:axId val="13174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4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Planilha1!$B$4:$B$11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Planilha1!$E$4:$E$11</c:f>
              <c:numCache>
                <c:formatCode>0.00</c:formatCode>
                <c:ptCount val="8"/>
                <c:pt idx="0">
                  <c:v>1.0512000000000001</c:v>
                </c:pt>
                <c:pt idx="1">
                  <c:v>1.1100000000000001</c:v>
                </c:pt>
                <c:pt idx="2">
                  <c:v>1.17</c:v>
                </c:pt>
                <c:pt idx="3">
                  <c:v>1.29</c:v>
                </c:pt>
                <c:pt idx="4">
                  <c:v>1.4100000000000001</c:v>
                </c:pt>
                <c:pt idx="5">
                  <c:v>1.53</c:v>
                </c:pt>
                <c:pt idx="6">
                  <c:v>1.65</c:v>
                </c:pt>
                <c:pt idx="7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2-4C34-A4D2-C8F6A984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30223"/>
        <c:axId val="1382317743"/>
      </c:scatterChart>
      <c:valAx>
        <c:axId val="13823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317743"/>
        <c:crosses val="autoZero"/>
        <c:crossBetween val="midCat"/>
      </c:valAx>
      <c:valAx>
        <c:axId val="13823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3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Planilha1!$B$4:$B$11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Planilha1!$F$4:$F$11</c:f>
              <c:numCache>
                <c:formatCode>0.0000</c:formatCode>
                <c:ptCount val="8"/>
                <c:pt idx="0">
                  <c:v>0.34599999999999997</c:v>
                </c:pt>
                <c:pt idx="1">
                  <c:v>1.6427764386958327E-2</c:v>
                </c:pt>
                <c:pt idx="2">
                  <c:v>9.5736180931238236E-3</c:v>
                </c:pt>
                <c:pt idx="3">
                  <c:v>5.5792231513711243E-3</c:v>
                </c:pt>
                <c:pt idx="4">
                  <c:v>4.0681657707741722E-3</c:v>
                </c:pt>
                <c:pt idx="5">
                  <c:v>3.2514072182545867E-3</c:v>
                </c:pt>
                <c:pt idx="6">
                  <c:v>2.7326151098567026E-3</c:v>
                </c:pt>
                <c:pt idx="7">
                  <c:v>2.3708074033390661E-3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1-4A75-96F8-8874ED8A1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83711"/>
        <c:axId val="1316088703"/>
      </c:scatterChart>
      <c:valAx>
        <c:axId val="131608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088703"/>
        <c:crosses val="autoZero"/>
        <c:crossBetween val="midCat"/>
      </c:valAx>
      <c:valAx>
        <c:axId val="1316088703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08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Planilha1!$G$3</c:f>
              <c:strCache>
                <c:ptCount val="1"/>
                <c:pt idx="0">
                  <c:v>Viso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Planilha1!$B$4:$B$11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Planilha1!$G$4:$G$11</c:f>
              <c:numCache>
                <c:formatCode>0.00</c:formatCode>
                <c:ptCount val="8"/>
                <c:pt idx="0">
                  <c:v>4.1655500398300003</c:v>
                </c:pt>
                <c:pt idx="1">
                  <c:v>3.2789124999999997</c:v>
                </c:pt>
                <c:pt idx="2">
                  <c:v>2.5797999999999996</c:v>
                </c:pt>
                <c:pt idx="3">
                  <c:v>1.6563999999999997</c:v>
                </c:pt>
                <c:pt idx="4">
                  <c:v>1.162599999999999</c:v>
                </c:pt>
                <c:pt idx="5">
                  <c:v>0.91719999999999935</c:v>
                </c:pt>
                <c:pt idx="6">
                  <c:v>0.81100000000000083</c:v>
                </c:pt>
                <c:pt idx="7">
                  <c:v>0.8067999999999973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9-49B3-BC0B-6A562B79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218751"/>
        <c:axId val="761219167"/>
      </c:scatterChart>
      <c:valAx>
        <c:axId val="76121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1219167"/>
        <c:crosses val="autoZero"/>
        <c:crossBetween val="midCat"/>
      </c:valAx>
      <c:valAx>
        <c:axId val="7612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121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Planilha1!$H$3</c:f>
              <c:strCache>
                <c:ptCount val="1"/>
                <c:pt idx="0">
                  <c:v>Visg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Planilha1!$B$4:$B$11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Planilha1!$H$4:$H$11</c:f>
              <c:numCache>
                <c:formatCode>0.0000</c:formatCode>
                <c:ptCount val="8"/>
                <c:pt idx="0">
                  <c:v>2.34004004E-2</c:v>
                </c:pt>
                <c:pt idx="1">
                  <c:v>1.9549999999999998E-2</c:v>
                </c:pt>
                <c:pt idx="2">
                  <c:v>1.7899999999999999E-2</c:v>
                </c:pt>
                <c:pt idx="3">
                  <c:v>2.2700000000000001E-2</c:v>
                </c:pt>
                <c:pt idx="4">
                  <c:v>4.0299999999999989E-2</c:v>
                </c:pt>
                <c:pt idx="5">
                  <c:v>7.3099999999999998E-2</c:v>
                </c:pt>
                <c:pt idx="6">
                  <c:v>0.1235</c:v>
                </c:pt>
                <c:pt idx="7">
                  <c:v>0.19389999999999999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F-4301-A178-21306E94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70063"/>
        <c:axId val="1319880047"/>
      </c:scatterChart>
      <c:valAx>
        <c:axId val="131987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880047"/>
        <c:crosses val="autoZero"/>
        <c:crossBetween val="midCat"/>
      </c:valAx>
      <c:valAx>
        <c:axId val="13198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87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185737</xdr:rowOff>
    </xdr:from>
    <xdr:to>
      <xdr:col>16</xdr:col>
      <xdr:colOff>171450</xdr:colOff>
      <xdr:row>15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41AF1DA-F5C0-3288-0CC2-5AE87C83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15</xdr:row>
      <xdr:rowOff>147637</xdr:rowOff>
    </xdr:from>
    <xdr:to>
      <xdr:col>16</xdr:col>
      <xdr:colOff>142875</xdr:colOff>
      <xdr:row>30</xdr:row>
      <xdr:rowOff>33337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A4ABA8B-9A45-9636-0F7F-EE62229F0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15</xdr:row>
      <xdr:rowOff>33337</xdr:rowOff>
    </xdr:from>
    <xdr:to>
      <xdr:col>8</xdr:col>
      <xdr:colOff>28575</xdr:colOff>
      <xdr:row>29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09EB479-708D-BFCB-A5AA-6084649F0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30</xdr:row>
      <xdr:rowOff>52387</xdr:rowOff>
    </xdr:from>
    <xdr:to>
      <xdr:col>8</xdr:col>
      <xdr:colOff>66675</xdr:colOff>
      <xdr:row>44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57F4314-539C-14E4-9BA2-37D70329E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447675</xdr:colOff>
      <xdr:row>31</xdr:row>
      <xdr:rowOff>4762</xdr:rowOff>
    </xdr:from>
    <xdr:to>
      <xdr:col>16</xdr:col>
      <xdr:colOff>142875</xdr:colOff>
      <xdr:row>45</xdr:row>
      <xdr:rowOff>80962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1B4D9F2-1BBE-B69A-31E7-3329B7D46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57CD-E77F-4D05-A7CD-C5065FACC565}">
  <dimension ref="B1:H11"/>
  <sheetViews>
    <sheetView tabSelected="1" topLeftCell="A13" workbookViewId="0">
      <selection activeCell="H3" activeCellId="1" sqref="B3:B11 H3:H11"/>
    </sheetView>
  </sheetViews>
  <sheetFormatPr defaultRowHeight="15" x14ac:dyDescent="0.25"/>
  <cols>
    <col min="3" max="3" width="11.5703125" bestFit="1" customWidth="1"/>
    <col min="4" max="4" width="9.5703125" bestFit="1" customWidth="1"/>
    <col min="5" max="8" width="9.28515625" bestFit="1" customWidth="1"/>
  </cols>
  <sheetData>
    <row r="1" spans="2:8" x14ac:dyDescent="0.25">
      <c r="B1" s="7" t="s">
        <v>8</v>
      </c>
      <c r="C1" s="7"/>
      <c r="D1" s="7"/>
      <c r="E1" s="7"/>
      <c r="F1" s="7"/>
      <c r="G1" s="7"/>
      <c r="H1" s="7"/>
    </row>
    <row r="2" spans="2:8" x14ac:dyDescent="0.25">
      <c r="C2" s="6" t="s">
        <v>4</v>
      </c>
      <c r="D2" s="6"/>
      <c r="E2" s="6"/>
      <c r="F2" s="6"/>
      <c r="G2" s="6"/>
      <c r="H2" s="6"/>
    </row>
    <row r="3" spans="2:8" x14ac:dyDescent="0.25">
      <c r="B3" t="s">
        <v>6</v>
      </c>
      <c r="C3" s="5" t="s">
        <v>5</v>
      </c>
      <c r="D3" s="5" t="s">
        <v>0</v>
      </c>
      <c r="E3" s="5" t="s">
        <v>1</v>
      </c>
      <c r="F3" s="5" t="s">
        <v>3</v>
      </c>
      <c r="G3" s="5" t="s">
        <v>7</v>
      </c>
      <c r="H3" s="5" t="s">
        <v>2</v>
      </c>
    </row>
    <row r="4" spans="2:8" x14ac:dyDescent="0.25">
      <c r="B4">
        <v>1</v>
      </c>
      <c r="C4" s="1">
        <f>+B4*98.0665</f>
        <v>98.066500000000005</v>
      </c>
      <c r="D4" s="2">
        <f xml:space="preserve"> 0.0003*B4*B4 + 0.466*B4</f>
        <v>0.46630000000000005</v>
      </c>
      <c r="E4" s="3">
        <f>+B4*0.0012+1.05</f>
        <v>1.0512000000000001</v>
      </c>
      <c r="F4" s="4">
        <f xml:space="preserve"> 0.346*B4^(-0.779)</f>
        <v>0.34599999999999997</v>
      </c>
      <c r="G4" s="3">
        <f>0.00000000003*B4^4-0.0000000602*B4^3+0.0000501*B4^2-0.0205*B4+4.186</f>
        <v>4.1655500398300003</v>
      </c>
      <c r="H4" s="4">
        <f xml:space="preserve"> 0.0000000004*B4^3 + 0.0000004*B4^2 - 0.0001*B4 + 0.0235</f>
        <v>2.34004004E-2</v>
      </c>
    </row>
    <row r="5" spans="2:8" x14ac:dyDescent="0.25">
      <c r="B5">
        <v>50</v>
      </c>
      <c r="C5" s="1">
        <f t="shared" ref="C5:C11" si="0">+B5*98.0665</f>
        <v>4903.3249999999998</v>
      </c>
      <c r="D5" s="2">
        <f t="shared" ref="D5:D11" si="1" xml:space="preserve"> 0.0003*B5*B5 + 0.466*B5</f>
        <v>24.05</v>
      </c>
      <c r="E5" s="3">
        <f>+B5*0.0012+1.05</f>
        <v>1.1100000000000001</v>
      </c>
      <c r="F5" s="4">
        <f xml:space="preserve"> 0.346*B5^(-0.779)</f>
        <v>1.6427764386958327E-2</v>
      </c>
      <c r="G5" s="3">
        <f>0.00000000003*B5^4-0.0000000602*B5^3+0.0000501*B5^2-0.0205*B5+4.186</f>
        <v>3.2789124999999997</v>
      </c>
      <c r="H5" s="4">
        <f xml:space="preserve"> 0.0000000004*B5^3 + 0.0000004*B5^2 - 0.0001*B5 + 0.0235</f>
        <v>1.9549999999999998E-2</v>
      </c>
    </row>
    <row r="6" spans="2:8" x14ac:dyDescent="0.25">
      <c r="B6">
        <v>100</v>
      </c>
      <c r="C6" s="1">
        <f t="shared" si="0"/>
        <v>9806.65</v>
      </c>
      <c r="D6" s="2">
        <f t="shared" si="1"/>
        <v>49.6</v>
      </c>
      <c r="E6" s="3">
        <f>+B6*0.0012+1.05</f>
        <v>1.17</v>
      </c>
      <c r="F6" s="4">
        <f xml:space="preserve"> 0.346*B6^(-0.779)</f>
        <v>9.5736180931238236E-3</v>
      </c>
      <c r="G6" s="3">
        <f>0.00000000003*B6^4-0.0000000602*B6^3+0.0000501*B6^2-0.0205*B6+4.186</f>
        <v>2.5797999999999996</v>
      </c>
      <c r="H6" s="4">
        <f xml:space="preserve"> 0.0000000004*B6^3 + 0.0000004*B6^2 - 0.0001*B6 + 0.0235</f>
        <v>1.7899999999999999E-2</v>
      </c>
    </row>
    <row r="7" spans="2:8" x14ac:dyDescent="0.25">
      <c r="B7">
        <v>200</v>
      </c>
      <c r="C7" s="1">
        <f t="shared" si="0"/>
        <v>19613.3</v>
      </c>
      <c r="D7" s="2">
        <f t="shared" si="1"/>
        <v>105.2</v>
      </c>
      <c r="E7" s="3">
        <f>+B7*0.0012+1.05</f>
        <v>1.29</v>
      </c>
      <c r="F7" s="4">
        <f xml:space="preserve"> 0.346*B7^(-0.779)</f>
        <v>5.5792231513711243E-3</v>
      </c>
      <c r="G7" s="3">
        <f>0.00000000003*B7^4-0.0000000602*B7^3+0.0000501*B7^2-0.0205*B7+4.186</f>
        <v>1.6563999999999997</v>
      </c>
      <c r="H7" s="4">
        <f xml:space="preserve"> 0.0000000004*B7^3 + 0.0000004*B7^2 - 0.0001*B7 + 0.0235</f>
        <v>2.2700000000000001E-2</v>
      </c>
    </row>
    <row r="8" spans="2:8" x14ac:dyDescent="0.25">
      <c r="B8">
        <v>300</v>
      </c>
      <c r="C8" s="1">
        <f t="shared" si="0"/>
        <v>29419.95</v>
      </c>
      <c r="D8" s="2">
        <f t="shared" si="1"/>
        <v>166.8</v>
      </c>
      <c r="E8" s="3">
        <f>+B8*0.0012+1.05</f>
        <v>1.4100000000000001</v>
      </c>
      <c r="F8" s="4">
        <f xml:space="preserve"> 0.346*B8^(-0.779)</f>
        <v>4.0681657707741722E-3</v>
      </c>
      <c r="G8" s="3">
        <f>0.00000000003*B8^4-0.0000000602*B8^3+0.0000501*B8^2-0.0205*B8+4.186</f>
        <v>1.162599999999999</v>
      </c>
      <c r="H8" s="4">
        <f xml:space="preserve"> 0.0000000004*B8^3 + 0.0000004*B8^2 - 0.0001*B8 + 0.0235</f>
        <v>4.0299999999999989E-2</v>
      </c>
    </row>
    <row r="9" spans="2:8" x14ac:dyDescent="0.25">
      <c r="B9">
        <v>400</v>
      </c>
      <c r="C9" s="1">
        <f t="shared" si="0"/>
        <v>39226.6</v>
      </c>
      <c r="D9" s="2">
        <f t="shared" si="1"/>
        <v>234.4</v>
      </c>
      <c r="E9" s="3">
        <f>+B9*0.0012+1.05</f>
        <v>1.53</v>
      </c>
      <c r="F9" s="4">
        <f xml:space="preserve"> 0.346*B9^(-0.779)</f>
        <v>3.2514072182545867E-3</v>
      </c>
      <c r="G9" s="3">
        <f>0.00000000003*B9^4-0.0000000602*B9^3+0.0000501*B9^2-0.0205*B9+4.186</f>
        <v>0.91719999999999935</v>
      </c>
      <c r="H9" s="4">
        <f xml:space="preserve"> 0.0000000004*B9^3 + 0.0000004*B9^2 - 0.0001*B9 + 0.0235</f>
        <v>7.3099999999999998E-2</v>
      </c>
    </row>
    <row r="10" spans="2:8" x14ac:dyDescent="0.25">
      <c r="B10">
        <v>500</v>
      </c>
      <c r="C10" s="1">
        <f t="shared" si="0"/>
        <v>49033.25</v>
      </c>
      <c r="D10" s="2">
        <f t="shared" si="1"/>
        <v>308</v>
      </c>
      <c r="E10" s="3">
        <f>+B10*0.0012+1.05</f>
        <v>1.65</v>
      </c>
      <c r="F10" s="4">
        <f xml:space="preserve"> 0.346*B10^(-0.779)</f>
        <v>2.7326151098567026E-3</v>
      </c>
      <c r="G10" s="3">
        <f>0.00000000003*B10^4-0.0000000602*B10^3+0.0000501*B10^2-0.0205*B10+4.186</f>
        <v>0.81100000000000083</v>
      </c>
      <c r="H10" s="4">
        <f xml:space="preserve"> 0.0000000004*B10^3 + 0.0000004*B10^2 - 0.0001*B10 + 0.0235</f>
        <v>0.1235</v>
      </c>
    </row>
    <row r="11" spans="2:8" x14ac:dyDescent="0.25">
      <c r="B11">
        <v>600</v>
      </c>
      <c r="C11" s="1">
        <f t="shared" si="0"/>
        <v>58839.9</v>
      </c>
      <c r="D11" s="2">
        <f t="shared" si="1"/>
        <v>387.6</v>
      </c>
      <c r="E11" s="3">
        <f>+B11*0.0012+1.05</f>
        <v>1.77</v>
      </c>
      <c r="F11" s="4">
        <f xml:space="preserve"> 0.346*B11^(-0.779)</f>
        <v>2.3708074033390661E-3</v>
      </c>
      <c r="G11" s="3">
        <f>0.00000000003*B11^4-0.0000000602*B11^3+0.0000501*B11^2-0.0205*B11+4.186</f>
        <v>0.8067999999999973</v>
      </c>
      <c r="H11" s="4">
        <f xml:space="preserve"> 0.0000000004*B11^3 + 0.0000004*B11^2 - 0.0001*B11 + 0.0235</f>
        <v>0.19389999999999999</v>
      </c>
    </row>
  </sheetData>
  <mergeCells count="1">
    <mergeCell ref="B1:H1"/>
  </mergeCells>
  <pageMargins left="0.511811024" right="0.511811024" top="0.78740157499999996" bottom="0.78740157499999996" header="0.31496062000000002" footer="0.31496062000000002"/>
  <pageSetup orientation="portrait" r:id="rId1"/>
  <headerFooter>
    <oddFooter>&amp;L_x000D_&amp;1#&amp;"Trebuchet MS"&amp;9&amp;K737373 PÚBLICA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Espirito Basso Poli</dc:creator>
  <cp:lastModifiedBy>Renato Espirito Basso Poli</cp:lastModifiedBy>
  <dcterms:created xsi:type="dcterms:W3CDTF">2024-08-29T22:53:36Z</dcterms:created>
  <dcterms:modified xsi:type="dcterms:W3CDTF">2024-08-30T01:08:37Z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2024-08-30T01:05:29Z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d68f8476-03da-4a07-8ed5-aa8ed329978e</vt:lpwstr>
  </property>
  <property fmtid="{D5CDD505-2E9C-101B-9397-08002B2CF9AE}" pid="8" name="MSIP_Label_140b9f7d-8e3a-482f-9702-4b7ffc40985a_ContentBits">
    <vt:lpwstr>2</vt:lpwstr>
  </property>
</Properties>
</file>