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1615074c83fac315/DRIVE/Renato/05_Doutorado/EDFM-GIT/01-MULTIPHASE/xls/"/>
    </mc:Choice>
  </mc:AlternateContent>
  <xr:revisionPtr revIDLastSave="1" documentId="13_ncr:1_{ADB29707-205C-4403-BF9C-42AAE560FAC4}" xr6:coauthVersionLast="47" xr6:coauthVersionMax="47" xr10:uidLastSave="{6F6DC2E3-1A64-4D8A-9FFF-0AACE84DCE94}"/>
  <bookViews>
    <workbookView xWindow="-120" yWindow="-120" windowWidth="20730" windowHeight="11040" xr2:uid="{00000000-000D-0000-FFFF-FFFF00000000}"/>
  </bookViews>
  <sheets>
    <sheet name="PARAMS" sheetId="1" r:id="rId1"/>
    <sheet name="WW" sheetId="2" r:id="rId2"/>
    <sheet name="MW" sheetId="5" r:id="rId3"/>
    <sheet name="OW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6" l="1"/>
  <c r="Q3" i="5"/>
  <c r="Q3" i="2"/>
  <c r="P104" i="6"/>
  <c r="P104" i="5"/>
  <c r="P104" i="2"/>
  <c r="B30" i="6"/>
  <c r="B31" i="6"/>
  <c r="B32" i="6"/>
  <c r="B33" i="6"/>
  <c r="B29" i="6"/>
  <c r="B30" i="5"/>
  <c r="B31" i="5"/>
  <c r="B32" i="5"/>
  <c r="B33" i="5"/>
  <c r="B29" i="5"/>
  <c r="B30" i="2"/>
  <c r="B31" i="2"/>
  <c r="B32" i="2"/>
  <c r="B33" i="2"/>
  <c r="B29" i="2"/>
  <c r="B4" i="2"/>
  <c r="N108" i="6"/>
  <c r="N109" i="5"/>
  <c r="O113" i="2"/>
  <c r="B24" i="2"/>
  <c r="E4" i="6"/>
  <c r="E4" i="5"/>
  <c r="C23" i="1"/>
  <c r="B24" i="5" s="1"/>
  <c r="B25" i="6"/>
  <c r="B24" i="6"/>
  <c r="B26" i="6"/>
  <c r="B23" i="6"/>
  <c r="B22" i="6"/>
  <c r="B4" i="6"/>
  <c r="B5" i="6"/>
  <c r="B7" i="6"/>
  <c r="B8" i="6"/>
  <c r="O115" i="6" s="1"/>
  <c r="B9" i="6"/>
  <c r="B10" i="6"/>
  <c r="B11" i="6"/>
  <c r="B12" i="6"/>
  <c r="B14" i="6"/>
  <c r="B15" i="6"/>
  <c r="B16" i="6"/>
  <c r="B17" i="6"/>
  <c r="B3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B2" i="6"/>
  <c r="B23" i="5"/>
  <c r="B26" i="5"/>
  <c r="B22" i="5"/>
  <c r="B4" i="5"/>
  <c r="B5" i="5"/>
  <c r="B7" i="5"/>
  <c r="B8" i="5"/>
  <c r="N112" i="5" s="1"/>
  <c r="B9" i="5"/>
  <c r="B10" i="5"/>
  <c r="B11" i="5"/>
  <c r="B12" i="5"/>
  <c r="B14" i="5"/>
  <c r="B15" i="5"/>
  <c r="B16" i="5"/>
  <c r="B17" i="5"/>
  <c r="B3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B2" i="5"/>
  <c r="B23" i="2"/>
  <c r="B26" i="2"/>
  <c r="B22" i="2"/>
  <c r="C24" i="1"/>
  <c r="B25" i="5" s="1"/>
  <c r="B25" i="2"/>
  <c r="B13" i="2"/>
  <c r="B14" i="2"/>
  <c r="B15" i="2"/>
  <c r="B16" i="2"/>
  <c r="A13" i="2"/>
  <c r="C12" i="1"/>
  <c r="B13" i="5" s="1"/>
  <c r="D12" i="1"/>
  <c r="B13" i="6" s="1"/>
  <c r="B12" i="1"/>
  <c r="E4" i="2"/>
  <c r="E5" i="2" s="1"/>
  <c r="B2" i="2"/>
  <c r="B3" i="2"/>
  <c r="B5" i="2"/>
  <c r="B7" i="2"/>
  <c r="B8" i="2"/>
  <c r="N111" i="2" s="1"/>
  <c r="B9" i="2"/>
  <c r="B10" i="2"/>
  <c r="B11" i="2"/>
  <c r="B17" i="2"/>
  <c r="B19" i="2"/>
  <c r="A3" i="2"/>
  <c r="A4" i="2"/>
  <c r="A5" i="2"/>
  <c r="A6" i="2"/>
  <c r="A7" i="2"/>
  <c r="A8" i="2"/>
  <c r="A9" i="2"/>
  <c r="A10" i="2"/>
  <c r="A11" i="2"/>
  <c r="A12" i="2"/>
  <c r="A14" i="2"/>
  <c r="A15" i="2"/>
  <c r="A16" i="2"/>
  <c r="A17" i="2"/>
  <c r="A18" i="2"/>
  <c r="A19" i="2"/>
  <c r="C18" i="1"/>
  <c r="B19" i="5" s="1"/>
  <c r="D18" i="1"/>
  <c r="B19" i="6" s="1"/>
  <c r="B18" i="1"/>
  <c r="C17" i="1"/>
  <c r="B18" i="5" s="1"/>
  <c r="D17" i="1"/>
  <c r="B18" i="6" s="1"/>
  <c r="B17" i="1"/>
  <c r="B18" i="2" s="1"/>
  <c r="D5" i="1"/>
  <c r="B6" i="6" s="1"/>
  <c r="C5" i="1"/>
  <c r="B6" i="5" s="1"/>
  <c r="B5" i="1"/>
  <c r="B6" i="2" s="1"/>
  <c r="N116" i="6" l="1"/>
  <c r="N117" i="6"/>
  <c r="N109" i="6"/>
  <c r="O108" i="6"/>
  <c r="I4" i="6"/>
  <c r="P4" i="6" s="1"/>
  <c r="O116" i="6"/>
  <c r="N116" i="5"/>
  <c r="O116" i="5"/>
  <c r="N110" i="5"/>
  <c r="O109" i="5"/>
  <c r="N117" i="5"/>
  <c r="N108" i="2"/>
  <c r="N118" i="2"/>
  <c r="O114" i="2"/>
  <c r="O109" i="6"/>
  <c r="O117" i="6"/>
  <c r="N110" i="6"/>
  <c r="N118" i="6"/>
  <c r="O110" i="6"/>
  <c r="O118" i="6"/>
  <c r="N111" i="6"/>
  <c r="O111" i="6"/>
  <c r="N112" i="6"/>
  <c r="O112" i="6"/>
  <c r="N113" i="6"/>
  <c r="O113" i="6"/>
  <c r="N114" i="6"/>
  <c r="O114" i="6"/>
  <c r="N115" i="6"/>
  <c r="N108" i="5"/>
  <c r="O108" i="5"/>
  <c r="O117" i="5"/>
  <c r="N118" i="5"/>
  <c r="F4" i="5"/>
  <c r="M4" i="5" s="1"/>
  <c r="O110" i="5"/>
  <c r="O118" i="5"/>
  <c r="N111" i="5"/>
  <c r="O111" i="5"/>
  <c r="H3" i="5"/>
  <c r="O3" i="5" s="1"/>
  <c r="O112" i="5"/>
  <c r="N113" i="5"/>
  <c r="O113" i="5"/>
  <c r="N114" i="5"/>
  <c r="O114" i="5"/>
  <c r="N115" i="5"/>
  <c r="O115" i="5"/>
  <c r="N117" i="2"/>
  <c r="N110" i="2"/>
  <c r="N109" i="2"/>
  <c r="O108" i="2"/>
  <c r="O109" i="2"/>
  <c r="O110" i="2"/>
  <c r="O111" i="2"/>
  <c r="O112" i="2"/>
  <c r="O116" i="2"/>
  <c r="N115" i="2"/>
  <c r="O117" i="2"/>
  <c r="O115" i="2"/>
  <c r="N114" i="2"/>
  <c r="O118" i="2"/>
  <c r="N116" i="2"/>
  <c r="N113" i="2"/>
  <c r="N112" i="2"/>
  <c r="G3" i="6"/>
  <c r="N3" i="6" s="1"/>
  <c r="H3" i="6"/>
  <c r="O3" i="6" s="1"/>
  <c r="F3" i="6"/>
  <c r="M3" i="6" s="1"/>
  <c r="F3" i="5"/>
  <c r="M3" i="5" s="1"/>
  <c r="G4" i="5"/>
  <c r="N4" i="5" s="1"/>
  <c r="G3" i="5"/>
  <c r="N3" i="5" s="1"/>
  <c r="H4" i="5"/>
  <c r="O4" i="5" s="1"/>
  <c r="E5" i="5"/>
  <c r="H5" i="5" s="1"/>
  <c r="O5" i="5" s="1"/>
  <c r="H4" i="6"/>
  <c r="O4" i="6" s="1"/>
  <c r="F4" i="6"/>
  <c r="M4" i="6" s="1"/>
  <c r="E5" i="6"/>
  <c r="G4" i="6"/>
  <c r="N4" i="6" s="1"/>
  <c r="H4" i="2"/>
  <c r="O4" i="2" s="1"/>
  <c r="E6" i="2"/>
  <c r="F6" i="2" s="1"/>
  <c r="H5" i="2"/>
  <c r="O5" i="2" s="1"/>
  <c r="F4" i="2"/>
  <c r="F5" i="2"/>
  <c r="F3" i="2"/>
  <c r="G3" i="2"/>
  <c r="N3" i="2" s="1"/>
  <c r="G4" i="2"/>
  <c r="N4" i="2" s="1"/>
  <c r="G5" i="2"/>
  <c r="N5" i="2" s="1"/>
  <c r="H3" i="2"/>
  <c r="O3" i="2" s="1"/>
  <c r="I3" i="6" l="1"/>
  <c r="P3" i="6" s="1"/>
  <c r="J3" i="6"/>
  <c r="I4" i="5"/>
  <c r="P4" i="5" s="1"/>
  <c r="I3" i="5"/>
  <c r="P3" i="5" s="1"/>
  <c r="J3" i="2"/>
  <c r="I3" i="2"/>
  <c r="P3" i="2" s="1"/>
  <c r="J5" i="2"/>
  <c r="Q5" i="2" s="1"/>
  <c r="I5" i="2"/>
  <c r="J4" i="2"/>
  <c r="Q4" i="2" s="1"/>
  <c r="I4" i="2"/>
  <c r="P4" i="2" s="1"/>
  <c r="J6" i="2"/>
  <c r="Q6" i="2" s="1"/>
  <c r="I6" i="2"/>
  <c r="P6" i="2" s="1"/>
  <c r="J4" i="5"/>
  <c r="Q4" i="5" s="1"/>
  <c r="E6" i="5"/>
  <c r="E7" i="5" s="1"/>
  <c r="F5" i="5"/>
  <c r="G5" i="5"/>
  <c r="N5" i="5" s="1"/>
  <c r="J3" i="5"/>
  <c r="P5" i="2"/>
  <c r="J4" i="6"/>
  <c r="Q4" i="6" s="1"/>
  <c r="H5" i="6"/>
  <c r="O5" i="6" s="1"/>
  <c r="G5" i="6"/>
  <c r="N5" i="6" s="1"/>
  <c r="E6" i="6"/>
  <c r="F5" i="6"/>
  <c r="M3" i="2"/>
  <c r="M4" i="2"/>
  <c r="M5" i="2"/>
  <c r="H6" i="2"/>
  <c r="O6" i="2" s="1"/>
  <c r="M6" i="2"/>
  <c r="G6" i="2"/>
  <c r="N6" i="2" s="1"/>
  <c r="E7" i="2"/>
  <c r="M5" i="6" l="1"/>
  <c r="I5" i="6"/>
  <c r="P5" i="6" s="1"/>
  <c r="M5" i="5"/>
  <c r="I5" i="5"/>
  <c r="P5" i="5" s="1"/>
  <c r="G6" i="5"/>
  <c r="N6" i="5" s="1"/>
  <c r="H6" i="5"/>
  <c r="O6" i="5" s="1"/>
  <c r="J5" i="5"/>
  <c r="Q5" i="5" s="1"/>
  <c r="F6" i="5"/>
  <c r="J5" i="6"/>
  <c r="Q5" i="6" s="1"/>
  <c r="H6" i="6"/>
  <c r="O6" i="6" s="1"/>
  <c r="G6" i="6"/>
  <c r="N6" i="6" s="1"/>
  <c r="E7" i="6"/>
  <c r="F6" i="6"/>
  <c r="H7" i="5"/>
  <c r="O7" i="5" s="1"/>
  <c r="G7" i="5"/>
  <c r="N7" i="5" s="1"/>
  <c r="E8" i="5"/>
  <c r="F7" i="5"/>
  <c r="J6" i="5"/>
  <c r="Q6" i="5" s="1"/>
  <c r="E8" i="2"/>
  <c r="H7" i="2"/>
  <c r="O7" i="2" s="1"/>
  <c r="F7" i="2"/>
  <c r="I7" i="2" s="1"/>
  <c r="G7" i="2"/>
  <c r="N7" i="2" s="1"/>
  <c r="M6" i="6" l="1"/>
  <c r="I6" i="6"/>
  <c r="P6" i="6" s="1"/>
  <c r="M7" i="5"/>
  <c r="I7" i="5"/>
  <c r="P7" i="5" s="1"/>
  <c r="M6" i="5"/>
  <c r="I6" i="5"/>
  <c r="P6" i="5" s="1"/>
  <c r="J7" i="2"/>
  <c r="Q7" i="2" s="1"/>
  <c r="P7" i="2"/>
  <c r="J6" i="6"/>
  <c r="Q6" i="6" s="1"/>
  <c r="H7" i="6"/>
  <c r="O7" i="6" s="1"/>
  <c r="G7" i="6"/>
  <c r="N7" i="6" s="1"/>
  <c r="E8" i="6"/>
  <c r="F7" i="6"/>
  <c r="J7" i="5"/>
  <c r="Q7" i="5" s="1"/>
  <c r="H8" i="5"/>
  <c r="O8" i="5" s="1"/>
  <c r="F8" i="5"/>
  <c r="G8" i="5"/>
  <c r="N8" i="5" s="1"/>
  <c r="E9" i="5"/>
  <c r="M7" i="2"/>
  <c r="E9" i="2"/>
  <c r="G8" i="2"/>
  <c r="N8" i="2" s="1"/>
  <c r="H8" i="2"/>
  <c r="O8" i="2" s="1"/>
  <c r="F8" i="2"/>
  <c r="I8" i="2" s="1"/>
  <c r="M7" i="6" l="1"/>
  <c r="I7" i="6"/>
  <c r="P7" i="6" s="1"/>
  <c r="M8" i="5"/>
  <c r="I8" i="5"/>
  <c r="P8" i="5" s="1"/>
  <c r="J8" i="2"/>
  <c r="Q8" i="2" s="1"/>
  <c r="P8" i="2"/>
  <c r="J7" i="6"/>
  <c r="Q7" i="6" s="1"/>
  <c r="H8" i="6"/>
  <c r="O8" i="6" s="1"/>
  <c r="G8" i="6"/>
  <c r="N8" i="6" s="1"/>
  <c r="E9" i="6"/>
  <c r="F8" i="6"/>
  <c r="H9" i="5"/>
  <c r="O9" i="5" s="1"/>
  <c r="G9" i="5"/>
  <c r="N9" i="5" s="1"/>
  <c r="E10" i="5"/>
  <c r="F9" i="5"/>
  <c r="J8" i="5"/>
  <c r="Q8" i="5" s="1"/>
  <c r="M8" i="2"/>
  <c r="E10" i="2"/>
  <c r="H9" i="2"/>
  <c r="O9" i="2" s="1"/>
  <c r="G9" i="2"/>
  <c r="N9" i="2" s="1"/>
  <c r="F9" i="2"/>
  <c r="I9" i="2" s="1"/>
  <c r="M8" i="6" l="1"/>
  <c r="I8" i="6"/>
  <c r="P8" i="6" s="1"/>
  <c r="M9" i="5"/>
  <c r="I9" i="5"/>
  <c r="P9" i="5" s="1"/>
  <c r="J9" i="2"/>
  <c r="Q9" i="2" s="1"/>
  <c r="P9" i="2"/>
  <c r="J8" i="6"/>
  <c r="Q8" i="6" s="1"/>
  <c r="G9" i="6"/>
  <c r="N9" i="6" s="1"/>
  <c r="H9" i="6"/>
  <c r="O9" i="6" s="1"/>
  <c r="E10" i="6"/>
  <c r="F9" i="6"/>
  <c r="G10" i="5"/>
  <c r="N10" i="5" s="1"/>
  <c r="H10" i="5"/>
  <c r="O10" i="5" s="1"/>
  <c r="E11" i="5"/>
  <c r="F10" i="5"/>
  <c r="J9" i="5"/>
  <c r="Q9" i="5" s="1"/>
  <c r="E11" i="2"/>
  <c r="G10" i="2"/>
  <c r="N10" i="2" s="1"/>
  <c r="H10" i="2"/>
  <c r="O10" i="2" s="1"/>
  <c r="F10" i="2"/>
  <c r="I10" i="2" s="1"/>
  <c r="M9" i="2"/>
  <c r="M9" i="6" l="1"/>
  <c r="I9" i="6"/>
  <c r="P9" i="6" s="1"/>
  <c r="M10" i="5"/>
  <c r="I10" i="5"/>
  <c r="P10" i="5" s="1"/>
  <c r="J10" i="2"/>
  <c r="Q10" i="2" s="1"/>
  <c r="P10" i="2"/>
  <c r="J9" i="6"/>
  <c r="Q9" i="6" s="1"/>
  <c r="E11" i="6"/>
  <c r="F10" i="6"/>
  <c r="G10" i="6"/>
  <c r="N10" i="6" s="1"/>
  <c r="H10" i="6"/>
  <c r="O10" i="6" s="1"/>
  <c r="J10" i="5"/>
  <c r="Q10" i="5" s="1"/>
  <c r="E12" i="5"/>
  <c r="F11" i="5"/>
  <c r="G11" i="5"/>
  <c r="N11" i="5" s="1"/>
  <c r="H11" i="5"/>
  <c r="O11" i="5" s="1"/>
  <c r="M10" i="2"/>
  <c r="E12" i="2"/>
  <c r="H11" i="2"/>
  <c r="O11" i="2" s="1"/>
  <c r="F11" i="2"/>
  <c r="I11" i="2" s="1"/>
  <c r="G11" i="2"/>
  <c r="N11" i="2" s="1"/>
  <c r="M10" i="6" l="1"/>
  <c r="I10" i="6"/>
  <c r="P10" i="6" s="1"/>
  <c r="M11" i="5"/>
  <c r="I11" i="5"/>
  <c r="P11" i="5" s="1"/>
  <c r="J11" i="2"/>
  <c r="Q11" i="2" s="1"/>
  <c r="P11" i="2"/>
  <c r="J10" i="6"/>
  <c r="Q10" i="6" s="1"/>
  <c r="E12" i="6"/>
  <c r="H11" i="6"/>
  <c r="O11" i="6" s="1"/>
  <c r="G11" i="6"/>
  <c r="N11" i="6" s="1"/>
  <c r="F11" i="6"/>
  <c r="J11" i="5"/>
  <c r="Q11" i="5" s="1"/>
  <c r="H12" i="5"/>
  <c r="O12" i="5" s="1"/>
  <c r="E13" i="5"/>
  <c r="G12" i="5"/>
  <c r="N12" i="5" s="1"/>
  <c r="F12" i="5"/>
  <c r="M11" i="2"/>
  <c r="E13" i="2"/>
  <c r="G12" i="2"/>
  <c r="N12" i="2" s="1"/>
  <c r="H12" i="2"/>
  <c r="O12" i="2" s="1"/>
  <c r="F12" i="2"/>
  <c r="I12" i="2" s="1"/>
  <c r="M11" i="6" l="1"/>
  <c r="I11" i="6"/>
  <c r="P11" i="6" s="1"/>
  <c r="M12" i="5"/>
  <c r="I12" i="5"/>
  <c r="P12" i="5" s="1"/>
  <c r="J12" i="2"/>
  <c r="Q12" i="2" s="1"/>
  <c r="P12" i="2"/>
  <c r="J11" i="6"/>
  <c r="Q11" i="6" s="1"/>
  <c r="H12" i="6"/>
  <c r="O12" i="6" s="1"/>
  <c r="G12" i="6"/>
  <c r="N12" i="6" s="1"/>
  <c r="E13" i="6"/>
  <c r="F12" i="6"/>
  <c r="J12" i="5"/>
  <c r="Q12" i="5" s="1"/>
  <c r="H13" i="5"/>
  <c r="O13" i="5" s="1"/>
  <c r="G13" i="5"/>
  <c r="N13" i="5" s="1"/>
  <c r="E14" i="5"/>
  <c r="F13" i="5"/>
  <c r="M12" i="2"/>
  <c r="E14" i="2"/>
  <c r="G13" i="2"/>
  <c r="N13" i="2" s="1"/>
  <c r="F13" i="2"/>
  <c r="I13" i="2" s="1"/>
  <c r="H13" i="2"/>
  <c r="O13" i="2" s="1"/>
  <c r="M12" i="6" l="1"/>
  <c r="I12" i="6"/>
  <c r="P12" i="6" s="1"/>
  <c r="M13" i="5"/>
  <c r="I13" i="5"/>
  <c r="P13" i="5" s="1"/>
  <c r="J13" i="2"/>
  <c r="Q13" i="2" s="1"/>
  <c r="P13" i="2"/>
  <c r="H13" i="6"/>
  <c r="O13" i="6" s="1"/>
  <c r="G13" i="6"/>
  <c r="N13" i="6" s="1"/>
  <c r="E14" i="6"/>
  <c r="F13" i="6"/>
  <c r="J12" i="6"/>
  <c r="Q12" i="6" s="1"/>
  <c r="H14" i="5"/>
  <c r="O14" i="5" s="1"/>
  <c r="G14" i="5"/>
  <c r="N14" i="5" s="1"/>
  <c r="E15" i="5"/>
  <c r="F14" i="5"/>
  <c r="J13" i="5"/>
  <c r="Q13" i="5" s="1"/>
  <c r="M13" i="2"/>
  <c r="E15" i="2"/>
  <c r="G14" i="2"/>
  <c r="N14" i="2" s="1"/>
  <c r="F14" i="2"/>
  <c r="I14" i="2" s="1"/>
  <c r="H14" i="2"/>
  <c r="O14" i="2" s="1"/>
  <c r="M13" i="6" l="1"/>
  <c r="I13" i="6"/>
  <c r="P13" i="6" s="1"/>
  <c r="M14" i="5"/>
  <c r="I14" i="5"/>
  <c r="P14" i="5" s="1"/>
  <c r="J14" i="2"/>
  <c r="Q14" i="2" s="1"/>
  <c r="P14" i="2"/>
  <c r="J13" i="6"/>
  <c r="Q13" i="6" s="1"/>
  <c r="H14" i="6"/>
  <c r="O14" i="6" s="1"/>
  <c r="G14" i="6"/>
  <c r="N14" i="6" s="1"/>
  <c r="E15" i="6"/>
  <c r="F14" i="6"/>
  <c r="H15" i="5"/>
  <c r="O15" i="5" s="1"/>
  <c r="G15" i="5"/>
  <c r="N15" i="5" s="1"/>
  <c r="E16" i="5"/>
  <c r="F15" i="5"/>
  <c r="J14" i="5"/>
  <c r="Q14" i="5" s="1"/>
  <c r="M14" i="2"/>
  <c r="E16" i="2"/>
  <c r="G15" i="2"/>
  <c r="N15" i="2" s="1"/>
  <c r="H15" i="2"/>
  <c r="O15" i="2" s="1"/>
  <c r="F15" i="2"/>
  <c r="I15" i="2" s="1"/>
  <c r="M14" i="6" l="1"/>
  <c r="I14" i="6"/>
  <c r="P14" i="6" s="1"/>
  <c r="M15" i="5"/>
  <c r="I15" i="5"/>
  <c r="P15" i="5" s="1"/>
  <c r="J15" i="2"/>
  <c r="Q15" i="2" s="1"/>
  <c r="P15" i="2"/>
  <c r="J14" i="6"/>
  <c r="Q14" i="6" s="1"/>
  <c r="H15" i="6"/>
  <c r="O15" i="6" s="1"/>
  <c r="G15" i="6"/>
  <c r="N15" i="6" s="1"/>
  <c r="E16" i="6"/>
  <c r="F15" i="6"/>
  <c r="J15" i="5"/>
  <c r="Q15" i="5" s="1"/>
  <c r="H16" i="5"/>
  <c r="O16" i="5" s="1"/>
  <c r="G16" i="5"/>
  <c r="N16" i="5" s="1"/>
  <c r="E17" i="5"/>
  <c r="F16" i="5"/>
  <c r="M15" i="2"/>
  <c r="E17" i="2"/>
  <c r="H16" i="2"/>
  <c r="O16" i="2" s="1"/>
  <c r="G16" i="2"/>
  <c r="N16" i="2" s="1"/>
  <c r="F16" i="2"/>
  <c r="I16" i="2" s="1"/>
  <c r="M15" i="6" l="1"/>
  <c r="I15" i="6"/>
  <c r="P15" i="6" s="1"/>
  <c r="M16" i="5"/>
  <c r="I16" i="5"/>
  <c r="P16" i="5" s="1"/>
  <c r="J16" i="2"/>
  <c r="Q16" i="2" s="1"/>
  <c r="P16" i="2"/>
  <c r="J15" i="6"/>
  <c r="Q15" i="6" s="1"/>
  <c r="H16" i="6"/>
  <c r="O16" i="6" s="1"/>
  <c r="G16" i="6"/>
  <c r="N16" i="6" s="1"/>
  <c r="E17" i="6"/>
  <c r="F16" i="6"/>
  <c r="J16" i="5"/>
  <c r="Q16" i="5" s="1"/>
  <c r="H17" i="5"/>
  <c r="O17" i="5" s="1"/>
  <c r="G17" i="5"/>
  <c r="N17" i="5" s="1"/>
  <c r="E18" i="5"/>
  <c r="F17" i="5"/>
  <c r="E18" i="2"/>
  <c r="F17" i="2"/>
  <c r="I17" i="2" s="1"/>
  <c r="G17" i="2"/>
  <c r="N17" i="2" s="1"/>
  <c r="H17" i="2"/>
  <c r="O17" i="2" s="1"/>
  <c r="M16" i="2"/>
  <c r="M16" i="6" l="1"/>
  <c r="I16" i="6"/>
  <c r="P16" i="6" s="1"/>
  <c r="M17" i="5"/>
  <c r="I17" i="5"/>
  <c r="P17" i="5" s="1"/>
  <c r="J17" i="2"/>
  <c r="Q17" i="2" s="1"/>
  <c r="P17" i="2"/>
  <c r="J16" i="6"/>
  <c r="Q16" i="6" s="1"/>
  <c r="G17" i="6"/>
  <c r="N17" i="6" s="1"/>
  <c r="E18" i="6"/>
  <c r="F17" i="6"/>
  <c r="H17" i="6"/>
  <c r="O17" i="6" s="1"/>
  <c r="G18" i="5"/>
  <c r="N18" i="5" s="1"/>
  <c r="E19" i="5"/>
  <c r="F18" i="5"/>
  <c r="H18" i="5"/>
  <c r="O18" i="5" s="1"/>
  <c r="J17" i="5"/>
  <c r="Q17" i="5" s="1"/>
  <c r="M17" i="2"/>
  <c r="E19" i="2"/>
  <c r="H18" i="2"/>
  <c r="O18" i="2" s="1"/>
  <c r="G18" i="2"/>
  <c r="N18" i="2" s="1"/>
  <c r="F18" i="2"/>
  <c r="I18" i="2" s="1"/>
  <c r="M17" i="6" l="1"/>
  <c r="I17" i="6"/>
  <c r="P17" i="6" s="1"/>
  <c r="M18" i="5"/>
  <c r="I18" i="5"/>
  <c r="P18" i="5" s="1"/>
  <c r="J18" i="2"/>
  <c r="Q18" i="2" s="1"/>
  <c r="P18" i="2"/>
  <c r="J17" i="6"/>
  <c r="Q17" i="6" s="1"/>
  <c r="E19" i="6"/>
  <c r="F18" i="6"/>
  <c r="H18" i="6"/>
  <c r="O18" i="6" s="1"/>
  <c r="G18" i="6"/>
  <c r="N18" i="6" s="1"/>
  <c r="E20" i="5"/>
  <c r="F19" i="5"/>
  <c r="G19" i="5"/>
  <c r="N19" i="5" s="1"/>
  <c r="H19" i="5"/>
  <c r="O19" i="5" s="1"/>
  <c r="J18" i="5"/>
  <c r="Q18" i="5" s="1"/>
  <c r="M18" i="2"/>
  <c r="E20" i="2"/>
  <c r="H19" i="2"/>
  <c r="O19" i="2" s="1"/>
  <c r="F19" i="2"/>
  <c r="I19" i="2" s="1"/>
  <c r="G19" i="2"/>
  <c r="N19" i="2" s="1"/>
  <c r="M18" i="6" l="1"/>
  <c r="I18" i="6"/>
  <c r="P18" i="6" s="1"/>
  <c r="M19" i="5"/>
  <c r="I19" i="5"/>
  <c r="P19" i="5" s="1"/>
  <c r="J19" i="2"/>
  <c r="Q19" i="2" s="1"/>
  <c r="P19" i="2"/>
  <c r="J18" i="6"/>
  <c r="Q18" i="6" s="1"/>
  <c r="E20" i="6"/>
  <c r="H19" i="6"/>
  <c r="O19" i="6" s="1"/>
  <c r="F19" i="6"/>
  <c r="G19" i="6"/>
  <c r="N19" i="6" s="1"/>
  <c r="J19" i="5"/>
  <c r="Q19" i="5" s="1"/>
  <c r="E21" i="5"/>
  <c r="F20" i="5"/>
  <c r="H20" i="5"/>
  <c r="O20" i="5" s="1"/>
  <c r="G20" i="5"/>
  <c r="N20" i="5" s="1"/>
  <c r="M19" i="2"/>
  <c r="E21" i="2"/>
  <c r="H20" i="2"/>
  <c r="O20" i="2" s="1"/>
  <c r="G20" i="2"/>
  <c r="N20" i="2" s="1"/>
  <c r="F20" i="2"/>
  <c r="I20" i="2" s="1"/>
  <c r="M19" i="6" l="1"/>
  <c r="I19" i="6"/>
  <c r="P19" i="6" s="1"/>
  <c r="M20" i="5"/>
  <c r="I20" i="5"/>
  <c r="P20" i="5" s="1"/>
  <c r="J20" i="2"/>
  <c r="Q20" i="2" s="1"/>
  <c r="P20" i="2"/>
  <c r="J19" i="6"/>
  <c r="Q19" i="6" s="1"/>
  <c r="H20" i="6"/>
  <c r="O20" i="6" s="1"/>
  <c r="G20" i="6"/>
  <c r="N20" i="6" s="1"/>
  <c r="E21" i="6"/>
  <c r="F20" i="6"/>
  <c r="J20" i="5"/>
  <c r="Q20" i="5" s="1"/>
  <c r="H21" i="5"/>
  <c r="O21" i="5" s="1"/>
  <c r="G21" i="5"/>
  <c r="N21" i="5" s="1"/>
  <c r="E22" i="5"/>
  <c r="F21" i="5"/>
  <c r="E22" i="2"/>
  <c r="H21" i="2"/>
  <c r="O21" i="2" s="1"/>
  <c r="G21" i="2"/>
  <c r="N21" i="2" s="1"/>
  <c r="F21" i="2"/>
  <c r="I21" i="2" s="1"/>
  <c r="M20" i="2"/>
  <c r="M20" i="6" l="1"/>
  <c r="I20" i="6"/>
  <c r="P20" i="6" s="1"/>
  <c r="M21" i="5"/>
  <c r="I21" i="5"/>
  <c r="P21" i="5" s="1"/>
  <c r="J21" i="2"/>
  <c r="Q21" i="2" s="1"/>
  <c r="P21" i="2"/>
  <c r="J20" i="6"/>
  <c r="Q20" i="6" s="1"/>
  <c r="H21" i="6"/>
  <c r="O21" i="6" s="1"/>
  <c r="G21" i="6"/>
  <c r="N21" i="6" s="1"/>
  <c r="E22" i="6"/>
  <c r="F21" i="6"/>
  <c r="J21" i="5"/>
  <c r="Q21" i="5" s="1"/>
  <c r="H22" i="5"/>
  <c r="O22" i="5" s="1"/>
  <c r="G22" i="5"/>
  <c r="N22" i="5" s="1"/>
  <c r="E23" i="5"/>
  <c r="F22" i="5"/>
  <c r="M21" i="2"/>
  <c r="E23" i="2"/>
  <c r="G22" i="2"/>
  <c r="N22" i="2" s="1"/>
  <c r="H22" i="2"/>
  <c r="O22" i="2" s="1"/>
  <c r="F22" i="2"/>
  <c r="I22" i="2" s="1"/>
  <c r="M21" i="6" l="1"/>
  <c r="I21" i="6"/>
  <c r="P21" i="6" s="1"/>
  <c r="M22" i="5"/>
  <c r="I22" i="5"/>
  <c r="P22" i="5" s="1"/>
  <c r="J22" i="2"/>
  <c r="Q22" i="2" s="1"/>
  <c r="P22" i="2"/>
  <c r="J21" i="6"/>
  <c r="Q21" i="6" s="1"/>
  <c r="H22" i="6"/>
  <c r="O22" i="6" s="1"/>
  <c r="G22" i="6"/>
  <c r="N22" i="6" s="1"/>
  <c r="E23" i="6"/>
  <c r="F22" i="6"/>
  <c r="J22" i="5"/>
  <c r="Q22" i="5" s="1"/>
  <c r="H23" i="5"/>
  <c r="O23" i="5" s="1"/>
  <c r="G23" i="5"/>
  <c r="N23" i="5" s="1"/>
  <c r="E24" i="5"/>
  <c r="F23" i="5"/>
  <c r="M22" i="2"/>
  <c r="E24" i="2"/>
  <c r="H23" i="2"/>
  <c r="O23" i="2" s="1"/>
  <c r="F23" i="2"/>
  <c r="I23" i="2" s="1"/>
  <c r="G23" i="2"/>
  <c r="N23" i="2" s="1"/>
  <c r="M22" i="6" l="1"/>
  <c r="I22" i="6"/>
  <c r="P22" i="6" s="1"/>
  <c r="M23" i="5"/>
  <c r="I23" i="5"/>
  <c r="P23" i="5" s="1"/>
  <c r="J23" i="2"/>
  <c r="Q23" i="2" s="1"/>
  <c r="P23" i="2"/>
  <c r="J22" i="6"/>
  <c r="Q22" i="6" s="1"/>
  <c r="H23" i="6"/>
  <c r="O23" i="6" s="1"/>
  <c r="G23" i="6"/>
  <c r="N23" i="6" s="1"/>
  <c r="E24" i="6"/>
  <c r="F23" i="6"/>
  <c r="J23" i="5"/>
  <c r="Q23" i="5" s="1"/>
  <c r="H24" i="5"/>
  <c r="O24" i="5" s="1"/>
  <c r="G24" i="5"/>
  <c r="N24" i="5" s="1"/>
  <c r="E25" i="5"/>
  <c r="F24" i="5"/>
  <c r="E25" i="2"/>
  <c r="F24" i="2"/>
  <c r="I24" i="2" s="1"/>
  <c r="G24" i="2"/>
  <c r="N24" i="2" s="1"/>
  <c r="H24" i="2"/>
  <c r="O24" i="2" s="1"/>
  <c r="M23" i="2"/>
  <c r="M23" i="6" l="1"/>
  <c r="I23" i="6"/>
  <c r="P23" i="6" s="1"/>
  <c r="M24" i="5"/>
  <c r="I24" i="5"/>
  <c r="P24" i="5" s="1"/>
  <c r="J24" i="2"/>
  <c r="Q24" i="2" s="1"/>
  <c r="P24" i="2"/>
  <c r="J23" i="6"/>
  <c r="Q23" i="6" s="1"/>
  <c r="H24" i="6"/>
  <c r="O24" i="6" s="1"/>
  <c r="G24" i="6"/>
  <c r="N24" i="6" s="1"/>
  <c r="E25" i="6"/>
  <c r="F24" i="6"/>
  <c r="J24" i="5"/>
  <c r="Q24" i="5" s="1"/>
  <c r="H25" i="5"/>
  <c r="O25" i="5" s="1"/>
  <c r="G25" i="5"/>
  <c r="N25" i="5" s="1"/>
  <c r="E26" i="5"/>
  <c r="F25" i="5"/>
  <c r="M24" i="2"/>
  <c r="E26" i="2"/>
  <c r="H25" i="2"/>
  <c r="O25" i="2" s="1"/>
  <c r="G25" i="2"/>
  <c r="N25" i="2" s="1"/>
  <c r="F25" i="2"/>
  <c r="I25" i="2" s="1"/>
  <c r="M24" i="6" l="1"/>
  <c r="I24" i="6"/>
  <c r="P24" i="6" s="1"/>
  <c r="M25" i="5"/>
  <c r="I25" i="5"/>
  <c r="P25" i="5" s="1"/>
  <c r="J25" i="2"/>
  <c r="Q25" i="2" s="1"/>
  <c r="P25" i="2"/>
  <c r="J24" i="6"/>
  <c r="Q24" i="6" s="1"/>
  <c r="G25" i="6"/>
  <c r="N25" i="6" s="1"/>
  <c r="E26" i="6"/>
  <c r="F25" i="6"/>
  <c r="H25" i="6"/>
  <c r="O25" i="6" s="1"/>
  <c r="G26" i="5"/>
  <c r="N26" i="5" s="1"/>
  <c r="E27" i="5"/>
  <c r="F26" i="5"/>
  <c r="H26" i="5"/>
  <c r="O26" i="5" s="1"/>
  <c r="J25" i="5"/>
  <c r="Q25" i="5" s="1"/>
  <c r="E27" i="2"/>
  <c r="H26" i="2"/>
  <c r="O26" i="2" s="1"/>
  <c r="G26" i="2"/>
  <c r="N26" i="2" s="1"/>
  <c r="F26" i="2"/>
  <c r="I26" i="2" s="1"/>
  <c r="M25" i="2"/>
  <c r="M25" i="6" l="1"/>
  <c r="I25" i="6"/>
  <c r="P25" i="6" s="1"/>
  <c r="M26" i="5"/>
  <c r="I26" i="5"/>
  <c r="P26" i="5" s="1"/>
  <c r="J26" i="2"/>
  <c r="Q26" i="2" s="1"/>
  <c r="P26" i="2"/>
  <c r="J25" i="6"/>
  <c r="Q25" i="6" s="1"/>
  <c r="E27" i="6"/>
  <c r="F26" i="6"/>
  <c r="G26" i="6"/>
  <c r="N26" i="6" s="1"/>
  <c r="H26" i="6"/>
  <c r="O26" i="6" s="1"/>
  <c r="J26" i="5"/>
  <c r="Q26" i="5" s="1"/>
  <c r="E28" i="5"/>
  <c r="F27" i="5"/>
  <c r="H27" i="5"/>
  <c r="O27" i="5" s="1"/>
  <c r="G27" i="5"/>
  <c r="N27" i="5" s="1"/>
  <c r="M26" i="2"/>
  <c r="E28" i="2"/>
  <c r="H27" i="2"/>
  <c r="O27" i="2" s="1"/>
  <c r="F27" i="2"/>
  <c r="I27" i="2" s="1"/>
  <c r="G27" i="2"/>
  <c r="N27" i="2" s="1"/>
  <c r="M26" i="6" l="1"/>
  <c r="I26" i="6"/>
  <c r="P26" i="6" s="1"/>
  <c r="M27" i="5"/>
  <c r="I27" i="5"/>
  <c r="P27" i="5" s="1"/>
  <c r="J27" i="2"/>
  <c r="Q27" i="2" s="1"/>
  <c r="P27" i="2"/>
  <c r="J26" i="6"/>
  <c r="Q26" i="6" s="1"/>
  <c r="F27" i="6"/>
  <c r="E28" i="6"/>
  <c r="H27" i="6"/>
  <c r="O27" i="6" s="1"/>
  <c r="G27" i="6"/>
  <c r="N27" i="6" s="1"/>
  <c r="E29" i="5"/>
  <c r="F28" i="5"/>
  <c r="H28" i="5"/>
  <c r="O28" i="5" s="1"/>
  <c r="G28" i="5"/>
  <c r="N28" i="5" s="1"/>
  <c r="J27" i="5"/>
  <c r="Q27" i="5" s="1"/>
  <c r="E29" i="2"/>
  <c r="G28" i="2"/>
  <c r="N28" i="2" s="1"/>
  <c r="H28" i="2"/>
  <c r="O28" i="2" s="1"/>
  <c r="F28" i="2"/>
  <c r="I28" i="2" s="1"/>
  <c r="M27" i="2"/>
  <c r="M27" i="6" l="1"/>
  <c r="I27" i="6"/>
  <c r="P27" i="6" s="1"/>
  <c r="M28" i="5"/>
  <c r="I28" i="5"/>
  <c r="P28" i="5" s="1"/>
  <c r="J28" i="2"/>
  <c r="Q28" i="2" s="1"/>
  <c r="P28" i="2"/>
  <c r="E29" i="6"/>
  <c r="H28" i="6"/>
  <c r="O28" i="6" s="1"/>
  <c r="G28" i="6"/>
  <c r="N28" i="6" s="1"/>
  <c r="F28" i="6"/>
  <c r="J27" i="6"/>
  <c r="Q27" i="6" s="1"/>
  <c r="J28" i="5"/>
  <c r="Q28" i="5" s="1"/>
  <c r="F29" i="5"/>
  <c r="G29" i="5"/>
  <c r="N29" i="5" s="1"/>
  <c r="E30" i="5"/>
  <c r="H29" i="5"/>
  <c r="O29" i="5" s="1"/>
  <c r="M28" i="2"/>
  <c r="E30" i="2"/>
  <c r="H29" i="2"/>
  <c r="O29" i="2" s="1"/>
  <c r="G29" i="2"/>
  <c r="N29" i="2" s="1"/>
  <c r="F29" i="2"/>
  <c r="I29" i="2" s="1"/>
  <c r="M28" i="6" l="1"/>
  <c r="I28" i="6"/>
  <c r="P28" i="6" s="1"/>
  <c r="M29" i="5"/>
  <c r="I29" i="5"/>
  <c r="P29" i="5" s="1"/>
  <c r="J29" i="2"/>
  <c r="Q29" i="2" s="1"/>
  <c r="P29" i="2"/>
  <c r="J28" i="6"/>
  <c r="Q28" i="6" s="1"/>
  <c r="G29" i="6"/>
  <c r="N29" i="6" s="1"/>
  <c r="E30" i="6"/>
  <c r="F29" i="6"/>
  <c r="H29" i="6"/>
  <c r="O29" i="6" s="1"/>
  <c r="E31" i="5"/>
  <c r="F30" i="5"/>
  <c r="H30" i="5"/>
  <c r="O30" i="5" s="1"/>
  <c r="G30" i="5"/>
  <c r="N30" i="5" s="1"/>
  <c r="J29" i="5"/>
  <c r="Q29" i="5" s="1"/>
  <c r="M29" i="2"/>
  <c r="E31" i="2"/>
  <c r="F30" i="2"/>
  <c r="I30" i="2" s="1"/>
  <c r="H30" i="2"/>
  <c r="O30" i="2" s="1"/>
  <c r="G30" i="2"/>
  <c r="N30" i="2" s="1"/>
  <c r="M29" i="6" l="1"/>
  <c r="I29" i="6"/>
  <c r="P29" i="6" s="1"/>
  <c r="M30" i="5"/>
  <c r="I30" i="5"/>
  <c r="P30" i="5" s="1"/>
  <c r="J30" i="2"/>
  <c r="Q30" i="2" s="1"/>
  <c r="P30" i="2"/>
  <c r="J29" i="6"/>
  <c r="Q29" i="6" s="1"/>
  <c r="E31" i="6"/>
  <c r="F30" i="6"/>
  <c r="H30" i="6"/>
  <c r="O30" i="6" s="1"/>
  <c r="G30" i="6"/>
  <c r="N30" i="6" s="1"/>
  <c r="J30" i="5"/>
  <c r="Q30" i="5" s="1"/>
  <c r="H31" i="5"/>
  <c r="O31" i="5" s="1"/>
  <c r="E32" i="5"/>
  <c r="G31" i="5"/>
  <c r="N31" i="5" s="1"/>
  <c r="F31" i="5"/>
  <c r="E32" i="2"/>
  <c r="F31" i="2"/>
  <c r="I31" i="2" s="1"/>
  <c r="H31" i="2"/>
  <c r="O31" i="2" s="1"/>
  <c r="G31" i="2"/>
  <c r="N31" i="2" s="1"/>
  <c r="M30" i="2"/>
  <c r="M30" i="6" l="1"/>
  <c r="I30" i="6"/>
  <c r="P30" i="6" s="1"/>
  <c r="M31" i="5"/>
  <c r="I31" i="5"/>
  <c r="P31" i="5" s="1"/>
  <c r="J31" i="2"/>
  <c r="Q31" i="2" s="1"/>
  <c r="P31" i="2"/>
  <c r="J30" i="6"/>
  <c r="Q30" i="6" s="1"/>
  <c r="H31" i="6"/>
  <c r="O31" i="6" s="1"/>
  <c r="G31" i="6"/>
  <c r="N31" i="6" s="1"/>
  <c r="E32" i="6"/>
  <c r="F31" i="6"/>
  <c r="J31" i="5"/>
  <c r="Q31" i="5" s="1"/>
  <c r="H32" i="5"/>
  <c r="O32" i="5" s="1"/>
  <c r="G32" i="5"/>
  <c r="N32" i="5" s="1"/>
  <c r="E33" i="5"/>
  <c r="F32" i="5"/>
  <c r="M31" i="2"/>
  <c r="E33" i="2"/>
  <c r="F32" i="2"/>
  <c r="I32" i="2" s="1"/>
  <c r="H32" i="2"/>
  <c r="O32" i="2" s="1"/>
  <c r="G32" i="2"/>
  <c r="N32" i="2" s="1"/>
  <c r="M31" i="6" l="1"/>
  <c r="I31" i="6"/>
  <c r="P31" i="6" s="1"/>
  <c r="M32" i="5"/>
  <c r="I32" i="5"/>
  <c r="P32" i="5" s="1"/>
  <c r="J32" i="2"/>
  <c r="Q32" i="2" s="1"/>
  <c r="P32" i="2"/>
  <c r="J31" i="6"/>
  <c r="Q31" i="6" s="1"/>
  <c r="G32" i="6"/>
  <c r="N32" i="6" s="1"/>
  <c r="E33" i="6"/>
  <c r="F32" i="6"/>
  <c r="H32" i="6"/>
  <c r="O32" i="6" s="1"/>
  <c r="J32" i="5"/>
  <c r="Q32" i="5" s="1"/>
  <c r="G33" i="5"/>
  <c r="N33" i="5" s="1"/>
  <c r="E34" i="5"/>
  <c r="F33" i="5"/>
  <c r="H33" i="5"/>
  <c r="O33" i="5" s="1"/>
  <c r="M32" i="2"/>
  <c r="E34" i="2"/>
  <c r="G33" i="2"/>
  <c r="N33" i="2" s="1"/>
  <c r="F33" i="2"/>
  <c r="I33" i="2" s="1"/>
  <c r="H33" i="2"/>
  <c r="O33" i="2" s="1"/>
  <c r="M32" i="6" l="1"/>
  <c r="I32" i="6"/>
  <c r="P32" i="6" s="1"/>
  <c r="M33" i="5"/>
  <c r="I33" i="5"/>
  <c r="P33" i="5" s="1"/>
  <c r="J33" i="2"/>
  <c r="Q33" i="2" s="1"/>
  <c r="P33" i="2"/>
  <c r="J32" i="6"/>
  <c r="Q32" i="6" s="1"/>
  <c r="H33" i="6"/>
  <c r="O33" i="6" s="1"/>
  <c r="E34" i="6"/>
  <c r="F33" i="6"/>
  <c r="G33" i="6"/>
  <c r="N33" i="6" s="1"/>
  <c r="J33" i="5"/>
  <c r="Q33" i="5" s="1"/>
  <c r="H34" i="5"/>
  <c r="O34" i="5" s="1"/>
  <c r="E35" i="5"/>
  <c r="F34" i="5"/>
  <c r="G34" i="5"/>
  <c r="N34" i="5" s="1"/>
  <c r="M33" i="2"/>
  <c r="E35" i="2"/>
  <c r="G34" i="2"/>
  <c r="N34" i="2" s="1"/>
  <c r="F34" i="2"/>
  <c r="I34" i="2" s="1"/>
  <c r="H34" i="2"/>
  <c r="O34" i="2" s="1"/>
  <c r="M33" i="6" l="1"/>
  <c r="I33" i="6"/>
  <c r="P33" i="6" s="1"/>
  <c r="M34" i="5"/>
  <c r="I34" i="5"/>
  <c r="P34" i="5" s="1"/>
  <c r="J34" i="2"/>
  <c r="Q34" i="2" s="1"/>
  <c r="P34" i="2"/>
  <c r="J33" i="6"/>
  <c r="Q33" i="6" s="1"/>
  <c r="H34" i="6"/>
  <c r="O34" i="6" s="1"/>
  <c r="G34" i="6"/>
  <c r="N34" i="6" s="1"/>
  <c r="E35" i="6"/>
  <c r="F34" i="6"/>
  <c r="J34" i="5"/>
  <c r="Q34" i="5" s="1"/>
  <c r="H35" i="5"/>
  <c r="O35" i="5" s="1"/>
  <c r="G35" i="5"/>
  <c r="N35" i="5" s="1"/>
  <c r="E36" i="5"/>
  <c r="F35" i="5"/>
  <c r="M34" i="2"/>
  <c r="E36" i="2"/>
  <c r="G35" i="2"/>
  <c r="N35" i="2" s="1"/>
  <c r="H35" i="2"/>
  <c r="O35" i="2" s="1"/>
  <c r="F35" i="2"/>
  <c r="I35" i="2" s="1"/>
  <c r="M34" i="6" l="1"/>
  <c r="I34" i="6"/>
  <c r="P34" i="6" s="1"/>
  <c r="M35" i="5"/>
  <c r="I35" i="5"/>
  <c r="P35" i="5" s="1"/>
  <c r="J35" i="2"/>
  <c r="Q35" i="2" s="1"/>
  <c r="P35" i="2"/>
  <c r="J34" i="6"/>
  <c r="Q34" i="6" s="1"/>
  <c r="H35" i="6"/>
  <c r="O35" i="6" s="1"/>
  <c r="G35" i="6"/>
  <c r="N35" i="6" s="1"/>
  <c r="E36" i="6"/>
  <c r="F35" i="6"/>
  <c r="J35" i="5"/>
  <c r="Q35" i="5" s="1"/>
  <c r="H36" i="5"/>
  <c r="O36" i="5" s="1"/>
  <c r="G36" i="5"/>
  <c r="N36" i="5" s="1"/>
  <c r="E37" i="5"/>
  <c r="F36" i="5"/>
  <c r="M35" i="2"/>
  <c r="E37" i="2"/>
  <c r="H36" i="2"/>
  <c r="O36" i="2" s="1"/>
  <c r="F36" i="2"/>
  <c r="I36" i="2" s="1"/>
  <c r="G36" i="2"/>
  <c r="N36" i="2" s="1"/>
  <c r="M35" i="6" l="1"/>
  <c r="I35" i="6"/>
  <c r="P35" i="6" s="1"/>
  <c r="M36" i="5"/>
  <c r="I36" i="5"/>
  <c r="P36" i="5" s="1"/>
  <c r="J36" i="2"/>
  <c r="Q36" i="2" s="1"/>
  <c r="P36" i="2"/>
  <c r="H36" i="6"/>
  <c r="O36" i="6" s="1"/>
  <c r="G36" i="6"/>
  <c r="N36" i="6" s="1"/>
  <c r="E37" i="6"/>
  <c r="F36" i="6"/>
  <c r="J35" i="6"/>
  <c r="Q35" i="6" s="1"/>
  <c r="J36" i="5"/>
  <c r="Q36" i="5" s="1"/>
  <c r="G37" i="5"/>
  <c r="N37" i="5" s="1"/>
  <c r="E38" i="5"/>
  <c r="F37" i="5"/>
  <c r="H37" i="5"/>
  <c r="O37" i="5" s="1"/>
  <c r="M36" i="2"/>
  <c r="E38" i="2"/>
  <c r="G37" i="2"/>
  <c r="N37" i="2" s="1"/>
  <c r="H37" i="2"/>
  <c r="O37" i="2" s="1"/>
  <c r="F37" i="2"/>
  <c r="I37" i="2" s="1"/>
  <c r="M36" i="6" l="1"/>
  <c r="I36" i="6"/>
  <c r="P36" i="6" s="1"/>
  <c r="M37" i="5"/>
  <c r="I37" i="5"/>
  <c r="P37" i="5" s="1"/>
  <c r="J37" i="2"/>
  <c r="Q37" i="2" s="1"/>
  <c r="P37" i="2"/>
  <c r="J36" i="6"/>
  <c r="Q36" i="6" s="1"/>
  <c r="G37" i="6"/>
  <c r="N37" i="6" s="1"/>
  <c r="E38" i="6"/>
  <c r="F37" i="6"/>
  <c r="H37" i="6"/>
  <c r="O37" i="6" s="1"/>
  <c r="J37" i="5"/>
  <c r="Q37" i="5" s="1"/>
  <c r="E39" i="5"/>
  <c r="F38" i="5"/>
  <c r="H38" i="5"/>
  <c r="O38" i="5" s="1"/>
  <c r="G38" i="5"/>
  <c r="N38" i="5" s="1"/>
  <c r="M37" i="2"/>
  <c r="E39" i="2"/>
  <c r="G38" i="2"/>
  <c r="N38" i="2" s="1"/>
  <c r="F38" i="2"/>
  <c r="I38" i="2" s="1"/>
  <c r="H38" i="2"/>
  <c r="O38" i="2" s="1"/>
  <c r="M37" i="6" l="1"/>
  <c r="I37" i="6"/>
  <c r="P37" i="6" s="1"/>
  <c r="M38" i="5"/>
  <c r="I38" i="5"/>
  <c r="P38" i="5" s="1"/>
  <c r="J38" i="2"/>
  <c r="Q38" i="2" s="1"/>
  <c r="P38" i="2"/>
  <c r="J37" i="6"/>
  <c r="Q37" i="6" s="1"/>
  <c r="E39" i="6"/>
  <c r="F38" i="6"/>
  <c r="H38" i="6"/>
  <c r="O38" i="6" s="1"/>
  <c r="G38" i="6"/>
  <c r="N38" i="6" s="1"/>
  <c r="H39" i="5"/>
  <c r="O39" i="5" s="1"/>
  <c r="G39" i="5"/>
  <c r="N39" i="5" s="1"/>
  <c r="E40" i="5"/>
  <c r="F39" i="5"/>
  <c r="J38" i="5"/>
  <c r="Q38" i="5" s="1"/>
  <c r="E40" i="2"/>
  <c r="G39" i="2"/>
  <c r="N39" i="2" s="1"/>
  <c r="F39" i="2"/>
  <c r="I39" i="2" s="1"/>
  <c r="H39" i="2"/>
  <c r="O39" i="2" s="1"/>
  <c r="M38" i="2"/>
  <c r="M38" i="6" l="1"/>
  <c r="I38" i="6"/>
  <c r="P38" i="6" s="1"/>
  <c r="M39" i="5"/>
  <c r="I39" i="5"/>
  <c r="P39" i="5" s="1"/>
  <c r="J39" i="2"/>
  <c r="Q39" i="2" s="1"/>
  <c r="P39" i="2"/>
  <c r="H39" i="6"/>
  <c r="O39" i="6" s="1"/>
  <c r="G39" i="6"/>
  <c r="N39" i="6" s="1"/>
  <c r="F39" i="6"/>
  <c r="E40" i="6"/>
  <c r="J38" i="6"/>
  <c r="Q38" i="6" s="1"/>
  <c r="J39" i="5"/>
  <c r="Q39" i="5" s="1"/>
  <c r="H40" i="5"/>
  <c r="O40" i="5" s="1"/>
  <c r="G40" i="5"/>
  <c r="N40" i="5" s="1"/>
  <c r="E41" i="5"/>
  <c r="F40" i="5"/>
  <c r="M39" i="2"/>
  <c r="E41" i="2"/>
  <c r="G40" i="2"/>
  <c r="N40" i="2" s="1"/>
  <c r="H40" i="2"/>
  <c r="O40" i="2" s="1"/>
  <c r="F40" i="2"/>
  <c r="I40" i="2" s="1"/>
  <c r="M39" i="6" l="1"/>
  <c r="I39" i="6"/>
  <c r="P39" i="6" s="1"/>
  <c r="M40" i="5"/>
  <c r="I40" i="5"/>
  <c r="P40" i="5" s="1"/>
  <c r="J40" i="2"/>
  <c r="Q40" i="2" s="1"/>
  <c r="P40" i="2"/>
  <c r="G40" i="6"/>
  <c r="N40" i="6" s="1"/>
  <c r="E41" i="6"/>
  <c r="F40" i="6"/>
  <c r="H40" i="6"/>
  <c r="O40" i="6" s="1"/>
  <c r="J39" i="6"/>
  <c r="Q39" i="6" s="1"/>
  <c r="J40" i="5"/>
  <c r="Q40" i="5" s="1"/>
  <c r="G41" i="5"/>
  <c r="N41" i="5" s="1"/>
  <c r="E42" i="5"/>
  <c r="F41" i="5"/>
  <c r="H41" i="5"/>
  <c r="O41" i="5" s="1"/>
  <c r="M40" i="2"/>
  <c r="E42" i="2"/>
  <c r="G41" i="2"/>
  <c r="N41" i="2" s="1"/>
  <c r="F41" i="2"/>
  <c r="I41" i="2" s="1"/>
  <c r="H41" i="2"/>
  <c r="O41" i="2" s="1"/>
  <c r="M40" i="6" l="1"/>
  <c r="I40" i="6"/>
  <c r="P40" i="6" s="1"/>
  <c r="M41" i="5"/>
  <c r="I41" i="5"/>
  <c r="P41" i="5" s="1"/>
  <c r="J41" i="2"/>
  <c r="Q41" i="2" s="1"/>
  <c r="P41" i="2"/>
  <c r="J40" i="6"/>
  <c r="Q40" i="6" s="1"/>
  <c r="H41" i="6"/>
  <c r="O41" i="6" s="1"/>
  <c r="E42" i="6"/>
  <c r="F41" i="6"/>
  <c r="G41" i="6"/>
  <c r="N41" i="6" s="1"/>
  <c r="J41" i="5"/>
  <c r="Q41" i="5" s="1"/>
  <c r="H42" i="5"/>
  <c r="O42" i="5" s="1"/>
  <c r="E43" i="5"/>
  <c r="F42" i="5"/>
  <c r="G42" i="5"/>
  <c r="N42" i="5" s="1"/>
  <c r="E43" i="2"/>
  <c r="H42" i="2"/>
  <c r="O42" i="2" s="1"/>
  <c r="F42" i="2"/>
  <c r="I42" i="2" s="1"/>
  <c r="G42" i="2"/>
  <c r="N42" i="2" s="1"/>
  <c r="M41" i="2"/>
  <c r="M41" i="6" l="1"/>
  <c r="I41" i="6"/>
  <c r="P41" i="6" s="1"/>
  <c r="M42" i="5"/>
  <c r="I42" i="5"/>
  <c r="P42" i="5" s="1"/>
  <c r="J42" i="2"/>
  <c r="Q42" i="2" s="1"/>
  <c r="P42" i="2"/>
  <c r="H42" i="6"/>
  <c r="O42" i="6" s="1"/>
  <c r="G42" i="6"/>
  <c r="N42" i="6" s="1"/>
  <c r="E43" i="6"/>
  <c r="F42" i="6"/>
  <c r="J41" i="6"/>
  <c r="Q41" i="6" s="1"/>
  <c r="J42" i="5"/>
  <c r="Q42" i="5" s="1"/>
  <c r="H43" i="5"/>
  <c r="O43" i="5" s="1"/>
  <c r="G43" i="5"/>
  <c r="N43" i="5" s="1"/>
  <c r="E44" i="5"/>
  <c r="F43" i="5"/>
  <c r="M42" i="2"/>
  <c r="E44" i="2"/>
  <c r="H43" i="2"/>
  <c r="O43" i="2" s="1"/>
  <c r="G43" i="2"/>
  <c r="N43" i="2" s="1"/>
  <c r="F43" i="2"/>
  <c r="I43" i="2" s="1"/>
  <c r="M42" i="6" l="1"/>
  <c r="I42" i="6"/>
  <c r="P42" i="6" s="1"/>
  <c r="M43" i="5"/>
  <c r="I43" i="5"/>
  <c r="P43" i="5" s="1"/>
  <c r="J43" i="2"/>
  <c r="Q43" i="2" s="1"/>
  <c r="P43" i="2"/>
  <c r="H43" i="6"/>
  <c r="O43" i="6" s="1"/>
  <c r="G43" i="6"/>
  <c r="N43" i="6" s="1"/>
  <c r="E44" i="6"/>
  <c r="F43" i="6"/>
  <c r="J42" i="6"/>
  <c r="Q42" i="6" s="1"/>
  <c r="J43" i="5"/>
  <c r="Q43" i="5" s="1"/>
  <c r="H44" i="5"/>
  <c r="O44" i="5" s="1"/>
  <c r="G44" i="5"/>
  <c r="N44" i="5" s="1"/>
  <c r="E45" i="5"/>
  <c r="F44" i="5"/>
  <c r="E45" i="2"/>
  <c r="H44" i="2"/>
  <c r="O44" i="2" s="1"/>
  <c r="F44" i="2"/>
  <c r="I44" i="2" s="1"/>
  <c r="G44" i="2"/>
  <c r="N44" i="2" s="1"/>
  <c r="M43" i="2"/>
  <c r="M43" i="6" l="1"/>
  <c r="I43" i="6"/>
  <c r="P43" i="6" s="1"/>
  <c r="M44" i="5"/>
  <c r="I44" i="5"/>
  <c r="P44" i="5" s="1"/>
  <c r="J44" i="2"/>
  <c r="Q44" i="2" s="1"/>
  <c r="P44" i="2"/>
  <c r="J43" i="6"/>
  <c r="Q43" i="6" s="1"/>
  <c r="H44" i="6"/>
  <c r="O44" i="6" s="1"/>
  <c r="G44" i="6"/>
  <c r="N44" i="6" s="1"/>
  <c r="E45" i="6"/>
  <c r="F44" i="6"/>
  <c r="J44" i="5"/>
  <c r="Q44" i="5" s="1"/>
  <c r="G45" i="5"/>
  <c r="N45" i="5" s="1"/>
  <c r="E46" i="5"/>
  <c r="F45" i="5"/>
  <c r="H45" i="5"/>
  <c r="O45" i="5" s="1"/>
  <c r="M44" i="2"/>
  <c r="E46" i="2"/>
  <c r="G45" i="2"/>
  <c r="N45" i="2" s="1"/>
  <c r="F45" i="2"/>
  <c r="I45" i="2" s="1"/>
  <c r="H45" i="2"/>
  <c r="O45" i="2" s="1"/>
  <c r="M44" i="6" l="1"/>
  <c r="I44" i="6"/>
  <c r="P44" i="6" s="1"/>
  <c r="M45" i="5"/>
  <c r="I45" i="5"/>
  <c r="P45" i="5" s="1"/>
  <c r="J45" i="2"/>
  <c r="Q45" i="2" s="1"/>
  <c r="P45" i="2"/>
  <c r="J44" i="6"/>
  <c r="Q44" i="6" s="1"/>
  <c r="G45" i="6"/>
  <c r="N45" i="6" s="1"/>
  <c r="E46" i="6"/>
  <c r="F45" i="6"/>
  <c r="H45" i="6"/>
  <c r="O45" i="6" s="1"/>
  <c r="J45" i="5"/>
  <c r="Q45" i="5" s="1"/>
  <c r="E47" i="5"/>
  <c r="F46" i="5"/>
  <c r="H46" i="5"/>
  <c r="O46" i="5" s="1"/>
  <c r="G46" i="5"/>
  <c r="N46" i="5" s="1"/>
  <c r="M45" i="2"/>
  <c r="E47" i="2"/>
  <c r="G46" i="2"/>
  <c r="N46" i="2" s="1"/>
  <c r="H46" i="2"/>
  <c r="O46" i="2" s="1"/>
  <c r="F46" i="2"/>
  <c r="I46" i="2" s="1"/>
  <c r="M45" i="6" l="1"/>
  <c r="I45" i="6"/>
  <c r="P45" i="6" s="1"/>
  <c r="M46" i="5"/>
  <c r="I46" i="5"/>
  <c r="P46" i="5" s="1"/>
  <c r="J46" i="2"/>
  <c r="Q46" i="2" s="1"/>
  <c r="P46" i="2"/>
  <c r="J45" i="6"/>
  <c r="Q45" i="6" s="1"/>
  <c r="E47" i="6"/>
  <c r="F46" i="6"/>
  <c r="H46" i="6"/>
  <c r="O46" i="6" s="1"/>
  <c r="G46" i="6"/>
  <c r="N46" i="6" s="1"/>
  <c r="H47" i="5"/>
  <c r="O47" i="5" s="1"/>
  <c r="G47" i="5"/>
  <c r="N47" i="5" s="1"/>
  <c r="E48" i="5"/>
  <c r="F47" i="5"/>
  <c r="J46" i="5"/>
  <c r="Q46" i="5" s="1"/>
  <c r="M46" i="2"/>
  <c r="E48" i="2"/>
  <c r="H47" i="2"/>
  <c r="O47" i="2" s="1"/>
  <c r="G47" i="2"/>
  <c r="N47" i="2" s="1"/>
  <c r="F47" i="2"/>
  <c r="I47" i="2" s="1"/>
  <c r="M46" i="6" l="1"/>
  <c r="I46" i="6"/>
  <c r="P46" i="6" s="1"/>
  <c r="M47" i="5"/>
  <c r="I47" i="5"/>
  <c r="P47" i="5" s="1"/>
  <c r="J47" i="2"/>
  <c r="Q47" i="2" s="1"/>
  <c r="P47" i="2"/>
  <c r="J46" i="6"/>
  <c r="Q46" i="6" s="1"/>
  <c r="H47" i="6"/>
  <c r="O47" i="6" s="1"/>
  <c r="G47" i="6"/>
  <c r="N47" i="6" s="1"/>
  <c r="F47" i="6"/>
  <c r="E48" i="6"/>
  <c r="J47" i="5"/>
  <c r="Q47" i="5" s="1"/>
  <c r="H48" i="5"/>
  <c r="O48" i="5" s="1"/>
  <c r="G48" i="5"/>
  <c r="N48" i="5" s="1"/>
  <c r="E49" i="5"/>
  <c r="F48" i="5"/>
  <c r="E49" i="2"/>
  <c r="H48" i="2"/>
  <c r="O48" i="2" s="1"/>
  <c r="G48" i="2"/>
  <c r="N48" i="2" s="1"/>
  <c r="F48" i="2"/>
  <c r="I48" i="2" s="1"/>
  <c r="M47" i="2"/>
  <c r="M47" i="6" l="1"/>
  <c r="I47" i="6"/>
  <c r="P47" i="6" s="1"/>
  <c r="M48" i="5"/>
  <c r="I48" i="5"/>
  <c r="P48" i="5" s="1"/>
  <c r="J48" i="2"/>
  <c r="Q48" i="2" s="1"/>
  <c r="P48" i="2"/>
  <c r="J47" i="6"/>
  <c r="Q47" i="6" s="1"/>
  <c r="G48" i="6"/>
  <c r="N48" i="6" s="1"/>
  <c r="E49" i="6"/>
  <c r="F48" i="6"/>
  <c r="H48" i="6"/>
  <c r="O48" i="6" s="1"/>
  <c r="G49" i="5"/>
  <c r="N49" i="5" s="1"/>
  <c r="E50" i="5"/>
  <c r="F49" i="5"/>
  <c r="H49" i="5"/>
  <c r="O49" i="5" s="1"/>
  <c r="J48" i="5"/>
  <c r="Q48" i="5" s="1"/>
  <c r="M48" i="2"/>
  <c r="E50" i="2"/>
  <c r="F49" i="2"/>
  <c r="I49" i="2" s="1"/>
  <c r="G49" i="2"/>
  <c r="N49" i="2" s="1"/>
  <c r="H49" i="2"/>
  <c r="O49" i="2" s="1"/>
  <c r="M48" i="6" l="1"/>
  <c r="I48" i="6"/>
  <c r="P48" i="6" s="1"/>
  <c r="M49" i="5"/>
  <c r="I49" i="5"/>
  <c r="P49" i="5" s="1"/>
  <c r="J49" i="2"/>
  <c r="Q49" i="2" s="1"/>
  <c r="P49" i="2"/>
  <c r="H49" i="6"/>
  <c r="O49" i="6" s="1"/>
  <c r="E50" i="6"/>
  <c r="F49" i="6"/>
  <c r="G49" i="6"/>
  <c r="N49" i="6" s="1"/>
  <c r="J48" i="6"/>
  <c r="Q48" i="6" s="1"/>
  <c r="J49" i="5"/>
  <c r="Q49" i="5" s="1"/>
  <c r="H50" i="5"/>
  <c r="O50" i="5" s="1"/>
  <c r="E51" i="5"/>
  <c r="F50" i="5"/>
  <c r="G50" i="5"/>
  <c r="N50" i="5" s="1"/>
  <c r="E51" i="2"/>
  <c r="H50" i="2"/>
  <c r="O50" i="2" s="1"/>
  <c r="F50" i="2"/>
  <c r="I50" i="2" s="1"/>
  <c r="G50" i="2"/>
  <c r="N50" i="2" s="1"/>
  <c r="M49" i="2"/>
  <c r="M49" i="6" l="1"/>
  <c r="I49" i="6"/>
  <c r="P49" i="6" s="1"/>
  <c r="M50" i="5"/>
  <c r="I50" i="5"/>
  <c r="P50" i="5" s="1"/>
  <c r="J50" i="2"/>
  <c r="Q50" i="2" s="1"/>
  <c r="P50" i="2"/>
  <c r="J49" i="6"/>
  <c r="Q49" i="6" s="1"/>
  <c r="H50" i="6"/>
  <c r="O50" i="6" s="1"/>
  <c r="G50" i="6"/>
  <c r="N50" i="6" s="1"/>
  <c r="F50" i="6"/>
  <c r="E51" i="6"/>
  <c r="H51" i="5"/>
  <c r="O51" i="5" s="1"/>
  <c r="G51" i="5"/>
  <c r="N51" i="5" s="1"/>
  <c r="E52" i="5"/>
  <c r="F51" i="5"/>
  <c r="J50" i="5"/>
  <c r="Q50" i="5" s="1"/>
  <c r="M50" i="2"/>
  <c r="E52" i="2"/>
  <c r="G51" i="2"/>
  <c r="N51" i="2" s="1"/>
  <c r="F51" i="2"/>
  <c r="I51" i="2" s="1"/>
  <c r="H51" i="2"/>
  <c r="O51" i="2" s="1"/>
  <c r="M50" i="6" l="1"/>
  <c r="I50" i="6"/>
  <c r="P50" i="6" s="1"/>
  <c r="M51" i="5"/>
  <c r="I51" i="5"/>
  <c r="P51" i="5" s="1"/>
  <c r="J51" i="2"/>
  <c r="Q51" i="2" s="1"/>
  <c r="P51" i="2"/>
  <c r="H51" i="6"/>
  <c r="O51" i="6" s="1"/>
  <c r="G51" i="6"/>
  <c r="N51" i="6" s="1"/>
  <c r="E52" i="6"/>
  <c r="F51" i="6"/>
  <c r="J50" i="6"/>
  <c r="Q50" i="6" s="1"/>
  <c r="J51" i="5"/>
  <c r="Q51" i="5" s="1"/>
  <c r="H52" i="5"/>
  <c r="O52" i="5" s="1"/>
  <c r="G52" i="5"/>
  <c r="N52" i="5" s="1"/>
  <c r="E53" i="5"/>
  <c r="F52" i="5"/>
  <c r="E53" i="2"/>
  <c r="H52" i="2"/>
  <c r="O52" i="2" s="1"/>
  <c r="F52" i="2"/>
  <c r="I52" i="2" s="1"/>
  <c r="G52" i="2"/>
  <c r="N52" i="2" s="1"/>
  <c r="M51" i="2"/>
  <c r="M51" i="6" l="1"/>
  <c r="I51" i="6"/>
  <c r="P51" i="6" s="1"/>
  <c r="M52" i="5"/>
  <c r="I52" i="5"/>
  <c r="P52" i="5" s="1"/>
  <c r="J52" i="2"/>
  <c r="Q52" i="2" s="1"/>
  <c r="P52" i="2"/>
  <c r="J51" i="6"/>
  <c r="Q51" i="6" s="1"/>
  <c r="H52" i="6"/>
  <c r="O52" i="6" s="1"/>
  <c r="G52" i="6"/>
  <c r="N52" i="6" s="1"/>
  <c r="E53" i="6"/>
  <c r="F52" i="6"/>
  <c r="J52" i="5"/>
  <c r="Q52" i="5" s="1"/>
  <c r="G53" i="5"/>
  <c r="N53" i="5" s="1"/>
  <c r="E54" i="5"/>
  <c r="F53" i="5"/>
  <c r="H53" i="5"/>
  <c r="O53" i="5" s="1"/>
  <c r="M52" i="2"/>
  <c r="E54" i="2"/>
  <c r="G53" i="2"/>
  <c r="N53" i="2" s="1"/>
  <c r="F53" i="2"/>
  <c r="I53" i="2" s="1"/>
  <c r="H53" i="2"/>
  <c r="O53" i="2" s="1"/>
  <c r="M52" i="6" l="1"/>
  <c r="I52" i="6"/>
  <c r="P52" i="6" s="1"/>
  <c r="M53" i="5"/>
  <c r="I53" i="5"/>
  <c r="P53" i="5" s="1"/>
  <c r="J53" i="2"/>
  <c r="Q53" i="2" s="1"/>
  <c r="P53" i="2"/>
  <c r="G53" i="6"/>
  <c r="N53" i="6" s="1"/>
  <c r="E54" i="6"/>
  <c r="F53" i="6"/>
  <c r="H53" i="6"/>
  <c r="O53" i="6" s="1"/>
  <c r="J52" i="6"/>
  <c r="Q52" i="6" s="1"/>
  <c r="J53" i="5"/>
  <c r="Q53" i="5" s="1"/>
  <c r="E55" i="5"/>
  <c r="F54" i="5"/>
  <c r="H54" i="5"/>
  <c r="O54" i="5" s="1"/>
  <c r="G54" i="5"/>
  <c r="N54" i="5" s="1"/>
  <c r="E55" i="2"/>
  <c r="H54" i="2"/>
  <c r="O54" i="2" s="1"/>
  <c r="F54" i="2"/>
  <c r="I54" i="2" s="1"/>
  <c r="G54" i="2"/>
  <c r="N54" i="2" s="1"/>
  <c r="M53" i="2"/>
  <c r="M53" i="6" l="1"/>
  <c r="I53" i="6"/>
  <c r="P53" i="6" s="1"/>
  <c r="M54" i="5"/>
  <c r="I54" i="5"/>
  <c r="P54" i="5" s="1"/>
  <c r="J54" i="2"/>
  <c r="Q54" i="2" s="1"/>
  <c r="P54" i="2"/>
  <c r="J53" i="6"/>
  <c r="Q53" i="6" s="1"/>
  <c r="E55" i="6"/>
  <c r="F54" i="6"/>
  <c r="H54" i="6"/>
  <c r="O54" i="6" s="1"/>
  <c r="G54" i="6"/>
  <c r="N54" i="6" s="1"/>
  <c r="H55" i="5"/>
  <c r="O55" i="5" s="1"/>
  <c r="G55" i="5"/>
  <c r="N55" i="5" s="1"/>
  <c r="E56" i="5"/>
  <c r="F55" i="5"/>
  <c r="J54" i="5"/>
  <c r="Q54" i="5" s="1"/>
  <c r="M54" i="2"/>
  <c r="E56" i="2"/>
  <c r="F55" i="2"/>
  <c r="I55" i="2" s="1"/>
  <c r="G55" i="2"/>
  <c r="N55" i="2" s="1"/>
  <c r="H55" i="2"/>
  <c r="O55" i="2" s="1"/>
  <c r="M54" i="6" l="1"/>
  <c r="I54" i="6"/>
  <c r="P54" i="6" s="1"/>
  <c r="M55" i="5"/>
  <c r="I55" i="5"/>
  <c r="P55" i="5" s="1"/>
  <c r="J55" i="2"/>
  <c r="Q55" i="2" s="1"/>
  <c r="P55" i="2"/>
  <c r="J54" i="6"/>
  <c r="Q54" i="6" s="1"/>
  <c r="H55" i="6"/>
  <c r="O55" i="6" s="1"/>
  <c r="G55" i="6"/>
  <c r="N55" i="6" s="1"/>
  <c r="E56" i="6"/>
  <c r="F55" i="6"/>
  <c r="J55" i="5"/>
  <c r="Q55" i="5" s="1"/>
  <c r="H56" i="5"/>
  <c r="O56" i="5" s="1"/>
  <c r="G56" i="5"/>
  <c r="N56" i="5" s="1"/>
  <c r="E57" i="5"/>
  <c r="F56" i="5"/>
  <c r="M55" i="2"/>
  <c r="E57" i="2"/>
  <c r="F56" i="2"/>
  <c r="I56" i="2" s="1"/>
  <c r="H56" i="2"/>
  <c r="O56" i="2" s="1"/>
  <c r="G56" i="2"/>
  <c r="N56" i="2" s="1"/>
  <c r="M55" i="6" l="1"/>
  <c r="I55" i="6"/>
  <c r="P55" i="6" s="1"/>
  <c r="M56" i="5"/>
  <c r="I56" i="5"/>
  <c r="P56" i="5" s="1"/>
  <c r="J56" i="2"/>
  <c r="Q56" i="2" s="1"/>
  <c r="P56" i="2"/>
  <c r="G56" i="6"/>
  <c r="N56" i="6" s="1"/>
  <c r="E57" i="6"/>
  <c r="F56" i="6"/>
  <c r="H56" i="6"/>
  <c r="O56" i="6" s="1"/>
  <c r="J55" i="6"/>
  <c r="Q55" i="6" s="1"/>
  <c r="J56" i="5"/>
  <c r="Q56" i="5" s="1"/>
  <c r="G57" i="5"/>
  <c r="N57" i="5" s="1"/>
  <c r="E58" i="5"/>
  <c r="F57" i="5"/>
  <c r="H57" i="5"/>
  <c r="O57" i="5" s="1"/>
  <c r="M56" i="2"/>
  <c r="E58" i="2"/>
  <c r="F57" i="2"/>
  <c r="I57" i="2" s="1"/>
  <c r="H57" i="2"/>
  <c r="O57" i="2" s="1"/>
  <c r="G57" i="2"/>
  <c r="N57" i="2" s="1"/>
  <c r="M56" i="6" l="1"/>
  <c r="I56" i="6"/>
  <c r="P56" i="6" s="1"/>
  <c r="M57" i="5"/>
  <c r="I57" i="5"/>
  <c r="P57" i="5" s="1"/>
  <c r="J57" i="2"/>
  <c r="Q57" i="2" s="1"/>
  <c r="P57" i="2"/>
  <c r="J56" i="6"/>
  <c r="Q56" i="6" s="1"/>
  <c r="H57" i="6"/>
  <c r="O57" i="6" s="1"/>
  <c r="E58" i="6"/>
  <c r="F57" i="6"/>
  <c r="G57" i="6"/>
  <c r="N57" i="6" s="1"/>
  <c r="J57" i="5"/>
  <c r="Q57" i="5" s="1"/>
  <c r="H58" i="5"/>
  <c r="O58" i="5" s="1"/>
  <c r="E59" i="5"/>
  <c r="F58" i="5"/>
  <c r="G58" i="5"/>
  <c r="N58" i="5" s="1"/>
  <c r="M57" i="2"/>
  <c r="E59" i="2"/>
  <c r="H58" i="2"/>
  <c r="O58" i="2" s="1"/>
  <c r="F58" i="2"/>
  <c r="I58" i="2" s="1"/>
  <c r="G58" i="2"/>
  <c r="N58" i="2" s="1"/>
  <c r="M57" i="6" l="1"/>
  <c r="I57" i="6"/>
  <c r="P57" i="6" s="1"/>
  <c r="M58" i="5"/>
  <c r="I58" i="5"/>
  <c r="P58" i="5" s="1"/>
  <c r="J58" i="2"/>
  <c r="Q58" i="2" s="1"/>
  <c r="P58" i="2"/>
  <c r="J57" i="6"/>
  <c r="Q57" i="6" s="1"/>
  <c r="H58" i="6"/>
  <c r="O58" i="6" s="1"/>
  <c r="G58" i="6"/>
  <c r="N58" i="6" s="1"/>
  <c r="E59" i="6"/>
  <c r="F58" i="6"/>
  <c r="J58" i="5"/>
  <c r="Q58" i="5" s="1"/>
  <c r="H59" i="5"/>
  <c r="O59" i="5" s="1"/>
  <c r="G59" i="5"/>
  <c r="N59" i="5" s="1"/>
  <c r="E60" i="5"/>
  <c r="F59" i="5"/>
  <c r="E60" i="2"/>
  <c r="H59" i="2"/>
  <c r="O59" i="2" s="1"/>
  <c r="F59" i="2"/>
  <c r="I59" i="2" s="1"/>
  <c r="G59" i="2"/>
  <c r="N59" i="2" s="1"/>
  <c r="M58" i="2"/>
  <c r="M58" i="6" l="1"/>
  <c r="I58" i="6"/>
  <c r="P58" i="6" s="1"/>
  <c r="M59" i="5"/>
  <c r="I59" i="5"/>
  <c r="P59" i="5" s="1"/>
  <c r="J59" i="2"/>
  <c r="Q59" i="2" s="1"/>
  <c r="P59" i="2"/>
  <c r="J58" i="6"/>
  <c r="Q58" i="6" s="1"/>
  <c r="H59" i="6"/>
  <c r="O59" i="6" s="1"/>
  <c r="G59" i="6"/>
  <c r="N59" i="6" s="1"/>
  <c r="E60" i="6"/>
  <c r="F59" i="6"/>
  <c r="H60" i="5"/>
  <c r="O60" i="5" s="1"/>
  <c r="G60" i="5"/>
  <c r="N60" i="5" s="1"/>
  <c r="E61" i="5"/>
  <c r="F60" i="5"/>
  <c r="J59" i="5"/>
  <c r="Q59" i="5" s="1"/>
  <c r="M59" i="2"/>
  <c r="E61" i="2"/>
  <c r="H60" i="2"/>
  <c r="O60" i="2" s="1"/>
  <c r="G60" i="2"/>
  <c r="N60" i="2" s="1"/>
  <c r="F60" i="2"/>
  <c r="I60" i="2" s="1"/>
  <c r="M59" i="6" l="1"/>
  <c r="I59" i="6"/>
  <c r="P59" i="6" s="1"/>
  <c r="M60" i="5"/>
  <c r="I60" i="5"/>
  <c r="P60" i="5" s="1"/>
  <c r="J60" i="2"/>
  <c r="Q60" i="2" s="1"/>
  <c r="P60" i="2"/>
  <c r="J59" i="6"/>
  <c r="Q59" i="6" s="1"/>
  <c r="H60" i="6"/>
  <c r="O60" i="6" s="1"/>
  <c r="G60" i="6"/>
  <c r="N60" i="6" s="1"/>
  <c r="E61" i="6"/>
  <c r="F60" i="6"/>
  <c r="J60" i="5"/>
  <c r="Q60" i="5" s="1"/>
  <c r="G61" i="5"/>
  <c r="N61" i="5" s="1"/>
  <c r="E62" i="5"/>
  <c r="F61" i="5"/>
  <c r="H61" i="5"/>
  <c r="O61" i="5" s="1"/>
  <c r="E62" i="2"/>
  <c r="G61" i="2"/>
  <c r="N61" i="2" s="1"/>
  <c r="H61" i="2"/>
  <c r="O61" i="2" s="1"/>
  <c r="F61" i="2"/>
  <c r="I61" i="2" s="1"/>
  <c r="M60" i="2"/>
  <c r="M60" i="6" l="1"/>
  <c r="I60" i="6"/>
  <c r="P60" i="6" s="1"/>
  <c r="M61" i="5"/>
  <c r="I61" i="5"/>
  <c r="P61" i="5" s="1"/>
  <c r="J61" i="2"/>
  <c r="Q61" i="2" s="1"/>
  <c r="P61" i="2"/>
  <c r="J60" i="6"/>
  <c r="Q60" i="6" s="1"/>
  <c r="G61" i="6"/>
  <c r="N61" i="6" s="1"/>
  <c r="E62" i="6"/>
  <c r="F61" i="6"/>
  <c r="H61" i="6"/>
  <c r="O61" i="6" s="1"/>
  <c r="J61" i="5"/>
  <c r="Q61" i="5" s="1"/>
  <c r="E63" i="5"/>
  <c r="F62" i="5"/>
  <c r="H62" i="5"/>
  <c r="O62" i="5" s="1"/>
  <c r="G62" i="5"/>
  <c r="N62" i="5" s="1"/>
  <c r="E63" i="2"/>
  <c r="H62" i="2"/>
  <c r="O62" i="2" s="1"/>
  <c r="G62" i="2"/>
  <c r="N62" i="2" s="1"/>
  <c r="F62" i="2"/>
  <c r="I62" i="2" s="1"/>
  <c r="M61" i="2"/>
  <c r="M61" i="6" l="1"/>
  <c r="I61" i="6"/>
  <c r="P61" i="6" s="1"/>
  <c r="M62" i="5"/>
  <c r="I62" i="5"/>
  <c r="P62" i="5" s="1"/>
  <c r="J62" i="2"/>
  <c r="Q62" i="2" s="1"/>
  <c r="P62" i="2"/>
  <c r="J61" i="6"/>
  <c r="Q61" i="6" s="1"/>
  <c r="E63" i="6"/>
  <c r="F62" i="6"/>
  <c r="H62" i="6"/>
  <c r="O62" i="6" s="1"/>
  <c r="G62" i="6"/>
  <c r="N62" i="6" s="1"/>
  <c r="J62" i="5"/>
  <c r="Q62" i="5" s="1"/>
  <c r="H63" i="5"/>
  <c r="O63" i="5" s="1"/>
  <c r="G63" i="5"/>
  <c r="N63" i="5" s="1"/>
  <c r="E64" i="5"/>
  <c r="F63" i="5"/>
  <c r="E64" i="2"/>
  <c r="G63" i="2"/>
  <c r="N63" i="2" s="1"/>
  <c r="F63" i="2"/>
  <c r="I63" i="2" s="1"/>
  <c r="H63" i="2"/>
  <c r="O63" i="2" s="1"/>
  <c r="M62" i="2"/>
  <c r="M62" i="6" l="1"/>
  <c r="I62" i="6"/>
  <c r="P62" i="6" s="1"/>
  <c r="M63" i="5"/>
  <c r="I63" i="5"/>
  <c r="P63" i="5" s="1"/>
  <c r="J63" i="2"/>
  <c r="Q63" i="2" s="1"/>
  <c r="P63" i="2"/>
  <c r="J62" i="6"/>
  <c r="Q62" i="6" s="1"/>
  <c r="H63" i="6"/>
  <c r="O63" i="6" s="1"/>
  <c r="G63" i="6"/>
  <c r="N63" i="6" s="1"/>
  <c r="E64" i="6"/>
  <c r="F63" i="6"/>
  <c r="J63" i="5"/>
  <c r="Q63" i="5" s="1"/>
  <c r="H64" i="5"/>
  <c r="O64" i="5" s="1"/>
  <c r="G64" i="5"/>
  <c r="N64" i="5" s="1"/>
  <c r="E65" i="5"/>
  <c r="F64" i="5"/>
  <c r="E65" i="2"/>
  <c r="F64" i="2"/>
  <c r="I64" i="2" s="1"/>
  <c r="H64" i="2"/>
  <c r="O64" i="2" s="1"/>
  <c r="G64" i="2"/>
  <c r="N64" i="2" s="1"/>
  <c r="M63" i="2"/>
  <c r="M63" i="6" l="1"/>
  <c r="I63" i="6"/>
  <c r="P63" i="6" s="1"/>
  <c r="M64" i="5"/>
  <c r="I64" i="5"/>
  <c r="P64" i="5" s="1"/>
  <c r="J64" i="2"/>
  <c r="Q64" i="2" s="1"/>
  <c r="P64" i="2"/>
  <c r="J63" i="6"/>
  <c r="Q63" i="6" s="1"/>
  <c r="G64" i="6"/>
  <c r="N64" i="6" s="1"/>
  <c r="E65" i="6"/>
  <c r="F64" i="6"/>
  <c r="H64" i="6"/>
  <c r="O64" i="6" s="1"/>
  <c r="J64" i="5"/>
  <c r="Q64" i="5" s="1"/>
  <c r="G65" i="5"/>
  <c r="N65" i="5" s="1"/>
  <c r="E66" i="5"/>
  <c r="F65" i="5"/>
  <c r="H65" i="5"/>
  <c r="O65" i="5" s="1"/>
  <c r="M64" i="2"/>
  <c r="E66" i="2"/>
  <c r="F65" i="2"/>
  <c r="I65" i="2" s="1"/>
  <c r="H65" i="2"/>
  <c r="O65" i="2" s="1"/>
  <c r="G65" i="2"/>
  <c r="N65" i="2" s="1"/>
  <c r="M64" i="6" l="1"/>
  <c r="I64" i="6"/>
  <c r="P64" i="6" s="1"/>
  <c r="M65" i="5"/>
  <c r="I65" i="5"/>
  <c r="P65" i="5" s="1"/>
  <c r="J65" i="2"/>
  <c r="Q65" i="2" s="1"/>
  <c r="P65" i="2"/>
  <c r="J64" i="6"/>
  <c r="Q64" i="6" s="1"/>
  <c r="H65" i="6"/>
  <c r="O65" i="6" s="1"/>
  <c r="E66" i="6"/>
  <c r="F65" i="6"/>
  <c r="G65" i="6"/>
  <c r="N65" i="6" s="1"/>
  <c r="J65" i="5"/>
  <c r="Q65" i="5" s="1"/>
  <c r="H66" i="5"/>
  <c r="O66" i="5" s="1"/>
  <c r="E67" i="5"/>
  <c r="F66" i="5"/>
  <c r="G66" i="5"/>
  <c r="N66" i="5" s="1"/>
  <c r="E67" i="2"/>
  <c r="H66" i="2"/>
  <c r="O66" i="2" s="1"/>
  <c r="G66" i="2"/>
  <c r="N66" i="2" s="1"/>
  <c r="F66" i="2"/>
  <c r="I66" i="2" s="1"/>
  <c r="M65" i="2"/>
  <c r="M65" i="6" l="1"/>
  <c r="I65" i="6"/>
  <c r="P65" i="6" s="1"/>
  <c r="M66" i="5"/>
  <c r="I66" i="5"/>
  <c r="P66" i="5" s="1"/>
  <c r="J66" i="2"/>
  <c r="Q66" i="2" s="1"/>
  <c r="P66" i="2"/>
  <c r="J65" i="6"/>
  <c r="Q65" i="6" s="1"/>
  <c r="H66" i="6"/>
  <c r="O66" i="6" s="1"/>
  <c r="G66" i="6"/>
  <c r="N66" i="6" s="1"/>
  <c r="E67" i="6"/>
  <c r="F66" i="6"/>
  <c r="J66" i="5"/>
  <c r="Q66" i="5" s="1"/>
  <c r="H67" i="5"/>
  <c r="O67" i="5" s="1"/>
  <c r="G67" i="5"/>
  <c r="N67" i="5" s="1"/>
  <c r="F67" i="5"/>
  <c r="E68" i="5"/>
  <c r="E68" i="2"/>
  <c r="H67" i="2"/>
  <c r="O67" i="2" s="1"/>
  <c r="G67" i="2"/>
  <c r="N67" i="2" s="1"/>
  <c r="F67" i="2"/>
  <c r="I67" i="2" s="1"/>
  <c r="M66" i="2"/>
  <c r="M66" i="6" l="1"/>
  <c r="I66" i="6"/>
  <c r="P66" i="6" s="1"/>
  <c r="M67" i="5"/>
  <c r="I67" i="5"/>
  <c r="P67" i="5" s="1"/>
  <c r="J67" i="2"/>
  <c r="Q67" i="2" s="1"/>
  <c r="P67" i="2"/>
  <c r="J66" i="6"/>
  <c r="Q66" i="6" s="1"/>
  <c r="H67" i="6"/>
  <c r="O67" i="6" s="1"/>
  <c r="G67" i="6"/>
  <c r="N67" i="6" s="1"/>
  <c r="E68" i="6"/>
  <c r="F67" i="6"/>
  <c r="H68" i="5"/>
  <c r="O68" i="5" s="1"/>
  <c r="G68" i="5"/>
  <c r="N68" i="5" s="1"/>
  <c r="E69" i="5"/>
  <c r="F68" i="5"/>
  <c r="J67" i="5"/>
  <c r="Q67" i="5" s="1"/>
  <c r="M67" i="2"/>
  <c r="E69" i="2"/>
  <c r="H68" i="2"/>
  <c r="O68" i="2" s="1"/>
  <c r="G68" i="2"/>
  <c r="N68" i="2" s="1"/>
  <c r="F68" i="2"/>
  <c r="I68" i="2" s="1"/>
  <c r="M67" i="6" l="1"/>
  <c r="I67" i="6"/>
  <c r="P67" i="6" s="1"/>
  <c r="M68" i="5"/>
  <c r="I68" i="5"/>
  <c r="P68" i="5" s="1"/>
  <c r="J68" i="2"/>
  <c r="Q68" i="2" s="1"/>
  <c r="P68" i="2"/>
  <c r="J67" i="6"/>
  <c r="Q67" i="6" s="1"/>
  <c r="H68" i="6"/>
  <c r="O68" i="6" s="1"/>
  <c r="G68" i="6"/>
  <c r="N68" i="6" s="1"/>
  <c r="E69" i="6"/>
  <c r="F68" i="6"/>
  <c r="J68" i="5"/>
  <c r="Q68" i="5" s="1"/>
  <c r="G69" i="5"/>
  <c r="N69" i="5" s="1"/>
  <c r="E70" i="5"/>
  <c r="F69" i="5"/>
  <c r="H69" i="5"/>
  <c r="O69" i="5" s="1"/>
  <c r="M68" i="2"/>
  <c r="E70" i="2"/>
  <c r="F69" i="2"/>
  <c r="I69" i="2" s="1"/>
  <c r="H69" i="2"/>
  <c r="O69" i="2" s="1"/>
  <c r="G69" i="2"/>
  <c r="N69" i="2" s="1"/>
  <c r="M68" i="6" l="1"/>
  <c r="I68" i="6"/>
  <c r="P68" i="6" s="1"/>
  <c r="M69" i="5"/>
  <c r="I69" i="5"/>
  <c r="P69" i="5" s="1"/>
  <c r="J69" i="2"/>
  <c r="Q69" i="2" s="1"/>
  <c r="P69" i="2"/>
  <c r="G69" i="6"/>
  <c r="N69" i="6" s="1"/>
  <c r="E70" i="6"/>
  <c r="F69" i="6"/>
  <c r="H69" i="6"/>
  <c r="O69" i="6" s="1"/>
  <c r="J68" i="6"/>
  <c r="Q68" i="6" s="1"/>
  <c r="J69" i="5"/>
  <c r="Q69" i="5" s="1"/>
  <c r="E71" i="5"/>
  <c r="F70" i="5"/>
  <c r="H70" i="5"/>
  <c r="O70" i="5" s="1"/>
  <c r="G70" i="5"/>
  <c r="N70" i="5" s="1"/>
  <c r="E71" i="2"/>
  <c r="G70" i="2"/>
  <c r="N70" i="2" s="1"/>
  <c r="F70" i="2"/>
  <c r="I70" i="2" s="1"/>
  <c r="H70" i="2"/>
  <c r="O70" i="2" s="1"/>
  <c r="M69" i="2"/>
  <c r="M69" i="6" l="1"/>
  <c r="I69" i="6"/>
  <c r="P69" i="6" s="1"/>
  <c r="M70" i="5"/>
  <c r="I70" i="5"/>
  <c r="P70" i="5" s="1"/>
  <c r="J70" i="2"/>
  <c r="Q70" i="2" s="1"/>
  <c r="P70" i="2"/>
  <c r="J69" i="6"/>
  <c r="Q69" i="6" s="1"/>
  <c r="E71" i="6"/>
  <c r="F70" i="6"/>
  <c r="H70" i="6"/>
  <c r="O70" i="6" s="1"/>
  <c r="G70" i="6"/>
  <c r="N70" i="6" s="1"/>
  <c r="J70" i="5"/>
  <c r="Q70" i="5" s="1"/>
  <c r="H71" i="5"/>
  <c r="O71" i="5" s="1"/>
  <c r="G71" i="5"/>
  <c r="N71" i="5" s="1"/>
  <c r="E72" i="5"/>
  <c r="F71" i="5"/>
  <c r="M70" i="2"/>
  <c r="E72" i="2"/>
  <c r="H71" i="2"/>
  <c r="O71" i="2" s="1"/>
  <c r="G71" i="2"/>
  <c r="N71" i="2" s="1"/>
  <c r="F71" i="2"/>
  <c r="I71" i="2" s="1"/>
  <c r="M70" i="6" l="1"/>
  <c r="I70" i="6"/>
  <c r="P70" i="6" s="1"/>
  <c r="M71" i="5"/>
  <c r="I71" i="5"/>
  <c r="P71" i="5" s="1"/>
  <c r="J71" i="2"/>
  <c r="Q71" i="2" s="1"/>
  <c r="P71" i="2"/>
  <c r="J70" i="6"/>
  <c r="Q70" i="6" s="1"/>
  <c r="H71" i="6"/>
  <c r="O71" i="6" s="1"/>
  <c r="G71" i="6"/>
  <c r="N71" i="6" s="1"/>
  <c r="F71" i="6"/>
  <c r="E72" i="6"/>
  <c r="J71" i="5"/>
  <c r="Q71" i="5" s="1"/>
  <c r="H72" i="5"/>
  <c r="O72" i="5" s="1"/>
  <c r="G72" i="5"/>
  <c r="N72" i="5" s="1"/>
  <c r="E73" i="5"/>
  <c r="F72" i="5"/>
  <c r="M71" i="2"/>
  <c r="E73" i="2"/>
  <c r="G72" i="2"/>
  <c r="N72" i="2" s="1"/>
  <c r="F72" i="2"/>
  <c r="I72" i="2" s="1"/>
  <c r="H72" i="2"/>
  <c r="O72" i="2" s="1"/>
  <c r="M71" i="6" l="1"/>
  <c r="I71" i="6"/>
  <c r="P71" i="6" s="1"/>
  <c r="M72" i="5"/>
  <c r="I72" i="5"/>
  <c r="P72" i="5" s="1"/>
  <c r="J72" i="2"/>
  <c r="Q72" i="2" s="1"/>
  <c r="P72" i="2"/>
  <c r="J71" i="6"/>
  <c r="Q71" i="6" s="1"/>
  <c r="G72" i="6"/>
  <c r="N72" i="6" s="1"/>
  <c r="E73" i="6"/>
  <c r="F72" i="6"/>
  <c r="H72" i="6"/>
  <c r="O72" i="6" s="1"/>
  <c r="J72" i="5"/>
  <c r="Q72" i="5" s="1"/>
  <c r="G73" i="5"/>
  <c r="N73" i="5" s="1"/>
  <c r="E74" i="5"/>
  <c r="F73" i="5"/>
  <c r="H73" i="5"/>
  <c r="O73" i="5" s="1"/>
  <c r="M72" i="2"/>
  <c r="E74" i="2"/>
  <c r="H73" i="2"/>
  <c r="O73" i="2" s="1"/>
  <c r="G73" i="2"/>
  <c r="N73" i="2" s="1"/>
  <c r="F73" i="2"/>
  <c r="I73" i="2" s="1"/>
  <c r="M72" i="6" l="1"/>
  <c r="I72" i="6"/>
  <c r="P72" i="6" s="1"/>
  <c r="M73" i="5"/>
  <c r="I73" i="5"/>
  <c r="P73" i="5" s="1"/>
  <c r="J73" i="2"/>
  <c r="Q73" i="2" s="1"/>
  <c r="P73" i="2"/>
  <c r="J72" i="6"/>
  <c r="Q72" i="6" s="1"/>
  <c r="H73" i="6"/>
  <c r="O73" i="6" s="1"/>
  <c r="E74" i="6"/>
  <c r="F73" i="6"/>
  <c r="G73" i="6"/>
  <c r="N73" i="6" s="1"/>
  <c r="J73" i="5"/>
  <c r="Q73" i="5" s="1"/>
  <c r="H74" i="5"/>
  <c r="O74" i="5" s="1"/>
  <c r="E75" i="5"/>
  <c r="F74" i="5"/>
  <c r="G74" i="5"/>
  <c r="N74" i="5" s="1"/>
  <c r="M73" i="2"/>
  <c r="E75" i="2"/>
  <c r="G74" i="2"/>
  <c r="N74" i="2" s="1"/>
  <c r="F74" i="2"/>
  <c r="I74" i="2" s="1"/>
  <c r="H74" i="2"/>
  <c r="O74" i="2" s="1"/>
  <c r="M73" i="6" l="1"/>
  <c r="I73" i="6"/>
  <c r="P73" i="6" s="1"/>
  <c r="M74" i="5"/>
  <c r="I74" i="5"/>
  <c r="P74" i="5" s="1"/>
  <c r="J74" i="2"/>
  <c r="Q74" i="2" s="1"/>
  <c r="P74" i="2"/>
  <c r="J73" i="6"/>
  <c r="Q73" i="6" s="1"/>
  <c r="H74" i="6"/>
  <c r="O74" i="6" s="1"/>
  <c r="G74" i="6"/>
  <c r="N74" i="6" s="1"/>
  <c r="E75" i="6"/>
  <c r="F74" i="6"/>
  <c r="H75" i="5"/>
  <c r="O75" i="5" s="1"/>
  <c r="G75" i="5"/>
  <c r="N75" i="5" s="1"/>
  <c r="F75" i="5"/>
  <c r="E76" i="5"/>
  <c r="J74" i="5"/>
  <c r="Q74" i="5" s="1"/>
  <c r="M74" i="2"/>
  <c r="E76" i="2"/>
  <c r="F75" i="2"/>
  <c r="I75" i="2" s="1"/>
  <c r="G75" i="2"/>
  <c r="N75" i="2" s="1"/>
  <c r="H75" i="2"/>
  <c r="O75" i="2" s="1"/>
  <c r="M74" i="6" l="1"/>
  <c r="I74" i="6"/>
  <c r="P74" i="6" s="1"/>
  <c r="M75" i="5"/>
  <c r="I75" i="5"/>
  <c r="P75" i="5" s="1"/>
  <c r="J75" i="2"/>
  <c r="Q75" i="2" s="1"/>
  <c r="P75" i="2"/>
  <c r="J74" i="6"/>
  <c r="Q74" i="6" s="1"/>
  <c r="H75" i="6"/>
  <c r="O75" i="6" s="1"/>
  <c r="G75" i="6"/>
  <c r="N75" i="6" s="1"/>
  <c r="E76" i="6"/>
  <c r="F75" i="6"/>
  <c r="H76" i="5"/>
  <c r="O76" i="5" s="1"/>
  <c r="G76" i="5"/>
  <c r="N76" i="5" s="1"/>
  <c r="E77" i="5"/>
  <c r="F76" i="5"/>
  <c r="J75" i="5"/>
  <c r="Q75" i="5" s="1"/>
  <c r="M75" i="2"/>
  <c r="E77" i="2"/>
  <c r="H76" i="2"/>
  <c r="O76" i="2" s="1"/>
  <c r="F76" i="2"/>
  <c r="I76" i="2" s="1"/>
  <c r="G76" i="2"/>
  <c r="N76" i="2" s="1"/>
  <c r="M75" i="6" l="1"/>
  <c r="I75" i="6"/>
  <c r="P75" i="6" s="1"/>
  <c r="M76" i="5"/>
  <c r="I76" i="5"/>
  <c r="P76" i="5" s="1"/>
  <c r="J76" i="2"/>
  <c r="Q76" i="2" s="1"/>
  <c r="P76" i="2"/>
  <c r="J75" i="6"/>
  <c r="Q75" i="6" s="1"/>
  <c r="H76" i="6"/>
  <c r="O76" i="6" s="1"/>
  <c r="G76" i="6"/>
  <c r="N76" i="6" s="1"/>
  <c r="E77" i="6"/>
  <c r="F76" i="6"/>
  <c r="J76" i="5"/>
  <c r="Q76" i="5" s="1"/>
  <c r="G77" i="5"/>
  <c r="N77" i="5" s="1"/>
  <c r="E78" i="5"/>
  <c r="F77" i="5"/>
  <c r="H77" i="5"/>
  <c r="O77" i="5" s="1"/>
  <c r="M76" i="2"/>
  <c r="E78" i="2"/>
  <c r="G77" i="2"/>
  <c r="N77" i="2" s="1"/>
  <c r="F77" i="2"/>
  <c r="I77" i="2" s="1"/>
  <c r="H77" i="2"/>
  <c r="O77" i="2" s="1"/>
  <c r="M76" i="6" l="1"/>
  <c r="I76" i="6"/>
  <c r="P76" i="6" s="1"/>
  <c r="M77" i="5"/>
  <c r="I77" i="5"/>
  <c r="P77" i="5" s="1"/>
  <c r="J77" i="2"/>
  <c r="Q77" i="2" s="1"/>
  <c r="P77" i="2"/>
  <c r="G77" i="6"/>
  <c r="N77" i="6" s="1"/>
  <c r="E78" i="6"/>
  <c r="F77" i="6"/>
  <c r="H77" i="6"/>
  <c r="O77" i="6" s="1"/>
  <c r="J76" i="6"/>
  <c r="Q76" i="6" s="1"/>
  <c r="E79" i="5"/>
  <c r="F78" i="5"/>
  <c r="H78" i="5"/>
  <c r="O78" i="5" s="1"/>
  <c r="G78" i="5"/>
  <c r="N78" i="5" s="1"/>
  <c r="J77" i="5"/>
  <c r="Q77" i="5" s="1"/>
  <c r="M77" i="2"/>
  <c r="E79" i="2"/>
  <c r="G78" i="2"/>
  <c r="N78" i="2" s="1"/>
  <c r="H78" i="2"/>
  <c r="O78" i="2" s="1"/>
  <c r="F78" i="2"/>
  <c r="I78" i="2" s="1"/>
  <c r="M77" i="6" l="1"/>
  <c r="I77" i="6"/>
  <c r="P77" i="6" s="1"/>
  <c r="M78" i="5"/>
  <c r="I78" i="5"/>
  <c r="P78" i="5" s="1"/>
  <c r="J78" i="2"/>
  <c r="Q78" i="2" s="1"/>
  <c r="P78" i="2"/>
  <c r="E79" i="6"/>
  <c r="F78" i="6"/>
  <c r="H78" i="6"/>
  <c r="O78" i="6" s="1"/>
  <c r="G78" i="6"/>
  <c r="N78" i="6" s="1"/>
  <c r="J77" i="6"/>
  <c r="Q77" i="6" s="1"/>
  <c r="J78" i="5"/>
  <c r="Q78" i="5" s="1"/>
  <c r="H79" i="5"/>
  <c r="O79" i="5" s="1"/>
  <c r="G79" i="5"/>
  <c r="N79" i="5" s="1"/>
  <c r="E80" i="5"/>
  <c r="F79" i="5"/>
  <c r="M78" i="2"/>
  <c r="E80" i="2"/>
  <c r="G79" i="2"/>
  <c r="N79" i="2" s="1"/>
  <c r="H79" i="2"/>
  <c r="O79" i="2" s="1"/>
  <c r="F79" i="2"/>
  <c r="I79" i="2" s="1"/>
  <c r="M78" i="6" l="1"/>
  <c r="I78" i="6"/>
  <c r="P78" i="6" s="1"/>
  <c r="M79" i="5"/>
  <c r="I79" i="5"/>
  <c r="P79" i="5" s="1"/>
  <c r="J79" i="2"/>
  <c r="Q79" i="2" s="1"/>
  <c r="P79" i="2"/>
  <c r="J78" i="6"/>
  <c r="Q78" i="6" s="1"/>
  <c r="H79" i="6"/>
  <c r="O79" i="6" s="1"/>
  <c r="G79" i="6"/>
  <c r="N79" i="6" s="1"/>
  <c r="F79" i="6"/>
  <c r="E80" i="6"/>
  <c r="H80" i="5"/>
  <c r="O80" i="5" s="1"/>
  <c r="G80" i="5"/>
  <c r="N80" i="5" s="1"/>
  <c r="E81" i="5"/>
  <c r="F80" i="5"/>
  <c r="J79" i="5"/>
  <c r="Q79" i="5" s="1"/>
  <c r="E81" i="2"/>
  <c r="G80" i="2"/>
  <c r="N80" i="2" s="1"/>
  <c r="H80" i="2"/>
  <c r="O80" i="2" s="1"/>
  <c r="F80" i="2"/>
  <c r="I80" i="2" s="1"/>
  <c r="M79" i="2"/>
  <c r="M79" i="6" l="1"/>
  <c r="I79" i="6"/>
  <c r="P79" i="6" s="1"/>
  <c r="M80" i="5"/>
  <c r="I80" i="5"/>
  <c r="P80" i="5" s="1"/>
  <c r="J80" i="2"/>
  <c r="Q80" i="2" s="1"/>
  <c r="P80" i="2"/>
  <c r="J79" i="6"/>
  <c r="Q79" i="6" s="1"/>
  <c r="G80" i="6"/>
  <c r="N80" i="6" s="1"/>
  <c r="E81" i="6"/>
  <c r="F80" i="6"/>
  <c r="H80" i="6"/>
  <c r="O80" i="6" s="1"/>
  <c r="J80" i="5"/>
  <c r="Q80" i="5" s="1"/>
  <c r="G81" i="5"/>
  <c r="N81" i="5" s="1"/>
  <c r="E82" i="5"/>
  <c r="F81" i="5"/>
  <c r="H81" i="5"/>
  <c r="O81" i="5" s="1"/>
  <c r="M80" i="2"/>
  <c r="E82" i="2"/>
  <c r="F81" i="2"/>
  <c r="I81" i="2" s="1"/>
  <c r="H81" i="2"/>
  <c r="O81" i="2" s="1"/>
  <c r="G81" i="2"/>
  <c r="N81" i="2" s="1"/>
  <c r="M80" i="6" l="1"/>
  <c r="I80" i="6"/>
  <c r="P80" i="6" s="1"/>
  <c r="M81" i="5"/>
  <c r="I81" i="5"/>
  <c r="P81" i="5" s="1"/>
  <c r="J81" i="2"/>
  <c r="Q81" i="2" s="1"/>
  <c r="P81" i="2"/>
  <c r="H81" i="6"/>
  <c r="O81" i="6" s="1"/>
  <c r="E82" i="6"/>
  <c r="F81" i="6"/>
  <c r="G81" i="6"/>
  <c r="N81" i="6" s="1"/>
  <c r="J80" i="6"/>
  <c r="Q80" i="6" s="1"/>
  <c r="H82" i="5"/>
  <c r="O82" i="5" s="1"/>
  <c r="E83" i="5"/>
  <c r="F82" i="5"/>
  <c r="G82" i="5"/>
  <c r="N82" i="5" s="1"/>
  <c r="J81" i="5"/>
  <c r="Q81" i="5" s="1"/>
  <c r="M81" i="2"/>
  <c r="E83" i="2"/>
  <c r="H82" i="2"/>
  <c r="O82" i="2" s="1"/>
  <c r="F82" i="2"/>
  <c r="I82" i="2" s="1"/>
  <c r="G82" i="2"/>
  <c r="N82" i="2" s="1"/>
  <c r="M81" i="6" l="1"/>
  <c r="I81" i="6"/>
  <c r="P81" i="6" s="1"/>
  <c r="M82" i="5"/>
  <c r="I82" i="5"/>
  <c r="P82" i="5" s="1"/>
  <c r="J82" i="2"/>
  <c r="Q82" i="2" s="1"/>
  <c r="P82" i="2"/>
  <c r="J81" i="6"/>
  <c r="Q81" i="6" s="1"/>
  <c r="H82" i="6"/>
  <c r="O82" i="6" s="1"/>
  <c r="G82" i="6"/>
  <c r="N82" i="6" s="1"/>
  <c r="F82" i="6"/>
  <c r="E83" i="6"/>
  <c r="H83" i="5"/>
  <c r="O83" i="5" s="1"/>
  <c r="G83" i="5"/>
  <c r="N83" i="5" s="1"/>
  <c r="E84" i="5"/>
  <c r="F83" i="5"/>
  <c r="J82" i="5"/>
  <c r="Q82" i="5" s="1"/>
  <c r="M82" i="2"/>
  <c r="E84" i="2"/>
  <c r="H83" i="2"/>
  <c r="O83" i="2" s="1"/>
  <c r="F83" i="2"/>
  <c r="I83" i="2" s="1"/>
  <c r="G83" i="2"/>
  <c r="N83" i="2" s="1"/>
  <c r="M82" i="6" l="1"/>
  <c r="I82" i="6"/>
  <c r="P82" i="6" s="1"/>
  <c r="M83" i="5"/>
  <c r="I83" i="5"/>
  <c r="P83" i="5" s="1"/>
  <c r="J83" i="2"/>
  <c r="Q83" i="2" s="1"/>
  <c r="P83" i="2"/>
  <c r="J82" i="6"/>
  <c r="Q82" i="6" s="1"/>
  <c r="H83" i="6"/>
  <c r="O83" i="6" s="1"/>
  <c r="G83" i="6"/>
  <c r="N83" i="6" s="1"/>
  <c r="E84" i="6"/>
  <c r="F83" i="6"/>
  <c r="J83" i="5"/>
  <c r="Q83" i="5" s="1"/>
  <c r="H84" i="5"/>
  <c r="O84" i="5" s="1"/>
  <c r="G84" i="5"/>
  <c r="N84" i="5" s="1"/>
  <c r="E85" i="5"/>
  <c r="F84" i="5"/>
  <c r="M83" i="2"/>
  <c r="E85" i="2"/>
  <c r="H84" i="2"/>
  <c r="O84" i="2" s="1"/>
  <c r="F84" i="2"/>
  <c r="I84" i="2" s="1"/>
  <c r="G84" i="2"/>
  <c r="N84" i="2" s="1"/>
  <c r="M83" i="6" l="1"/>
  <c r="I83" i="6"/>
  <c r="P83" i="6" s="1"/>
  <c r="M84" i="5"/>
  <c r="I84" i="5"/>
  <c r="P84" i="5" s="1"/>
  <c r="J84" i="2"/>
  <c r="Q84" i="2" s="1"/>
  <c r="P84" i="2"/>
  <c r="H84" i="6"/>
  <c r="O84" i="6" s="1"/>
  <c r="G84" i="6"/>
  <c r="N84" i="6" s="1"/>
  <c r="E85" i="6"/>
  <c r="F84" i="6"/>
  <c r="J83" i="6"/>
  <c r="Q83" i="6" s="1"/>
  <c r="J84" i="5"/>
  <c r="Q84" i="5" s="1"/>
  <c r="G85" i="5"/>
  <c r="N85" i="5" s="1"/>
  <c r="E86" i="5"/>
  <c r="F85" i="5"/>
  <c r="H85" i="5"/>
  <c r="O85" i="5" s="1"/>
  <c r="E86" i="2"/>
  <c r="G85" i="2"/>
  <c r="N85" i="2" s="1"/>
  <c r="H85" i="2"/>
  <c r="O85" i="2" s="1"/>
  <c r="F85" i="2"/>
  <c r="I85" i="2" s="1"/>
  <c r="M84" i="2"/>
  <c r="M84" i="6" l="1"/>
  <c r="I84" i="6"/>
  <c r="P84" i="6" s="1"/>
  <c r="M85" i="5"/>
  <c r="I85" i="5"/>
  <c r="P85" i="5" s="1"/>
  <c r="J85" i="2"/>
  <c r="Q85" i="2" s="1"/>
  <c r="P85" i="2"/>
  <c r="J84" i="6"/>
  <c r="Q84" i="6" s="1"/>
  <c r="G85" i="6"/>
  <c r="N85" i="6" s="1"/>
  <c r="E86" i="6"/>
  <c r="F85" i="6"/>
  <c r="H85" i="6"/>
  <c r="O85" i="6" s="1"/>
  <c r="J85" i="5"/>
  <c r="Q85" i="5" s="1"/>
  <c r="E87" i="5"/>
  <c r="F86" i="5"/>
  <c r="H86" i="5"/>
  <c r="O86" i="5" s="1"/>
  <c r="G86" i="5"/>
  <c r="N86" i="5" s="1"/>
  <c r="E87" i="2"/>
  <c r="H86" i="2"/>
  <c r="O86" i="2" s="1"/>
  <c r="G86" i="2"/>
  <c r="N86" i="2" s="1"/>
  <c r="F86" i="2"/>
  <c r="I86" i="2" s="1"/>
  <c r="M85" i="2"/>
  <c r="M85" i="6" l="1"/>
  <c r="I85" i="6"/>
  <c r="P85" i="6" s="1"/>
  <c r="M86" i="5"/>
  <c r="I86" i="5"/>
  <c r="P86" i="5" s="1"/>
  <c r="J86" i="2"/>
  <c r="Q86" i="2" s="1"/>
  <c r="P86" i="2"/>
  <c r="J85" i="6"/>
  <c r="Q85" i="6" s="1"/>
  <c r="E87" i="6"/>
  <c r="F86" i="6"/>
  <c r="H86" i="6"/>
  <c r="O86" i="6" s="1"/>
  <c r="G86" i="6"/>
  <c r="N86" i="6" s="1"/>
  <c r="J86" i="5"/>
  <c r="Q86" i="5" s="1"/>
  <c r="H87" i="5"/>
  <c r="O87" i="5" s="1"/>
  <c r="G87" i="5"/>
  <c r="N87" i="5" s="1"/>
  <c r="E88" i="5"/>
  <c r="F87" i="5"/>
  <c r="E88" i="2"/>
  <c r="H87" i="2"/>
  <c r="O87" i="2" s="1"/>
  <c r="F87" i="2"/>
  <c r="I87" i="2" s="1"/>
  <c r="G87" i="2"/>
  <c r="N87" i="2" s="1"/>
  <c r="M86" i="2"/>
  <c r="M86" i="6" l="1"/>
  <c r="I86" i="6"/>
  <c r="P86" i="6" s="1"/>
  <c r="M87" i="5"/>
  <c r="I87" i="5"/>
  <c r="P87" i="5" s="1"/>
  <c r="J87" i="2"/>
  <c r="Q87" i="2" s="1"/>
  <c r="P87" i="2"/>
  <c r="J86" i="6"/>
  <c r="Q86" i="6" s="1"/>
  <c r="H87" i="6"/>
  <c r="O87" i="6" s="1"/>
  <c r="G87" i="6"/>
  <c r="N87" i="6" s="1"/>
  <c r="E88" i="6"/>
  <c r="F87" i="6"/>
  <c r="H88" i="5"/>
  <c r="O88" i="5" s="1"/>
  <c r="G88" i="5"/>
  <c r="N88" i="5" s="1"/>
  <c r="E89" i="5"/>
  <c r="F88" i="5"/>
  <c r="J87" i="5"/>
  <c r="Q87" i="5" s="1"/>
  <c r="E89" i="2"/>
  <c r="F88" i="2"/>
  <c r="I88" i="2" s="1"/>
  <c r="G88" i="2"/>
  <c r="N88" i="2" s="1"/>
  <c r="H88" i="2"/>
  <c r="O88" i="2" s="1"/>
  <c r="M87" i="2"/>
  <c r="M87" i="6" l="1"/>
  <c r="I87" i="6"/>
  <c r="P87" i="6" s="1"/>
  <c r="M88" i="5"/>
  <c r="I88" i="5"/>
  <c r="P88" i="5" s="1"/>
  <c r="J88" i="2"/>
  <c r="Q88" i="2" s="1"/>
  <c r="P88" i="2"/>
  <c r="J87" i="6"/>
  <c r="Q87" i="6" s="1"/>
  <c r="G88" i="6"/>
  <c r="N88" i="6" s="1"/>
  <c r="E89" i="6"/>
  <c r="F88" i="6"/>
  <c r="H88" i="6"/>
  <c r="O88" i="6" s="1"/>
  <c r="J88" i="5"/>
  <c r="Q88" i="5" s="1"/>
  <c r="G89" i="5"/>
  <c r="N89" i="5" s="1"/>
  <c r="E90" i="5"/>
  <c r="F89" i="5"/>
  <c r="H89" i="5"/>
  <c r="O89" i="5" s="1"/>
  <c r="E90" i="2"/>
  <c r="F89" i="2"/>
  <c r="I89" i="2" s="1"/>
  <c r="G89" i="2"/>
  <c r="N89" i="2" s="1"/>
  <c r="H89" i="2"/>
  <c r="O89" i="2" s="1"/>
  <c r="M88" i="2"/>
  <c r="M88" i="6" l="1"/>
  <c r="I88" i="6"/>
  <c r="P88" i="6" s="1"/>
  <c r="M89" i="5"/>
  <c r="I89" i="5"/>
  <c r="P89" i="5" s="1"/>
  <c r="J89" i="2"/>
  <c r="Q89" i="2" s="1"/>
  <c r="P89" i="2"/>
  <c r="J88" i="6"/>
  <c r="Q88" i="6" s="1"/>
  <c r="H89" i="6"/>
  <c r="O89" i="6" s="1"/>
  <c r="E90" i="6"/>
  <c r="F89" i="6"/>
  <c r="G89" i="6"/>
  <c r="N89" i="6" s="1"/>
  <c r="H90" i="5"/>
  <c r="O90" i="5" s="1"/>
  <c r="E91" i="5"/>
  <c r="F90" i="5"/>
  <c r="G90" i="5"/>
  <c r="N90" i="5" s="1"/>
  <c r="J89" i="5"/>
  <c r="Q89" i="5" s="1"/>
  <c r="E91" i="2"/>
  <c r="H90" i="2"/>
  <c r="O90" i="2" s="1"/>
  <c r="F90" i="2"/>
  <c r="I90" i="2" s="1"/>
  <c r="G90" i="2"/>
  <c r="N90" i="2" s="1"/>
  <c r="M89" i="2"/>
  <c r="M89" i="6" l="1"/>
  <c r="I89" i="6"/>
  <c r="P89" i="6" s="1"/>
  <c r="M90" i="5"/>
  <c r="I90" i="5"/>
  <c r="P90" i="5" s="1"/>
  <c r="J90" i="2"/>
  <c r="Q90" i="2" s="1"/>
  <c r="P90" i="2"/>
  <c r="J89" i="6"/>
  <c r="Q89" i="6" s="1"/>
  <c r="H90" i="6"/>
  <c r="O90" i="6" s="1"/>
  <c r="G90" i="6"/>
  <c r="N90" i="6" s="1"/>
  <c r="E91" i="6"/>
  <c r="F90" i="6"/>
  <c r="J90" i="5"/>
  <c r="Q90" i="5" s="1"/>
  <c r="H91" i="5"/>
  <c r="O91" i="5" s="1"/>
  <c r="G91" i="5"/>
  <c r="N91" i="5" s="1"/>
  <c r="E92" i="5"/>
  <c r="F91" i="5"/>
  <c r="E92" i="2"/>
  <c r="H91" i="2"/>
  <c r="O91" i="2" s="1"/>
  <c r="F91" i="2"/>
  <c r="I91" i="2" s="1"/>
  <c r="G91" i="2"/>
  <c r="N91" i="2" s="1"/>
  <c r="M90" i="2"/>
  <c r="M90" i="6" l="1"/>
  <c r="I90" i="6"/>
  <c r="P90" i="6" s="1"/>
  <c r="M91" i="5"/>
  <c r="I91" i="5"/>
  <c r="P91" i="5" s="1"/>
  <c r="J91" i="2"/>
  <c r="Q91" i="2" s="1"/>
  <c r="P91" i="2"/>
  <c r="J90" i="6"/>
  <c r="Q90" i="6" s="1"/>
  <c r="H91" i="6"/>
  <c r="O91" i="6" s="1"/>
  <c r="G91" i="6"/>
  <c r="N91" i="6" s="1"/>
  <c r="E92" i="6"/>
  <c r="F91" i="6"/>
  <c r="J91" i="5"/>
  <c r="Q91" i="5" s="1"/>
  <c r="H92" i="5"/>
  <c r="O92" i="5" s="1"/>
  <c r="G92" i="5"/>
  <c r="N92" i="5" s="1"/>
  <c r="E93" i="5"/>
  <c r="F92" i="5"/>
  <c r="E93" i="2"/>
  <c r="H92" i="2"/>
  <c r="O92" i="2" s="1"/>
  <c r="G92" i="2"/>
  <c r="N92" i="2" s="1"/>
  <c r="F92" i="2"/>
  <c r="I92" i="2" s="1"/>
  <c r="M91" i="2"/>
  <c r="M91" i="6" l="1"/>
  <c r="I91" i="6"/>
  <c r="P91" i="6" s="1"/>
  <c r="M92" i="5"/>
  <c r="I92" i="5"/>
  <c r="P92" i="5" s="1"/>
  <c r="J92" i="2"/>
  <c r="Q92" i="2" s="1"/>
  <c r="P92" i="2"/>
  <c r="J91" i="6"/>
  <c r="Q91" i="6" s="1"/>
  <c r="H92" i="6"/>
  <c r="O92" i="6" s="1"/>
  <c r="G92" i="6"/>
  <c r="N92" i="6" s="1"/>
  <c r="E93" i="6"/>
  <c r="F92" i="6"/>
  <c r="J92" i="5"/>
  <c r="Q92" i="5" s="1"/>
  <c r="G93" i="5"/>
  <c r="N93" i="5" s="1"/>
  <c r="E94" i="5"/>
  <c r="F93" i="5"/>
  <c r="H93" i="5"/>
  <c r="O93" i="5" s="1"/>
  <c r="M92" i="2"/>
  <c r="E94" i="2"/>
  <c r="H93" i="2"/>
  <c r="O93" i="2" s="1"/>
  <c r="F93" i="2"/>
  <c r="I93" i="2" s="1"/>
  <c r="G93" i="2"/>
  <c r="N93" i="2" s="1"/>
  <c r="M92" i="6" l="1"/>
  <c r="I92" i="6"/>
  <c r="P92" i="6" s="1"/>
  <c r="M93" i="5"/>
  <c r="I93" i="5"/>
  <c r="P93" i="5" s="1"/>
  <c r="J93" i="2"/>
  <c r="Q93" i="2" s="1"/>
  <c r="P93" i="2"/>
  <c r="J92" i="6"/>
  <c r="Q92" i="6" s="1"/>
  <c r="G93" i="6"/>
  <c r="N93" i="6" s="1"/>
  <c r="E94" i="6"/>
  <c r="F93" i="6"/>
  <c r="H93" i="6"/>
  <c r="O93" i="6" s="1"/>
  <c r="J93" i="5"/>
  <c r="Q93" i="5" s="1"/>
  <c r="E95" i="5"/>
  <c r="F94" i="5"/>
  <c r="H94" i="5"/>
  <c r="O94" i="5" s="1"/>
  <c r="G94" i="5"/>
  <c r="N94" i="5" s="1"/>
  <c r="E95" i="2"/>
  <c r="F94" i="2"/>
  <c r="I94" i="2" s="1"/>
  <c r="H94" i="2"/>
  <c r="O94" i="2" s="1"/>
  <c r="G94" i="2"/>
  <c r="N94" i="2" s="1"/>
  <c r="M93" i="2"/>
  <c r="M93" i="6" l="1"/>
  <c r="I93" i="6"/>
  <c r="P93" i="6" s="1"/>
  <c r="M94" i="5"/>
  <c r="I94" i="5"/>
  <c r="P94" i="5" s="1"/>
  <c r="J94" i="2"/>
  <c r="Q94" i="2" s="1"/>
  <c r="P94" i="2"/>
  <c r="J93" i="6"/>
  <c r="Q93" i="6" s="1"/>
  <c r="E95" i="6"/>
  <c r="F94" i="6"/>
  <c r="H94" i="6"/>
  <c r="O94" i="6" s="1"/>
  <c r="G94" i="6"/>
  <c r="N94" i="6" s="1"/>
  <c r="J94" i="5"/>
  <c r="Q94" i="5" s="1"/>
  <c r="H95" i="5"/>
  <c r="O95" i="5" s="1"/>
  <c r="G95" i="5"/>
  <c r="N95" i="5" s="1"/>
  <c r="E96" i="5"/>
  <c r="F95" i="5"/>
  <c r="M94" i="2"/>
  <c r="E96" i="2"/>
  <c r="G95" i="2"/>
  <c r="N95" i="2" s="1"/>
  <c r="F95" i="2"/>
  <c r="I95" i="2" s="1"/>
  <c r="H95" i="2"/>
  <c r="O95" i="2" s="1"/>
  <c r="M94" i="6" l="1"/>
  <c r="I94" i="6"/>
  <c r="P94" i="6" s="1"/>
  <c r="M95" i="5"/>
  <c r="I95" i="5"/>
  <c r="P95" i="5" s="1"/>
  <c r="J95" i="2"/>
  <c r="Q95" i="2" s="1"/>
  <c r="P95" i="2"/>
  <c r="J94" i="6"/>
  <c r="Q94" i="6" s="1"/>
  <c r="H95" i="6"/>
  <c r="O95" i="6" s="1"/>
  <c r="G95" i="6"/>
  <c r="N95" i="6" s="1"/>
  <c r="E96" i="6"/>
  <c r="F95" i="6"/>
  <c r="H96" i="5"/>
  <c r="O96" i="5" s="1"/>
  <c r="G96" i="5"/>
  <c r="N96" i="5" s="1"/>
  <c r="E97" i="5"/>
  <c r="F96" i="5"/>
  <c r="J95" i="5"/>
  <c r="Q95" i="5" s="1"/>
  <c r="E97" i="2"/>
  <c r="H96" i="2"/>
  <c r="O96" i="2" s="1"/>
  <c r="G96" i="2"/>
  <c r="N96" i="2" s="1"/>
  <c r="F96" i="2"/>
  <c r="I96" i="2" s="1"/>
  <c r="M95" i="2"/>
  <c r="M95" i="6" l="1"/>
  <c r="I95" i="6"/>
  <c r="P95" i="6" s="1"/>
  <c r="M96" i="5"/>
  <c r="I96" i="5"/>
  <c r="P96" i="5" s="1"/>
  <c r="J96" i="2"/>
  <c r="Q96" i="2" s="1"/>
  <c r="P96" i="2"/>
  <c r="J95" i="6"/>
  <c r="Q95" i="6" s="1"/>
  <c r="G96" i="6"/>
  <c r="N96" i="6" s="1"/>
  <c r="E97" i="6"/>
  <c r="F96" i="6"/>
  <c r="H96" i="6"/>
  <c r="O96" i="6" s="1"/>
  <c r="J96" i="5"/>
  <c r="Q96" i="5" s="1"/>
  <c r="G97" i="5"/>
  <c r="N97" i="5" s="1"/>
  <c r="E98" i="5"/>
  <c r="F97" i="5"/>
  <c r="H97" i="5"/>
  <c r="O97" i="5" s="1"/>
  <c r="M96" i="2"/>
  <c r="E98" i="2"/>
  <c r="G97" i="2"/>
  <c r="N97" i="2" s="1"/>
  <c r="F97" i="2"/>
  <c r="I97" i="2" s="1"/>
  <c r="H97" i="2"/>
  <c r="O97" i="2" s="1"/>
  <c r="M96" i="6" l="1"/>
  <c r="I96" i="6"/>
  <c r="P96" i="6" s="1"/>
  <c r="M97" i="5"/>
  <c r="I97" i="5"/>
  <c r="P97" i="5" s="1"/>
  <c r="J97" i="2"/>
  <c r="Q97" i="2" s="1"/>
  <c r="P97" i="2"/>
  <c r="J96" i="6"/>
  <c r="Q96" i="6" s="1"/>
  <c r="H97" i="6"/>
  <c r="O97" i="6" s="1"/>
  <c r="E98" i="6"/>
  <c r="F97" i="6"/>
  <c r="G97" i="6"/>
  <c r="N97" i="6" s="1"/>
  <c r="J97" i="5"/>
  <c r="Q97" i="5" s="1"/>
  <c r="H98" i="5"/>
  <c r="O98" i="5" s="1"/>
  <c r="E99" i="5"/>
  <c r="F98" i="5"/>
  <c r="G98" i="5"/>
  <c r="N98" i="5" s="1"/>
  <c r="M97" i="2"/>
  <c r="E99" i="2"/>
  <c r="G98" i="2"/>
  <c r="N98" i="2" s="1"/>
  <c r="H98" i="2"/>
  <c r="O98" i="2" s="1"/>
  <c r="F98" i="2"/>
  <c r="I98" i="2" s="1"/>
  <c r="M97" i="6" l="1"/>
  <c r="I97" i="6"/>
  <c r="P97" i="6" s="1"/>
  <c r="M98" i="5"/>
  <c r="I98" i="5"/>
  <c r="P98" i="5" s="1"/>
  <c r="J98" i="2"/>
  <c r="Q98" i="2" s="1"/>
  <c r="P98" i="2"/>
  <c r="J97" i="6"/>
  <c r="Q97" i="6" s="1"/>
  <c r="H98" i="6"/>
  <c r="O98" i="6" s="1"/>
  <c r="G98" i="6"/>
  <c r="N98" i="6" s="1"/>
  <c r="E99" i="6"/>
  <c r="F98" i="6"/>
  <c r="J98" i="5"/>
  <c r="Q98" i="5" s="1"/>
  <c r="H99" i="5"/>
  <c r="O99" i="5" s="1"/>
  <c r="G99" i="5"/>
  <c r="N99" i="5" s="1"/>
  <c r="E100" i="5"/>
  <c r="F99" i="5"/>
  <c r="M98" i="2"/>
  <c r="E100" i="2"/>
  <c r="G99" i="2"/>
  <c r="N99" i="2" s="1"/>
  <c r="F99" i="2"/>
  <c r="I99" i="2" s="1"/>
  <c r="H99" i="2"/>
  <c r="O99" i="2" s="1"/>
  <c r="M98" i="6" l="1"/>
  <c r="I98" i="6"/>
  <c r="P98" i="6" s="1"/>
  <c r="M99" i="5"/>
  <c r="I99" i="5"/>
  <c r="P99" i="5" s="1"/>
  <c r="J99" i="2"/>
  <c r="Q99" i="2" s="1"/>
  <c r="P99" i="2"/>
  <c r="H99" i="6"/>
  <c r="O99" i="6" s="1"/>
  <c r="G99" i="6"/>
  <c r="N99" i="6" s="1"/>
  <c r="E100" i="6"/>
  <c r="F99" i="6"/>
  <c r="J98" i="6"/>
  <c r="Q98" i="6" s="1"/>
  <c r="J99" i="5"/>
  <c r="Q99" i="5" s="1"/>
  <c r="H100" i="5"/>
  <c r="O100" i="5" s="1"/>
  <c r="G100" i="5"/>
  <c r="N100" i="5" s="1"/>
  <c r="E101" i="5"/>
  <c r="F100" i="5"/>
  <c r="M99" i="2"/>
  <c r="E101" i="2"/>
  <c r="H100" i="2"/>
  <c r="O100" i="2" s="1"/>
  <c r="F100" i="2"/>
  <c r="I100" i="2" s="1"/>
  <c r="G100" i="2"/>
  <c r="N100" i="2" s="1"/>
  <c r="M99" i="6" l="1"/>
  <c r="I99" i="6"/>
  <c r="P99" i="6" s="1"/>
  <c r="M100" i="5"/>
  <c r="I100" i="5"/>
  <c r="P100" i="5" s="1"/>
  <c r="J100" i="2"/>
  <c r="Q100" i="2" s="1"/>
  <c r="P100" i="2"/>
  <c r="H100" i="6"/>
  <c r="O100" i="6" s="1"/>
  <c r="G100" i="6"/>
  <c r="N100" i="6" s="1"/>
  <c r="E101" i="6"/>
  <c r="F100" i="6"/>
  <c r="J99" i="6"/>
  <c r="Q99" i="6" s="1"/>
  <c r="J100" i="5"/>
  <c r="Q100" i="5" s="1"/>
  <c r="G101" i="5"/>
  <c r="N101" i="5" s="1"/>
  <c r="E102" i="5"/>
  <c r="F101" i="5"/>
  <c r="H101" i="5"/>
  <c r="O101" i="5" s="1"/>
  <c r="M100" i="2"/>
  <c r="G101" i="2"/>
  <c r="N101" i="2" s="1"/>
  <c r="E102" i="2"/>
  <c r="H101" i="2"/>
  <c r="O101" i="2" s="1"/>
  <c r="F101" i="2"/>
  <c r="I101" i="2" s="1"/>
  <c r="M100" i="6" l="1"/>
  <c r="I100" i="6"/>
  <c r="P100" i="6" s="1"/>
  <c r="M101" i="5"/>
  <c r="I101" i="5"/>
  <c r="P101" i="5" s="1"/>
  <c r="J101" i="2"/>
  <c r="Q101" i="2" s="1"/>
  <c r="P101" i="2"/>
  <c r="J100" i="6"/>
  <c r="Q100" i="6" s="1"/>
  <c r="G101" i="6"/>
  <c r="N101" i="6" s="1"/>
  <c r="E102" i="6"/>
  <c r="F101" i="6"/>
  <c r="H101" i="6"/>
  <c r="O101" i="6" s="1"/>
  <c r="J101" i="5"/>
  <c r="Q101" i="5" s="1"/>
  <c r="E103" i="5"/>
  <c r="F102" i="5"/>
  <c r="H102" i="5"/>
  <c r="O102" i="5" s="1"/>
  <c r="G102" i="5"/>
  <c r="N102" i="5" s="1"/>
  <c r="M101" i="2"/>
  <c r="G102" i="2"/>
  <c r="N102" i="2" s="1"/>
  <c r="E103" i="2"/>
  <c r="F102" i="2"/>
  <c r="I102" i="2" s="1"/>
  <c r="H102" i="2"/>
  <c r="O102" i="2" s="1"/>
  <c r="M101" i="6" l="1"/>
  <c r="I101" i="6"/>
  <c r="P101" i="6" s="1"/>
  <c r="M102" i="5"/>
  <c r="I102" i="5"/>
  <c r="P102" i="5" s="1"/>
  <c r="J102" i="2"/>
  <c r="Q102" i="2" s="1"/>
  <c r="P102" i="2"/>
  <c r="J101" i="6"/>
  <c r="Q101" i="6" s="1"/>
  <c r="E103" i="6"/>
  <c r="F102" i="6"/>
  <c r="H102" i="6"/>
  <c r="O102" i="6" s="1"/>
  <c r="G102" i="6"/>
  <c r="N102" i="6" s="1"/>
  <c r="J102" i="5"/>
  <c r="Q102" i="5" s="1"/>
  <c r="H103" i="5"/>
  <c r="O103" i="5" s="1"/>
  <c r="G103" i="5"/>
  <c r="N103" i="5" s="1"/>
  <c r="F103" i="5"/>
  <c r="G103" i="2"/>
  <c r="N103" i="2" s="1"/>
  <c r="F103" i="2"/>
  <c r="H103" i="2"/>
  <c r="O103" i="2" s="1"/>
  <c r="M102" i="2"/>
  <c r="M102" i="6" l="1"/>
  <c r="I102" i="6"/>
  <c r="P102" i="6" s="1"/>
  <c r="M103" i="5"/>
  <c r="I103" i="5"/>
  <c r="P103" i="5" s="1"/>
  <c r="I103" i="2"/>
  <c r="P103" i="2" s="1"/>
  <c r="M103" i="2"/>
  <c r="J103" i="2"/>
  <c r="Q103" i="2" s="1"/>
  <c r="J102" i="6"/>
  <c r="Q102" i="6" s="1"/>
  <c r="H103" i="6"/>
  <c r="O103" i="6" s="1"/>
  <c r="G103" i="6"/>
  <c r="N103" i="6" s="1"/>
  <c r="F103" i="6"/>
  <c r="J103" i="5"/>
  <c r="Q103" i="5" s="1"/>
  <c r="M103" i="6" l="1"/>
  <c r="I103" i="6"/>
  <c r="P103" i="6" s="1"/>
  <c r="J103" i="6"/>
  <c r="Q103" i="6" s="1"/>
</calcChain>
</file>

<file path=xl/sharedStrings.xml><?xml version="1.0" encoding="utf-8"?>
<sst xmlns="http://schemas.openxmlformats.org/spreadsheetml/2006/main" count="130" uniqueCount="45">
  <si>
    <t>MIXED WET</t>
  </si>
  <si>
    <t>OIL WET</t>
  </si>
  <si>
    <t>Swc</t>
  </si>
  <si>
    <t>Sor</t>
  </si>
  <si>
    <t>STRONGLY WW</t>
  </si>
  <si>
    <t>Krw^max</t>
  </si>
  <si>
    <t>a</t>
  </si>
  <si>
    <t>Kro^max</t>
  </si>
  <si>
    <t>b</t>
  </si>
  <si>
    <t>Sw^cross</t>
  </si>
  <si>
    <t>c</t>
  </si>
  <si>
    <t>S*w</t>
  </si>
  <si>
    <t>Pc^max (Pa)</t>
  </si>
  <si>
    <t>Krw^max/Kro^max</t>
  </si>
  <si>
    <t>\kappa (md)</t>
  </si>
  <si>
    <t>\mu_w (cP)</t>
  </si>
  <si>
    <t>\kappa (m^2)</t>
  </si>
  <si>
    <t>\mu_w (Pa . s)</t>
  </si>
  <si>
    <t>Porosity</t>
  </si>
  <si>
    <t>Sw</t>
  </si>
  <si>
    <t>Se</t>
  </si>
  <si>
    <t>Krw</t>
  </si>
  <si>
    <t>Kro</t>
  </si>
  <si>
    <t>Swi</t>
  </si>
  <si>
    <t>pg350 (Blunt: lowest Sw after primaty drainage at the largest imposed capillary pressure - Swi&gt;=Swc)</t>
  </si>
  <si>
    <t>Skjaeveland, 2000</t>
  </si>
  <si>
    <t>cw</t>
  </si>
  <si>
    <t>aw</t>
  </si>
  <si>
    <t>co</t>
  </si>
  <si>
    <t>ao</t>
  </si>
  <si>
    <t>Balance</t>
  </si>
  <si>
    <t>IMBIBITION</t>
  </si>
  <si>
    <t>Pc IMB</t>
  </si>
  <si>
    <t>** Sw</t>
  </si>
  <si>
    <t>Pcow</t>
  </si>
  <si>
    <t>SWT</t>
  </si>
  <si>
    <t>*SLT</t>
  </si>
  <si>
    <t>** Sl</t>
  </si>
  <si>
    <t>Krg</t>
  </si>
  <si>
    <t>Krog</t>
  </si>
  <si>
    <t>DRAINAGE</t>
  </si>
  <si>
    <t>Pc DRN</t>
  </si>
  <si>
    <t>Pcow DRN</t>
  </si>
  <si>
    <t>Pcow IMB</t>
  </si>
  <si>
    <t>*INT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</si>
</sst>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1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4" fontId="0" fillId="0" borderId="0" xfId="0" applyNumberFormat="1"/>
    <xf numFmtId="0" fontId="1" fillId="2" borderId="2" xfId="0" applyFont="1" applyFill="1" applyBorder="1"/>
    <xf numFmtId="2" fontId="0" fillId="0" borderId="0" xfId="0" applyNumberFormat="1"/>
    <xf numFmtId="165" fontId="0" fillId="0" borderId="0" xfId="0" applyNumberFormat="1"/>
    <xf numFmtId="11" fontId="0" fillId="0" borderId="0" xfId="0" applyNumberFormat="1"/>
    <xf numFmtId="11" fontId="0" fillId="0" borderId="1" xfId="0" applyNumberForma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WW</c:v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WW!$M$3:$M$103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</c:numCache>
            </c:numRef>
          </c:xVal>
          <c:yVal>
            <c:numRef>
              <c:f>WW!$Q$3:$Q$103</c:f>
              <c:numCache>
                <c:formatCode>0.0</c:formatCode>
                <c:ptCount val="101"/>
                <c:pt idx="0">
                  <c:v>198.47435265856143</c:v>
                </c:pt>
                <c:pt idx="1">
                  <c:v>180.40299460490175</c:v>
                </c:pt>
                <c:pt idx="2">
                  <c:v>168.8543968868166</c:v>
                </c:pt>
                <c:pt idx="3">
                  <c:v>159.95877209889818</c:v>
                </c:pt>
                <c:pt idx="4">
                  <c:v>152.72642521573579</c:v>
                </c:pt>
                <c:pt idx="5">
                  <c:v>146.63362580098655</c:v>
                </c:pt>
                <c:pt idx="6">
                  <c:v>141.36977248519716</c:v>
                </c:pt>
                <c:pt idx="7">
                  <c:v>136.73561093840271</c:v>
                </c:pt>
                <c:pt idx="8">
                  <c:v>132.5957306904269</c:v>
                </c:pt>
                <c:pt idx="9">
                  <c:v>128.85394733281154</c:v>
                </c:pt>
                <c:pt idx="10">
                  <c:v>125.43950225277932</c:v>
                </c:pt>
                <c:pt idx="11">
                  <c:v>122.29883724997076</c:v>
                </c:pt>
                <c:pt idx="12">
                  <c:v>119.39044416138042</c:v>
                </c:pt>
                <c:pt idx="13">
                  <c:v>116.68150640094886</c:v>
                </c:pt>
                <c:pt idx="14">
                  <c:v>114.14563324019744</c:v>
                </c:pt>
                <c:pt idx="15">
                  <c:v>111.7612864318823</c:v>
                </c:pt>
                <c:pt idx="16">
                  <c:v>109.51066004864546</c:v>
                </c:pt>
                <c:pt idx="17">
                  <c:v>107.37886549272073</c:v>
                </c:pt>
                <c:pt idx="18">
                  <c:v>105.35332711940782</c:v>
                </c:pt>
                <c:pt idx="19">
                  <c:v>103.42332640723232</c:v>
                </c:pt>
                <c:pt idx="20">
                  <c:v>101.57965293920029</c:v>
                </c:pt>
                <c:pt idx="21">
                  <c:v>99.814333521718396</c:v>
                </c:pt>
                <c:pt idx="22">
                  <c:v>98.120419358986197</c:v>
                </c:pt>
                <c:pt idx="23">
                  <c:v>96.491816971604251</c:v>
                </c:pt>
                <c:pt idx="24">
                  <c:v>94.923152499106834</c:v>
                </c:pt>
                <c:pt idx="25">
                  <c:v>93.409661778165841</c:v>
                </c:pt>
                <c:pt idx="26">
                  <c:v>91.947100535580546</c:v>
                </c:pt>
                <c:pt idx="27">
                  <c:v>90.531670433144782</c:v>
                </c:pt>
                <c:pt idx="28">
                  <c:v>89.159957718445455</c:v>
                </c:pt>
                <c:pt idx="29">
                  <c:v>87.828881984535727</c:v>
                </c:pt>
                <c:pt idx="30">
                  <c:v>86.535653099182525</c:v>
                </c:pt>
                <c:pt idx="31">
                  <c:v>85.277734784154575</c:v>
                </c:pt>
                <c:pt idx="32">
                  <c:v>84.052813644048996</c:v>
                </c:pt>
                <c:pt idx="33">
                  <c:v>82.858772688828296</c:v>
                </c:pt>
                <c:pt idx="34">
                  <c:v>81.693668583483785</c:v>
                </c:pt>
                <c:pt idx="35">
                  <c:v>80.555712005795797</c:v>
                </c:pt>
                <c:pt idx="36">
                  <c:v>79.443250609040149</c:v>
                </c:pt>
                <c:pt idx="37">
                  <c:v>78.354754178167909</c:v>
                </c:pt>
                <c:pt idx="38">
                  <c:v>77.288801640945252</c:v>
                </c:pt>
                <c:pt idx="39">
                  <c:v>76.244069654000924</c:v>
                </c:pt>
                <c:pt idx="40">
                  <c:v>75.219322530808626</c:v>
                </c:pt>
                <c:pt idx="41">
                  <c:v>74.213403316756938</c:v>
                </c:pt>
                <c:pt idx="42">
                  <c:v>73.225225847483728</c:v>
                </c:pt>
                <c:pt idx="43">
                  <c:v>72.253767652009614</c:v>
                </c:pt>
                <c:pt idx="44">
                  <c:v>71.298063582990778</c:v>
                </c:pt>
                <c:pt idx="45">
                  <c:v>70.357200073549521</c:v>
                </c:pt>
                <c:pt idx="46">
                  <c:v>69.430309934237627</c:v>
                </c:pt>
                <c:pt idx="47">
                  <c:v>68.516567615380737</c:v>
                </c:pt>
                <c:pt idx="48">
                  <c:v>67.615184869680434</c:v>
                </c:pt>
                <c:pt idx="49">
                  <c:v>66.72540675792284</c:v>
                </c:pt>
                <c:pt idx="50">
                  <c:v>65.846507947176576</c:v>
                </c:pt>
                <c:pt idx="51">
                  <c:v>64.977789256224412</c:v>
                </c:pt>
                <c:pt idx="52">
                  <c:v>64.118574407264816</c:v>
                </c:pt>
                <c:pt idx="53">
                  <c:v>63.268206946336548</c:v>
                </c:pt>
                <c:pt idx="54">
                  <c:v>62.426047297503104</c:v>
                </c:pt>
                <c:pt idx="55">
                  <c:v>61.591469917693288</c:v>
                </c:pt>
                <c:pt idx="56">
                  <c:v>60.763860520233749</c:v>
                </c:pt>
                <c:pt idx="57">
                  <c:v>59.942613335596278</c:v>
                </c:pt>
                <c:pt idx="58">
                  <c:v>59.12712837764807</c:v>
                </c:pt>
                <c:pt idx="59">
                  <c:v>58.316808682781527</c:v>
                </c:pt>
                <c:pt idx="60">
                  <c:v>57.511057487581276</c:v>
                </c:pt>
                <c:pt idx="61">
                  <c:v>56.709275308130422</c:v>
                </c:pt>
                <c:pt idx="62">
                  <c:v>55.910856880505918</c:v>
                </c:pt>
                <c:pt idx="63">
                  <c:v>55.11518791730574</c:v>
                </c:pt>
                <c:pt idx="64">
                  <c:v>54.321641628961778</c:v>
                </c:pt>
                <c:pt idx="65">
                  <c:v>53.529574950819949</c:v>
                </c:pt>
                <c:pt idx="66">
                  <c:v>52.738324407120814</c:v>
                </c:pt>
                <c:pt idx="67">
                  <c:v>51.947201530568066</c:v>
                </c:pt>
                <c:pt idx="68">
                  <c:v>51.155487740454731</c:v>
                </c:pt>
                <c:pt idx="69">
                  <c:v>50.362428562421115</c:v>
                </c:pt>
                <c:pt idx="70">
                  <c:v>49.567227047637687</c:v>
                </c:pt>
                <c:pt idx="71">
                  <c:v>48.769036216947015</c:v>
                </c:pt>
                <c:pt idx="72">
                  <c:v>47.96695031406265</c:v>
                </c:pt>
                <c:pt idx="73">
                  <c:v>47.159994598374468</c:v>
                </c:pt>
                <c:pt idx="74">
                  <c:v>46.347113338132388</c:v>
                </c:pt>
                <c:pt idx="75">
                  <c:v>45.527155573133612</c:v>
                </c:pt>
                <c:pt idx="76">
                  <c:v>44.69885809451889</c:v>
                </c:pt>
                <c:pt idx="77">
                  <c:v>43.86082492654247</c:v>
                </c:pt>
                <c:pt idx="78">
                  <c:v>43.011502374842415</c:v>
                </c:pt>
                <c:pt idx="79">
                  <c:v>42.149148403853992</c:v>
                </c:pt>
                <c:pt idx="80">
                  <c:v>41.271794687033399</c:v>
                </c:pt>
                <c:pt idx="81">
                  <c:v>40.377199083833375</c:v>
                </c:pt>
                <c:pt idx="82">
                  <c:v>39.46278545446787</c:v>
                </c:pt>
                <c:pt idx="83">
                  <c:v>38.525566498211937</c:v>
                </c:pt>
                <c:pt idx="84">
                  <c:v>37.562043486486424</c:v>
                </c:pt>
                <c:pt idx="85">
                  <c:v>36.568074019112039</c:v>
                </c:pt>
                <c:pt idx="86">
                  <c:v>35.538694689985135</c:v>
                </c:pt>
                <c:pt idx="87">
                  <c:v>34.467878817312538</c:v>
                </c:pt>
                <c:pt idx="88">
                  <c:v>33.348198400055992</c:v>
                </c:pt>
                <c:pt idx="89">
                  <c:v>32.170340907842387</c:v>
                </c:pt>
                <c:pt idx="90">
                  <c:v>30.922398993007256</c:v>
                </c:pt>
                <c:pt idx="91">
                  <c:v>29.588791671885062</c:v>
                </c:pt>
                <c:pt idx="92">
                  <c:v>28.148560744158225</c:v>
                </c:pt>
                <c:pt idx="93">
                  <c:v>26.572550923925824</c:v>
                </c:pt>
                <c:pt idx="94">
                  <c:v>24.818462234382519</c:v>
                </c:pt>
                <c:pt idx="95">
                  <c:v>22.821501359050163</c:v>
                </c:pt>
                <c:pt idx="96">
                  <c:v>20.474900459454044</c:v>
                </c:pt>
                <c:pt idx="97">
                  <c:v>17.583391343494295</c:v>
                </c:pt>
                <c:pt idx="98">
                  <c:v>13.726626416662127</c:v>
                </c:pt>
                <c:pt idx="99">
                  <c:v>7.6817303662010232</c:v>
                </c:pt>
                <c:pt idx="100">
                  <c:v>-9.7025568992285987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504-48D4-B9DA-55AA1451A54F}"/>
            </c:ext>
          </c:extLst>
        </c:ser>
        <c:ser>
          <c:idx val="7"/>
          <c:order val="1"/>
          <c:tx>
            <c:v>MW</c:v>
          </c:tx>
          <c:spPr>
            <a:ln>
              <a:solidFill>
                <a:schemeClr val="accent1">
                  <a:alpha val="70000"/>
                </a:schemeClr>
              </a:solidFill>
            </a:ln>
          </c:spPr>
          <c:marker>
            <c:symbol val="none"/>
          </c:marker>
          <c:xVal>
            <c:numRef>
              <c:f>MW!$M$3:$M$103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0.10750000000000001</c:v>
                </c:pt>
                <c:pt idx="2">
                  <c:v>0.115</c:v>
                </c:pt>
                <c:pt idx="3">
                  <c:v>0.1225</c:v>
                </c:pt>
                <c:pt idx="4">
                  <c:v>0.13</c:v>
                </c:pt>
                <c:pt idx="5">
                  <c:v>0.13750000000000001</c:v>
                </c:pt>
                <c:pt idx="6">
                  <c:v>0.14500000000000002</c:v>
                </c:pt>
                <c:pt idx="7">
                  <c:v>0.15250000000000002</c:v>
                </c:pt>
                <c:pt idx="8">
                  <c:v>0.16</c:v>
                </c:pt>
                <c:pt idx="9">
                  <c:v>0.16750000000000001</c:v>
                </c:pt>
                <c:pt idx="10">
                  <c:v>0.17499999999999999</c:v>
                </c:pt>
                <c:pt idx="11">
                  <c:v>0.1825</c:v>
                </c:pt>
                <c:pt idx="12">
                  <c:v>0.19</c:v>
                </c:pt>
                <c:pt idx="13">
                  <c:v>0.19749999999999998</c:v>
                </c:pt>
                <c:pt idx="14">
                  <c:v>0.20499999999999999</c:v>
                </c:pt>
                <c:pt idx="15">
                  <c:v>0.21249999999999999</c:v>
                </c:pt>
                <c:pt idx="16">
                  <c:v>0.22</c:v>
                </c:pt>
                <c:pt idx="17">
                  <c:v>0.22750000000000001</c:v>
                </c:pt>
                <c:pt idx="18">
                  <c:v>0.23500000000000001</c:v>
                </c:pt>
                <c:pt idx="19">
                  <c:v>0.24250000000000002</c:v>
                </c:pt>
                <c:pt idx="20">
                  <c:v>0.25</c:v>
                </c:pt>
                <c:pt idx="21">
                  <c:v>0.25750000000000006</c:v>
                </c:pt>
                <c:pt idx="22">
                  <c:v>0.26500000000000001</c:v>
                </c:pt>
                <c:pt idx="23">
                  <c:v>0.27250000000000008</c:v>
                </c:pt>
                <c:pt idx="24">
                  <c:v>0.28000000000000003</c:v>
                </c:pt>
                <c:pt idx="25">
                  <c:v>0.28750000000000009</c:v>
                </c:pt>
                <c:pt idx="26">
                  <c:v>0.29500000000000004</c:v>
                </c:pt>
                <c:pt idx="27">
                  <c:v>0.3025000000000001</c:v>
                </c:pt>
                <c:pt idx="28">
                  <c:v>0.31000000000000005</c:v>
                </c:pt>
                <c:pt idx="29">
                  <c:v>0.31750000000000012</c:v>
                </c:pt>
                <c:pt idx="30">
                  <c:v>0.32500000000000007</c:v>
                </c:pt>
                <c:pt idx="31">
                  <c:v>0.33250000000000013</c:v>
                </c:pt>
                <c:pt idx="32">
                  <c:v>0.34000000000000008</c:v>
                </c:pt>
                <c:pt idx="33">
                  <c:v>0.34750000000000014</c:v>
                </c:pt>
                <c:pt idx="34">
                  <c:v>0.35500000000000009</c:v>
                </c:pt>
                <c:pt idx="35">
                  <c:v>0.36250000000000016</c:v>
                </c:pt>
                <c:pt idx="36">
                  <c:v>0.37000000000000011</c:v>
                </c:pt>
                <c:pt idx="37">
                  <c:v>0.37750000000000017</c:v>
                </c:pt>
                <c:pt idx="38">
                  <c:v>0.38500000000000012</c:v>
                </c:pt>
                <c:pt idx="39">
                  <c:v>0.39250000000000018</c:v>
                </c:pt>
                <c:pt idx="40">
                  <c:v>0.40000000000000013</c:v>
                </c:pt>
                <c:pt idx="41">
                  <c:v>0.4075000000000002</c:v>
                </c:pt>
                <c:pt idx="42">
                  <c:v>0.41500000000000015</c:v>
                </c:pt>
                <c:pt idx="43">
                  <c:v>0.42250000000000021</c:v>
                </c:pt>
                <c:pt idx="44">
                  <c:v>0.43000000000000016</c:v>
                </c:pt>
                <c:pt idx="45">
                  <c:v>0.43750000000000022</c:v>
                </c:pt>
                <c:pt idx="46">
                  <c:v>0.44500000000000017</c:v>
                </c:pt>
                <c:pt idx="47">
                  <c:v>0.45250000000000024</c:v>
                </c:pt>
                <c:pt idx="48">
                  <c:v>0.46000000000000019</c:v>
                </c:pt>
                <c:pt idx="49">
                  <c:v>0.46750000000000025</c:v>
                </c:pt>
                <c:pt idx="50">
                  <c:v>0.4750000000000002</c:v>
                </c:pt>
                <c:pt idx="51">
                  <c:v>0.48250000000000015</c:v>
                </c:pt>
                <c:pt idx="52">
                  <c:v>0.49000000000000021</c:v>
                </c:pt>
                <c:pt idx="53">
                  <c:v>0.49750000000000016</c:v>
                </c:pt>
                <c:pt idx="54">
                  <c:v>0.50500000000000023</c:v>
                </c:pt>
                <c:pt idx="55">
                  <c:v>0.51250000000000018</c:v>
                </c:pt>
                <c:pt idx="56">
                  <c:v>0.52000000000000024</c:v>
                </c:pt>
                <c:pt idx="57">
                  <c:v>0.52750000000000019</c:v>
                </c:pt>
                <c:pt idx="58">
                  <c:v>0.53500000000000025</c:v>
                </c:pt>
                <c:pt idx="59">
                  <c:v>0.5425000000000002</c:v>
                </c:pt>
                <c:pt idx="60">
                  <c:v>0.55000000000000027</c:v>
                </c:pt>
                <c:pt idx="61">
                  <c:v>0.55750000000000022</c:v>
                </c:pt>
                <c:pt idx="62">
                  <c:v>0.56500000000000028</c:v>
                </c:pt>
                <c:pt idx="63">
                  <c:v>0.57250000000000023</c:v>
                </c:pt>
                <c:pt idx="64">
                  <c:v>0.58000000000000029</c:v>
                </c:pt>
                <c:pt idx="65">
                  <c:v>0.58750000000000024</c:v>
                </c:pt>
                <c:pt idx="66">
                  <c:v>0.59500000000000031</c:v>
                </c:pt>
                <c:pt idx="67">
                  <c:v>0.60250000000000026</c:v>
                </c:pt>
                <c:pt idx="68">
                  <c:v>0.61000000000000021</c:v>
                </c:pt>
                <c:pt idx="69">
                  <c:v>0.61750000000000027</c:v>
                </c:pt>
                <c:pt idx="70">
                  <c:v>0.62500000000000033</c:v>
                </c:pt>
                <c:pt idx="71">
                  <c:v>0.63250000000000028</c:v>
                </c:pt>
                <c:pt idx="72">
                  <c:v>0.64000000000000024</c:v>
                </c:pt>
                <c:pt idx="73">
                  <c:v>0.6475000000000003</c:v>
                </c:pt>
                <c:pt idx="74">
                  <c:v>0.65500000000000036</c:v>
                </c:pt>
                <c:pt idx="75">
                  <c:v>0.66250000000000031</c:v>
                </c:pt>
                <c:pt idx="76">
                  <c:v>0.67000000000000026</c:v>
                </c:pt>
                <c:pt idx="77">
                  <c:v>0.67750000000000032</c:v>
                </c:pt>
                <c:pt idx="78">
                  <c:v>0.68500000000000039</c:v>
                </c:pt>
                <c:pt idx="79">
                  <c:v>0.69250000000000034</c:v>
                </c:pt>
                <c:pt idx="80">
                  <c:v>0.70000000000000029</c:v>
                </c:pt>
                <c:pt idx="81">
                  <c:v>0.70750000000000035</c:v>
                </c:pt>
                <c:pt idx="82">
                  <c:v>0.71500000000000041</c:v>
                </c:pt>
                <c:pt idx="83">
                  <c:v>0.72250000000000036</c:v>
                </c:pt>
                <c:pt idx="84">
                  <c:v>0.73000000000000032</c:v>
                </c:pt>
                <c:pt idx="85">
                  <c:v>0.73750000000000038</c:v>
                </c:pt>
                <c:pt idx="86">
                  <c:v>0.74500000000000044</c:v>
                </c:pt>
                <c:pt idx="87">
                  <c:v>0.75250000000000039</c:v>
                </c:pt>
                <c:pt idx="88">
                  <c:v>0.76000000000000034</c:v>
                </c:pt>
                <c:pt idx="89">
                  <c:v>0.7675000000000004</c:v>
                </c:pt>
                <c:pt idx="90">
                  <c:v>0.77500000000000047</c:v>
                </c:pt>
                <c:pt idx="91">
                  <c:v>0.78250000000000042</c:v>
                </c:pt>
                <c:pt idx="92">
                  <c:v>0.79000000000000037</c:v>
                </c:pt>
                <c:pt idx="93">
                  <c:v>0.79750000000000043</c:v>
                </c:pt>
                <c:pt idx="94">
                  <c:v>0.80500000000000049</c:v>
                </c:pt>
                <c:pt idx="95">
                  <c:v>0.81250000000000044</c:v>
                </c:pt>
                <c:pt idx="96">
                  <c:v>0.8200000000000004</c:v>
                </c:pt>
                <c:pt idx="97">
                  <c:v>0.82750000000000046</c:v>
                </c:pt>
                <c:pt idx="98">
                  <c:v>0.83500000000000052</c:v>
                </c:pt>
                <c:pt idx="99">
                  <c:v>0.84250000000000047</c:v>
                </c:pt>
                <c:pt idx="100">
                  <c:v>0.85000000000000042</c:v>
                </c:pt>
              </c:numCache>
            </c:numRef>
          </c:xVal>
          <c:yVal>
            <c:numRef>
              <c:f>MW!$Q$3:$Q$103</c:f>
              <c:numCache>
                <c:formatCode>0.0</c:formatCode>
                <c:ptCount val="101"/>
                <c:pt idx="0">
                  <c:v>109.46651813084679</c:v>
                </c:pt>
                <c:pt idx="1">
                  <c:v>92.477210831102909</c:v>
                </c:pt>
                <c:pt idx="2">
                  <c:v>83.478069594756235</c:v>
                </c:pt>
                <c:pt idx="3">
                  <c:v>76.803495598379982</c:v>
                </c:pt>
                <c:pt idx="4">
                  <c:v>71.474416062672162</c:v>
                </c:pt>
                <c:pt idx="5">
                  <c:v>67.023186344852675</c:v>
                </c:pt>
                <c:pt idx="6">
                  <c:v>63.189737694350072</c:v>
                </c:pt>
                <c:pt idx="7">
                  <c:v>59.814432323780373</c:v>
                </c:pt>
                <c:pt idx="8">
                  <c:v>56.792203513200391</c:v>
                </c:pt>
                <c:pt idx="9">
                  <c:v>54.050205830088352</c:v>
                </c:pt>
                <c:pt idx="10">
                  <c:v>51.535849601836873</c:v>
                </c:pt>
                <c:pt idx="11">
                  <c:v>49.209919600799211</c:v>
                </c:pt>
                <c:pt idx="12">
                  <c:v>47.042387669868305</c:v>
                </c:pt>
                <c:pt idx="13">
                  <c:v>45.009745226812086</c:v>
                </c:pt>
                <c:pt idx="14">
                  <c:v>43.093238278120758</c:v>
                </c:pt>
                <c:pt idx="15">
                  <c:v>41.277661657196937</c:v>
                </c:pt>
                <c:pt idx="16">
                  <c:v>39.550512485244312</c:v>
                </c:pt>
                <c:pt idx="17">
                  <c:v>37.901381621386854</c:v>
                </c:pt>
                <c:pt idx="18">
                  <c:v>36.321507065833082</c:v>
                </c:pt>
                <c:pt idx="19">
                  <c:v>34.803440190983004</c:v>
                </c:pt>
                <c:pt idx="20">
                  <c:v>33.340792223769242</c:v>
                </c:pt>
                <c:pt idx="21">
                  <c:v>31.92803887181962</c:v>
                </c:pt>
                <c:pt idx="22">
                  <c:v>30.560367778469342</c:v>
                </c:pt>
                <c:pt idx="23">
                  <c:v>29.233557998995764</c:v>
                </c:pt>
                <c:pt idx="24">
                  <c:v>27.943883742698002</c:v>
                </c:pt>
                <c:pt idx="25">
                  <c:v>26.688036730582361</c:v>
                </c:pt>
                <c:pt idx="26">
                  <c:v>25.46306299473811</c:v>
                </c:pt>
                <c:pt idx="27">
                  <c:v>24.266310996666085</c:v>
                </c:pt>
                <c:pt idx="28">
                  <c:v>23.095388700834476</c:v>
                </c:pt>
                <c:pt idx="29">
                  <c:v>21.948127794822678</c:v>
                </c:pt>
                <c:pt idx="30">
                  <c:v>20.822553658221384</c:v>
                </c:pt>
                <c:pt idx="31">
                  <c:v>19.716859989808871</c:v>
                </c:pt>
                <c:pt idx="32">
                  <c:v>18.629387234832627</c:v>
                </c:pt>
                <c:pt idx="33">
                  <c:v>17.558604131455066</c:v>
                </c:pt>
                <c:pt idx="34">
                  <c:v>16.50309183185594</c:v>
                </c:pt>
                <c:pt idx="35">
                  <c:v>15.461530159287154</c:v>
                </c:pt>
                <c:pt idx="36">
                  <c:v>14.432685645172839</c:v>
                </c:pt>
                <c:pt idx="37">
                  <c:v>13.415401055428665</c:v>
                </c:pt>
                <c:pt idx="38">
                  <c:v>12.408586166814436</c:v>
                </c:pt>
                <c:pt idx="39">
                  <c:v>11.411209595234133</c:v>
                </c:pt>
                <c:pt idx="40">
                  <c:v>10.42229151080409</c:v>
                </c:pt>
                <c:pt idx="41">
                  <c:v>9.4408971010190434</c:v>
                </c:pt>
                <c:pt idx="42">
                  <c:v>8.46613066468481</c:v>
                </c:pt>
                <c:pt idx="43">
                  <c:v>7.4971302365949377</c:v>
                </c:pt>
                <c:pt idx="44">
                  <c:v>6.5330626569008459</c:v>
                </c:pt>
                <c:pt idx="45">
                  <c:v>5.5731190104535777</c:v>
                </c:pt>
                <c:pt idx="46">
                  <c:v>4.6165103705171493</c:v>
                </c:pt>
                <c:pt idx="47">
                  <c:v>3.6624637885312548</c:v>
                </c:pt>
                <c:pt idx="48">
                  <c:v>2.7102184773534534</c:v>
                </c:pt>
                <c:pt idx="49">
                  <c:v>1.7590221398463473</c:v>
                </c:pt>
                <c:pt idx="50">
                  <c:v>0.80812739792838695</c:v>
                </c:pt>
                <c:pt idx="51">
                  <c:v>-0.1432117205527611</c:v>
                </c:pt>
                <c:pt idx="52">
                  <c:v>-1.0957432784829289</c:v>
                </c:pt>
                <c:pt idx="53">
                  <c:v>-2.0502209507087246</c:v>
                </c:pt>
                <c:pt idx="54">
                  <c:v>-3.0074076113551853</c:v>
                </c:pt>
                <c:pt idx="55">
                  <c:v>-3.9680790302557871</c:v>
                </c:pt>
                <c:pt idx="56">
                  <c:v>-4.9330277239158749</c:v>
                </c:pt>
                <c:pt idx="57">
                  <c:v>-5.9030670099519194</c:v>
                </c:pt>
                <c:pt idx="58">
                  <c:v>-6.8790353185683486</c:v>
                </c:pt>
                <c:pt idx="59">
                  <c:v>-7.8618008207371455</c:v>
                </c:pt>
                <c:pt idx="60">
                  <c:v>-8.8522664403142404</c:v>
                </c:pt>
                <c:pt idx="61">
                  <c:v>-9.8513753268653534</c:v>
                </c:pt>
                <c:pt idx="62">
                  <c:v>-10.860116877804977</c:v>
                </c:pt>
                <c:pt idx="63">
                  <c:v>-11.879533412998077</c:v>
                </c:pt>
                <c:pt idx="64">
                  <c:v>-12.910727623037994</c:v>
                </c:pt>
                <c:pt idx="65">
                  <c:v>-13.954870934688021</c:v>
                </c:pt>
                <c:pt idx="66">
                  <c:v>-15.013212964605074</c:v>
                </c:pt>
                <c:pt idx="67">
                  <c:v>-16.087092266887428</c:v>
                </c:pt>
                <c:pt idx="68">
                  <c:v>-17.177948622939176</c:v>
                </c:pt>
                <c:pt idx="69">
                  <c:v>-18.287337176192551</c:v>
                </c:pt>
                <c:pt idx="70">
                  <c:v>-19.416944782488514</c:v>
                </c:pt>
                <c:pt idx="71">
                  <c:v>-20.568609033743851</c:v>
                </c:pt>
                <c:pt idx="72">
                  <c:v>-21.744340523796623</c:v>
                </c:pt>
                <c:pt idx="73">
                  <c:v>-22.946349068916401</c:v>
                </c:pt>
                <c:pt idx="74">
                  <c:v>-24.177074782346374</c:v>
                </c:pt>
                <c:pt idx="75">
                  <c:v>-25.439225147680379</c:v>
                </c:pt>
                <c:pt idx="76">
                  <c:v>-26.735819561176932</c:v>
                </c:pt>
                <c:pt idx="77">
                  <c:v>-28.07024324889807</c:v>
                </c:pt>
                <c:pt idx="78">
                  <c:v>-29.446313054687344</c:v>
                </c:pt>
                <c:pt idx="79">
                  <c:v>-30.868358403978871</c:v>
                </c:pt>
                <c:pt idx="80">
                  <c:v>-32.341321871795223</c:v>
                </c:pt>
                <c:pt idx="81">
                  <c:v>-33.870885365661699</c:v>
                </c:pt>
                <c:pt idx="82">
                  <c:v>-35.463630197754128</c:v>
                </c:pt>
                <c:pt idx="83">
                  <c:v>-37.127242614187765</c:v>
                </c:pt>
                <c:pt idx="84">
                  <c:v>-38.870781232045495</c:v>
                </c:pt>
                <c:pt idx="85">
                  <c:v>-40.705030224634335</c:v>
                </c:pt>
                <c:pt idx="86">
                  <c:v>-42.642973540554287</c:v>
                </c:pt>
                <c:pt idx="87">
                  <c:v>-44.700443631065077</c:v>
                </c:pt>
                <c:pt idx="88">
                  <c:v>-46.897027920608409</c:v>
                </c:pt>
                <c:pt idx="89">
                  <c:v>-49.257366588351779</c:v>
                </c:pt>
                <c:pt idx="90">
                  <c:v>-51.813063656736631</c:v>
                </c:pt>
                <c:pt idx="91">
                  <c:v>-54.605595757961275</c:v>
                </c:pt>
                <c:pt idx="92">
                  <c:v>-57.690917030516083</c:v>
                </c:pt>
                <c:pt idx="93">
                  <c:v>-61.147105145379435</c:v>
                </c:pt>
                <c:pt idx="94">
                  <c:v>-65.087829522476525</c:v>
                </c:pt>
                <c:pt idx="95">
                  <c:v>-69.687931344636709</c:v>
                </c:pt>
                <c:pt idx="96">
                  <c:v>-75.237105881917287</c:v>
                </c:pt>
                <c:pt idx="97">
                  <c:v>-82.269438226888425</c:v>
                </c:pt>
                <c:pt idx="98">
                  <c:v>-91.950097990551967</c:v>
                </c:pt>
                <c:pt idx="99">
                  <c:v>-107.76703448770708</c:v>
                </c:pt>
                <c:pt idx="100">
                  <c:v>-161.1462967218929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504-48D4-B9DA-55AA1451A54F}"/>
            </c:ext>
          </c:extLst>
        </c:ser>
        <c:ser>
          <c:idx val="8"/>
          <c:order val="2"/>
          <c:tx>
            <c:v>OW</c:v>
          </c:tx>
          <c:spPr>
            <a:ln>
              <a:prstDash val="dashDot"/>
            </a:ln>
          </c:spPr>
          <c:marker>
            <c:symbol val="none"/>
          </c:marker>
          <c:xVal>
            <c:numRef>
              <c:f>OW!$M$3:$M$103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0.10850000000000001</c:v>
                </c:pt>
                <c:pt idx="2">
                  <c:v>0.11700000000000001</c:v>
                </c:pt>
                <c:pt idx="3">
                  <c:v>0.1255</c:v>
                </c:pt>
                <c:pt idx="4">
                  <c:v>0.13400000000000001</c:v>
                </c:pt>
                <c:pt idx="5">
                  <c:v>0.14250000000000002</c:v>
                </c:pt>
                <c:pt idx="6">
                  <c:v>0.15100000000000002</c:v>
                </c:pt>
                <c:pt idx="7">
                  <c:v>0.1595</c:v>
                </c:pt>
                <c:pt idx="8">
                  <c:v>0.16800000000000001</c:v>
                </c:pt>
                <c:pt idx="9">
                  <c:v>0.17649999999999999</c:v>
                </c:pt>
                <c:pt idx="10">
                  <c:v>0.185</c:v>
                </c:pt>
                <c:pt idx="11">
                  <c:v>0.19350000000000001</c:v>
                </c:pt>
                <c:pt idx="12">
                  <c:v>0.20199999999999999</c:v>
                </c:pt>
                <c:pt idx="13">
                  <c:v>0.21049999999999996</c:v>
                </c:pt>
                <c:pt idx="14">
                  <c:v>0.21899999999999997</c:v>
                </c:pt>
                <c:pt idx="15">
                  <c:v>0.22750000000000001</c:v>
                </c:pt>
                <c:pt idx="16">
                  <c:v>0.23600000000000002</c:v>
                </c:pt>
                <c:pt idx="17">
                  <c:v>0.24450000000000002</c:v>
                </c:pt>
                <c:pt idx="18">
                  <c:v>0.253</c:v>
                </c:pt>
                <c:pt idx="19">
                  <c:v>0.26150000000000007</c:v>
                </c:pt>
                <c:pt idx="20">
                  <c:v>0.27</c:v>
                </c:pt>
                <c:pt idx="21">
                  <c:v>0.27850000000000008</c:v>
                </c:pt>
                <c:pt idx="22">
                  <c:v>0.28700000000000003</c:v>
                </c:pt>
                <c:pt idx="23">
                  <c:v>0.2955000000000001</c:v>
                </c:pt>
                <c:pt idx="24">
                  <c:v>0.30400000000000005</c:v>
                </c:pt>
                <c:pt idx="25">
                  <c:v>0.31250000000000006</c:v>
                </c:pt>
                <c:pt idx="26">
                  <c:v>0.32100000000000006</c:v>
                </c:pt>
                <c:pt idx="27">
                  <c:v>0.32950000000000007</c:v>
                </c:pt>
                <c:pt idx="28">
                  <c:v>0.33800000000000008</c:v>
                </c:pt>
                <c:pt idx="29">
                  <c:v>0.34650000000000009</c:v>
                </c:pt>
                <c:pt idx="30">
                  <c:v>0.35500000000000009</c:v>
                </c:pt>
                <c:pt idx="31">
                  <c:v>0.36350000000000005</c:v>
                </c:pt>
                <c:pt idx="32">
                  <c:v>0.37200000000000011</c:v>
                </c:pt>
                <c:pt idx="33">
                  <c:v>0.38050000000000006</c:v>
                </c:pt>
                <c:pt idx="34">
                  <c:v>0.38900000000000012</c:v>
                </c:pt>
                <c:pt idx="35">
                  <c:v>0.39750000000000008</c:v>
                </c:pt>
                <c:pt idx="36">
                  <c:v>0.40600000000000014</c:v>
                </c:pt>
                <c:pt idx="37">
                  <c:v>0.41450000000000009</c:v>
                </c:pt>
                <c:pt idx="38">
                  <c:v>0.42300000000000015</c:v>
                </c:pt>
                <c:pt idx="39">
                  <c:v>0.43150000000000011</c:v>
                </c:pt>
                <c:pt idx="40">
                  <c:v>0.44000000000000017</c:v>
                </c:pt>
                <c:pt idx="41">
                  <c:v>0.44850000000000012</c:v>
                </c:pt>
                <c:pt idx="42">
                  <c:v>0.45700000000000018</c:v>
                </c:pt>
                <c:pt idx="43">
                  <c:v>0.46550000000000014</c:v>
                </c:pt>
                <c:pt idx="44">
                  <c:v>0.4740000000000002</c:v>
                </c:pt>
                <c:pt idx="45">
                  <c:v>0.48250000000000015</c:v>
                </c:pt>
                <c:pt idx="46">
                  <c:v>0.49100000000000021</c:v>
                </c:pt>
                <c:pt idx="47">
                  <c:v>0.49950000000000017</c:v>
                </c:pt>
                <c:pt idx="48">
                  <c:v>0.50800000000000023</c:v>
                </c:pt>
                <c:pt idx="49">
                  <c:v>0.51650000000000018</c:v>
                </c:pt>
                <c:pt idx="50">
                  <c:v>0.52500000000000013</c:v>
                </c:pt>
                <c:pt idx="51">
                  <c:v>0.5335000000000002</c:v>
                </c:pt>
                <c:pt idx="52">
                  <c:v>0.54200000000000015</c:v>
                </c:pt>
                <c:pt idx="53">
                  <c:v>0.55050000000000021</c:v>
                </c:pt>
                <c:pt idx="54">
                  <c:v>0.55900000000000016</c:v>
                </c:pt>
                <c:pt idx="55">
                  <c:v>0.56750000000000023</c:v>
                </c:pt>
                <c:pt idx="56">
                  <c:v>0.57600000000000018</c:v>
                </c:pt>
                <c:pt idx="57">
                  <c:v>0.58450000000000024</c:v>
                </c:pt>
                <c:pt idx="58">
                  <c:v>0.59300000000000019</c:v>
                </c:pt>
                <c:pt idx="59">
                  <c:v>0.60150000000000026</c:v>
                </c:pt>
                <c:pt idx="60">
                  <c:v>0.61000000000000021</c:v>
                </c:pt>
                <c:pt idx="61">
                  <c:v>0.61850000000000027</c:v>
                </c:pt>
                <c:pt idx="62">
                  <c:v>0.62700000000000022</c:v>
                </c:pt>
                <c:pt idx="63">
                  <c:v>0.63550000000000029</c:v>
                </c:pt>
                <c:pt idx="64">
                  <c:v>0.64400000000000024</c:v>
                </c:pt>
                <c:pt idx="65">
                  <c:v>0.6525000000000003</c:v>
                </c:pt>
                <c:pt idx="66">
                  <c:v>0.66100000000000025</c:v>
                </c:pt>
                <c:pt idx="67">
                  <c:v>0.66950000000000032</c:v>
                </c:pt>
                <c:pt idx="68">
                  <c:v>0.67800000000000027</c:v>
                </c:pt>
                <c:pt idx="69">
                  <c:v>0.68650000000000033</c:v>
                </c:pt>
                <c:pt idx="70">
                  <c:v>0.69500000000000028</c:v>
                </c:pt>
                <c:pt idx="71">
                  <c:v>0.70350000000000035</c:v>
                </c:pt>
                <c:pt idx="72">
                  <c:v>0.7120000000000003</c:v>
                </c:pt>
                <c:pt idx="73">
                  <c:v>0.72050000000000036</c:v>
                </c:pt>
                <c:pt idx="74">
                  <c:v>0.72900000000000031</c:v>
                </c:pt>
                <c:pt idx="75">
                  <c:v>0.73750000000000038</c:v>
                </c:pt>
                <c:pt idx="76">
                  <c:v>0.74600000000000033</c:v>
                </c:pt>
                <c:pt idx="77">
                  <c:v>0.75450000000000039</c:v>
                </c:pt>
                <c:pt idx="78">
                  <c:v>0.76300000000000034</c:v>
                </c:pt>
                <c:pt idx="79">
                  <c:v>0.77150000000000041</c:v>
                </c:pt>
                <c:pt idx="80">
                  <c:v>0.78000000000000036</c:v>
                </c:pt>
                <c:pt idx="81">
                  <c:v>0.78850000000000042</c:v>
                </c:pt>
                <c:pt idx="82">
                  <c:v>0.79700000000000037</c:v>
                </c:pt>
                <c:pt idx="83">
                  <c:v>0.80550000000000044</c:v>
                </c:pt>
                <c:pt idx="84">
                  <c:v>0.81400000000000039</c:v>
                </c:pt>
                <c:pt idx="85">
                  <c:v>0.82250000000000045</c:v>
                </c:pt>
                <c:pt idx="86">
                  <c:v>0.83100000000000041</c:v>
                </c:pt>
                <c:pt idx="87">
                  <c:v>0.83950000000000047</c:v>
                </c:pt>
                <c:pt idx="88">
                  <c:v>0.84800000000000042</c:v>
                </c:pt>
                <c:pt idx="89">
                  <c:v>0.85650000000000048</c:v>
                </c:pt>
                <c:pt idx="90">
                  <c:v>0.86500000000000044</c:v>
                </c:pt>
                <c:pt idx="91">
                  <c:v>0.8735000000000005</c:v>
                </c:pt>
                <c:pt idx="92">
                  <c:v>0.88200000000000045</c:v>
                </c:pt>
                <c:pt idx="93">
                  <c:v>0.89050000000000051</c:v>
                </c:pt>
                <c:pt idx="94">
                  <c:v>0.89900000000000047</c:v>
                </c:pt>
                <c:pt idx="95">
                  <c:v>0.90750000000000053</c:v>
                </c:pt>
                <c:pt idx="96">
                  <c:v>0.91600000000000048</c:v>
                </c:pt>
                <c:pt idx="97">
                  <c:v>0.92450000000000054</c:v>
                </c:pt>
                <c:pt idx="98">
                  <c:v>0.9330000000000005</c:v>
                </c:pt>
                <c:pt idx="99">
                  <c:v>0.94150000000000056</c:v>
                </c:pt>
                <c:pt idx="100">
                  <c:v>0.95000000000000051</c:v>
                </c:pt>
              </c:numCache>
            </c:numRef>
          </c:xVal>
          <c:yVal>
            <c:numRef>
              <c:f>OW!$Q$3:$Q$103</c:f>
              <c:numCache>
                <c:formatCode>0.0</c:formatCode>
                <c:ptCount val="101"/>
                <c:pt idx="0">
                  <c:v>49.5</c:v>
                </c:pt>
                <c:pt idx="1">
                  <c:v>9.6538779838780471</c:v>
                </c:pt>
                <c:pt idx="2">
                  <c:v>-6.0189415810385833</c:v>
                </c:pt>
                <c:pt idx="3">
                  <c:v>-14.364657084238493</c:v>
                </c:pt>
                <c:pt idx="4">
                  <c:v>-19.633920554851933</c:v>
                </c:pt>
                <c:pt idx="5">
                  <c:v>-23.324725964649769</c:v>
                </c:pt>
                <c:pt idx="6">
                  <c:v>-26.100251228294198</c:v>
                </c:pt>
                <c:pt idx="7">
                  <c:v>-28.299363266779871</c:v>
                </c:pt>
                <c:pt idx="8">
                  <c:v>-30.113331641760372</c:v>
                </c:pt>
                <c:pt idx="9">
                  <c:v>-31.658352981028983</c:v>
                </c:pt>
                <c:pt idx="10">
                  <c:v>-33.009141564880366</c:v>
                </c:pt>
                <c:pt idx="11">
                  <c:v>-34.215968351803753</c:v>
                </c:pt>
                <c:pt idx="12">
                  <c:v>-35.313941483381015</c:v>
                </c:pt>
                <c:pt idx="13">
                  <c:v>-36.328359262822332</c:v>
                </c:pt>
                <c:pt idx="14">
                  <c:v>-37.27794716466255</c:v>
                </c:pt>
                <c:pt idx="15">
                  <c:v>-38.176894537691794</c:v>
                </c:pt>
                <c:pt idx="16">
                  <c:v>-39.036180192622886</c:v>
                </c:pt>
                <c:pt idx="17">
                  <c:v>-39.864460760685979</c:v>
                </c:pt>
                <c:pt idx="18">
                  <c:v>-40.668681452461428</c:v>
                </c:pt>
                <c:pt idx="19">
                  <c:v>-41.454505555528016</c:v>
                </c:pt>
                <c:pt idx="20">
                  <c:v>-42.22662261759654</c:v>
                </c:pt>
                <c:pt idx="21">
                  <c:v>-42.988973639309435</c:v>
                </c:pt>
                <c:pt idx="22">
                  <c:v>-43.744918375253754</c:v>
                </c:pt>
                <c:pt idx="23">
                  <c:v>-44.497361539848391</c:v>
                </c:pt>
                <c:pt idx="24">
                  <c:v>-45.248849380970256</c:v>
                </c:pt>
                <c:pt idx="25">
                  <c:v>-46.001644584649867</c:v>
                </c:pt>
                <c:pt idx="26">
                  <c:v>-46.757785133998333</c:v>
                </c:pt>
                <c:pt idx="27">
                  <c:v>-47.519131153316202</c:v>
                </c:pt>
                <c:pt idx="28">
                  <c:v>-48.287402667785749</c:v>
                </c:pt>
                <c:pt idx="29">
                  <c:v>-49.064210437401847</c:v>
                </c:pt>
                <c:pt idx="30">
                  <c:v>-49.851081475466408</c:v>
                </c:pt>
                <c:pt idx="31">
                  <c:v>-50.649480467709004</c:v>
                </c:pt>
                <c:pt idx="32">
                  <c:v>-51.460828021560957</c:v>
                </c:pt>
                <c:pt idx="33">
                  <c:v>-52.286516464891648</c:v>
                </c:pt>
                <c:pt idx="34">
                  <c:v>-53.127923758044226</c:v>
                </c:pt>
                <c:pt idx="35">
                  <c:v>-53.986425967290373</c:v>
                </c:pt>
                <c:pt idx="36">
                  <c:v>-54.863408661330737</c:v>
                </c:pt>
                <c:pt idx="37">
                  <c:v>-55.760277527725776</c:v>
                </c:pt>
                <c:pt idx="38">
                  <c:v>-56.678468457813153</c:v>
                </c:pt>
                <c:pt idx="39">
                  <c:v>-57.619457312906249</c:v>
                </c:pt>
                <c:pt idx="40">
                  <c:v>-58.584769558605529</c:v>
                </c:pt>
                <c:pt idx="41">
                  <c:v>-59.575989935886234</c:v>
                </c:pt>
                <c:pt idx="42">
                  <c:v>-60.594772325825062</c:v>
                </c:pt>
                <c:pt idx="43">
                  <c:v>-61.642849958387991</c:v>
                </c:pt>
                <c:pt idx="44">
                  <c:v>-62.722046113944629</c:v>
                </c:pt>
                <c:pt idx="45">
                  <c:v>-63.834285468683746</c:v>
                </c:pt>
                <c:pt idx="46">
                  <c:v>-64.981606241677056</c:v>
                </c:pt>
                <c:pt idx="47">
                  <c:v>-66.166173311957735</c:v>
                </c:pt>
                <c:pt idx="48">
                  <c:v>-67.390292488804477</c:v>
                </c:pt>
                <c:pt idx="49">
                  <c:v>-68.65642613777672</c:v>
                </c:pt>
                <c:pt idx="50">
                  <c:v>-69.967210389439629</c:v>
                </c:pt>
                <c:pt idx="51">
                  <c:v>-71.325474187844634</c:v>
                </c:pt>
                <c:pt idx="52">
                  <c:v>-72.73426047262393</c:v>
                </c:pt>
                <c:pt idx="53">
                  <c:v>-74.19684983320154</c:v>
                </c:pt>
                <c:pt idx="54">
                  <c:v>-75.716787027638503</c:v>
                </c:pt>
                <c:pt idx="55">
                  <c:v>-77.297910823929598</c:v>
                </c:pt>
                <c:pt idx="56">
                  <c:v>-78.94438770056594</c:v>
                </c:pt>
                <c:pt idx="57">
                  <c:v>-80.660750038923936</c:v>
                </c:pt>
                <c:pt idx="58">
                  <c:v>-82.451939556381944</c:v>
                </c:pt>
                <c:pt idx="59">
                  <c:v>-84.323356870896291</c:v>
                </c:pt>
                <c:pt idx="60">
                  <c:v>-86.28091826130705</c:v>
                </c:pt>
                <c:pt idx="61">
                  <c:v>-88.331120900867134</c:v>
                </c:pt>
                <c:pt idx="62">
                  <c:v>-90.48111810464016</c:v>
                </c:pt>
                <c:pt idx="63">
                  <c:v>-92.738806457771716</c:v>
                </c:pt>
                <c:pt idx="64">
                  <c:v>-95.112927098463814</c:v>
                </c:pt>
                <c:pt idx="65">
                  <c:v>-97.613183939417368</c:v>
                </c:pt>
                <c:pt idx="66">
                  <c:v>-100.25038225439337</c:v>
                </c:pt>
                <c:pt idx="67">
                  <c:v>-103.03659187206476</c:v>
                </c:pt>
                <c:pt idx="68">
                  <c:v>-105.98534026058798</c:v>
                </c:pt>
                <c:pt idx="69">
                  <c:v>-109.11184212503032</c:v>
                </c:pt>
                <c:pt idx="70">
                  <c:v>-112.43327387353447</c:v>
                </c:pt>
                <c:pt idx="71">
                  <c:v>-115.96910357098915</c:v>
                </c:pt>
                <c:pt idx="72">
                  <c:v>-119.74148997697269</c:v>
                </c:pt>
                <c:pt idx="73">
                  <c:v>-123.7757682184683</c:v>
                </c:pt>
                <c:pt idx="74">
                  <c:v>-128.1010449464811</c:v>
                </c:pt>
                <c:pt idx="75">
                  <c:v>-132.75093299833028</c:v>
                </c:pt>
                <c:pt idx="76">
                  <c:v>-137.76446540178071</c:v>
                </c:pt>
                <c:pt idx="77">
                  <c:v>-143.18724214236966</c:v>
                </c:pt>
                <c:pt idx="78">
                  <c:v>-149.07288215552737</c:v>
                </c:pt>
                <c:pt idx="79">
                  <c:v>-155.48488005213392</c:v>
                </c:pt>
                <c:pt idx="80">
                  <c:v>-162.49900607110001</c:v>
                </c:pt>
                <c:pt idx="81">
                  <c:v>-170.20644484252489</c:v>
                </c:pt>
                <c:pt idx="82">
                  <c:v>-178.71795360798666</c:v>
                </c:pt>
                <c:pt idx="83">
                  <c:v>-188.16944971558939</c:v>
                </c:pt>
                <c:pt idx="84">
                  <c:v>-198.72963750269395</c:v>
                </c:pt>
                <c:pt idx="85">
                  <c:v>-210.61060253603802</c:v>
                </c:pt>
                <c:pt idx="86">
                  <c:v>-224.08281877435829</c:v>
                </c:pt>
                <c:pt idx="87">
                  <c:v>-239.49688178327423</c:v>
                </c:pt>
                <c:pt idx="88">
                  <c:v>-257.31578354010082</c:v>
                </c:pt>
                <c:pt idx="89">
                  <c:v>-278.16424469192611</c:v>
                </c:pt>
                <c:pt idx="90">
                  <c:v>-302.90668547154718</c:v>
                </c:pt>
                <c:pt idx="91">
                  <c:v>-332.77540264161047</c:v>
                </c:pt>
                <c:pt idx="92">
                  <c:v>-369.59139665356724</c:v>
                </c:pt>
                <c:pt idx="93">
                  <c:v>-416.16711953650821</c:v>
                </c:pt>
                <c:pt idx="94">
                  <c:v>-477.09490172661867</c:v>
                </c:pt>
                <c:pt idx="95">
                  <c:v>-560.43683301159263</c:v>
                </c:pt>
                <c:pt idx="96">
                  <c:v>-681.81188417276883</c:v>
                </c:pt>
                <c:pt idx="97">
                  <c:v>-876.12025670849221</c:v>
                </c:pt>
                <c:pt idx="98">
                  <c:v>-1241.3684066162748</c:v>
                </c:pt>
                <c:pt idx="99">
                  <c:v>-2207.2937473719271</c:v>
                </c:pt>
                <c:pt idx="100">
                  <c:v>-16749.126187989903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504-48D4-B9DA-55AA1451A54F}"/>
            </c:ext>
          </c:extLst>
        </c:ser>
        <c:ser>
          <c:idx val="9"/>
          <c:order val="3"/>
          <c:tx>
            <c:v>WW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WW!$M$3:$M$103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</c:numCache>
            </c:numRef>
          </c:xVal>
          <c:yVal>
            <c:numRef>
              <c:f>WW!$P$3:$P$103</c:f>
              <c:numCache>
                <c:formatCode>0.0</c:formatCode>
                <c:ptCount val="101"/>
                <c:pt idx="0">
                  <c:v>198.47435265856143</c:v>
                </c:pt>
                <c:pt idx="1">
                  <c:v>182.11780975081004</c:v>
                </c:pt>
                <c:pt idx="2">
                  <c:v>170.66057659307984</c:v>
                </c:pt>
                <c:pt idx="3">
                  <c:v>161.85726093587348</c:v>
                </c:pt>
                <c:pt idx="4">
                  <c:v>154.7181873890909</c:v>
                </c:pt>
                <c:pt idx="5">
                  <c:v>148.71964576933206</c:v>
                </c:pt>
                <c:pt idx="6">
                  <c:v>143.55105560387602</c:v>
                </c:pt>
                <c:pt idx="7">
                  <c:v>139.0131841308328</c:v>
                </c:pt>
                <c:pt idx="8">
                  <c:v>134.97064314848825</c:v>
                </c:pt>
                <c:pt idx="9">
                  <c:v>131.32727124786388</c:v>
                </c:pt>
                <c:pt idx="10">
                  <c:v>128.01233357900264</c:v>
                </c:pt>
                <c:pt idx="11">
                  <c:v>124.97229650183452</c:v>
                </c:pt>
                <c:pt idx="12">
                  <c:v>122.16567724716838</c:v>
                </c:pt>
                <c:pt idx="13">
                  <c:v>119.55968549440161</c:v>
                </c:pt>
                <c:pt idx="14">
                  <c:v>117.12795769247215</c:v>
                </c:pt>
                <c:pt idx="15">
                  <c:v>114.84898372619111</c:v>
                </c:pt>
                <c:pt idx="16">
                  <c:v>112.70498680009308</c:v>
                </c:pt>
                <c:pt idx="17">
                  <c:v>110.6811084960507</c:v>
                </c:pt>
                <c:pt idx="18">
                  <c:v>108.76480444755754</c:v>
                </c:pt>
                <c:pt idx="19">
                  <c:v>106.94538856381399</c:v>
                </c:pt>
                <c:pt idx="20">
                  <c:v>105.21368406825641</c:v>
                </c:pt>
                <c:pt idx="21">
                  <c:v>103.56175267835218</c:v>
                </c:pt>
                <c:pt idx="22">
                  <c:v>101.98268184474203</c:v>
                </c:pt>
                <c:pt idx="23">
                  <c:v>100.47041573877516</c:v>
                </c:pt>
                <c:pt idx="24">
                  <c:v>99.019619628471204</c:v>
                </c:pt>
                <c:pt idx="25">
                  <c:v>97.625570035013368</c:v>
                </c:pt>
                <c:pt idx="26">
                  <c:v>96.284065009280226</c:v>
                </c:pt>
                <c:pt idx="27">
                  <c:v>94.991350265933434</c:v>
                </c:pt>
                <c:pt idx="28">
                  <c:v>93.744057929586972</c:v>
                </c:pt>
                <c:pt idx="29">
                  <c:v>92.539155396516435</c:v>
                </c:pt>
                <c:pt idx="30">
                  <c:v>91.373902373173621</c:v>
                </c:pt>
                <c:pt idx="31">
                  <c:v>90.245814572597737</c:v>
                </c:pt>
                <c:pt idx="32">
                  <c:v>89.152632868907418</c:v>
                </c:pt>
                <c:pt idx="33">
                  <c:v>88.092296954804794</c:v>
                </c:pt>
                <c:pt idx="34">
                  <c:v>87.062922736345556</c:v>
                </c:pt>
                <c:pt idx="35">
                  <c:v>86.06278284687258</c:v>
                </c:pt>
                <c:pt idx="36">
                  <c:v>85.090289777992183</c:v>
                </c:pt>
                <c:pt idx="37">
                  <c:v>84.143981217259423</c:v>
                </c:pt>
                <c:pt idx="38">
                  <c:v>83.22250725533091</c:v>
                </c:pt>
                <c:pt idx="39">
                  <c:v>82.324619183943724</c:v>
                </c:pt>
                <c:pt idx="40">
                  <c:v>81.449159653325452</c:v>
                </c:pt>
                <c:pt idx="41">
                  <c:v>80.595053995948874</c:v>
                </c:pt>
                <c:pt idx="42">
                  <c:v>79.76130255478202</c:v>
                </c:pt>
                <c:pt idx="43">
                  <c:v>78.946973879777943</c:v>
                </c:pt>
                <c:pt idx="44">
                  <c:v>78.151198677412239</c:v>
                </c:pt>
                <c:pt idx="45">
                  <c:v>77.373164415520961</c:v>
                </c:pt>
                <c:pt idx="46">
                  <c:v>76.612110500157456</c:v>
                </c:pt>
                <c:pt idx="47">
                  <c:v>75.867323953278017</c:v>
                </c:pt>
                <c:pt idx="48">
                  <c:v>75.138135530183789</c:v>
                </c:pt>
                <c:pt idx="49">
                  <c:v>74.423916224155221</c:v>
                </c:pt>
                <c:pt idx="50">
                  <c:v>73.724074112893902</c:v>
                </c:pt>
                <c:pt idx="51">
                  <c:v>73.038051507478585</c:v>
                </c:pt>
                <c:pt idx="52">
                  <c:v>72.36532236969785</c:v>
                </c:pt>
                <c:pt idx="53">
                  <c:v>71.705389968039356</c:v>
                </c:pt>
                <c:pt idx="54">
                  <c:v>71.057784746377024</c:v>
                </c:pt>
                <c:pt idx="55">
                  <c:v>70.422062382635431</c:v>
                </c:pt>
                <c:pt idx="56">
                  <c:v>69.79780201748386</c:v>
                </c:pt>
                <c:pt idx="57">
                  <c:v>69.184604635521765</c:v>
                </c:pt>
                <c:pt idx="58">
                  <c:v>68.582091583479894</c:v>
                </c:pt>
                <c:pt idx="59">
                  <c:v>67.98990321177186</c:v>
                </c:pt>
                <c:pt idx="60">
                  <c:v>67.407697627286311</c:v>
                </c:pt>
                <c:pt idx="61">
                  <c:v>66.83514954667713</c:v>
                </c:pt>
                <c:pt idx="62">
                  <c:v>66.271949240599298</c:v>
                </c:pt>
                <c:pt idx="63">
                  <c:v>65.717801560379101</c:v>
                </c:pt>
                <c:pt idx="64">
                  <c:v>65.172425039520718</c:v>
                </c:pt>
                <c:pt idx="65">
                  <c:v>64.635551063259015</c:v>
                </c:pt>
                <c:pt idx="66">
                  <c:v>64.106923100070446</c:v>
                </c:pt>
                <c:pt idx="67">
                  <c:v>63.58629598968546</c:v>
                </c:pt>
                <c:pt idx="68">
                  <c:v>63.073435282691847</c:v>
                </c:pt>
                <c:pt idx="69">
                  <c:v>62.568116627315987</c:v>
                </c:pt>
                <c:pt idx="70">
                  <c:v>62.070125199394766</c:v>
                </c:pt>
                <c:pt idx="71">
                  <c:v>61.579255171946251</c:v>
                </c:pt>
                <c:pt idx="72">
                  <c:v>61.095309221083298</c:v>
                </c:pt>
                <c:pt idx="73">
                  <c:v>60.618098065329249</c:v>
                </c:pt>
                <c:pt idx="74">
                  <c:v>60.147440035662378</c:v>
                </c:pt>
                <c:pt idx="75">
                  <c:v>59.6831606738657</c:v>
                </c:pt>
                <c:pt idx="76">
                  <c:v>59.225092356977868</c:v>
                </c:pt>
                <c:pt idx="77">
                  <c:v>58.773073945836863</c:v>
                </c:pt>
                <c:pt idx="78">
                  <c:v>58.326950455889104</c:v>
                </c:pt>
                <c:pt idx="79">
                  <c:v>57.886572748592009</c:v>
                </c:pt>
                <c:pt idx="80">
                  <c:v>57.45179724188754</c:v>
                </c:pt>
                <c:pt idx="81">
                  <c:v>57.022485638348854</c:v>
                </c:pt>
                <c:pt idx="82">
                  <c:v>56.59850466972415</c:v>
                </c:pt>
                <c:pt idx="83">
                  <c:v>56.179725856705801</c:v>
                </c:pt>
                <c:pt idx="84">
                  <c:v>55.766025282849789</c:v>
                </c:pt>
                <c:pt idx="85">
                  <c:v>55.357283381658725</c:v>
                </c:pt>
                <c:pt idx="86">
                  <c:v>54.953384735918256</c:v>
                </c:pt>
                <c:pt idx="87">
                  <c:v>54.554217888454794</c:v>
                </c:pt>
                <c:pt idx="88">
                  <c:v>54.159675163540641</c:v>
                </c:pt>
                <c:pt idx="89">
                  <c:v>53.769652498237903</c:v>
                </c:pt>
                <c:pt idx="90">
                  <c:v>53.384049283026251</c:v>
                </c:pt>
                <c:pt idx="91">
                  <c:v>53.002768211107004</c:v>
                </c:pt>
                <c:pt idx="92">
                  <c:v>52.625715135825217</c:v>
                </c:pt>
                <c:pt idx="93">
                  <c:v>52.252798935689263</c:v>
                </c:pt>
                <c:pt idx="94">
                  <c:v>51.883931386510028</c:v>
                </c:pt>
                <c:pt idx="95">
                  <c:v>51.519027040211952</c:v>
                </c:pt>
                <c:pt idx="96">
                  <c:v>51.15800310990447</c:v>
                </c:pt>
                <c:pt idx="97">
                  <c:v>50.800779360830433</c:v>
                </c:pt>
                <c:pt idx="98">
                  <c:v>50.447278006832811</c:v>
                </c:pt>
                <c:pt idx="99">
                  <c:v>50.097423612011134</c:v>
                </c:pt>
                <c:pt idx="100">
                  <c:v>49.751142997257176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504-48D4-B9DA-55AA1451A54F}"/>
            </c:ext>
          </c:extLst>
        </c:ser>
        <c:ser>
          <c:idx val="10"/>
          <c:order val="4"/>
          <c:tx>
            <c:v>MW</c:v>
          </c:tx>
          <c:spPr>
            <a:ln w="1905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0.10750000000000001</c:v>
                </c:pt>
                <c:pt idx="2">
                  <c:v>0.115</c:v>
                </c:pt>
                <c:pt idx="3">
                  <c:v>0.1225</c:v>
                </c:pt>
                <c:pt idx="4">
                  <c:v>0.13</c:v>
                </c:pt>
                <c:pt idx="5">
                  <c:v>0.13750000000000001</c:v>
                </c:pt>
                <c:pt idx="6">
                  <c:v>0.14500000000000002</c:v>
                </c:pt>
                <c:pt idx="7">
                  <c:v>0.15250000000000002</c:v>
                </c:pt>
                <c:pt idx="8">
                  <c:v>0.16</c:v>
                </c:pt>
                <c:pt idx="9">
                  <c:v>0.16750000000000001</c:v>
                </c:pt>
                <c:pt idx="10">
                  <c:v>0.17499999999999999</c:v>
                </c:pt>
                <c:pt idx="11">
                  <c:v>0.1825</c:v>
                </c:pt>
                <c:pt idx="12">
                  <c:v>0.19</c:v>
                </c:pt>
                <c:pt idx="13">
                  <c:v>0.19749999999999998</c:v>
                </c:pt>
                <c:pt idx="14">
                  <c:v>0.20499999999999999</c:v>
                </c:pt>
                <c:pt idx="15">
                  <c:v>0.21249999999999999</c:v>
                </c:pt>
                <c:pt idx="16">
                  <c:v>0.22</c:v>
                </c:pt>
                <c:pt idx="17">
                  <c:v>0.22750000000000001</c:v>
                </c:pt>
                <c:pt idx="18">
                  <c:v>0.23500000000000001</c:v>
                </c:pt>
                <c:pt idx="19">
                  <c:v>0.24250000000000002</c:v>
                </c:pt>
                <c:pt idx="20">
                  <c:v>0.25</c:v>
                </c:pt>
                <c:pt idx="21">
                  <c:v>0.25750000000000006</c:v>
                </c:pt>
                <c:pt idx="22">
                  <c:v>0.26500000000000001</c:v>
                </c:pt>
                <c:pt idx="23">
                  <c:v>0.27250000000000008</c:v>
                </c:pt>
                <c:pt idx="24">
                  <c:v>0.28000000000000003</c:v>
                </c:pt>
                <c:pt idx="25">
                  <c:v>0.28750000000000009</c:v>
                </c:pt>
                <c:pt idx="26">
                  <c:v>0.29500000000000004</c:v>
                </c:pt>
                <c:pt idx="27">
                  <c:v>0.3025000000000001</c:v>
                </c:pt>
                <c:pt idx="28">
                  <c:v>0.31000000000000005</c:v>
                </c:pt>
                <c:pt idx="29">
                  <c:v>0.31750000000000012</c:v>
                </c:pt>
                <c:pt idx="30">
                  <c:v>0.32500000000000007</c:v>
                </c:pt>
                <c:pt idx="31">
                  <c:v>0.33250000000000013</c:v>
                </c:pt>
                <c:pt idx="32">
                  <c:v>0.34000000000000008</c:v>
                </c:pt>
                <c:pt idx="33">
                  <c:v>0.34750000000000014</c:v>
                </c:pt>
                <c:pt idx="34">
                  <c:v>0.35500000000000009</c:v>
                </c:pt>
                <c:pt idx="35">
                  <c:v>0.36250000000000016</c:v>
                </c:pt>
                <c:pt idx="36">
                  <c:v>0.37000000000000011</c:v>
                </c:pt>
                <c:pt idx="37">
                  <c:v>0.37750000000000017</c:v>
                </c:pt>
                <c:pt idx="38">
                  <c:v>0.38500000000000012</c:v>
                </c:pt>
                <c:pt idx="39">
                  <c:v>0.39250000000000018</c:v>
                </c:pt>
                <c:pt idx="40">
                  <c:v>0.40000000000000013</c:v>
                </c:pt>
                <c:pt idx="41">
                  <c:v>0.4075000000000002</c:v>
                </c:pt>
                <c:pt idx="42">
                  <c:v>0.41500000000000015</c:v>
                </c:pt>
                <c:pt idx="43">
                  <c:v>0.42250000000000021</c:v>
                </c:pt>
                <c:pt idx="44">
                  <c:v>0.43000000000000016</c:v>
                </c:pt>
                <c:pt idx="45">
                  <c:v>0.43750000000000022</c:v>
                </c:pt>
                <c:pt idx="46">
                  <c:v>0.44500000000000017</c:v>
                </c:pt>
                <c:pt idx="47">
                  <c:v>0.45250000000000024</c:v>
                </c:pt>
                <c:pt idx="48">
                  <c:v>0.46000000000000019</c:v>
                </c:pt>
                <c:pt idx="49">
                  <c:v>0.46750000000000025</c:v>
                </c:pt>
                <c:pt idx="50">
                  <c:v>0.4750000000000002</c:v>
                </c:pt>
                <c:pt idx="51">
                  <c:v>0.48250000000000015</c:v>
                </c:pt>
                <c:pt idx="52">
                  <c:v>0.49000000000000021</c:v>
                </c:pt>
                <c:pt idx="53">
                  <c:v>0.49750000000000016</c:v>
                </c:pt>
                <c:pt idx="54">
                  <c:v>0.50500000000000023</c:v>
                </c:pt>
                <c:pt idx="55">
                  <c:v>0.51250000000000018</c:v>
                </c:pt>
                <c:pt idx="56">
                  <c:v>0.52000000000000024</c:v>
                </c:pt>
                <c:pt idx="57">
                  <c:v>0.52750000000000019</c:v>
                </c:pt>
                <c:pt idx="58">
                  <c:v>0.53500000000000025</c:v>
                </c:pt>
                <c:pt idx="59">
                  <c:v>0.5425000000000002</c:v>
                </c:pt>
                <c:pt idx="60">
                  <c:v>0.55000000000000027</c:v>
                </c:pt>
                <c:pt idx="61">
                  <c:v>0.55750000000000022</c:v>
                </c:pt>
                <c:pt idx="62">
                  <c:v>0.56500000000000028</c:v>
                </c:pt>
                <c:pt idx="63">
                  <c:v>0.57250000000000023</c:v>
                </c:pt>
                <c:pt idx="64">
                  <c:v>0.58000000000000029</c:v>
                </c:pt>
                <c:pt idx="65">
                  <c:v>0.58750000000000024</c:v>
                </c:pt>
                <c:pt idx="66">
                  <c:v>0.59500000000000031</c:v>
                </c:pt>
                <c:pt idx="67">
                  <c:v>0.60250000000000026</c:v>
                </c:pt>
                <c:pt idx="68">
                  <c:v>0.61000000000000021</c:v>
                </c:pt>
                <c:pt idx="69">
                  <c:v>0.61750000000000027</c:v>
                </c:pt>
                <c:pt idx="70">
                  <c:v>0.62500000000000033</c:v>
                </c:pt>
                <c:pt idx="71">
                  <c:v>0.63250000000000028</c:v>
                </c:pt>
                <c:pt idx="72">
                  <c:v>0.64000000000000024</c:v>
                </c:pt>
                <c:pt idx="73">
                  <c:v>0.6475000000000003</c:v>
                </c:pt>
                <c:pt idx="74">
                  <c:v>0.65500000000000036</c:v>
                </c:pt>
                <c:pt idx="75">
                  <c:v>0.66250000000000031</c:v>
                </c:pt>
                <c:pt idx="76">
                  <c:v>0.67000000000000026</c:v>
                </c:pt>
                <c:pt idx="77">
                  <c:v>0.67750000000000032</c:v>
                </c:pt>
                <c:pt idx="78">
                  <c:v>0.68500000000000039</c:v>
                </c:pt>
                <c:pt idx="79">
                  <c:v>0.69250000000000034</c:v>
                </c:pt>
                <c:pt idx="80">
                  <c:v>0.70000000000000029</c:v>
                </c:pt>
                <c:pt idx="81">
                  <c:v>0.70750000000000035</c:v>
                </c:pt>
                <c:pt idx="82">
                  <c:v>0.71500000000000041</c:v>
                </c:pt>
                <c:pt idx="83">
                  <c:v>0.72250000000000036</c:v>
                </c:pt>
                <c:pt idx="84">
                  <c:v>0.73000000000000032</c:v>
                </c:pt>
                <c:pt idx="85">
                  <c:v>0.73750000000000038</c:v>
                </c:pt>
                <c:pt idx="86">
                  <c:v>0.74500000000000044</c:v>
                </c:pt>
                <c:pt idx="87">
                  <c:v>0.75250000000000039</c:v>
                </c:pt>
                <c:pt idx="88">
                  <c:v>0.76000000000000034</c:v>
                </c:pt>
                <c:pt idx="89">
                  <c:v>0.7675000000000004</c:v>
                </c:pt>
                <c:pt idx="90">
                  <c:v>0.77500000000000047</c:v>
                </c:pt>
                <c:pt idx="91">
                  <c:v>0.78250000000000042</c:v>
                </c:pt>
                <c:pt idx="92">
                  <c:v>0.79000000000000037</c:v>
                </c:pt>
                <c:pt idx="93">
                  <c:v>0.79750000000000043</c:v>
                </c:pt>
                <c:pt idx="94">
                  <c:v>0.80500000000000049</c:v>
                </c:pt>
                <c:pt idx="95">
                  <c:v>0.81250000000000044</c:v>
                </c:pt>
                <c:pt idx="96">
                  <c:v>0.8200000000000004</c:v>
                </c:pt>
                <c:pt idx="97">
                  <c:v>0.82750000000000046</c:v>
                </c:pt>
                <c:pt idx="98">
                  <c:v>0.83500000000000052</c:v>
                </c:pt>
                <c:pt idx="99">
                  <c:v>0.84250000000000047</c:v>
                </c:pt>
                <c:pt idx="100">
                  <c:v>0.85000000000000042</c:v>
                </c:pt>
              </c:numCache>
            </c:numRef>
          </c:xVal>
          <c:yVal>
            <c:numRef>
              <c:f>MW!$Q$3:$Q$103</c:f>
              <c:numCache>
                <c:formatCode>0.0</c:formatCode>
                <c:ptCount val="101"/>
                <c:pt idx="0">
                  <c:v>109.46651813084679</c:v>
                </c:pt>
                <c:pt idx="1">
                  <c:v>92.477210831102909</c:v>
                </c:pt>
                <c:pt idx="2">
                  <c:v>83.478069594756235</c:v>
                </c:pt>
                <c:pt idx="3">
                  <c:v>76.803495598379982</c:v>
                </c:pt>
                <c:pt idx="4">
                  <c:v>71.474416062672162</c:v>
                </c:pt>
                <c:pt idx="5">
                  <c:v>67.023186344852675</c:v>
                </c:pt>
                <c:pt idx="6">
                  <c:v>63.189737694350072</c:v>
                </c:pt>
                <c:pt idx="7">
                  <c:v>59.814432323780373</c:v>
                </c:pt>
                <c:pt idx="8">
                  <c:v>56.792203513200391</c:v>
                </c:pt>
                <c:pt idx="9">
                  <c:v>54.050205830088352</c:v>
                </c:pt>
                <c:pt idx="10">
                  <c:v>51.535849601836873</c:v>
                </c:pt>
                <c:pt idx="11">
                  <c:v>49.209919600799211</c:v>
                </c:pt>
                <c:pt idx="12">
                  <c:v>47.042387669868305</c:v>
                </c:pt>
                <c:pt idx="13">
                  <c:v>45.009745226812086</c:v>
                </c:pt>
                <c:pt idx="14">
                  <c:v>43.093238278120758</c:v>
                </c:pt>
                <c:pt idx="15">
                  <c:v>41.277661657196937</c:v>
                </c:pt>
                <c:pt idx="16">
                  <c:v>39.550512485244312</c:v>
                </c:pt>
                <c:pt idx="17">
                  <c:v>37.901381621386854</c:v>
                </c:pt>
                <c:pt idx="18">
                  <c:v>36.321507065833082</c:v>
                </c:pt>
                <c:pt idx="19">
                  <c:v>34.803440190983004</c:v>
                </c:pt>
                <c:pt idx="20">
                  <c:v>33.340792223769242</c:v>
                </c:pt>
                <c:pt idx="21">
                  <c:v>31.92803887181962</c:v>
                </c:pt>
                <c:pt idx="22">
                  <c:v>30.560367778469342</c:v>
                </c:pt>
                <c:pt idx="23">
                  <c:v>29.233557998995764</c:v>
                </c:pt>
                <c:pt idx="24">
                  <c:v>27.943883742698002</c:v>
                </c:pt>
                <c:pt idx="25">
                  <c:v>26.688036730582361</c:v>
                </c:pt>
                <c:pt idx="26">
                  <c:v>25.46306299473811</c:v>
                </c:pt>
                <c:pt idx="27">
                  <c:v>24.266310996666085</c:v>
                </c:pt>
                <c:pt idx="28">
                  <c:v>23.095388700834476</c:v>
                </c:pt>
                <c:pt idx="29">
                  <c:v>21.948127794822678</c:v>
                </c:pt>
                <c:pt idx="30">
                  <c:v>20.822553658221384</c:v>
                </c:pt>
                <c:pt idx="31">
                  <c:v>19.716859989808871</c:v>
                </c:pt>
                <c:pt idx="32">
                  <c:v>18.629387234832627</c:v>
                </c:pt>
                <c:pt idx="33">
                  <c:v>17.558604131455066</c:v>
                </c:pt>
                <c:pt idx="34">
                  <c:v>16.50309183185594</c:v>
                </c:pt>
                <c:pt idx="35">
                  <c:v>15.461530159287154</c:v>
                </c:pt>
                <c:pt idx="36">
                  <c:v>14.432685645172839</c:v>
                </c:pt>
                <c:pt idx="37">
                  <c:v>13.415401055428665</c:v>
                </c:pt>
                <c:pt idx="38">
                  <c:v>12.408586166814436</c:v>
                </c:pt>
                <c:pt idx="39">
                  <c:v>11.411209595234133</c:v>
                </c:pt>
                <c:pt idx="40">
                  <c:v>10.42229151080409</c:v>
                </c:pt>
                <c:pt idx="41">
                  <c:v>9.4408971010190434</c:v>
                </c:pt>
                <c:pt idx="42">
                  <c:v>8.46613066468481</c:v>
                </c:pt>
                <c:pt idx="43">
                  <c:v>7.4971302365949377</c:v>
                </c:pt>
                <c:pt idx="44">
                  <c:v>6.5330626569008459</c:v>
                </c:pt>
                <c:pt idx="45">
                  <c:v>5.5731190104535777</c:v>
                </c:pt>
                <c:pt idx="46">
                  <c:v>4.6165103705171493</c:v>
                </c:pt>
                <c:pt idx="47">
                  <c:v>3.6624637885312548</c:v>
                </c:pt>
                <c:pt idx="48">
                  <c:v>2.7102184773534534</c:v>
                </c:pt>
                <c:pt idx="49">
                  <c:v>1.7590221398463473</c:v>
                </c:pt>
                <c:pt idx="50">
                  <c:v>0.80812739792838695</c:v>
                </c:pt>
                <c:pt idx="51">
                  <c:v>-0.1432117205527611</c:v>
                </c:pt>
                <c:pt idx="52">
                  <c:v>-1.0957432784829289</c:v>
                </c:pt>
                <c:pt idx="53">
                  <c:v>-2.0502209507087246</c:v>
                </c:pt>
                <c:pt idx="54">
                  <c:v>-3.0074076113551853</c:v>
                </c:pt>
                <c:pt idx="55">
                  <c:v>-3.9680790302557871</c:v>
                </c:pt>
                <c:pt idx="56">
                  <c:v>-4.9330277239158749</c:v>
                </c:pt>
                <c:pt idx="57">
                  <c:v>-5.9030670099519194</c:v>
                </c:pt>
                <c:pt idx="58">
                  <c:v>-6.8790353185683486</c:v>
                </c:pt>
                <c:pt idx="59">
                  <c:v>-7.8618008207371455</c:v>
                </c:pt>
                <c:pt idx="60">
                  <c:v>-8.8522664403142404</c:v>
                </c:pt>
                <c:pt idx="61">
                  <c:v>-9.8513753268653534</c:v>
                </c:pt>
                <c:pt idx="62">
                  <c:v>-10.860116877804977</c:v>
                </c:pt>
                <c:pt idx="63">
                  <c:v>-11.879533412998077</c:v>
                </c:pt>
                <c:pt idx="64">
                  <c:v>-12.910727623037994</c:v>
                </c:pt>
                <c:pt idx="65">
                  <c:v>-13.954870934688021</c:v>
                </c:pt>
                <c:pt idx="66">
                  <c:v>-15.013212964605074</c:v>
                </c:pt>
                <c:pt idx="67">
                  <c:v>-16.087092266887428</c:v>
                </c:pt>
                <c:pt idx="68">
                  <c:v>-17.177948622939176</c:v>
                </c:pt>
                <c:pt idx="69">
                  <c:v>-18.287337176192551</c:v>
                </c:pt>
                <c:pt idx="70">
                  <c:v>-19.416944782488514</c:v>
                </c:pt>
                <c:pt idx="71">
                  <c:v>-20.568609033743851</c:v>
                </c:pt>
                <c:pt idx="72">
                  <c:v>-21.744340523796623</c:v>
                </c:pt>
                <c:pt idx="73">
                  <c:v>-22.946349068916401</c:v>
                </c:pt>
                <c:pt idx="74">
                  <c:v>-24.177074782346374</c:v>
                </c:pt>
                <c:pt idx="75">
                  <c:v>-25.439225147680379</c:v>
                </c:pt>
                <c:pt idx="76">
                  <c:v>-26.735819561176932</c:v>
                </c:pt>
                <c:pt idx="77">
                  <c:v>-28.07024324889807</c:v>
                </c:pt>
                <c:pt idx="78">
                  <c:v>-29.446313054687344</c:v>
                </c:pt>
                <c:pt idx="79">
                  <c:v>-30.868358403978871</c:v>
                </c:pt>
                <c:pt idx="80">
                  <c:v>-32.341321871795223</c:v>
                </c:pt>
                <c:pt idx="81">
                  <c:v>-33.870885365661699</c:v>
                </c:pt>
                <c:pt idx="82">
                  <c:v>-35.463630197754128</c:v>
                </c:pt>
                <c:pt idx="83">
                  <c:v>-37.127242614187765</c:v>
                </c:pt>
                <c:pt idx="84">
                  <c:v>-38.870781232045495</c:v>
                </c:pt>
                <c:pt idx="85">
                  <c:v>-40.705030224634335</c:v>
                </c:pt>
                <c:pt idx="86">
                  <c:v>-42.642973540554287</c:v>
                </c:pt>
                <c:pt idx="87">
                  <c:v>-44.700443631065077</c:v>
                </c:pt>
                <c:pt idx="88">
                  <c:v>-46.897027920608409</c:v>
                </c:pt>
                <c:pt idx="89">
                  <c:v>-49.257366588351779</c:v>
                </c:pt>
                <c:pt idx="90">
                  <c:v>-51.813063656736631</c:v>
                </c:pt>
                <c:pt idx="91">
                  <c:v>-54.605595757961275</c:v>
                </c:pt>
                <c:pt idx="92">
                  <c:v>-57.690917030516083</c:v>
                </c:pt>
                <c:pt idx="93">
                  <c:v>-61.147105145379435</c:v>
                </c:pt>
                <c:pt idx="94">
                  <c:v>-65.087829522476525</c:v>
                </c:pt>
                <c:pt idx="95">
                  <c:v>-69.687931344636709</c:v>
                </c:pt>
                <c:pt idx="96">
                  <c:v>-75.237105881917287</c:v>
                </c:pt>
                <c:pt idx="97">
                  <c:v>-82.269438226888425</c:v>
                </c:pt>
                <c:pt idx="98">
                  <c:v>-91.950097990551967</c:v>
                </c:pt>
                <c:pt idx="99">
                  <c:v>-107.76703448770708</c:v>
                </c:pt>
                <c:pt idx="100">
                  <c:v>-161.1462967218929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504-48D4-B9DA-55AA1451A54F}"/>
            </c:ext>
          </c:extLst>
        </c:ser>
        <c:ser>
          <c:idx val="11"/>
          <c:order val="5"/>
          <c:tx>
            <c:v>OW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OW!$M$3:$M$103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0.10850000000000001</c:v>
                </c:pt>
                <c:pt idx="2">
                  <c:v>0.11700000000000001</c:v>
                </c:pt>
                <c:pt idx="3">
                  <c:v>0.1255</c:v>
                </c:pt>
                <c:pt idx="4">
                  <c:v>0.13400000000000001</c:v>
                </c:pt>
                <c:pt idx="5">
                  <c:v>0.14250000000000002</c:v>
                </c:pt>
                <c:pt idx="6">
                  <c:v>0.15100000000000002</c:v>
                </c:pt>
                <c:pt idx="7">
                  <c:v>0.1595</c:v>
                </c:pt>
                <c:pt idx="8">
                  <c:v>0.16800000000000001</c:v>
                </c:pt>
                <c:pt idx="9">
                  <c:v>0.17649999999999999</c:v>
                </c:pt>
                <c:pt idx="10">
                  <c:v>0.185</c:v>
                </c:pt>
                <c:pt idx="11">
                  <c:v>0.19350000000000001</c:v>
                </c:pt>
                <c:pt idx="12">
                  <c:v>0.20199999999999999</c:v>
                </c:pt>
                <c:pt idx="13">
                  <c:v>0.21049999999999996</c:v>
                </c:pt>
                <c:pt idx="14">
                  <c:v>0.21899999999999997</c:v>
                </c:pt>
                <c:pt idx="15">
                  <c:v>0.22750000000000001</c:v>
                </c:pt>
                <c:pt idx="16">
                  <c:v>0.23600000000000002</c:v>
                </c:pt>
                <c:pt idx="17">
                  <c:v>0.24450000000000002</c:v>
                </c:pt>
                <c:pt idx="18">
                  <c:v>0.253</c:v>
                </c:pt>
                <c:pt idx="19">
                  <c:v>0.26150000000000007</c:v>
                </c:pt>
                <c:pt idx="20">
                  <c:v>0.27</c:v>
                </c:pt>
                <c:pt idx="21">
                  <c:v>0.27850000000000008</c:v>
                </c:pt>
                <c:pt idx="22">
                  <c:v>0.28700000000000003</c:v>
                </c:pt>
                <c:pt idx="23">
                  <c:v>0.2955000000000001</c:v>
                </c:pt>
                <c:pt idx="24">
                  <c:v>0.30400000000000005</c:v>
                </c:pt>
                <c:pt idx="25">
                  <c:v>0.31250000000000006</c:v>
                </c:pt>
                <c:pt idx="26">
                  <c:v>0.32100000000000006</c:v>
                </c:pt>
                <c:pt idx="27">
                  <c:v>0.32950000000000007</c:v>
                </c:pt>
                <c:pt idx="28">
                  <c:v>0.33800000000000008</c:v>
                </c:pt>
                <c:pt idx="29">
                  <c:v>0.34650000000000009</c:v>
                </c:pt>
                <c:pt idx="30">
                  <c:v>0.35500000000000009</c:v>
                </c:pt>
                <c:pt idx="31">
                  <c:v>0.36350000000000005</c:v>
                </c:pt>
                <c:pt idx="32">
                  <c:v>0.37200000000000011</c:v>
                </c:pt>
                <c:pt idx="33">
                  <c:v>0.38050000000000006</c:v>
                </c:pt>
                <c:pt idx="34">
                  <c:v>0.38900000000000012</c:v>
                </c:pt>
                <c:pt idx="35">
                  <c:v>0.39750000000000008</c:v>
                </c:pt>
                <c:pt idx="36">
                  <c:v>0.40600000000000014</c:v>
                </c:pt>
                <c:pt idx="37">
                  <c:v>0.41450000000000009</c:v>
                </c:pt>
                <c:pt idx="38">
                  <c:v>0.42300000000000015</c:v>
                </c:pt>
                <c:pt idx="39">
                  <c:v>0.43150000000000011</c:v>
                </c:pt>
                <c:pt idx="40">
                  <c:v>0.44000000000000017</c:v>
                </c:pt>
                <c:pt idx="41">
                  <c:v>0.44850000000000012</c:v>
                </c:pt>
                <c:pt idx="42">
                  <c:v>0.45700000000000018</c:v>
                </c:pt>
                <c:pt idx="43">
                  <c:v>0.46550000000000014</c:v>
                </c:pt>
                <c:pt idx="44">
                  <c:v>0.4740000000000002</c:v>
                </c:pt>
                <c:pt idx="45">
                  <c:v>0.48250000000000015</c:v>
                </c:pt>
                <c:pt idx="46">
                  <c:v>0.49100000000000021</c:v>
                </c:pt>
                <c:pt idx="47">
                  <c:v>0.49950000000000017</c:v>
                </c:pt>
                <c:pt idx="48">
                  <c:v>0.50800000000000023</c:v>
                </c:pt>
                <c:pt idx="49">
                  <c:v>0.51650000000000018</c:v>
                </c:pt>
                <c:pt idx="50">
                  <c:v>0.52500000000000013</c:v>
                </c:pt>
                <c:pt idx="51">
                  <c:v>0.5335000000000002</c:v>
                </c:pt>
                <c:pt idx="52">
                  <c:v>0.54200000000000015</c:v>
                </c:pt>
                <c:pt idx="53">
                  <c:v>0.55050000000000021</c:v>
                </c:pt>
                <c:pt idx="54">
                  <c:v>0.55900000000000016</c:v>
                </c:pt>
                <c:pt idx="55">
                  <c:v>0.56750000000000023</c:v>
                </c:pt>
                <c:pt idx="56">
                  <c:v>0.57600000000000018</c:v>
                </c:pt>
                <c:pt idx="57">
                  <c:v>0.58450000000000024</c:v>
                </c:pt>
                <c:pt idx="58">
                  <c:v>0.59300000000000019</c:v>
                </c:pt>
                <c:pt idx="59">
                  <c:v>0.60150000000000026</c:v>
                </c:pt>
                <c:pt idx="60">
                  <c:v>0.61000000000000021</c:v>
                </c:pt>
                <c:pt idx="61">
                  <c:v>0.61850000000000027</c:v>
                </c:pt>
                <c:pt idx="62">
                  <c:v>0.62700000000000022</c:v>
                </c:pt>
                <c:pt idx="63">
                  <c:v>0.63550000000000029</c:v>
                </c:pt>
                <c:pt idx="64">
                  <c:v>0.64400000000000024</c:v>
                </c:pt>
                <c:pt idx="65">
                  <c:v>0.6525000000000003</c:v>
                </c:pt>
                <c:pt idx="66">
                  <c:v>0.66100000000000025</c:v>
                </c:pt>
                <c:pt idx="67">
                  <c:v>0.66950000000000032</c:v>
                </c:pt>
                <c:pt idx="68">
                  <c:v>0.67800000000000027</c:v>
                </c:pt>
                <c:pt idx="69">
                  <c:v>0.68650000000000033</c:v>
                </c:pt>
                <c:pt idx="70">
                  <c:v>0.69500000000000028</c:v>
                </c:pt>
                <c:pt idx="71">
                  <c:v>0.70350000000000035</c:v>
                </c:pt>
                <c:pt idx="72">
                  <c:v>0.7120000000000003</c:v>
                </c:pt>
                <c:pt idx="73">
                  <c:v>0.72050000000000036</c:v>
                </c:pt>
                <c:pt idx="74">
                  <c:v>0.72900000000000031</c:v>
                </c:pt>
                <c:pt idx="75">
                  <c:v>0.73750000000000038</c:v>
                </c:pt>
                <c:pt idx="76">
                  <c:v>0.74600000000000033</c:v>
                </c:pt>
                <c:pt idx="77">
                  <c:v>0.75450000000000039</c:v>
                </c:pt>
                <c:pt idx="78">
                  <c:v>0.76300000000000034</c:v>
                </c:pt>
                <c:pt idx="79">
                  <c:v>0.77150000000000041</c:v>
                </c:pt>
                <c:pt idx="80">
                  <c:v>0.78000000000000036</c:v>
                </c:pt>
                <c:pt idx="81">
                  <c:v>0.78850000000000042</c:v>
                </c:pt>
                <c:pt idx="82">
                  <c:v>0.79700000000000037</c:v>
                </c:pt>
                <c:pt idx="83">
                  <c:v>0.80550000000000044</c:v>
                </c:pt>
                <c:pt idx="84">
                  <c:v>0.81400000000000039</c:v>
                </c:pt>
                <c:pt idx="85">
                  <c:v>0.82250000000000045</c:v>
                </c:pt>
                <c:pt idx="86">
                  <c:v>0.83100000000000041</c:v>
                </c:pt>
                <c:pt idx="87">
                  <c:v>0.83950000000000047</c:v>
                </c:pt>
                <c:pt idx="88">
                  <c:v>0.84800000000000042</c:v>
                </c:pt>
                <c:pt idx="89">
                  <c:v>0.85650000000000048</c:v>
                </c:pt>
                <c:pt idx="90">
                  <c:v>0.86500000000000044</c:v>
                </c:pt>
                <c:pt idx="91">
                  <c:v>0.8735000000000005</c:v>
                </c:pt>
                <c:pt idx="92">
                  <c:v>0.88200000000000045</c:v>
                </c:pt>
                <c:pt idx="93">
                  <c:v>0.89050000000000051</c:v>
                </c:pt>
                <c:pt idx="94">
                  <c:v>0.89900000000000047</c:v>
                </c:pt>
                <c:pt idx="95">
                  <c:v>0.90750000000000053</c:v>
                </c:pt>
                <c:pt idx="96">
                  <c:v>0.91600000000000048</c:v>
                </c:pt>
                <c:pt idx="97">
                  <c:v>0.92450000000000054</c:v>
                </c:pt>
                <c:pt idx="98">
                  <c:v>0.9330000000000005</c:v>
                </c:pt>
                <c:pt idx="99">
                  <c:v>0.94150000000000056</c:v>
                </c:pt>
                <c:pt idx="100">
                  <c:v>0.95000000000000051</c:v>
                </c:pt>
              </c:numCache>
            </c:numRef>
          </c:xVal>
          <c:yVal>
            <c:numRef>
              <c:f>OW!$Q$3:$Q$103</c:f>
              <c:numCache>
                <c:formatCode>0.0</c:formatCode>
                <c:ptCount val="101"/>
                <c:pt idx="0">
                  <c:v>49.5</c:v>
                </c:pt>
                <c:pt idx="1">
                  <c:v>9.6538779838780471</c:v>
                </c:pt>
                <c:pt idx="2">
                  <c:v>-6.0189415810385833</c:v>
                </c:pt>
                <c:pt idx="3">
                  <c:v>-14.364657084238493</c:v>
                </c:pt>
                <c:pt idx="4">
                  <c:v>-19.633920554851933</c:v>
                </c:pt>
                <c:pt idx="5">
                  <c:v>-23.324725964649769</c:v>
                </c:pt>
                <c:pt idx="6">
                  <c:v>-26.100251228294198</c:v>
                </c:pt>
                <c:pt idx="7">
                  <c:v>-28.299363266779871</c:v>
                </c:pt>
                <c:pt idx="8">
                  <c:v>-30.113331641760372</c:v>
                </c:pt>
                <c:pt idx="9">
                  <c:v>-31.658352981028983</c:v>
                </c:pt>
                <c:pt idx="10">
                  <c:v>-33.009141564880366</c:v>
                </c:pt>
                <c:pt idx="11">
                  <c:v>-34.215968351803753</c:v>
                </c:pt>
                <c:pt idx="12">
                  <c:v>-35.313941483381015</c:v>
                </c:pt>
                <c:pt idx="13">
                  <c:v>-36.328359262822332</c:v>
                </c:pt>
                <c:pt idx="14">
                  <c:v>-37.27794716466255</c:v>
                </c:pt>
                <c:pt idx="15">
                  <c:v>-38.176894537691794</c:v>
                </c:pt>
                <c:pt idx="16">
                  <c:v>-39.036180192622886</c:v>
                </c:pt>
                <c:pt idx="17">
                  <c:v>-39.864460760685979</c:v>
                </c:pt>
                <c:pt idx="18">
                  <c:v>-40.668681452461428</c:v>
                </c:pt>
                <c:pt idx="19">
                  <c:v>-41.454505555528016</c:v>
                </c:pt>
                <c:pt idx="20">
                  <c:v>-42.22662261759654</c:v>
                </c:pt>
                <c:pt idx="21">
                  <c:v>-42.988973639309435</c:v>
                </c:pt>
                <c:pt idx="22">
                  <c:v>-43.744918375253754</c:v>
                </c:pt>
                <c:pt idx="23">
                  <c:v>-44.497361539848391</c:v>
                </c:pt>
                <c:pt idx="24">
                  <c:v>-45.248849380970256</c:v>
                </c:pt>
                <c:pt idx="25">
                  <c:v>-46.001644584649867</c:v>
                </c:pt>
                <c:pt idx="26">
                  <c:v>-46.757785133998333</c:v>
                </c:pt>
                <c:pt idx="27">
                  <c:v>-47.519131153316202</c:v>
                </c:pt>
                <c:pt idx="28">
                  <c:v>-48.287402667785749</c:v>
                </c:pt>
                <c:pt idx="29">
                  <c:v>-49.064210437401847</c:v>
                </c:pt>
                <c:pt idx="30">
                  <c:v>-49.851081475466408</c:v>
                </c:pt>
                <c:pt idx="31">
                  <c:v>-50.649480467709004</c:v>
                </c:pt>
                <c:pt idx="32">
                  <c:v>-51.460828021560957</c:v>
                </c:pt>
                <c:pt idx="33">
                  <c:v>-52.286516464891648</c:v>
                </c:pt>
                <c:pt idx="34">
                  <c:v>-53.127923758044226</c:v>
                </c:pt>
                <c:pt idx="35">
                  <c:v>-53.986425967290373</c:v>
                </c:pt>
                <c:pt idx="36">
                  <c:v>-54.863408661330737</c:v>
                </c:pt>
                <c:pt idx="37">
                  <c:v>-55.760277527725776</c:v>
                </c:pt>
                <c:pt idx="38">
                  <c:v>-56.678468457813153</c:v>
                </c:pt>
                <c:pt idx="39">
                  <c:v>-57.619457312906249</c:v>
                </c:pt>
                <c:pt idx="40">
                  <c:v>-58.584769558605529</c:v>
                </c:pt>
                <c:pt idx="41">
                  <c:v>-59.575989935886234</c:v>
                </c:pt>
                <c:pt idx="42">
                  <c:v>-60.594772325825062</c:v>
                </c:pt>
                <c:pt idx="43">
                  <c:v>-61.642849958387991</c:v>
                </c:pt>
                <c:pt idx="44">
                  <c:v>-62.722046113944629</c:v>
                </c:pt>
                <c:pt idx="45">
                  <c:v>-63.834285468683746</c:v>
                </c:pt>
                <c:pt idx="46">
                  <c:v>-64.981606241677056</c:v>
                </c:pt>
                <c:pt idx="47">
                  <c:v>-66.166173311957735</c:v>
                </c:pt>
                <c:pt idx="48">
                  <c:v>-67.390292488804477</c:v>
                </c:pt>
                <c:pt idx="49">
                  <c:v>-68.65642613777672</c:v>
                </c:pt>
                <c:pt idx="50">
                  <c:v>-69.967210389439629</c:v>
                </c:pt>
                <c:pt idx="51">
                  <c:v>-71.325474187844634</c:v>
                </c:pt>
                <c:pt idx="52">
                  <c:v>-72.73426047262393</c:v>
                </c:pt>
                <c:pt idx="53">
                  <c:v>-74.19684983320154</c:v>
                </c:pt>
                <c:pt idx="54">
                  <c:v>-75.716787027638503</c:v>
                </c:pt>
                <c:pt idx="55">
                  <c:v>-77.297910823929598</c:v>
                </c:pt>
                <c:pt idx="56">
                  <c:v>-78.94438770056594</c:v>
                </c:pt>
                <c:pt idx="57">
                  <c:v>-80.660750038923936</c:v>
                </c:pt>
                <c:pt idx="58">
                  <c:v>-82.451939556381944</c:v>
                </c:pt>
                <c:pt idx="59">
                  <c:v>-84.323356870896291</c:v>
                </c:pt>
                <c:pt idx="60">
                  <c:v>-86.28091826130705</c:v>
                </c:pt>
                <c:pt idx="61">
                  <c:v>-88.331120900867134</c:v>
                </c:pt>
                <c:pt idx="62">
                  <c:v>-90.48111810464016</c:v>
                </c:pt>
                <c:pt idx="63">
                  <c:v>-92.738806457771716</c:v>
                </c:pt>
                <c:pt idx="64">
                  <c:v>-95.112927098463814</c:v>
                </c:pt>
                <c:pt idx="65">
                  <c:v>-97.613183939417368</c:v>
                </c:pt>
                <c:pt idx="66">
                  <c:v>-100.25038225439337</c:v>
                </c:pt>
                <c:pt idx="67">
                  <c:v>-103.03659187206476</c:v>
                </c:pt>
                <c:pt idx="68">
                  <c:v>-105.98534026058798</c:v>
                </c:pt>
                <c:pt idx="69">
                  <c:v>-109.11184212503032</c:v>
                </c:pt>
                <c:pt idx="70">
                  <c:v>-112.43327387353447</c:v>
                </c:pt>
                <c:pt idx="71">
                  <c:v>-115.96910357098915</c:v>
                </c:pt>
                <c:pt idx="72">
                  <c:v>-119.74148997697269</c:v>
                </c:pt>
                <c:pt idx="73">
                  <c:v>-123.7757682184683</c:v>
                </c:pt>
                <c:pt idx="74">
                  <c:v>-128.1010449464811</c:v>
                </c:pt>
                <c:pt idx="75">
                  <c:v>-132.75093299833028</c:v>
                </c:pt>
                <c:pt idx="76">
                  <c:v>-137.76446540178071</c:v>
                </c:pt>
                <c:pt idx="77">
                  <c:v>-143.18724214236966</c:v>
                </c:pt>
                <c:pt idx="78">
                  <c:v>-149.07288215552737</c:v>
                </c:pt>
                <c:pt idx="79">
                  <c:v>-155.48488005213392</c:v>
                </c:pt>
                <c:pt idx="80">
                  <c:v>-162.49900607110001</c:v>
                </c:pt>
                <c:pt idx="81">
                  <c:v>-170.20644484252489</c:v>
                </c:pt>
                <c:pt idx="82">
                  <c:v>-178.71795360798666</c:v>
                </c:pt>
                <c:pt idx="83">
                  <c:v>-188.16944971558939</c:v>
                </c:pt>
                <c:pt idx="84">
                  <c:v>-198.72963750269395</c:v>
                </c:pt>
                <c:pt idx="85">
                  <c:v>-210.61060253603802</c:v>
                </c:pt>
                <c:pt idx="86">
                  <c:v>-224.08281877435829</c:v>
                </c:pt>
                <c:pt idx="87">
                  <c:v>-239.49688178327423</c:v>
                </c:pt>
                <c:pt idx="88">
                  <c:v>-257.31578354010082</c:v>
                </c:pt>
                <c:pt idx="89">
                  <c:v>-278.16424469192611</c:v>
                </c:pt>
                <c:pt idx="90">
                  <c:v>-302.90668547154718</c:v>
                </c:pt>
                <c:pt idx="91">
                  <c:v>-332.77540264161047</c:v>
                </c:pt>
                <c:pt idx="92">
                  <c:v>-369.59139665356724</c:v>
                </c:pt>
                <c:pt idx="93">
                  <c:v>-416.16711953650821</c:v>
                </c:pt>
                <c:pt idx="94">
                  <c:v>-477.09490172661867</c:v>
                </c:pt>
                <c:pt idx="95">
                  <c:v>-560.43683301159263</c:v>
                </c:pt>
                <c:pt idx="96">
                  <c:v>-681.81188417276883</c:v>
                </c:pt>
                <c:pt idx="97">
                  <c:v>-876.12025670849221</c:v>
                </c:pt>
                <c:pt idx="98">
                  <c:v>-1241.3684066162748</c:v>
                </c:pt>
                <c:pt idx="99">
                  <c:v>-2207.2937473719271</c:v>
                </c:pt>
                <c:pt idx="100">
                  <c:v>-16749.126187989903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504-48D4-B9DA-55AA1451A54F}"/>
            </c:ext>
          </c:extLst>
        </c:ser>
        <c:ser>
          <c:idx val="2"/>
          <c:order val="6"/>
          <c:tx>
            <c:v>WW</c:v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WW!$M$3:$M$103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</c:numCache>
            </c:numRef>
          </c:xVal>
          <c:yVal>
            <c:numRef>
              <c:f>WW!$Q$3:$Q$103</c:f>
              <c:numCache>
                <c:formatCode>0.0</c:formatCode>
                <c:ptCount val="101"/>
                <c:pt idx="0">
                  <c:v>198.47435265856143</c:v>
                </c:pt>
                <c:pt idx="1">
                  <c:v>180.40299460490175</c:v>
                </c:pt>
                <c:pt idx="2">
                  <c:v>168.8543968868166</c:v>
                </c:pt>
                <c:pt idx="3">
                  <c:v>159.95877209889818</c:v>
                </c:pt>
                <c:pt idx="4">
                  <c:v>152.72642521573579</c:v>
                </c:pt>
                <c:pt idx="5">
                  <c:v>146.63362580098655</c:v>
                </c:pt>
                <c:pt idx="6">
                  <c:v>141.36977248519716</c:v>
                </c:pt>
                <c:pt idx="7">
                  <c:v>136.73561093840271</c:v>
                </c:pt>
                <c:pt idx="8">
                  <c:v>132.5957306904269</c:v>
                </c:pt>
                <c:pt idx="9">
                  <c:v>128.85394733281154</c:v>
                </c:pt>
                <c:pt idx="10">
                  <c:v>125.43950225277932</c:v>
                </c:pt>
                <c:pt idx="11">
                  <c:v>122.29883724997076</c:v>
                </c:pt>
                <c:pt idx="12">
                  <c:v>119.39044416138042</c:v>
                </c:pt>
                <c:pt idx="13">
                  <c:v>116.68150640094886</c:v>
                </c:pt>
                <c:pt idx="14">
                  <c:v>114.14563324019744</c:v>
                </c:pt>
                <c:pt idx="15">
                  <c:v>111.7612864318823</c:v>
                </c:pt>
                <c:pt idx="16">
                  <c:v>109.51066004864546</c:v>
                </c:pt>
                <c:pt idx="17">
                  <c:v>107.37886549272073</c:v>
                </c:pt>
                <c:pt idx="18">
                  <c:v>105.35332711940782</c:v>
                </c:pt>
                <c:pt idx="19">
                  <c:v>103.42332640723232</c:v>
                </c:pt>
                <c:pt idx="20">
                  <c:v>101.57965293920029</c:v>
                </c:pt>
                <c:pt idx="21">
                  <c:v>99.814333521718396</c:v>
                </c:pt>
                <c:pt idx="22">
                  <c:v>98.120419358986197</c:v>
                </c:pt>
                <c:pt idx="23">
                  <c:v>96.491816971604251</c:v>
                </c:pt>
                <c:pt idx="24">
                  <c:v>94.923152499106834</c:v>
                </c:pt>
                <c:pt idx="25">
                  <c:v>93.409661778165841</c:v>
                </c:pt>
                <c:pt idx="26">
                  <c:v>91.947100535580546</c:v>
                </c:pt>
                <c:pt idx="27">
                  <c:v>90.531670433144782</c:v>
                </c:pt>
                <c:pt idx="28">
                  <c:v>89.159957718445455</c:v>
                </c:pt>
                <c:pt idx="29">
                  <c:v>87.828881984535727</c:v>
                </c:pt>
                <c:pt idx="30">
                  <c:v>86.535653099182525</c:v>
                </c:pt>
                <c:pt idx="31">
                  <c:v>85.277734784154575</c:v>
                </c:pt>
                <c:pt idx="32">
                  <c:v>84.052813644048996</c:v>
                </c:pt>
                <c:pt idx="33">
                  <c:v>82.858772688828296</c:v>
                </c:pt>
                <c:pt idx="34">
                  <c:v>81.693668583483785</c:v>
                </c:pt>
                <c:pt idx="35">
                  <c:v>80.555712005795797</c:v>
                </c:pt>
                <c:pt idx="36">
                  <c:v>79.443250609040149</c:v>
                </c:pt>
                <c:pt idx="37">
                  <c:v>78.354754178167909</c:v>
                </c:pt>
                <c:pt idx="38">
                  <c:v>77.288801640945252</c:v>
                </c:pt>
                <c:pt idx="39">
                  <c:v>76.244069654000924</c:v>
                </c:pt>
                <c:pt idx="40">
                  <c:v>75.219322530808626</c:v>
                </c:pt>
                <c:pt idx="41">
                  <c:v>74.213403316756938</c:v>
                </c:pt>
                <c:pt idx="42">
                  <c:v>73.225225847483728</c:v>
                </c:pt>
                <c:pt idx="43">
                  <c:v>72.253767652009614</c:v>
                </c:pt>
                <c:pt idx="44">
                  <c:v>71.298063582990778</c:v>
                </c:pt>
                <c:pt idx="45">
                  <c:v>70.357200073549521</c:v>
                </c:pt>
                <c:pt idx="46">
                  <c:v>69.430309934237627</c:v>
                </c:pt>
                <c:pt idx="47">
                  <c:v>68.516567615380737</c:v>
                </c:pt>
                <c:pt idx="48">
                  <c:v>67.615184869680434</c:v>
                </c:pt>
                <c:pt idx="49">
                  <c:v>66.72540675792284</c:v>
                </c:pt>
                <c:pt idx="50">
                  <c:v>65.846507947176576</c:v>
                </c:pt>
                <c:pt idx="51">
                  <c:v>64.977789256224412</c:v>
                </c:pt>
                <c:pt idx="52">
                  <c:v>64.118574407264816</c:v>
                </c:pt>
                <c:pt idx="53">
                  <c:v>63.268206946336548</c:v>
                </c:pt>
                <c:pt idx="54">
                  <c:v>62.426047297503104</c:v>
                </c:pt>
                <c:pt idx="55">
                  <c:v>61.591469917693288</c:v>
                </c:pt>
                <c:pt idx="56">
                  <c:v>60.763860520233749</c:v>
                </c:pt>
                <c:pt idx="57">
                  <c:v>59.942613335596278</c:v>
                </c:pt>
                <c:pt idx="58">
                  <c:v>59.12712837764807</c:v>
                </c:pt>
                <c:pt idx="59">
                  <c:v>58.316808682781527</c:v>
                </c:pt>
                <c:pt idx="60">
                  <c:v>57.511057487581276</c:v>
                </c:pt>
                <c:pt idx="61">
                  <c:v>56.709275308130422</c:v>
                </c:pt>
                <c:pt idx="62">
                  <c:v>55.910856880505918</c:v>
                </c:pt>
                <c:pt idx="63">
                  <c:v>55.11518791730574</c:v>
                </c:pt>
                <c:pt idx="64">
                  <c:v>54.321641628961778</c:v>
                </c:pt>
                <c:pt idx="65">
                  <c:v>53.529574950819949</c:v>
                </c:pt>
                <c:pt idx="66">
                  <c:v>52.738324407120814</c:v>
                </c:pt>
                <c:pt idx="67">
                  <c:v>51.947201530568066</c:v>
                </c:pt>
                <c:pt idx="68">
                  <c:v>51.155487740454731</c:v>
                </c:pt>
                <c:pt idx="69">
                  <c:v>50.362428562421115</c:v>
                </c:pt>
                <c:pt idx="70">
                  <c:v>49.567227047637687</c:v>
                </c:pt>
                <c:pt idx="71">
                  <c:v>48.769036216947015</c:v>
                </c:pt>
                <c:pt idx="72">
                  <c:v>47.96695031406265</c:v>
                </c:pt>
                <c:pt idx="73">
                  <c:v>47.159994598374468</c:v>
                </c:pt>
                <c:pt idx="74">
                  <c:v>46.347113338132388</c:v>
                </c:pt>
                <c:pt idx="75">
                  <c:v>45.527155573133612</c:v>
                </c:pt>
                <c:pt idx="76">
                  <c:v>44.69885809451889</c:v>
                </c:pt>
                <c:pt idx="77">
                  <c:v>43.86082492654247</c:v>
                </c:pt>
                <c:pt idx="78">
                  <c:v>43.011502374842415</c:v>
                </c:pt>
                <c:pt idx="79">
                  <c:v>42.149148403853992</c:v>
                </c:pt>
                <c:pt idx="80">
                  <c:v>41.271794687033399</c:v>
                </c:pt>
                <c:pt idx="81">
                  <c:v>40.377199083833375</c:v>
                </c:pt>
                <c:pt idx="82">
                  <c:v>39.46278545446787</c:v>
                </c:pt>
                <c:pt idx="83">
                  <c:v>38.525566498211937</c:v>
                </c:pt>
                <c:pt idx="84">
                  <c:v>37.562043486486424</c:v>
                </c:pt>
                <c:pt idx="85">
                  <c:v>36.568074019112039</c:v>
                </c:pt>
                <c:pt idx="86">
                  <c:v>35.538694689985135</c:v>
                </c:pt>
                <c:pt idx="87">
                  <c:v>34.467878817312538</c:v>
                </c:pt>
                <c:pt idx="88">
                  <c:v>33.348198400055992</c:v>
                </c:pt>
                <c:pt idx="89">
                  <c:v>32.170340907842387</c:v>
                </c:pt>
                <c:pt idx="90">
                  <c:v>30.922398993007256</c:v>
                </c:pt>
                <c:pt idx="91">
                  <c:v>29.588791671885062</c:v>
                </c:pt>
                <c:pt idx="92">
                  <c:v>28.148560744158225</c:v>
                </c:pt>
                <c:pt idx="93">
                  <c:v>26.572550923925824</c:v>
                </c:pt>
                <c:pt idx="94">
                  <c:v>24.818462234382519</c:v>
                </c:pt>
                <c:pt idx="95">
                  <c:v>22.821501359050163</c:v>
                </c:pt>
                <c:pt idx="96">
                  <c:v>20.474900459454044</c:v>
                </c:pt>
                <c:pt idx="97">
                  <c:v>17.583391343494295</c:v>
                </c:pt>
                <c:pt idx="98">
                  <c:v>13.726626416662127</c:v>
                </c:pt>
                <c:pt idx="99">
                  <c:v>7.6817303662010232</c:v>
                </c:pt>
                <c:pt idx="100">
                  <c:v>-9.7025568992285987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04-48D4-B9DA-55AA1451A54F}"/>
            </c:ext>
          </c:extLst>
        </c:ser>
        <c:ser>
          <c:idx val="4"/>
          <c:order val="7"/>
          <c:tx>
            <c:v>MW</c:v>
          </c:tx>
          <c:spPr>
            <a:ln>
              <a:solidFill>
                <a:schemeClr val="accent1">
                  <a:alpha val="70000"/>
                </a:schemeClr>
              </a:solidFill>
            </a:ln>
          </c:spPr>
          <c:marker>
            <c:symbol val="none"/>
          </c:marker>
          <c:xVal>
            <c:numRef>
              <c:f>MW!$M$3:$M$103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0.10750000000000001</c:v>
                </c:pt>
                <c:pt idx="2">
                  <c:v>0.115</c:v>
                </c:pt>
                <c:pt idx="3">
                  <c:v>0.1225</c:v>
                </c:pt>
                <c:pt idx="4">
                  <c:v>0.13</c:v>
                </c:pt>
                <c:pt idx="5">
                  <c:v>0.13750000000000001</c:v>
                </c:pt>
                <c:pt idx="6">
                  <c:v>0.14500000000000002</c:v>
                </c:pt>
                <c:pt idx="7">
                  <c:v>0.15250000000000002</c:v>
                </c:pt>
                <c:pt idx="8">
                  <c:v>0.16</c:v>
                </c:pt>
                <c:pt idx="9">
                  <c:v>0.16750000000000001</c:v>
                </c:pt>
                <c:pt idx="10">
                  <c:v>0.17499999999999999</c:v>
                </c:pt>
                <c:pt idx="11">
                  <c:v>0.1825</c:v>
                </c:pt>
                <c:pt idx="12">
                  <c:v>0.19</c:v>
                </c:pt>
                <c:pt idx="13">
                  <c:v>0.19749999999999998</c:v>
                </c:pt>
                <c:pt idx="14">
                  <c:v>0.20499999999999999</c:v>
                </c:pt>
                <c:pt idx="15">
                  <c:v>0.21249999999999999</c:v>
                </c:pt>
                <c:pt idx="16">
                  <c:v>0.22</c:v>
                </c:pt>
                <c:pt idx="17">
                  <c:v>0.22750000000000001</c:v>
                </c:pt>
                <c:pt idx="18">
                  <c:v>0.23500000000000001</c:v>
                </c:pt>
                <c:pt idx="19">
                  <c:v>0.24250000000000002</c:v>
                </c:pt>
                <c:pt idx="20">
                  <c:v>0.25</c:v>
                </c:pt>
                <c:pt idx="21">
                  <c:v>0.25750000000000006</c:v>
                </c:pt>
                <c:pt idx="22">
                  <c:v>0.26500000000000001</c:v>
                </c:pt>
                <c:pt idx="23">
                  <c:v>0.27250000000000008</c:v>
                </c:pt>
                <c:pt idx="24">
                  <c:v>0.28000000000000003</c:v>
                </c:pt>
                <c:pt idx="25">
                  <c:v>0.28750000000000009</c:v>
                </c:pt>
                <c:pt idx="26">
                  <c:v>0.29500000000000004</c:v>
                </c:pt>
                <c:pt idx="27">
                  <c:v>0.3025000000000001</c:v>
                </c:pt>
                <c:pt idx="28">
                  <c:v>0.31000000000000005</c:v>
                </c:pt>
                <c:pt idx="29">
                  <c:v>0.31750000000000012</c:v>
                </c:pt>
                <c:pt idx="30">
                  <c:v>0.32500000000000007</c:v>
                </c:pt>
                <c:pt idx="31">
                  <c:v>0.33250000000000013</c:v>
                </c:pt>
                <c:pt idx="32">
                  <c:v>0.34000000000000008</c:v>
                </c:pt>
                <c:pt idx="33">
                  <c:v>0.34750000000000014</c:v>
                </c:pt>
                <c:pt idx="34">
                  <c:v>0.35500000000000009</c:v>
                </c:pt>
                <c:pt idx="35">
                  <c:v>0.36250000000000016</c:v>
                </c:pt>
                <c:pt idx="36">
                  <c:v>0.37000000000000011</c:v>
                </c:pt>
                <c:pt idx="37">
                  <c:v>0.37750000000000017</c:v>
                </c:pt>
                <c:pt idx="38">
                  <c:v>0.38500000000000012</c:v>
                </c:pt>
                <c:pt idx="39">
                  <c:v>0.39250000000000018</c:v>
                </c:pt>
                <c:pt idx="40">
                  <c:v>0.40000000000000013</c:v>
                </c:pt>
                <c:pt idx="41">
                  <c:v>0.4075000000000002</c:v>
                </c:pt>
                <c:pt idx="42">
                  <c:v>0.41500000000000015</c:v>
                </c:pt>
                <c:pt idx="43">
                  <c:v>0.42250000000000021</c:v>
                </c:pt>
                <c:pt idx="44">
                  <c:v>0.43000000000000016</c:v>
                </c:pt>
                <c:pt idx="45">
                  <c:v>0.43750000000000022</c:v>
                </c:pt>
                <c:pt idx="46">
                  <c:v>0.44500000000000017</c:v>
                </c:pt>
                <c:pt idx="47">
                  <c:v>0.45250000000000024</c:v>
                </c:pt>
                <c:pt idx="48">
                  <c:v>0.46000000000000019</c:v>
                </c:pt>
                <c:pt idx="49">
                  <c:v>0.46750000000000025</c:v>
                </c:pt>
                <c:pt idx="50">
                  <c:v>0.4750000000000002</c:v>
                </c:pt>
                <c:pt idx="51">
                  <c:v>0.48250000000000015</c:v>
                </c:pt>
                <c:pt idx="52">
                  <c:v>0.49000000000000021</c:v>
                </c:pt>
                <c:pt idx="53">
                  <c:v>0.49750000000000016</c:v>
                </c:pt>
                <c:pt idx="54">
                  <c:v>0.50500000000000023</c:v>
                </c:pt>
                <c:pt idx="55">
                  <c:v>0.51250000000000018</c:v>
                </c:pt>
                <c:pt idx="56">
                  <c:v>0.52000000000000024</c:v>
                </c:pt>
                <c:pt idx="57">
                  <c:v>0.52750000000000019</c:v>
                </c:pt>
                <c:pt idx="58">
                  <c:v>0.53500000000000025</c:v>
                </c:pt>
                <c:pt idx="59">
                  <c:v>0.5425000000000002</c:v>
                </c:pt>
                <c:pt idx="60">
                  <c:v>0.55000000000000027</c:v>
                </c:pt>
                <c:pt idx="61">
                  <c:v>0.55750000000000022</c:v>
                </c:pt>
                <c:pt idx="62">
                  <c:v>0.56500000000000028</c:v>
                </c:pt>
                <c:pt idx="63">
                  <c:v>0.57250000000000023</c:v>
                </c:pt>
                <c:pt idx="64">
                  <c:v>0.58000000000000029</c:v>
                </c:pt>
                <c:pt idx="65">
                  <c:v>0.58750000000000024</c:v>
                </c:pt>
                <c:pt idx="66">
                  <c:v>0.59500000000000031</c:v>
                </c:pt>
                <c:pt idx="67">
                  <c:v>0.60250000000000026</c:v>
                </c:pt>
                <c:pt idx="68">
                  <c:v>0.61000000000000021</c:v>
                </c:pt>
                <c:pt idx="69">
                  <c:v>0.61750000000000027</c:v>
                </c:pt>
                <c:pt idx="70">
                  <c:v>0.62500000000000033</c:v>
                </c:pt>
                <c:pt idx="71">
                  <c:v>0.63250000000000028</c:v>
                </c:pt>
                <c:pt idx="72">
                  <c:v>0.64000000000000024</c:v>
                </c:pt>
                <c:pt idx="73">
                  <c:v>0.6475000000000003</c:v>
                </c:pt>
                <c:pt idx="74">
                  <c:v>0.65500000000000036</c:v>
                </c:pt>
                <c:pt idx="75">
                  <c:v>0.66250000000000031</c:v>
                </c:pt>
                <c:pt idx="76">
                  <c:v>0.67000000000000026</c:v>
                </c:pt>
                <c:pt idx="77">
                  <c:v>0.67750000000000032</c:v>
                </c:pt>
                <c:pt idx="78">
                  <c:v>0.68500000000000039</c:v>
                </c:pt>
                <c:pt idx="79">
                  <c:v>0.69250000000000034</c:v>
                </c:pt>
                <c:pt idx="80">
                  <c:v>0.70000000000000029</c:v>
                </c:pt>
                <c:pt idx="81">
                  <c:v>0.70750000000000035</c:v>
                </c:pt>
                <c:pt idx="82">
                  <c:v>0.71500000000000041</c:v>
                </c:pt>
                <c:pt idx="83">
                  <c:v>0.72250000000000036</c:v>
                </c:pt>
                <c:pt idx="84">
                  <c:v>0.73000000000000032</c:v>
                </c:pt>
                <c:pt idx="85">
                  <c:v>0.73750000000000038</c:v>
                </c:pt>
                <c:pt idx="86">
                  <c:v>0.74500000000000044</c:v>
                </c:pt>
                <c:pt idx="87">
                  <c:v>0.75250000000000039</c:v>
                </c:pt>
                <c:pt idx="88">
                  <c:v>0.76000000000000034</c:v>
                </c:pt>
                <c:pt idx="89">
                  <c:v>0.7675000000000004</c:v>
                </c:pt>
                <c:pt idx="90">
                  <c:v>0.77500000000000047</c:v>
                </c:pt>
                <c:pt idx="91">
                  <c:v>0.78250000000000042</c:v>
                </c:pt>
                <c:pt idx="92">
                  <c:v>0.79000000000000037</c:v>
                </c:pt>
                <c:pt idx="93">
                  <c:v>0.79750000000000043</c:v>
                </c:pt>
                <c:pt idx="94">
                  <c:v>0.80500000000000049</c:v>
                </c:pt>
                <c:pt idx="95">
                  <c:v>0.81250000000000044</c:v>
                </c:pt>
                <c:pt idx="96">
                  <c:v>0.8200000000000004</c:v>
                </c:pt>
                <c:pt idx="97">
                  <c:v>0.82750000000000046</c:v>
                </c:pt>
                <c:pt idx="98">
                  <c:v>0.83500000000000052</c:v>
                </c:pt>
                <c:pt idx="99">
                  <c:v>0.84250000000000047</c:v>
                </c:pt>
                <c:pt idx="100">
                  <c:v>0.85000000000000042</c:v>
                </c:pt>
              </c:numCache>
            </c:numRef>
          </c:xVal>
          <c:yVal>
            <c:numRef>
              <c:f>MW!$Q$3:$Q$103</c:f>
              <c:numCache>
                <c:formatCode>0.0</c:formatCode>
                <c:ptCount val="101"/>
                <c:pt idx="0">
                  <c:v>109.46651813084679</c:v>
                </c:pt>
                <c:pt idx="1">
                  <c:v>92.477210831102909</c:v>
                </c:pt>
                <c:pt idx="2">
                  <c:v>83.478069594756235</c:v>
                </c:pt>
                <c:pt idx="3">
                  <c:v>76.803495598379982</c:v>
                </c:pt>
                <c:pt idx="4">
                  <c:v>71.474416062672162</c:v>
                </c:pt>
                <c:pt idx="5">
                  <c:v>67.023186344852675</c:v>
                </c:pt>
                <c:pt idx="6">
                  <c:v>63.189737694350072</c:v>
                </c:pt>
                <c:pt idx="7">
                  <c:v>59.814432323780373</c:v>
                </c:pt>
                <c:pt idx="8">
                  <c:v>56.792203513200391</c:v>
                </c:pt>
                <c:pt idx="9">
                  <c:v>54.050205830088352</c:v>
                </c:pt>
                <c:pt idx="10">
                  <c:v>51.535849601836873</c:v>
                </c:pt>
                <c:pt idx="11">
                  <c:v>49.209919600799211</c:v>
                </c:pt>
                <c:pt idx="12">
                  <c:v>47.042387669868305</c:v>
                </c:pt>
                <c:pt idx="13">
                  <c:v>45.009745226812086</c:v>
                </c:pt>
                <c:pt idx="14">
                  <c:v>43.093238278120758</c:v>
                </c:pt>
                <c:pt idx="15">
                  <c:v>41.277661657196937</c:v>
                </c:pt>
                <c:pt idx="16">
                  <c:v>39.550512485244312</c:v>
                </c:pt>
                <c:pt idx="17">
                  <c:v>37.901381621386854</c:v>
                </c:pt>
                <c:pt idx="18">
                  <c:v>36.321507065833082</c:v>
                </c:pt>
                <c:pt idx="19">
                  <c:v>34.803440190983004</c:v>
                </c:pt>
                <c:pt idx="20">
                  <c:v>33.340792223769242</c:v>
                </c:pt>
                <c:pt idx="21">
                  <c:v>31.92803887181962</c:v>
                </c:pt>
                <c:pt idx="22">
                  <c:v>30.560367778469342</c:v>
                </c:pt>
                <c:pt idx="23">
                  <c:v>29.233557998995764</c:v>
                </c:pt>
                <c:pt idx="24">
                  <c:v>27.943883742698002</c:v>
                </c:pt>
                <c:pt idx="25">
                  <c:v>26.688036730582361</c:v>
                </c:pt>
                <c:pt idx="26">
                  <c:v>25.46306299473811</c:v>
                </c:pt>
                <c:pt idx="27">
                  <c:v>24.266310996666085</c:v>
                </c:pt>
                <c:pt idx="28">
                  <c:v>23.095388700834476</c:v>
                </c:pt>
                <c:pt idx="29">
                  <c:v>21.948127794822678</c:v>
                </c:pt>
                <c:pt idx="30">
                  <c:v>20.822553658221384</c:v>
                </c:pt>
                <c:pt idx="31">
                  <c:v>19.716859989808871</c:v>
                </c:pt>
                <c:pt idx="32">
                  <c:v>18.629387234832627</c:v>
                </c:pt>
                <c:pt idx="33">
                  <c:v>17.558604131455066</c:v>
                </c:pt>
                <c:pt idx="34">
                  <c:v>16.50309183185594</c:v>
                </c:pt>
                <c:pt idx="35">
                  <c:v>15.461530159287154</c:v>
                </c:pt>
                <c:pt idx="36">
                  <c:v>14.432685645172839</c:v>
                </c:pt>
                <c:pt idx="37">
                  <c:v>13.415401055428665</c:v>
                </c:pt>
                <c:pt idx="38">
                  <c:v>12.408586166814436</c:v>
                </c:pt>
                <c:pt idx="39">
                  <c:v>11.411209595234133</c:v>
                </c:pt>
                <c:pt idx="40">
                  <c:v>10.42229151080409</c:v>
                </c:pt>
                <c:pt idx="41">
                  <c:v>9.4408971010190434</c:v>
                </c:pt>
                <c:pt idx="42">
                  <c:v>8.46613066468481</c:v>
                </c:pt>
                <c:pt idx="43">
                  <c:v>7.4971302365949377</c:v>
                </c:pt>
                <c:pt idx="44">
                  <c:v>6.5330626569008459</c:v>
                </c:pt>
                <c:pt idx="45">
                  <c:v>5.5731190104535777</c:v>
                </c:pt>
                <c:pt idx="46">
                  <c:v>4.6165103705171493</c:v>
                </c:pt>
                <c:pt idx="47">
                  <c:v>3.6624637885312548</c:v>
                </c:pt>
                <c:pt idx="48">
                  <c:v>2.7102184773534534</c:v>
                </c:pt>
                <c:pt idx="49">
                  <c:v>1.7590221398463473</c:v>
                </c:pt>
                <c:pt idx="50">
                  <c:v>0.80812739792838695</c:v>
                </c:pt>
                <c:pt idx="51">
                  <c:v>-0.1432117205527611</c:v>
                </c:pt>
                <c:pt idx="52">
                  <c:v>-1.0957432784829289</c:v>
                </c:pt>
                <c:pt idx="53">
                  <c:v>-2.0502209507087246</c:v>
                </c:pt>
                <c:pt idx="54">
                  <c:v>-3.0074076113551853</c:v>
                </c:pt>
                <c:pt idx="55">
                  <c:v>-3.9680790302557871</c:v>
                </c:pt>
                <c:pt idx="56">
                  <c:v>-4.9330277239158749</c:v>
                </c:pt>
                <c:pt idx="57">
                  <c:v>-5.9030670099519194</c:v>
                </c:pt>
                <c:pt idx="58">
                  <c:v>-6.8790353185683486</c:v>
                </c:pt>
                <c:pt idx="59">
                  <c:v>-7.8618008207371455</c:v>
                </c:pt>
                <c:pt idx="60">
                  <c:v>-8.8522664403142404</c:v>
                </c:pt>
                <c:pt idx="61">
                  <c:v>-9.8513753268653534</c:v>
                </c:pt>
                <c:pt idx="62">
                  <c:v>-10.860116877804977</c:v>
                </c:pt>
                <c:pt idx="63">
                  <c:v>-11.879533412998077</c:v>
                </c:pt>
                <c:pt idx="64">
                  <c:v>-12.910727623037994</c:v>
                </c:pt>
                <c:pt idx="65">
                  <c:v>-13.954870934688021</c:v>
                </c:pt>
                <c:pt idx="66">
                  <c:v>-15.013212964605074</c:v>
                </c:pt>
                <c:pt idx="67">
                  <c:v>-16.087092266887428</c:v>
                </c:pt>
                <c:pt idx="68">
                  <c:v>-17.177948622939176</c:v>
                </c:pt>
                <c:pt idx="69">
                  <c:v>-18.287337176192551</c:v>
                </c:pt>
                <c:pt idx="70">
                  <c:v>-19.416944782488514</c:v>
                </c:pt>
                <c:pt idx="71">
                  <c:v>-20.568609033743851</c:v>
                </c:pt>
                <c:pt idx="72">
                  <c:v>-21.744340523796623</c:v>
                </c:pt>
                <c:pt idx="73">
                  <c:v>-22.946349068916401</c:v>
                </c:pt>
                <c:pt idx="74">
                  <c:v>-24.177074782346374</c:v>
                </c:pt>
                <c:pt idx="75">
                  <c:v>-25.439225147680379</c:v>
                </c:pt>
                <c:pt idx="76">
                  <c:v>-26.735819561176932</c:v>
                </c:pt>
                <c:pt idx="77">
                  <c:v>-28.07024324889807</c:v>
                </c:pt>
                <c:pt idx="78">
                  <c:v>-29.446313054687344</c:v>
                </c:pt>
                <c:pt idx="79">
                  <c:v>-30.868358403978871</c:v>
                </c:pt>
                <c:pt idx="80">
                  <c:v>-32.341321871795223</c:v>
                </c:pt>
                <c:pt idx="81">
                  <c:v>-33.870885365661699</c:v>
                </c:pt>
                <c:pt idx="82">
                  <c:v>-35.463630197754128</c:v>
                </c:pt>
                <c:pt idx="83">
                  <c:v>-37.127242614187765</c:v>
                </c:pt>
                <c:pt idx="84">
                  <c:v>-38.870781232045495</c:v>
                </c:pt>
                <c:pt idx="85">
                  <c:v>-40.705030224634335</c:v>
                </c:pt>
                <c:pt idx="86">
                  <c:v>-42.642973540554287</c:v>
                </c:pt>
                <c:pt idx="87">
                  <c:v>-44.700443631065077</c:v>
                </c:pt>
                <c:pt idx="88">
                  <c:v>-46.897027920608409</c:v>
                </c:pt>
                <c:pt idx="89">
                  <c:v>-49.257366588351779</c:v>
                </c:pt>
                <c:pt idx="90">
                  <c:v>-51.813063656736631</c:v>
                </c:pt>
                <c:pt idx="91">
                  <c:v>-54.605595757961275</c:v>
                </c:pt>
                <c:pt idx="92">
                  <c:v>-57.690917030516083</c:v>
                </c:pt>
                <c:pt idx="93">
                  <c:v>-61.147105145379435</c:v>
                </c:pt>
                <c:pt idx="94">
                  <c:v>-65.087829522476525</c:v>
                </c:pt>
                <c:pt idx="95">
                  <c:v>-69.687931344636709</c:v>
                </c:pt>
                <c:pt idx="96">
                  <c:v>-75.237105881917287</c:v>
                </c:pt>
                <c:pt idx="97">
                  <c:v>-82.269438226888425</c:v>
                </c:pt>
                <c:pt idx="98">
                  <c:v>-91.950097990551967</c:v>
                </c:pt>
                <c:pt idx="99">
                  <c:v>-107.76703448770708</c:v>
                </c:pt>
                <c:pt idx="100">
                  <c:v>-161.1462967218929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504-48D4-B9DA-55AA1451A54F}"/>
            </c:ext>
          </c:extLst>
        </c:ser>
        <c:ser>
          <c:idx val="5"/>
          <c:order val="8"/>
          <c:tx>
            <c:v>OW</c:v>
          </c:tx>
          <c:spPr>
            <a:ln>
              <a:prstDash val="dashDot"/>
            </a:ln>
          </c:spPr>
          <c:marker>
            <c:symbol val="none"/>
          </c:marker>
          <c:xVal>
            <c:numRef>
              <c:f>OW!$M$3:$M$103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0.10850000000000001</c:v>
                </c:pt>
                <c:pt idx="2">
                  <c:v>0.11700000000000001</c:v>
                </c:pt>
                <c:pt idx="3">
                  <c:v>0.1255</c:v>
                </c:pt>
                <c:pt idx="4">
                  <c:v>0.13400000000000001</c:v>
                </c:pt>
                <c:pt idx="5">
                  <c:v>0.14250000000000002</c:v>
                </c:pt>
                <c:pt idx="6">
                  <c:v>0.15100000000000002</c:v>
                </c:pt>
                <c:pt idx="7">
                  <c:v>0.1595</c:v>
                </c:pt>
                <c:pt idx="8">
                  <c:v>0.16800000000000001</c:v>
                </c:pt>
                <c:pt idx="9">
                  <c:v>0.17649999999999999</c:v>
                </c:pt>
                <c:pt idx="10">
                  <c:v>0.185</c:v>
                </c:pt>
                <c:pt idx="11">
                  <c:v>0.19350000000000001</c:v>
                </c:pt>
                <c:pt idx="12">
                  <c:v>0.20199999999999999</c:v>
                </c:pt>
                <c:pt idx="13">
                  <c:v>0.21049999999999996</c:v>
                </c:pt>
                <c:pt idx="14">
                  <c:v>0.21899999999999997</c:v>
                </c:pt>
                <c:pt idx="15">
                  <c:v>0.22750000000000001</c:v>
                </c:pt>
                <c:pt idx="16">
                  <c:v>0.23600000000000002</c:v>
                </c:pt>
                <c:pt idx="17">
                  <c:v>0.24450000000000002</c:v>
                </c:pt>
                <c:pt idx="18">
                  <c:v>0.253</c:v>
                </c:pt>
                <c:pt idx="19">
                  <c:v>0.26150000000000007</c:v>
                </c:pt>
                <c:pt idx="20">
                  <c:v>0.27</c:v>
                </c:pt>
                <c:pt idx="21">
                  <c:v>0.27850000000000008</c:v>
                </c:pt>
                <c:pt idx="22">
                  <c:v>0.28700000000000003</c:v>
                </c:pt>
                <c:pt idx="23">
                  <c:v>0.2955000000000001</c:v>
                </c:pt>
                <c:pt idx="24">
                  <c:v>0.30400000000000005</c:v>
                </c:pt>
                <c:pt idx="25">
                  <c:v>0.31250000000000006</c:v>
                </c:pt>
                <c:pt idx="26">
                  <c:v>0.32100000000000006</c:v>
                </c:pt>
                <c:pt idx="27">
                  <c:v>0.32950000000000007</c:v>
                </c:pt>
                <c:pt idx="28">
                  <c:v>0.33800000000000008</c:v>
                </c:pt>
                <c:pt idx="29">
                  <c:v>0.34650000000000009</c:v>
                </c:pt>
                <c:pt idx="30">
                  <c:v>0.35500000000000009</c:v>
                </c:pt>
                <c:pt idx="31">
                  <c:v>0.36350000000000005</c:v>
                </c:pt>
                <c:pt idx="32">
                  <c:v>0.37200000000000011</c:v>
                </c:pt>
                <c:pt idx="33">
                  <c:v>0.38050000000000006</c:v>
                </c:pt>
                <c:pt idx="34">
                  <c:v>0.38900000000000012</c:v>
                </c:pt>
                <c:pt idx="35">
                  <c:v>0.39750000000000008</c:v>
                </c:pt>
                <c:pt idx="36">
                  <c:v>0.40600000000000014</c:v>
                </c:pt>
                <c:pt idx="37">
                  <c:v>0.41450000000000009</c:v>
                </c:pt>
                <c:pt idx="38">
                  <c:v>0.42300000000000015</c:v>
                </c:pt>
                <c:pt idx="39">
                  <c:v>0.43150000000000011</c:v>
                </c:pt>
                <c:pt idx="40">
                  <c:v>0.44000000000000017</c:v>
                </c:pt>
                <c:pt idx="41">
                  <c:v>0.44850000000000012</c:v>
                </c:pt>
                <c:pt idx="42">
                  <c:v>0.45700000000000018</c:v>
                </c:pt>
                <c:pt idx="43">
                  <c:v>0.46550000000000014</c:v>
                </c:pt>
                <c:pt idx="44">
                  <c:v>0.4740000000000002</c:v>
                </c:pt>
                <c:pt idx="45">
                  <c:v>0.48250000000000015</c:v>
                </c:pt>
                <c:pt idx="46">
                  <c:v>0.49100000000000021</c:v>
                </c:pt>
                <c:pt idx="47">
                  <c:v>0.49950000000000017</c:v>
                </c:pt>
                <c:pt idx="48">
                  <c:v>0.50800000000000023</c:v>
                </c:pt>
                <c:pt idx="49">
                  <c:v>0.51650000000000018</c:v>
                </c:pt>
                <c:pt idx="50">
                  <c:v>0.52500000000000013</c:v>
                </c:pt>
                <c:pt idx="51">
                  <c:v>0.5335000000000002</c:v>
                </c:pt>
                <c:pt idx="52">
                  <c:v>0.54200000000000015</c:v>
                </c:pt>
                <c:pt idx="53">
                  <c:v>0.55050000000000021</c:v>
                </c:pt>
                <c:pt idx="54">
                  <c:v>0.55900000000000016</c:v>
                </c:pt>
                <c:pt idx="55">
                  <c:v>0.56750000000000023</c:v>
                </c:pt>
                <c:pt idx="56">
                  <c:v>0.57600000000000018</c:v>
                </c:pt>
                <c:pt idx="57">
                  <c:v>0.58450000000000024</c:v>
                </c:pt>
                <c:pt idx="58">
                  <c:v>0.59300000000000019</c:v>
                </c:pt>
                <c:pt idx="59">
                  <c:v>0.60150000000000026</c:v>
                </c:pt>
                <c:pt idx="60">
                  <c:v>0.61000000000000021</c:v>
                </c:pt>
                <c:pt idx="61">
                  <c:v>0.61850000000000027</c:v>
                </c:pt>
                <c:pt idx="62">
                  <c:v>0.62700000000000022</c:v>
                </c:pt>
                <c:pt idx="63">
                  <c:v>0.63550000000000029</c:v>
                </c:pt>
                <c:pt idx="64">
                  <c:v>0.64400000000000024</c:v>
                </c:pt>
                <c:pt idx="65">
                  <c:v>0.6525000000000003</c:v>
                </c:pt>
                <c:pt idx="66">
                  <c:v>0.66100000000000025</c:v>
                </c:pt>
                <c:pt idx="67">
                  <c:v>0.66950000000000032</c:v>
                </c:pt>
                <c:pt idx="68">
                  <c:v>0.67800000000000027</c:v>
                </c:pt>
                <c:pt idx="69">
                  <c:v>0.68650000000000033</c:v>
                </c:pt>
                <c:pt idx="70">
                  <c:v>0.69500000000000028</c:v>
                </c:pt>
                <c:pt idx="71">
                  <c:v>0.70350000000000035</c:v>
                </c:pt>
                <c:pt idx="72">
                  <c:v>0.7120000000000003</c:v>
                </c:pt>
                <c:pt idx="73">
                  <c:v>0.72050000000000036</c:v>
                </c:pt>
                <c:pt idx="74">
                  <c:v>0.72900000000000031</c:v>
                </c:pt>
                <c:pt idx="75">
                  <c:v>0.73750000000000038</c:v>
                </c:pt>
                <c:pt idx="76">
                  <c:v>0.74600000000000033</c:v>
                </c:pt>
                <c:pt idx="77">
                  <c:v>0.75450000000000039</c:v>
                </c:pt>
                <c:pt idx="78">
                  <c:v>0.76300000000000034</c:v>
                </c:pt>
                <c:pt idx="79">
                  <c:v>0.77150000000000041</c:v>
                </c:pt>
                <c:pt idx="80">
                  <c:v>0.78000000000000036</c:v>
                </c:pt>
                <c:pt idx="81">
                  <c:v>0.78850000000000042</c:v>
                </c:pt>
                <c:pt idx="82">
                  <c:v>0.79700000000000037</c:v>
                </c:pt>
                <c:pt idx="83">
                  <c:v>0.80550000000000044</c:v>
                </c:pt>
                <c:pt idx="84">
                  <c:v>0.81400000000000039</c:v>
                </c:pt>
                <c:pt idx="85">
                  <c:v>0.82250000000000045</c:v>
                </c:pt>
                <c:pt idx="86">
                  <c:v>0.83100000000000041</c:v>
                </c:pt>
                <c:pt idx="87">
                  <c:v>0.83950000000000047</c:v>
                </c:pt>
                <c:pt idx="88">
                  <c:v>0.84800000000000042</c:v>
                </c:pt>
                <c:pt idx="89">
                  <c:v>0.85650000000000048</c:v>
                </c:pt>
                <c:pt idx="90">
                  <c:v>0.86500000000000044</c:v>
                </c:pt>
                <c:pt idx="91">
                  <c:v>0.8735000000000005</c:v>
                </c:pt>
                <c:pt idx="92">
                  <c:v>0.88200000000000045</c:v>
                </c:pt>
                <c:pt idx="93">
                  <c:v>0.89050000000000051</c:v>
                </c:pt>
                <c:pt idx="94">
                  <c:v>0.89900000000000047</c:v>
                </c:pt>
                <c:pt idx="95">
                  <c:v>0.90750000000000053</c:v>
                </c:pt>
                <c:pt idx="96">
                  <c:v>0.91600000000000048</c:v>
                </c:pt>
                <c:pt idx="97">
                  <c:v>0.92450000000000054</c:v>
                </c:pt>
                <c:pt idx="98">
                  <c:v>0.9330000000000005</c:v>
                </c:pt>
                <c:pt idx="99">
                  <c:v>0.94150000000000056</c:v>
                </c:pt>
                <c:pt idx="100">
                  <c:v>0.95000000000000051</c:v>
                </c:pt>
              </c:numCache>
            </c:numRef>
          </c:xVal>
          <c:yVal>
            <c:numRef>
              <c:f>OW!$Q$3:$Q$103</c:f>
              <c:numCache>
                <c:formatCode>0.0</c:formatCode>
                <c:ptCount val="101"/>
                <c:pt idx="0">
                  <c:v>49.5</c:v>
                </c:pt>
                <c:pt idx="1">
                  <c:v>9.6538779838780471</c:v>
                </c:pt>
                <c:pt idx="2">
                  <c:v>-6.0189415810385833</c:v>
                </c:pt>
                <c:pt idx="3">
                  <c:v>-14.364657084238493</c:v>
                </c:pt>
                <c:pt idx="4">
                  <c:v>-19.633920554851933</c:v>
                </c:pt>
                <c:pt idx="5">
                  <c:v>-23.324725964649769</c:v>
                </c:pt>
                <c:pt idx="6">
                  <c:v>-26.100251228294198</c:v>
                </c:pt>
                <c:pt idx="7">
                  <c:v>-28.299363266779871</c:v>
                </c:pt>
                <c:pt idx="8">
                  <c:v>-30.113331641760372</c:v>
                </c:pt>
                <c:pt idx="9">
                  <c:v>-31.658352981028983</c:v>
                </c:pt>
                <c:pt idx="10">
                  <c:v>-33.009141564880366</c:v>
                </c:pt>
                <c:pt idx="11">
                  <c:v>-34.215968351803753</c:v>
                </c:pt>
                <c:pt idx="12">
                  <c:v>-35.313941483381015</c:v>
                </c:pt>
                <c:pt idx="13">
                  <c:v>-36.328359262822332</c:v>
                </c:pt>
                <c:pt idx="14">
                  <c:v>-37.27794716466255</c:v>
                </c:pt>
                <c:pt idx="15">
                  <c:v>-38.176894537691794</c:v>
                </c:pt>
                <c:pt idx="16">
                  <c:v>-39.036180192622886</c:v>
                </c:pt>
                <c:pt idx="17">
                  <c:v>-39.864460760685979</c:v>
                </c:pt>
                <c:pt idx="18">
                  <c:v>-40.668681452461428</c:v>
                </c:pt>
                <c:pt idx="19">
                  <c:v>-41.454505555528016</c:v>
                </c:pt>
                <c:pt idx="20">
                  <c:v>-42.22662261759654</c:v>
                </c:pt>
                <c:pt idx="21">
                  <c:v>-42.988973639309435</c:v>
                </c:pt>
                <c:pt idx="22">
                  <c:v>-43.744918375253754</c:v>
                </c:pt>
                <c:pt idx="23">
                  <c:v>-44.497361539848391</c:v>
                </c:pt>
                <c:pt idx="24">
                  <c:v>-45.248849380970256</c:v>
                </c:pt>
                <c:pt idx="25">
                  <c:v>-46.001644584649867</c:v>
                </c:pt>
                <c:pt idx="26">
                  <c:v>-46.757785133998333</c:v>
                </c:pt>
                <c:pt idx="27">
                  <c:v>-47.519131153316202</c:v>
                </c:pt>
                <c:pt idx="28">
                  <c:v>-48.287402667785749</c:v>
                </c:pt>
                <c:pt idx="29">
                  <c:v>-49.064210437401847</c:v>
                </c:pt>
                <c:pt idx="30">
                  <c:v>-49.851081475466408</c:v>
                </c:pt>
                <c:pt idx="31">
                  <c:v>-50.649480467709004</c:v>
                </c:pt>
                <c:pt idx="32">
                  <c:v>-51.460828021560957</c:v>
                </c:pt>
                <c:pt idx="33">
                  <c:v>-52.286516464891648</c:v>
                </c:pt>
                <c:pt idx="34">
                  <c:v>-53.127923758044226</c:v>
                </c:pt>
                <c:pt idx="35">
                  <c:v>-53.986425967290373</c:v>
                </c:pt>
                <c:pt idx="36">
                  <c:v>-54.863408661330737</c:v>
                </c:pt>
                <c:pt idx="37">
                  <c:v>-55.760277527725776</c:v>
                </c:pt>
                <c:pt idx="38">
                  <c:v>-56.678468457813153</c:v>
                </c:pt>
                <c:pt idx="39">
                  <c:v>-57.619457312906249</c:v>
                </c:pt>
                <c:pt idx="40">
                  <c:v>-58.584769558605529</c:v>
                </c:pt>
                <c:pt idx="41">
                  <c:v>-59.575989935886234</c:v>
                </c:pt>
                <c:pt idx="42">
                  <c:v>-60.594772325825062</c:v>
                </c:pt>
                <c:pt idx="43">
                  <c:v>-61.642849958387991</c:v>
                </c:pt>
                <c:pt idx="44">
                  <c:v>-62.722046113944629</c:v>
                </c:pt>
                <c:pt idx="45">
                  <c:v>-63.834285468683746</c:v>
                </c:pt>
                <c:pt idx="46">
                  <c:v>-64.981606241677056</c:v>
                </c:pt>
                <c:pt idx="47">
                  <c:v>-66.166173311957735</c:v>
                </c:pt>
                <c:pt idx="48">
                  <c:v>-67.390292488804477</c:v>
                </c:pt>
                <c:pt idx="49">
                  <c:v>-68.65642613777672</c:v>
                </c:pt>
                <c:pt idx="50">
                  <c:v>-69.967210389439629</c:v>
                </c:pt>
                <c:pt idx="51">
                  <c:v>-71.325474187844634</c:v>
                </c:pt>
                <c:pt idx="52">
                  <c:v>-72.73426047262393</c:v>
                </c:pt>
                <c:pt idx="53">
                  <c:v>-74.19684983320154</c:v>
                </c:pt>
                <c:pt idx="54">
                  <c:v>-75.716787027638503</c:v>
                </c:pt>
                <c:pt idx="55">
                  <c:v>-77.297910823929598</c:v>
                </c:pt>
                <c:pt idx="56">
                  <c:v>-78.94438770056594</c:v>
                </c:pt>
                <c:pt idx="57">
                  <c:v>-80.660750038923936</c:v>
                </c:pt>
                <c:pt idx="58">
                  <c:v>-82.451939556381944</c:v>
                </c:pt>
                <c:pt idx="59">
                  <c:v>-84.323356870896291</c:v>
                </c:pt>
                <c:pt idx="60">
                  <c:v>-86.28091826130705</c:v>
                </c:pt>
                <c:pt idx="61">
                  <c:v>-88.331120900867134</c:v>
                </c:pt>
                <c:pt idx="62">
                  <c:v>-90.48111810464016</c:v>
                </c:pt>
                <c:pt idx="63">
                  <c:v>-92.738806457771716</c:v>
                </c:pt>
                <c:pt idx="64">
                  <c:v>-95.112927098463814</c:v>
                </c:pt>
                <c:pt idx="65">
                  <c:v>-97.613183939417368</c:v>
                </c:pt>
                <c:pt idx="66">
                  <c:v>-100.25038225439337</c:v>
                </c:pt>
                <c:pt idx="67">
                  <c:v>-103.03659187206476</c:v>
                </c:pt>
                <c:pt idx="68">
                  <c:v>-105.98534026058798</c:v>
                </c:pt>
                <c:pt idx="69">
                  <c:v>-109.11184212503032</c:v>
                </c:pt>
                <c:pt idx="70">
                  <c:v>-112.43327387353447</c:v>
                </c:pt>
                <c:pt idx="71">
                  <c:v>-115.96910357098915</c:v>
                </c:pt>
                <c:pt idx="72">
                  <c:v>-119.74148997697269</c:v>
                </c:pt>
                <c:pt idx="73">
                  <c:v>-123.7757682184683</c:v>
                </c:pt>
                <c:pt idx="74">
                  <c:v>-128.1010449464811</c:v>
                </c:pt>
                <c:pt idx="75">
                  <c:v>-132.75093299833028</c:v>
                </c:pt>
                <c:pt idx="76">
                  <c:v>-137.76446540178071</c:v>
                </c:pt>
                <c:pt idx="77">
                  <c:v>-143.18724214236966</c:v>
                </c:pt>
                <c:pt idx="78">
                  <c:v>-149.07288215552737</c:v>
                </c:pt>
                <c:pt idx="79">
                  <c:v>-155.48488005213392</c:v>
                </c:pt>
                <c:pt idx="80">
                  <c:v>-162.49900607110001</c:v>
                </c:pt>
                <c:pt idx="81">
                  <c:v>-170.20644484252489</c:v>
                </c:pt>
                <c:pt idx="82">
                  <c:v>-178.71795360798666</c:v>
                </c:pt>
                <c:pt idx="83">
                  <c:v>-188.16944971558939</c:v>
                </c:pt>
                <c:pt idx="84">
                  <c:v>-198.72963750269395</c:v>
                </c:pt>
                <c:pt idx="85">
                  <c:v>-210.61060253603802</c:v>
                </c:pt>
                <c:pt idx="86">
                  <c:v>-224.08281877435829</c:v>
                </c:pt>
                <c:pt idx="87">
                  <c:v>-239.49688178327423</c:v>
                </c:pt>
                <c:pt idx="88">
                  <c:v>-257.31578354010082</c:v>
                </c:pt>
                <c:pt idx="89">
                  <c:v>-278.16424469192611</c:v>
                </c:pt>
                <c:pt idx="90">
                  <c:v>-302.90668547154718</c:v>
                </c:pt>
                <c:pt idx="91">
                  <c:v>-332.77540264161047</c:v>
                </c:pt>
                <c:pt idx="92">
                  <c:v>-369.59139665356724</c:v>
                </c:pt>
                <c:pt idx="93">
                  <c:v>-416.16711953650821</c:v>
                </c:pt>
                <c:pt idx="94">
                  <c:v>-477.09490172661867</c:v>
                </c:pt>
                <c:pt idx="95">
                  <c:v>-560.43683301159263</c:v>
                </c:pt>
                <c:pt idx="96">
                  <c:v>-681.81188417276883</c:v>
                </c:pt>
                <c:pt idx="97">
                  <c:v>-876.12025670849221</c:v>
                </c:pt>
                <c:pt idx="98">
                  <c:v>-1241.3684066162748</c:v>
                </c:pt>
                <c:pt idx="99">
                  <c:v>-2207.2937473719271</c:v>
                </c:pt>
                <c:pt idx="100">
                  <c:v>-16749.126187989903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504-48D4-B9DA-55AA1451A54F}"/>
            </c:ext>
          </c:extLst>
        </c:ser>
        <c:ser>
          <c:idx val="3"/>
          <c:order val="9"/>
          <c:tx>
            <c:v>WW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WW!$M$3:$M$104</c:f>
              <c:numCache>
                <c:formatCode>General</c:formatCode>
                <c:ptCount val="102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  <c:pt idx="101">
                  <c:v>1</c:v>
                </c:pt>
              </c:numCache>
            </c:numRef>
          </c:xVal>
          <c:yVal>
            <c:numRef>
              <c:f>WW!$P$3:$P$104</c:f>
              <c:numCache>
                <c:formatCode>0.0</c:formatCode>
                <c:ptCount val="102"/>
                <c:pt idx="0">
                  <c:v>198.47435265856143</c:v>
                </c:pt>
                <c:pt idx="1">
                  <c:v>182.11780975081004</c:v>
                </c:pt>
                <c:pt idx="2">
                  <c:v>170.66057659307984</c:v>
                </c:pt>
                <c:pt idx="3">
                  <c:v>161.85726093587348</c:v>
                </c:pt>
                <c:pt idx="4">
                  <c:v>154.7181873890909</c:v>
                </c:pt>
                <c:pt idx="5">
                  <c:v>148.71964576933206</c:v>
                </c:pt>
                <c:pt idx="6">
                  <c:v>143.55105560387602</c:v>
                </c:pt>
                <c:pt idx="7">
                  <c:v>139.0131841308328</c:v>
                </c:pt>
                <c:pt idx="8">
                  <c:v>134.97064314848825</c:v>
                </c:pt>
                <c:pt idx="9">
                  <c:v>131.32727124786388</c:v>
                </c:pt>
                <c:pt idx="10">
                  <c:v>128.01233357900264</c:v>
                </c:pt>
                <c:pt idx="11">
                  <c:v>124.97229650183452</c:v>
                </c:pt>
                <c:pt idx="12">
                  <c:v>122.16567724716838</c:v>
                </c:pt>
                <c:pt idx="13">
                  <c:v>119.55968549440161</c:v>
                </c:pt>
                <c:pt idx="14">
                  <c:v>117.12795769247215</c:v>
                </c:pt>
                <c:pt idx="15">
                  <c:v>114.84898372619111</c:v>
                </c:pt>
                <c:pt idx="16">
                  <c:v>112.70498680009308</c:v>
                </c:pt>
                <c:pt idx="17">
                  <c:v>110.6811084960507</c:v>
                </c:pt>
                <c:pt idx="18">
                  <c:v>108.76480444755754</c:v>
                </c:pt>
                <c:pt idx="19">
                  <c:v>106.94538856381399</c:v>
                </c:pt>
                <c:pt idx="20">
                  <c:v>105.21368406825641</c:v>
                </c:pt>
                <c:pt idx="21">
                  <c:v>103.56175267835218</c:v>
                </c:pt>
                <c:pt idx="22">
                  <c:v>101.98268184474203</c:v>
                </c:pt>
                <c:pt idx="23">
                  <c:v>100.47041573877516</c:v>
                </c:pt>
                <c:pt idx="24">
                  <c:v>99.019619628471204</c:v>
                </c:pt>
                <c:pt idx="25">
                  <c:v>97.625570035013368</c:v>
                </c:pt>
                <c:pt idx="26">
                  <c:v>96.284065009280226</c:v>
                </c:pt>
                <c:pt idx="27">
                  <c:v>94.991350265933434</c:v>
                </c:pt>
                <c:pt idx="28">
                  <c:v>93.744057929586972</c:v>
                </c:pt>
                <c:pt idx="29">
                  <c:v>92.539155396516435</c:v>
                </c:pt>
                <c:pt idx="30">
                  <c:v>91.373902373173621</c:v>
                </c:pt>
                <c:pt idx="31">
                  <c:v>90.245814572597737</c:v>
                </c:pt>
                <c:pt idx="32">
                  <c:v>89.152632868907418</c:v>
                </c:pt>
                <c:pt idx="33">
                  <c:v>88.092296954804794</c:v>
                </c:pt>
                <c:pt idx="34">
                  <c:v>87.062922736345556</c:v>
                </c:pt>
                <c:pt idx="35">
                  <c:v>86.06278284687258</c:v>
                </c:pt>
                <c:pt idx="36">
                  <c:v>85.090289777992183</c:v>
                </c:pt>
                <c:pt idx="37">
                  <c:v>84.143981217259423</c:v>
                </c:pt>
                <c:pt idx="38">
                  <c:v>83.22250725533091</c:v>
                </c:pt>
                <c:pt idx="39">
                  <c:v>82.324619183943724</c:v>
                </c:pt>
                <c:pt idx="40">
                  <c:v>81.449159653325452</c:v>
                </c:pt>
                <c:pt idx="41">
                  <c:v>80.595053995948874</c:v>
                </c:pt>
                <c:pt idx="42">
                  <c:v>79.76130255478202</c:v>
                </c:pt>
                <c:pt idx="43">
                  <c:v>78.946973879777943</c:v>
                </c:pt>
                <c:pt idx="44">
                  <c:v>78.151198677412239</c:v>
                </c:pt>
                <c:pt idx="45">
                  <c:v>77.373164415520961</c:v>
                </c:pt>
                <c:pt idx="46">
                  <c:v>76.612110500157456</c:v>
                </c:pt>
                <c:pt idx="47">
                  <c:v>75.867323953278017</c:v>
                </c:pt>
                <c:pt idx="48">
                  <c:v>75.138135530183789</c:v>
                </c:pt>
                <c:pt idx="49">
                  <c:v>74.423916224155221</c:v>
                </c:pt>
                <c:pt idx="50">
                  <c:v>73.724074112893902</c:v>
                </c:pt>
                <c:pt idx="51">
                  <c:v>73.038051507478585</c:v>
                </c:pt>
                <c:pt idx="52">
                  <c:v>72.36532236969785</c:v>
                </c:pt>
                <c:pt idx="53">
                  <c:v>71.705389968039356</c:v>
                </c:pt>
                <c:pt idx="54">
                  <c:v>71.057784746377024</c:v>
                </c:pt>
                <c:pt idx="55">
                  <c:v>70.422062382635431</c:v>
                </c:pt>
                <c:pt idx="56">
                  <c:v>69.79780201748386</c:v>
                </c:pt>
                <c:pt idx="57">
                  <c:v>69.184604635521765</c:v>
                </c:pt>
                <c:pt idx="58">
                  <c:v>68.582091583479894</c:v>
                </c:pt>
                <c:pt idx="59">
                  <c:v>67.98990321177186</c:v>
                </c:pt>
                <c:pt idx="60">
                  <c:v>67.407697627286311</c:v>
                </c:pt>
                <c:pt idx="61">
                  <c:v>66.83514954667713</c:v>
                </c:pt>
                <c:pt idx="62">
                  <c:v>66.271949240599298</c:v>
                </c:pt>
                <c:pt idx="63">
                  <c:v>65.717801560379101</c:v>
                </c:pt>
                <c:pt idx="64">
                  <c:v>65.172425039520718</c:v>
                </c:pt>
                <c:pt idx="65">
                  <c:v>64.635551063259015</c:v>
                </c:pt>
                <c:pt idx="66">
                  <c:v>64.106923100070446</c:v>
                </c:pt>
                <c:pt idx="67">
                  <c:v>63.58629598968546</c:v>
                </c:pt>
                <c:pt idx="68">
                  <c:v>63.073435282691847</c:v>
                </c:pt>
                <c:pt idx="69">
                  <c:v>62.568116627315987</c:v>
                </c:pt>
                <c:pt idx="70">
                  <c:v>62.070125199394766</c:v>
                </c:pt>
                <c:pt idx="71">
                  <c:v>61.579255171946251</c:v>
                </c:pt>
                <c:pt idx="72">
                  <c:v>61.095309221083298</c:v>
                </c:pt>
                <c:pt idx="73">
                  <c:v>60.618098065329249</c:v>
                </c:pt>
                <c:pt idx="74">
                  <c:v>60.147440035662378</c:v>
                </c:pt>
                <c:pt idx="75">
                  <c:v>59.6831606738657</c:v>
                </c:pt>
                <c:pt idx="76">
                  <c:v>59.225092356977868</c:v>
                </c:pt>
                <c:pt idx="77">
                  <c:v>58.773073945836863</c:v>
                </c:pt>
                <c:pt idx="78">
                  <c:v>58.326950455889104</c:v>
                </c:pt>
                <c:pt idx="79">
                  <c:v>57.886572748592009</c:v>
                </c:pt>
                <c:pt idx="80">
                  <c:v>57.45179724188754</c:v>
                </c:pt>
                <c:pt idx="81">
                  <c:v>57.022485638348854</c:v>
                </c:pt>
                <c:pt idx="82">
                  <c:v>56.59850466972415</c:v>
                </c:pt>
                <c:pt idx="83">
                  <c:v>56.179725856705801</c:v>
                </c:pt>
                <c:pt idx="84">
                  <c:v>55.766025282849789</c:v>
                </c:pt>
                <c:pt idx="85">
                  <c:v>55.357283381658725</c:v>
                </c:pt>
                <c:pt idx="86">
                  <c:v>54.953384735918256</c:v>
                </c:pt>
                <c:pt idx="87">
                  <c:v>54.554217888454794</c:v>
                </c:pt>
                <c:pt idx="88">
                  <c:v>54.159675163540641</c:v>
                </c:pt>
                <c:pt idx="89">
                  <c:v>53.769652498237903</c:v>
                </c:pt>
                <c:pt idx="90">
                  <c:v>53.384049283026251</c:v>
                </c:pt>
                <c:pt idx="91">
                  <c:v>53.002768211107004</c:v>
                </c:pt>
                <c:pt idx="92">
                  <c:v>52.625715135825217</c:v>
                </c:pt>
                <c:pt idx="93">
                  <c:v>52.252798935689263</c:v>
                </c:pt>
                <c:pt idx="94">
                  <c:v>51.883931386510028</c:v>
                </c:pt>
                <c:pt idx="95">
                  <c:v>51.519027040211952</c:v>
                </c:pt>
                <c:pt idx="96">
                  <c:v>51.15800310990447</c:v>
                </c:pt>
                <c:pt idx="97">
                  <c:v>50.800779360830433</c:v>
                </c:pt>
                <c:pt idx="98">
                  <c:v>50.447278006832811</c:v>
                </c:pt>
                <c:pt idx="99">
                  <c:v>50.097423612011134</c:v>
                </c:pt>
                <c:pt idx="100">
                  <c:v>49.751142997257176</c:v>
                </c:pt>
                <c:pt idx="101">
                  <c:v>35.915990004828892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504-48D4-B9DA-55AA1451A54F}"/>
            </c:ext>
          </c:extLst>
        </c:ser>
        <c:ser>
          <c:idx val="0"/>
          <c:order val="10"/>
          <c:tx>
            <c:v>MW</c:v>
          </c:tx>
          <c:spPr>
            <a:ln w="1905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MW!$M$3:$M$104</c:f>
              <c:numCache>
                <c:formatCode>General</c:formatCode>
                <c:ptCount val="102"/>
                <c:pt idx="0">
                  <c:v>0.1</c:v>
                </c:pt>
                <c:pt idx="1">
                  <c:v>0.10750000000000001</c:v>
                </c:pt>
                <c:pt idx="2">
                  <c:v>0.115</c:v>
                </c:pt>
                <c:pt idx="3">
                  <c:v>0.1225</c:v>
                </c:pt>
                <c:pt idx="4">
                  <c:v>0.13</c:v>
                </c:pt>
                <c:pt idx="5">
                  <c:v>0.13750000000000001</c:v>
                </c:pt>
                <c:pt idx="6">
                  <c:v>0.14500000000000002</c:v>
                </c:pt>
                <c:pt idx="7">
                  <c:v>0.15250000000000002</c:v>
                </c:pt>
                <c:pt idx="8">
                  <c:v>0.16</c:v>
                </c:pt>
                <c:pt idx="9">
                  <c:v>0.16750000000000001</c:v>
                </c:pt>
                <c:pt idx="10">
                  <c:v>0.17499999999999999</c:v>
                </c:pt>
                <c:pt idx="11">
                  <c:v>0.1825</c:v>
                </c:pt>
                <c:pt idx="12">
                  <c:v>0.19</c:v>
                </c:pt>
                <c:pt idx="13">
                  <c:v>0.19749999999999998</c:v>
                </c:pt>
                <c:pt idx="14">
                  <c:v>0.20499999999999999</c:v>
                </c:pt>
                <c:pt idx="15">
                  <c:v>0.21249999999999999</c:v>
                </c:pt>
                <c:pt idx="16">
                  <c:v>0.22</c:v>
                </c:pt>
                <c:pt idx="17">
                  <c:v>0.22750000000000001</c:v>
                </c:pt>
                <c:pt idx="18">
                  <c:v>0.23500000000000001</c:v>
                </c:pt>
                <c:pt idx="19">
                  <c:v>0.24250000000000002</c:v>
                </c:pt>
                <c:pt idx="20">
                  <c:v>0.25</c:v>
                </c:pt>
                <c:pt idx="21">
                  <c:v>0.25750000000000006</c:v>
                </c:pt>
                <c:pt idx="22">
                  <c:v>0.26500000000000001</c:v>
                </c:pt>
                <c:pt idx="23">
                  <c:v>0.27250000000000008</c:v>
                </c:pt>
                <c:pt idx="24">
                  <c:v>0.28000000000000003</c:v>
                </c:pt>
                <c:pt idx="25">
                  <c:v>0.28750000000000009</c:v>
                </c:pt>
                <c:pt idx="26">
                  <c:v>0.29500000000000004</c:v>
                </c:pt>
                <c:pt idx="27">
                  <c:v>0.3025000000000001</c:v>
                </c:pt>
                <c:pt idx="28">
                  <c:v>0.31000000000000005</c:v>
                </c:pt>
                <c:pt idx="29">
                  <c:v>0.31750000000000012</c:v>
                </c:pt>
                <c:pt idx="30">
                  <c:v>0.32500000000000007</c:v>
                </c:pt>
                <c:pt idx="31">
                  <c:v>0.33250000000000013</c:v>
                </c:pt>
                <c:pt idx="32">
                  <c:v>0.34000000000000008</c:v>
                </c:pt>
                <c:pt idx="33">
                  <c:v>0.34750000000000014</c:v>
                </c:pt>
                <c:pt idx="34">
                  <c:v>0.35500000000000009</c:v>
                </c:pt>
                <c:pt idx="35">
                  <c:v>0.36250000000000016</c:v>
                </c:pt>
                <c:pt idx="36">
                  <c:v>0.37000000000000011</c:v>
                </c:pt>
                <c:pt idx="37">
                  <c:v>0.37750000000000017</c:v>
                </c:pt>
                <c:pt idx="38">
                  <c:v>0.38500000000000012</c:v>
                </c:pt>
                <c:pt idx="39">
                  <c:v>0.39250000000000018</c:v>
                </c:pt>
                <c:pt idx="40">
                  <c:v>0.40000000000000013</c:v>
                </c:pt>
                <c:pt idx="41">
                  <c:v>0.4075000000000002</c:v>
                </c:pt>
                <c:pt idx="42">
                  <c:v>0.41500000000000015</c:v>
                </c:pt>
                <c:pt idx="43">
                  <c:v>0.42250000000000021</c:v>
                </c:pt>
                <c:pt idx="44">
                  <c:v>0.43000000000000016</c:v>
                </c:pt>
                <c:pt idx="45">
                  <c:v>0.43750000000000022</c:v>
                </c:pt>
                <c:pt idx="46">
                  <c:v>0.44500000000000017</c:v>
                </c:pt>
                <c:pt idx="47">
                  <c:v>0.45250000000000024</c:v>
                </c:pt>
                <c:pt idx="48">
                  <c:v>0.46000000000000019</c:v>
                </c:pt>
                <c:pt idx="49">
                  <c:v>0.46750000000000025</c:v>
                </c:pt>
                <c:pt idx="50">
                  <c:v>0.4750000000000002</c:v>
                </c:pt>
                <c:pt idx="51">
                  <c:v>0.48250000000000015</c:v>
                </c:pt>
                <c:pt idx="52">
                  <c:v>0.49000000000000021</c:v>
                </c:pt>
                <c:pt idx="53">
                  <c:v>0.49750000000000016</c:v>
                </c:pt>
                <c:pt idx="54">
                  <c:v>0.50500000000000023</c:v>
                </c:pt>
                <c:pt idx="55">
                  <c:v>0.51250000000000018</c:v>
                </c:pt>
                <c:pt idx="56">
                  <c:v>0.52000000000000024</c:v>
                </c:pt>
                <c:pt idx="57">
                  <c:v>0.52750000000000019</c:v>
                </c:pt>
                <c:pt idx="58">
                  <c:v>0.53500000000000025</c:v>
                </c:pt>
                <c:pt idx="59">
                  <c:v>0.5425000000000002</c:v>
                </c:pt>
                <c:pt idx="60">
                  <c:v>0.55000000000000027</c:v>
                </c:pt>
                <c:pt idx="61">
                  <c:v>0.55750000000000022</c:v>
                </c:pt>
                <c:pt idx="62">
                  <c:v>0.56500000000000028</c:v>
                </c:pt>
                <c:pt idx="63">
                  <c:v>0.57250000000000023</c:v>
                </c:pt>
                <c:pt idx="64">
                  <c:v>0.58000000000000029</c:v>
                </c:pt>
                <c:pt idx="65">
                  <c:v>0.58750000000000024</c:v>
                </c:pt>
                <c:pt idx="66">
                  <c:v>0.59500000000000031</c:v>
                </c:pt>
                <c:pt idx="67">
                  <c:v>0.60250000000000026</c:v>
                </c:pt>
                <c:pt idx="68">
                  <c:v>0.61000000000000021</c:v>
                </c:pt>
                <c:pt idx="69">
                  <c:v>0.61750000000000027</c:v>
                </c:pt>
                <c:pt idx="70">
                  <c:v>0.62500000000000033</c:v>
                </c:pt>
                <c:pt idx="71">
                  <c:v>0.63250000000000028</c:v>
                </c:pt>
                <c:pt idx="72">
                  <c:v>0.64000000000000024</c:v>
                </c:pt>
                <c:pt idx="73">
                  <c:v>0.6475000000000003</c:v>
                </c:pt>
                <c:pt idx="74">
                  <c:v>0.65500000000000036</c:v>
                </c:pt>
                <c:pt idx="75">
                  <c:v>0.66250000000000031</c:v>
                </c:pt>
                <c:pt idx="76">
                  <c:v>0.67000000000000026</c:v>
                </c:pt>
                <c:pt idx="77">
                  <c:v>0.67750000000000032</c:v>
                </c:pt>
                <c:pt idx="78">
                  <c:v>0.68500000000000039</c:v>
                </c:pt>
                <c:pt idx="79">
                  <c:v>0.69250000000000034</c:v>
                </c:pt>
                <c:pt idx="80">
                  <c:v>0.70000000000000029</c:v>
                </c:pt>
                <c:pt idx="81">
                  <c:v>0.70750000000000035</c:v>
                </c:pt>
                <c:pt idx="82">
                  <c:v>0.71500000000000041</c:v>
                </c:pt>
                <c:pt idx="83">
                  <c:v>0.72250000000000036</c:v>
                </c:pt>
                <c:pt idx="84">
                  <c:v>0.73000000000000032</c:v>
                </c:pt>
                <c:pt idx="85">
                  <c:v>0.73750000000000038</c:v>
                </c:pt>
                <c:pt idx="86">
                  <c:v>0.74500000000000044</c:v>
                </c:pt>
                <c:pt idx="87">
                  <c:v>0.75250000000000039</c:v>
                </c:pt>
                <c:pt idx="88">
                  <c:v>0.76000000000000034</c:v>
                </c:pt>
                <c:pt idx="89">
                  <c:v>0.7675000000000004</c:v>
                </c:pt>
                <c:pt idx="90">
                  <c:v>0.77500000000000047</c:v>
                </c:pt>
                <c:pt idx="91">
                  <c:v>0.78250000000000042</c:v>
                </c:pt>
                <c:pt idx="92">
                  <c:v>0.79000000000000037</c:v>
                </c:pt>
                <c:pt idx="93">
                  <c:v>0.79750000000000043</c:v>
                </c:pt>
                <c:pt idx="94">
                  <c:v>0.80500000000000049</c:v>
                </c:pt>
                <c:pt idx="95">
                  <c:v>0.81250000000000044</c:v>
                </c:pt>
                <c:pt idx="96">
                  <c:v>0.8200000000000004</c:v>
                </c:pt>
                <c:pt idx="97">
                  <c:v>0.82750000000000046</c:v>
                </c:pt>
                <c:pt idx="98">
                  <c:v>0.83500000000000052</c:v>
                </c:pt>
                <c:pt idx="99">
                  <c:v>0.84250000000000047</c:v>
                </c:pt>
                <c:pt idx="100">
                  <c:v>0.85000000000000042</c:v>
                </c:pt>
                <c:pt idx="101">
                  <c:v>1</c:v>
                </c:pt>
              </c:numCache>
            </c:numRef>
          </c:xVal>
          <c:yVal>
            <c:numRef>
              <c:f>MW!$P$3:$P$104</c:f>
              <c:numCache>
                <c:formatCode>0.0</c:formatCode>
                <c:ptCount val="102"/>
                <c:pt idx="0">
                  <c:v>109.46651813084679</c:v>
                </c:pt>
                <c:pt idx="1">
                  <c:v>95.691323460800106</c:v>
                </c:pt>
                <c:pt idx="2">
                  <c:v>86.935712684222025</c:v>
                </c:pt>
                <c:pt idx="3">
                  <c:v>80.507178571513393</c:v>
                </c:pt>
                <c:pt idx="4">
                  <c:v>75.426700439200275</c:v>
                </c:pt>
                <c:pt idx="5">
                  <c:v>71.226687377944586</c:v>
                </c:pt>
                <c:pt idx="6">
                  <c:v>67.647126077561168</c:v>
                </c:pt>
                <c:pt idx="7">
                  <c:v>64.528435971031428</c:v>
                </c:pt>
                <c:pt idx="8">
                  <c:v>61.765609415738375</c:v>
                </c:pt>
                <c:pt idx="9">
                  <c:v>59.285861994636711</c:v>
                </c:pt>
                <c:pt idx="10">
                  <c:v>57.036667074420023</c:v>
                </c:pt>
                <c:pt idx="11">
                  <c:v>54.978874581023121</c:v>
                </c:pt>
                <c:pt idx="12">
                  <c:v>53.08252372077294</c:v>
                </c:pt>
                <c:pt idx="13">
                  <c:v>51.324175585750488</c:v>
                </c:pt>
                <c:pt idx="14">
                  <c:v>49.685148274502254</c:v>
                </c:pt>
                <c:pt idx="15">
                  <c:v>48.150311243348753</c:v>
                </c:pt>
                <c:pt idx="16">
                  <c:v>46.707238887077196</c:v>
                </c:pt>
                <c:pt idx="17">
                  <c:v>45.345602116036694</c:v>
                </c:pt>
                <c:pt idx="18">
                  <c:v>44.056721893976444</c:v>
                </c:pt>
                <c:pt idx="19">
                  <c:v>42.833235612079498</c:v>
                </c:pt>
                <c:pt idx="20">
                  <c:v>41.668843723113184</c:v>
                </c:pt>
                <c:pt idx="21">
                  <c:v>40.558114528934475</c:v>
                </c:pt>
                <c:pt idx="22">
                  <c:v>39.49633180712955</c:v>
                </c:pt>
                <c:pt idx="23">
                  <c:v>38.479374469935891</c:v>
                </c:pt>
                <c:pt idx="24">
                  <c:v>37.503620500946418</c:v>
                </c:pt>
                <c:pt idx="25">
                  <c:v>36.565869520305654</c:v>
                </c:pt>
                <c:pt idx="26">
                  <c:v>35.663279805512168</c:v>
                </c:pt>
                <c:pt idx="27">
                  <c:v>34.793316646235532</c:v>
                </c:pt>
                <c:pt idx="28">
                  <c:v>33.953709670653105</c:v>
                </c:pt>
                <c:pt idx="29">
                  <c:v>33.142417336052752</c:v>
                </c:pt>
                <c:pt idx="30">
                  <c:v>32.35759718735563</c:v>
                </c:pt>
                <c:pt idx="31">
                  <c:v>31.597580794739535</c:v>
                </c:pt>
                <c:pt idx="32">
                  <c:v>30.860852514019236</c:v>
                </c:pt>
                <c:pt idx="33">
                  <c:v>30.146031390845309</c:v>
                </c:pt>
                <c:pt idx="34">
                  <c:v>29.451855666440444</c:v>
                </c:pt>
                <c:pt idx="35">
                  <c:v>28.777169448634609</c:v>
                </c:pt>
                <c:pt idx="36">
                  <c:v>28.120911195006688</c:v>
                </c:pt>
                <c:pt idx="37">
                  <c:v>27.482103720349258</c:v>
                </c:pt>
                <c:pt idx="38">
                  <c:v>26.859845492623279</c:v>
                </c:pt>
                <c:pt idx="39">
                  <c:v>26.253303023071027</c:v>
                </c:pt>
                <c:pt idx="40">
                  <c:v>25.661704189495648</c:v>
                </c:pt>
                <c:pt idx="41">
                  <c:v>25.084332358695566</c:v>
                </c:pt>
                <c:pt idx="42">
                  <c:v>24.520521195973735</c:v>
                </c:pt>
                <c:pt idx="43">
                  <c:v>23.9696500675492</c:v>
                </c:pt>
                <c:pt idx="44">
                  <c:v>23.431139956424943</c:v>
                </c:pt>
                <c:pt idx="45">
                  <c:v>22.904449824417476</c:v>
                </c:pt>
                <c:pt idx="46">
                  <c:v>22.389073363113681</c:v>
                </c:pt>
                <c:pt idx="47">
                  <c:v>21.884536084915975</c:v>
                </c:pt>
                <c:pt idx="48">
                  <c:v>21.390392712335569</c:v>
                </c:pt>
                <c:pt idx="49">
                  <c:v>20.906224829582964</c:v>
                </c:pt>
                <c:pt idx="50">
                  <c:v>20.431638765462676</c:v>
                </c:pt>
                <c:pt idx="51">
                  <c:v>19.966263680759816</c:v>
                </c:pt>
                <c:pt idx="52">
                  <c:v>19.509749836875592</c:v>
                </c:pt>
                <c:pt idx="53">
                  <c:v>19.061767025480979</c:v>
                </c:pt>
                <c:pt idx="54">
                  <c:v>18.622003141552209</c:v>
                </c:pt>
                <c:pt idx="55">
                  <c:v>18.190162884363438</c:v>
                </c:pt>
                <c:pt idx="56">
                  <c:v>17.765966572911477</c:v>
                </c:pt>
                <c:pt idx="57">
                  <c:v>17.349149063881953</c:v>
                </c:pt>
                <c:pt idx="58">
                  <c:v>16.939458761700894</c:v>
                </c:pt>
                <c:pt idx="59">
                  <c:v>16.536656711412128</c:v>
                </c:pt>
                <c:pt idx="60">
                  <c:v>16.140515766208992</c:v>
                </c:pt>
                <c:pt idx="61">
                  <c:v>15.750819822375663</c:v>
                </c:pt>
                <c:pt idx="62">
                  <c:v>15.367363115176094</c:v>
                </c:pt>
                <c:pt idx="63">
                  <c:v>14.989949569974561</c:v>
                </c:pt>
                <c:pt idx="64">
                  <c:v>14.618392203457654</c:v>
                </c:pt>
                <c:pt idx="65">
                  <c:v>14.252512570390943</c:v>
                </c:pt>
                <c:pt idx="66">
                  <c:v>13.892140251821838</c:v>
                </c:pt>
                <c:pt idx="67">
                  <c:v>13.537112381049898</c:v>
                </c:pt>
                <c:pt idx="68">
                  <c:v>13.187273204077501</c:v>
                </c:pt>
                <c:pt idx="69">
                  <c:v>12.842473671570886</c:v>
                </c:pt>
                <c:pt idx="70">
                  <c:v>12.502571059657727</c:v>
                </c:pt>
                <c:pt idx="71">
                  <c:v>12.167428617155645</c:v>
                </c:pt>
                <c:pt idx="72">
                  <c:v>11.836915237048641</c:v>
                </c:pt>
                <c:pt idx="73">
                  <c:v>11.510905150236562</c:v>
                </c:pt>
                <c:pt idx="74">
                  <c:v>11.189277639774605</c:v>
                </c:pt>
                <c:pt idx="75">
                  <c:v>10.87191677397769</c:v>
                </c:pt>
                <c:pt idx="76">
                  <c:v>10.558711156913079</c:v>
                </c:pt>
                <c:pt idx="77">
                  <c:v>10.249553694942966</c:v>
                </c:pt>
                <c:pt idx="78">
                  <c:v>9.9443413780936964</c:v>
                </c:pt>
                <c:pt idx="79">
                  <c:v>9.6429750751298844</c:v>
                </c:pt>
                <c:pt idx="80">
                  <c:v>9.3453593413275673</c:v>
                </c:pt>
                <c:pt idx="81">
                  <c:v>9.0514022380006498</c:v>
                </c:pt>
                <c:pt idx="82">
                  <c:v>8.7610151629368769</c:v>
                </c:pt>
                <c:pt idx="83">
                  <c:v>8.4741126909609878</c:v>
                </c:pt>
                <c:pt idx="84">
                  <c:v>8.1906124239033087</c:v>
                </c:pt>
                <c:pt idx="85">
                  <c:v>7.910434849322308</c:v>
                </c:pt>
                <c:pt idx="86">
                  <c:v>7.6335032073687765</c:v>
                </c:pt>
                <c:pt idx="87">
                  <c:v>7.3597433652421458</c:v>
                </c:pt>
                <c:pt idx="88">
                  <c:v>7.0890836987169461</c:v>
                </c:pt>
                <c:pt idx="89">
                  <c:v>6.8214549802760596</c:v>
                </c:pt>
                <c:pt idx="90">
                  <c:v>6.5567902734065431</c:v>
                </c:pt>
                <c:pt idx="91">
                  <c:v>6.2950248326589353</c:v>
                </c:pt>
                <c:pt idx="92">
                  <c:v>6.0360960090942681</c:v>
                </c:pt>
                <c:pt idx="93">
                  <c:v>5.779943160778843</c:v>
                </c:pt>
                <c:pt idx="94">
                  <c:v>5.5265075680008158</c:v>
                </c:pt>
                <c:pt idx="95">
                  <c:v>5.2757323529166174</c:v>
                </c:pt>
                <c:pt idx="96">
                  <c:v>5.0275624033524657</c:v>
                </c:pt>
                <c:pt idx="97">
                  <c:v>4.781944300503004</c:v>
                </c:pt>
                <c:pt idx="98">
                  <c:v>4.5388262502946892</c:v>
                </c:pt>
                <c:pt idx="99">
                  <c:v>4.298158018188551</c:v>
                </c:pt>
                <c:pt idx="100">
                  <c:v>4.0598908672207035</c:v>
                </c:pt>
                <c:pt idx="101">
                  <c:v>3.8216237162528559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504-48D4-B9DA-55AA1451A54F}"/>
            </c:ext>
          </c:extLst>
        </c:ser>
        <c:ser>
          <c:idx val="1"/>
          <c:order val="11"/>
          <c:tx>
            <c:v>OW</c:v>
          </c:tx>
          <c:spPr>
            <a:ln w="19050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OW!$M$3:$M$104</c:f>
              <c:numCache>
                <c:formatCode>General</c:formatCode>
                <c:ptCount val="102"/>
                <c:pt idx="0">
                  <c:v>0.1</c:v>
                </c:pt>
                <c:pt idx="1">
                  <c:v>0.10850000000000001</c:v>
                </c:pt>
                <c:pt idx="2">
                  <c:v>0.11700000000000001</c:v>
                </c:pt>
                <c:pt idx="3">
                  <c:v>0.1255</c:v>
                </c:pt>
                <c:pt idx="4">
                  <c:v>0.13400000000000001</c:v>
                </c:pt>
                <c:pt idx="5">
                  <c:v>0.14250000000000002</c:v>
                </c:pt>
                <c:pt idx="6">
                  <c:v>0.15100000000000002</c:v>
                </c:pt>
                <c:pt idx="7">
                  <c:v>0.1595</c:v>
                </c:pt>
                <c:pt idx="8">
                  <c:v>0.16800000000000001</c:v>
                </c:pt>
                <c:pt idx="9">
                  <c:v>0.17649999999999999</c:v>
                </c:pt>
                <c:pt idx="10">
                  <c:v>0.185</c:v>
                </c:pt>
                <c:pt idx="11">
                  <c:v>0.19350000000000001</c:v>
                </c:pt>
                <c:pt idx="12">
                  <c:v>0.20199999999999999</c:v>
                </c:pt>
                <c:pt idx="13">
                  <c:v>0.21049999999999996</c:v>
                </c:pt>
                <c:pt idx="14">
                  <c:v>0.21899999999999997</c:v>
                </c:pt>
                <c:pt idx="15">
                  <c:v>0.22750000000000001</c:v>
                </c:pt>
                <c:pt idx="16">
                  <c:v>0.23600000000000002</c:v>
                </c:pt>
                <c:pt idx="17">
                  <c:v>0.24450000000000002</c:v>
                </c:pt>
                <c:pt idx="18">
                  <c:v>0.253</c:v>
                </c:pt>
                <c:pt idx="19">
                  <c:v>0.26150000000000007</c:v>
                </c:pt>
                <c:pt idx="20">
                  <c:v>0.27</c:v>
                </c:pt>
                <c:pt idx="21">
                  <c:v>0.27850000000000008</c:v>
                </c:pt>
                <c:pt idx="22">
                  <c:v>0.28700000000000003</c:v>
                </c:pt>
                <c:pt idx="23">
                  <c:v>0.2955000000000001</c:v>
                </c:pt>
                <c:pt idx="24">
                  <c:v>0.30400000000000005</c:v>
                </c:pt>
                <c:pt idx="25">
                  <c:v>0.31250000000000006</c:v>
                </c:pt>
                <c:pt idx="26">
                  <c:v>0.32100000000000006</c:v>
                </c:pt>
                <c:pt idx="27">
                  <c:v>0.32950000000000007</c:v>
                </c:pt>
                <c:pt idx="28">
                  <c:v>0.33800000000000008</c:v>
                </c:pt>
                <c:pt idx="29">
                  <c:v>0.34650000000000009</c:v>
                </c:pt>
                <c:pt idx="30">
                  <c:v>0.35500000000000009</c:v>
                </c:pt>
                <c:pt idx="31">
                  <c:v>0.36350000000000005</c:v>
                </c:pt>
                <c:pt idx="32">
                  <c:v>0.37200000000000011</c:v>
                </c:pt>
                <c:pt idx="33">
                  <c:v>0.38050000000000006</c:v>
                </c:pt>
                <c:pt idx="34">
                  <c:v>0.38900000000000012</c:v>
                </c:pt>
                <c:pt idx="35">
                  <c:v>0.39750000000000008</c:v>
                </c:pt>
                <c:pt idx="36">
                  <c:v>0.40600000000000014</c:v>
                </c:pt>
                <c:pt idx="37">
                  <c:v>0.41450000000000009</c:v>
                </c:pt>
                <c:pt idx="38">
                  <c:v>0.42300000000000015</c:v>
                </c:pt>
                <c:pt idx="39">
                  <c:v>0.43150000000000011</c:v>
                </c:pt>
                <c:pt idx="40">
                  <c:v>0.44000000000000017</c:v>
                </c:pt>
                <c:pt idx="41">
                  <c:v>0.44850000000000012</c:v>
                </c:pt>
                <c:pt idx="42">
                  <c:v>0.45700000000000018</c:v>
                </c:pt>
                <c:pt idx="43">
                  <c:v>0.46550000000000014</c:v>
                </c:pt>
                <c:pt idx="44">
                  <c:v>0.4740000000000002</c:v>
                </c:pt>
                <c:pt idx="45">
                  <c:v>0.48250000000000015</c:v>
                </c:pt>
                <c:pt idx="46">
                  <c:v>0.49100000000000021</c:v>
                </c:pt>
                <c:pt idx="47">
                  <c:v>0.49950000000000017</c:v>
                </c:pt>
                <c:pt idx="48">
                  <c:v>0.50800000000000023</c:v>
                </c:pt>
                <c:pt idx="49">
                  <c:v>0.51650000000000018</c:v>
                </c:pt>
                <c:pt idx="50">
                  <c:v>0.52500000000000013</c:v>
                </c:pt>
                <c:pt idx="51">
                  <c:v>0.5335000000000002</c:v>
                </c:pt>
                <c:pt idx="52">
                  <c:v>0.54200000000000015</c:v>
                </c:pt>
                <c:pt idx="53">
                  <c:v>0.55050000000000021</c:v>
                </c:pt>
                <c:pt idx="54">
                  <c:v>0.55900000000000016</c:v>
                </c:pt>
                <c:pt idx="55">
                  <c:v>0.56750000000000023</c:v>
                </c:pt>
                <c:pt idx="56">
                  <c:v>0.57600000000000018</c:v>
                </c:pt>
                <c:pt idx="57">
                  <c:v>0.58450000000000024</c:v>
                </c:pt>
                <c:pt idx="58">
                  <c:v>0.59300000000000019</c:v>
                </c:pt>
                <c:pt idx="59">
                  <c:v>0.60150000000000026</c:v>
                </c:pt>
                <c:pt idx="60">
                  <c:v>0.61000000000000021</c:v>
                </c:pt>
                <c:pt idx="61">
                  <c:v>0.61850000000000027</c:v>
                </c:pt>
                <c:pt idx="62">
                  <c:v>0.62700000000000022</c:v>
                </c:pt>
                <c:pt idx="63">
                  <c:v>0.63550000000000029</c:v>
                </c:pt>
                <c:pt idx="64">
                  <c:v>0.64400000000000024</c:v>
                </c:pt>
                <c:pt idx="65">
                  <c:v>0.6525000000000003</c:v>
                </c:pt>
                <c:pt idx="66">
                  <c:v>0.66100000000000025</c:v>
                </c:pt>
                <c:pt idx="67">
                  <c:v>0.66950000000000032</c:v>
                </c:pt>
                <c:pt idx="68">
                  <c:v>0.67800000000000027</c:v>
                </c:pt>
                <c:pt idx="69">
                  <c:v>0.68650000000000033</c:v>
                </c:pt>
                <c:pt idx="70">
                  <c:v>0.69500000000000028</c:v>
                </c:pt>
                <c:pt idx="71">
                  <c:v>0.70350000000000035</c:v>
                </c:pt>
                <c:pt idx="72">
                  <c:v>0.7120000000000003</c:v>
                </c:pt>
                <c:pt idx="73">
                  <c:v>0.72050000000000036</c:v>
                </c:pt>
                <c:pt idx="74">
                  <c:v>0.72900000000000031</c:v>
                </c:pt>
                <c:pt idx="75">
                  <c:v>0.73750000000000038</c:v>
                </c:pt>
                <c:pt idx="76">
                  <c:v>0.74600000000000033</c:v>
                </c:pt>
                <c:pt idx="77">
                  <c:v>0.75450000000000039</c:v>
                </c:pt>
                <c:pt idx="78">
                  <c:v>0.76300000000000034</c:v>
                </c:pt>
                <c:pt idx="79">
                  <c:v>0.77150000000000041</c:v>
                </c:pt>
                <c:pt idx="80">
                  <c:v>0.78000000000000036</c:v>
                </c:pt>
                <c:pt idx="81">
                  <c:v>0.78850000000000042</c:v>
                </c:pt>
                <c:pt idx="82">
                  <c:v>0.79700000000000037</c:v>
                </c:pt>
                <c:pt idx="83">
                  <c:v>0.80550000000000044</c:v>
                </c:pt>
                <c:pt idx="84">
                  <c:v>0.81400000000000039</c:v>
                </c:pt>
                <c:pt idx="85">
                  <c:v>0.82250000000000045</c:v>
                </c:pt>
                <c:pt idx="86">
                  <c:v>0.83100000000000041</c:v>
                </c:pt>
                <c:pt idx="87">
                  <c:v>0.83950000000000047</c:v>
                </c:pt>
                <c:pt idx="88">
                  <c:v>0.84800000000000042</c:v>
                </c:pt>
                <c:pt idx="89">
                  <c:v>0.85650000000000048</c:v>
                </c:pt>
                <c:pt idx="90">
                  <c:v>0.86500000000000044</c:v>
                </c:pt>
                <c:pt idx="91">
                  <c:v>0.8735000000000005</c:v>
                </c:pt>
                <c:pt idx="92">
                  <c:v>0.88200000000000045</c:v>
                </c:pt>
                <c:pt idx="93">
                  <c:v>0.89050000000000051</c:v>
                </c:pt>
                <c:pt idx="94">
                  <c:v>0.89900000000000047</c:v>
                </c:pt>
                <c:pt idx="95">
                  <c:v>0.90750000000000053</c:v>
                </c:pt>
                <c:pt idx="96">
                  <c:v>0.91600000000000048</c:v>
                </c:pt>
                <c:pt idx="97">
                  <c:v>0.92450000000000054</c:v>
                </c:pt>
                <c:pt idx="98">
                  <c:v>0.9330000000000005</c:v>
                </c:pt>
                <c:pt idx="99">
                  <c:v>0.94150000000000056</c:v>
                </c:pt>
                <c:pt idx="100">
                  <c:v>0.95000000000000051</c:v>
                </c:pt>
                <c:pt idx="101">
                  <c:v>1</c:v>
                </c:pt>
              </c:numCache>
            </c:numRef>
          </c:xVal>
          <c:yVal>
            <c:numRef>
              <c:f>OW!$P$3:$P$104</c:f>
              <c:numCache>
                <c:formatCode>0.0</c:formatCode>
                <c:ptCount val="102"/>
                <c:pt idx="0">
                  <c:v>49.5</c:v>
                </c:pt>
                <c:pt idx="1">
                  <c:v>26.756756756756744</c:v>
                </c:pt>
                <c:pt idx="2">
                  <c:v>18.333333333333332</c:v>
                </c:pt>
                <c:pt idx="3">
                  <c:v>13.943661971830986</c:v>
                </c:pt>
                <c:pt idx="4">
                  <c:v>11.25</c:v>
                </c:pt>
                <c:pt idx="5">
                  <c:v>9.4285714285714253</c:v>
                </c:pt>
                <c:pt idx="6">
                  <c:v>8.1147540983606525</c:v>
                </c:pt>
                <c:pt idx="7">
                  <c:v>7.1223021582733823</c:v>
                </c:pt>
                <c:pt idx="8">
                  <c:v>6.3461538461538458</c:v>
                </c:pt>
                <c:pt idx="9">
                  <c:v>5.7225433526011571</c:v>
                </c:pt>
                <c:pt idx="10">
                  <c:v>5.2105263157894743</c:v>
                </c:pt>
                <c:pt idx="11">
                  <c:v>4.7826086956521738</c:v>
                </c:pt>
                <c:pt idx="12">
                  <c:v>4.4196428571428585</c:v>
                </c:pt>
                <c:pt idx="13">
                  <c:v>4.1078838174273882</c:v>
                </c:pt>
                <c:pt idx="14">
                  <c:v>3.837209302325582</c:v>
                </c:pt>
                <c:pt idx="15">
                  <c:v>3.5999999999999996</c:v>
                </c:pt>
                <c:pt idx="16">
                  <c:v>3.3904109589041092</c:v>
                </c:pt>
                <c:pt idx="17">
                  <c:v>3.2038834951456305</c:v>
                </c:pt>
                <c:pt idx="18">
                  <c:v>3.0368098159509205</c:v>
                </c:pt>
                <c:pt idx="19">
                  <c:v>2.8862973760932937</c:v>
                </c:pt>
                <c:pt idx="20">
                  <c:v>2.75</c:v>
                </c:pt>
                <c:pt idx="21">
                  <c:v>2.6259946949602107</c:v>
                </c:pt>
                <c:pt idx="22">
                  <c:v>2.5126903553299491</c:v>
                </c:pt>
                <c:pt idx="23">
                  <c:v>2.4087591240875899</c:v>
                </c:pt>
                <c:pt idx="24">
                  <c:v>2.3130841121495322</c:v>
                </c:pt>
                <c:pt idx="25">
                  <c:v>2.2247191011235952</c:v>
                </c:pt>
                <c:pt idx="26">
                  <c:v>2.1428571428571428</c:v>
                </c:pt>
                <c:pt idx="27">
                  <c:v>2.0668058455114813</c:v>
                </c:pt>
                <c:pt idx="28">
                  <c:v>1.9959677419354831</c:v>
                </c:pt>
                <c:pt idx="29">
                  <c:v>1.9298245614035081</c:v>
                </c:pt>
                <c:pt idx="30">
                  <c:v>1.8679245283018862</c:v>
                </c:pt>
                <c:pt idx="31">
                  <c:v>1.8098720292504564</c:v>
                </c:pt>
                <c:pt idx="32">
                  <c:v>1.7553191489361695</c:v>
                </c:pt>
                <c:pt idx="33">
                  <c:v>1.7039586919104985</c:v>
                </c:pt>
                <c:pt idx="34">
                  <c:v>1.6555183946488288</c:v>
                </c:pt>
                <c:pt idx="35">
                  <c:v>1.609756097560975</c:v>
                </c:pt>
                <c:pt idx="36">
                  <c:v>1.5664556962025309</c:v>
                </c:pt>
                <c:pt idx="37">
                  <c:v>1.5254237288135586</c:v>
                </c:pt>
                <c:pt idx="38">
                  <c:v>1.4864864864864855</c:v>
                </c:pt>
                <c:pt idx="39">
                  <c:v>1.4494875549048312</c:v>
                </c:pt>
                <c:pt idx="40">
                  <c:v>1.4142857142857135</c:v>
                </c:pt>
                <c:pt idx="41">
                  <c:v>1.3807531380753133</c:v>
                </c:pt>
                <c:pt idx="42">
                  <c:v>1.348773841961852</c:v>
                </c:pt>
                <c:pt idx="43">
                  <c:v>1.3182423435419435</c:v>
                </c:pt>
                <c:pt idx="44">
                  <c:v>1.2890624999999993</c:v>
                </c:pt>
                <c:pt idx="45">
                  <c:v>1.2611464968152861</c:v>
                </c:pt>
                <c:pt idx="46">
                  <c:v>1.234413965087281</c:v>
                </c:pt>
                <c:pt idx="47">
                  <c:v>1.2087912087912085</c:v>
                </c:pt>
                <c:pt idx="48">
                  <c:v>1.1842105263157887</c:v>
                </c:pt>
                <c:pt idx="49">
                  <c:v>1.1606096131301282</c:v>
                </c:pt>
                <c:pt idx="50">
                  <c:v>1.1379310344827582</c:v>
                </c:pt>
                <c:pt idx="51">
                  <c:v>1.1161217587373162</c:v>
                </c:pt>
                <c:pt idx="52">
                  <c:v>1.0951327433628315</c:v>
                </c:pt>
                <c:pt idx="53">
                  <c:v>1.0749185667752439</c:v>
                </c:pt>
                <c:pt idx="54">
                  <c:v>1.0554371002132192</c:v>
                </c:pt>
                <c:pt idx="55">
                  <c:v>1.0366492146596855</c:v>
                </c:pt>
                <c:pt idx="56">
                  <c:v>1.0185185185185179</c:v>
                </c:pt>
                <c:pt idx="57">
                  <c:v>1.0010111223458034</c:v>
                </c:pt>
                <c:pt idx="58">
                  <c:v>0.98409542743538725</c:v>
                </c:pt>
                <c:pt idx="59">
                  <c:v>0.96774193548387044</c:v>
                </c:pt>
                <c:pt idx="60">
                  <c:v>0.95192307692307643</c:v>
                </c:pt>
                <c:pt idx="61">
                  <c:v>0.93661305581835341</c:v>
                </c:pt>
                <c:pt idx="62">
                  <c:v>0.92178770949720634</c:v>
                </c:pt>
                <c:pt idx="63">
                  <c:v>0.90742438130155767</c:v>
                </c:pt>
                <c:pt idx="64">
                  <c:v>0.89350180505415122</c:v>
                </c:pt>
                <c:pt idx="65">
                  <c:v>0.87999999999999956</c:v>
                </c:pt>
                <c:pt idx="66">
                  <c:v>0.86690017513134821</c:v>
                </c:pt>
                <c:pt idx="67">
                  <c:v>0.85418464193270005</c:v>
                </c:pt>
                <c:pt idx="68">
                  <c:v>0.8418367346938771</c:v>
                </c:pt>
                <c:pt idx="69">
                  <c:v>0.8298407376362108</c:v>
                </c:pt>
                <c:pt idx="70">
                  <c:v>0.81818181818181768</c:v>
                </c:pt>
                <c:pt idx="71">
                  <c:v>0.80684596577017065</c:v>
                </c:pt>
                <c:pt idx="72">
                  <c:v>0.79581993569131793</c:v>
                </c:pt>
                <c:pt idx="73">
                  <c:v>0.78509119746233103</c:v>
                </c:pt>
                <c:pt idx="74">
                  <c:v>0.77464788732394319</c:v>
                </c:pt>
                <c:pt idx="75">
                  <c:v>0.76447876447876395</c:v>
                </c:pt>
                <c:pt idx="76">
                  <c:v>0.75457317073170693</c:v>
                </c:pt>
                <c:pt idx="77">
                  <c:v>0.74492099322799055</c:v>
                </c:pt>
                <c:pt idx="78">
                  <c:v>0.73551263001485845</c:v>
                </c:pt>
                <c:pt idx="79">
                  <c:v>0.72633895818048377</c:v>
                </c:pt>
                <c:pt idx="80">
                  <c:v>0.71739130434782583</c:v>
                </c:pt>
                <c:pt idx="81">
                  <c:v>0.70866141732283416</c:v>
                </c:pt>
                <c:pt idx="82">
                  <c:v>0.70014144271569978</c:v>
                </c:pt>
                <c:pt idx="83">
                  <c:v>0.6918238993710687</c:v>
                </c:pt>
                <c:pt idx="84">
                  <c:v>0.68370165745856315</c:v>
                </c:pt>
                <c:pt idx="85">
                  <c:v>0.67576791808873682</c:v>
                </c:pt>
                <c:pt idx="86">
                  <c:v>0.66801619433198345</c:v>
                </c:pt>
                <c:pt idx="87">
                  <c:v>0.66044029352901901</c:v>
                </c:pt>
                <c:pt idx="88">
                  <c:v>0.65303430079155633</c:v>
                </c:pt>
                <c:pt idx="89">
                  <c:v>0.64579256360078241</c:v>
                </c:pt>
                <c:pt idx="90">
                  <c:v>0.63870967741935447</c:v>
                </c:pt>
                <c:pt idx="91">
                  <c:v>0.6317804722399486</c:v>
                </c:pt>
                <c:pt idx="92">
                  <c:v>0.62499999999999967</c:v>
                </c:pt>
                <c:pt idx="93">
                  <c:v>0.61836352279825069</c:v>
                </c:pt>
                <c:pt idx="94">
                  <c:v>0.6118665018541406</c:v>
                </c:pt>
                <c:pt idx="95">
                  <c:v>0.60550458715596289</c:v>
                </c:pt>
                <c:pt idx="96">
                  <c:v>0.59927360774818361</c:v>
                </c:pt>
                <c:pt idx="97">
                  <c:v>0.59316956261234233</c:v>
                </c:pt>
                <c:pt idx="98">
                  <c:v>0.58718861209964379</c:v>
                </c:pt>
                <c:pt idx="99">
                  <c:v>0.58132706987668781</c:v>
                </c:pt>
                <c:pt idx="100">
                  <c:v>0.5755813953488369</c:v>
                </c:pt>
                <c:pt idx="101">
                  <c:v>0.56983572082098599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504-48D4-B9DA-55AA1451A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0208"/>
        <c:axId val="511330568"/>
      </c:scatterChart>
      <c:valAx>
        <c:axId val="511330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0568"/>
        <c:crosses val="autoZero"/>
        <c:crossBetween val="midCat"/>
      </c:valAx>
      <c:valAx>
        <c:axId val="511330568"/>
        <c:scaling>
          <c:orientation val="minMax"/>
          <c:max val="200"/>
          <c:min val="-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Pc=Po-Pw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0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WW-KRW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</c:numCache>
            </c:numRef>
          </c:xVal>
          <c:yVal>
            <c:numRef>
              <c:f>WW!$N$3:$N$103</c:f>
              <c:numCache>
                <c:formatCode>0.00000</c:formatCode>
                <c:ptCount val="101"/>
                <c:pt idx="0">
                  <c:v>0</c:v>
                </c:pt>
                <c:pt idx="1">
                  <c:v>8.5000000000000016E-6</c:v>
                </c:pt>
                <c:pt idx="2">
                  <c:v>3.4000000000000007E-5</c:v>
                </c:pt>
                <c:pt idx="3">
                  <c:v>7.6500000000000003E-5</c:v>
                </c:pt>
                <c:pt idx="4">
                  <c:v>1.3600000000000003E-4</c:v>
                </c:pt>
                <c:pt idx="5">
                  <c:v>2.1250000000000007E-4</c:v>
                </c:pt>
                <c:pt idx="6">
                  <c:v>3.0600000000000007E-4</c:v>
                </c:pt>
                <c:pt idx="7">
                  <c:v>4.1650000000000009E-4</c:v>
                </c:pt>
                <c:pt idx="8">
                  <c:v>5.440000000000001E-4</c:v>
                </c:pt>
                <c:pt idx="9">
                  <c:v>6.8849999999999998E-4</c:v>
                </c:pt>
                <c:pt idx="10">
                  <c:v>8.4999999999999995E-4</c:v>
                </c:pt>
                <c:pt idx="11">
                  <c:v>1.0284999999999999E-3</c:v>
                </c:pt>
                <c:pt idx="12">
                  <c:v>1.2239999999999998E-3</c:v>
                </c:pt>
                <c:pt idx="13">
                  <c:v>1.4364999999999996E-3</c:v>
                </c:pt>
                <c:pt idx="14">
                  <c:v>1.6659999999999997E-3</c:v>
                </c:pt>
                <c:pt idx="15">
                  <c:v>1.9125000000000001E-3</c:v>
                </c:pt>
                <c:pt idx="16">
                  <c:v>2.1760000000000004E-3</c:v>
                </c:pt>
                <c:pt idx="17">
                  <c:v>2.4565000000000008E-3</c:v>
                </c:pt>
                <c:pt idx="18">
                  <c:v>2.7540000000000008E-3</c:v>
                </c:pt>
                <c:pt idx="19">
                  <c:v>3.0685000000000013E-3</c:v>
                </c:pt>
                <c:pt idx="20">
                  <c:v>3.4000000000000015E-3</c:v>
                </c:pt>
                <c:pt idx="21">
                  <c:v>3.7485000000000023E-3</c:v>
                </c:pt>
                <c:pt idx="22">
                  <c:v>4.1140000000000022E-3</c:v>
                </c:pt>
                <c:pt idx="23">
                  <c:v>4.4965000000000031E-3</c:v>
                </c:pt>
                <c:pt idx="24">
                  <c:v>4.8960000000000028E-3</c:v>
                </c:pt>
                <c:pt idx="25">
                  <c:v>5.312500000000003E-3</c:v>
                </c:pt>
                <c:pt idx="26">
                  <c:v>5.7460000000000037E-3</c:v>
                </c:pt>
                <c:pt idx="27">
                  <c:v>6.1965000000000032E-3</c:v>
                </c:pt>
                <c:pt idx="28">
                  <c:v>6.6640000000000041E-3</c:v>
                </c:pt>
                <c:pt idx="29">
                  <c:v>7.1485000000000047E-3</c:v>
                </c:pt>
                <c:pt idx="30">
                  <c:v>7.6500000000000058E-3</c:v>
                </c:pt>
                <c:pt idx="31">
                  <c:v>8.1685000000000074E-3</c:v>
                </c:pt>
                <c:pt idx="32">
                  <c:v>8.7040000000000069E-3</c:v>
                </c:pt>
                <c:pt idx="33">
                  <c:v>9.2565000000000078E-3</c:v>
                </c:pt>
                <c:pt idx="34">
                  <c:v>9.8260000000000083E-3</c:v>
                </c:pt>
                <c:pt idx="35">
                  <c:v>1.0412500000000009E-2</c:v>
                </c:pt>
                <c:pt idx="36">
                  <c:v>1.101600000000001E-2</c:v>
                </c:pt>
                <c:pt idx="37">
                  <c:v>1.1636500000000011E-2</c:v>
                </c:pt>
                <c:pt idx="38">
                  <c:v>1.2274000000000012E-2</c:v>
                </c:pt>
                <c:pt idx="39">
                  <c:v>1.2928500000000015E-2</c:v>
                </c:pt>
                <c:pt idx="40">
                  <c:v>1.3600000000000013E-2</c:v>
                </c:pt>
                <c:pt idx="41">
                  <c:v>1.4288500000000015E-2</c:v>
                </c:pt>
                <c:pt idx="42">
                  <c:v>1.4994000000000016E-2</c:v>
                </c:pt>
                <c:pt idx="43">
                  <c:v>1.5716500000000015E-2</c:v>
                </c:pt>
                <c:pt idx="44">
                  <c:v>1.6456000000000016E-2</c:v>
                </c:pt>
                <c:pt idx="45">
                  <c:v>1.7212500000000019E-2</c:v>
                </c:pt>
                <c:pt idx="46">
                  <c:v>1.7986000000000019E-2</c:v>
                </c:pt>
                <c:pt idx="47">
                  <c:v>1.8776500000000022E-2</c:v>
                </c:pt>
                <c:pt idx="48">
                  <c:v>1.9584000000000022E-2</c:v>
                </c:pt>
                <c:pt idx="49">
                  <c:v>2.0408500000000024E-2</c:v>
                </c:pt>
                <c:pt idx="50">
                  <c:v>2.1250000000000019E-2</c:v>
                </c:pt>
                <c:pt idx="51">
                  <c:v>2.210850000000002E-2</c:v>
                </c:pt>
                <c:pt idx="52">
                  <c:v>2.2984000000000022E-2</c:v>
                </c:pt>
                <c:pt idx="53">
                  <c:v>2.3876500000000023E-2</c:v>
                </c:pt>
                <c:pt idx="54">
                  <c:v>2.4786000000000027E-2</c:v>
                </c:pt>
                <c:pt idx="55">
                  <c:v>2.5712500000000024E-2</c:v>
                </c:pt>
                <c:pt idx="56">
                  <c:v>2.665600000000003E-2</c:v>
                </c:pt>
                <c:pt idx="57">
                  <c:v>2.7616500000000026E-2</c:v>
                </c:pt>
                <c:pt idx="58">
                  <c:v>2.8594000000000033E-2</c:v>
                </c:pt>
                <c:pt idx="59">
                  <c:v>2.9588500000000031E-2</c:v>
                </c:pt>
                <c:pt idx="60">
                  <c:v>3.0600000000000033E-2</c:v>
                </c:pt>
                <c:pt idx="61">
                  <c:v>3.1628500000000032E-2</c:v>
                </c:pt>
                <c:pt idx="62">
                  <c:v>3.2674000000000036E-2</c:v>
                </c:pt>
                <c:pt idx="63">
                  <c:v>3.3736500000000037E-2</c:v>
                </c:pt>
                <c:pt idx="64">
                  <c:v>3.4816000000000041E-2</c:v>
                </c:pt>
                <c:pt idx="65">
                  <c:v>3.5912500000000042E-2</c:v>
                </c:pt>
                <c:pt idx="66">
                  <c:v>3.7026000000000045E-2</c:v>
                </c:pt>
                <c:pt idx="67">
                  <c:v>3.8156500000000045E-2</c:v>
                </c:pt>
                <c:pt idx="68">
                  <c:v>3.9304000000000047E-2</c:v>
                </c:pt>
                <c:pt idx="69">
                  <c:v>4.0468500000000046E-2</c:v>
                </c:pt>
                <c:pt idx="70">
                  <c:v>4.1650000000000048E-2</c:v>
                </c:pt>
                <c:pt idx="71">
                  <c:v>4.2848500000000046E-2</c:v>
                </c:pt>
                <c:pt idx="72">
                  <c:v>4.4064000000000055E-2</c:v>
                </c:pt>
                <c:pt idx="73">
                  <c:v>4.5296500000000052E-2</c:v>
                </c:pt>
                <c:pt idx="74">
                  <c:v>4.654600000000006E-2</c:v>
                </c:pt>
                <c:pt idx="75">
                  <c:v>4.7812500000000063E-2</c:v>
                </c:pt>
                <c:pt idx="76">
                  <c:v>4.9096000000000063E-2</c:v>
                </c:pt>
                <c:pt idx="77">
                  <c:v>5.0396500000000066E-2</c:v>
                </c:pt>
                <c:pt idx="78">
                  <c:v>5.1714000000000065E-2</c:v>
                </c:pt>
                <c:pt idx="79">
                  <c:v>5.3048500000000068E-2</c:v>
                </c:pt>
                <c:pt idx="80">
                  <c:v>5.4400000000000073E-2</c:v>
                </c:pt>
                <c:pt idx="81">
                  <c:v>5.5768500000000068E-2</c:v>
                </c:pt>
                <c:pt idx="82">
                  <c:v>5.7154000000000073E-2</c:v>
                </c:pt>
                <c:pt idx="83">
                  <c:v>5.8556500000000074E-2</c:v>
                </c:pt>
                <c:pt idx="84">
                  <c:v>5.9976000000000078E-2</c:v>
                </c:pt>
                <c:pt idx="85">
                  <c:v>6.1412500000000085E-2</c:v>
                </c:pt>
                <c:pt idx="86">
                  <c:v>6.2866000000000088E-2</c:v>
                </c:pt>
                <c:pt idx="87">
                  <c:v>6.4336500000000088E-2</c:v>
                </c:pt>
                <c:pt idx="88">
                  <c:v>6.5824000000000091E-2</c:v>
                </c:pt>
                <c:pt idx="89">
                  <c:v>6.7328500000000097E-2</c:v>
                </c:pt>
                <c:pt idx="90">
                  <c:v>6.8850000000000092E-2</c:v>
                </c:pt>
                <c:pt idx="91">
                  <c:v>7.038850000000009E-2</c:v>
                </c:pt>
                <c:pt idx="92">
                  <c:v>7.1944000000000091E-2</c:v>
                </c:pt>
                <c:pt idx="93">
                  <c:v>7.3516500000000096E-2</c:v>
                </c:pt>
                <c:pt idx="94">
                  <c:v>7.5106000000000103E-2</c:v>
                </c:pt>
                <c:pt idx="95">
                  <c:v>7.67125000000001E-2</c:v>
                </c:pt>
                <c:pt idx="96">
                  <c:v>7.8336000000000114E-2</c:v>
                </c:pt>
                <c:pt idx="97">
                  <c:v>7.9976500000000117E-2</c:v>
                </c:pt>
                <c:pt idx="98">
                  <c:v>8.1634000000000109E-2</c:v>
                </c:pt>
                <c:pt idx="99">
                  <c:v>8.3308500000000119E-2</c:v>
                </c:pt>
                <c:pt idx="100">
                  <c:v>8.5000000000000117E-2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8-429A-8E16-4F2736F50F62}"/>
            </c:ext>
          </c:extLst>
        </c:ser>
        <c:ser>
          <c:idx val="1"/>
          <c:order val="1"/>
          <c:tx>
            <c:v>WW-KRW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</c:numCache>
            </c:numRef>
          </c:xVal>
          <c:yVal>
            <c:numRef>
              <c:f>WW!$O$3:$O$103</c:f>
              <c:numCache>
                <c:formatCode>0.00000</c:formatCode>
                <c:ptCount val="101"/>
                <c:pt idx="0">
                  <c:v>0.85</c:v>
                </c:pt>
                <c:pt idx="1">
                  <c:v>0.84150000000000003</c:v>
                </c:pt>
                <c:pt idx="2">
                  <c:v>0.83299999999999996</c:v>
                </c:pt>
                <c:pt idx="3">
                  <c:v>0.82450000000000001</c:v>
                </c:pt>
                <c:pt idx="4">
                  <c:v>0.81599999999999995</c:v>
                </c:pt>
                <c:pt idx="5">
                  <c:v>0.8075</c:v>
                </c:pt>
                <c:pt idx="6">
                  <c:v>0.79899999999999993</c:v>
                </c:pt>
                <c:pt idx="7">
                  <c:v>0.79049999999999998</c:v>
                </c:pt>
                <c:pt idx="8">
                  <c:v>0.78200000000000003</c:v>
                </c:pt>
                <c:pt idx="9">
                  <c:v>0.77349999999999997</c:v>
                </c:pt>
                <c:pt idx="10">
                  <c:v>0.76500000000000001</c:v>
                </c:pt>
                <c:pt idx="11">
                  <c:v>0.75649999999999995</c:v>
                </c:pt>
                <c:pt idx="12">
                  <c:v>0.748</c:v>
                </c:pt>
                <c:pt idx="13">
                  <c:v>0.73949999999999994</c:v>
                </c:pt>
                <c:pt idx="14">
                  <c:v>0.73099999999999998</c:v>
                </c:pt>
                <c:pt idx="15">
                  <c:v>0.72249999999999992</c:v>
                </c:pt>
                <c:pt idx="16">
                  <c:v>0.71399999999999997</c:v>
                </c:pt>
                <c:pt idx="17">
                  <c:v>0.7054999999999999</c:v>
                </c:pt>
                <c:pt idx="18">
                  <c:v>0.69699999999999995</c:v>
                </c:pt>
                <c:pt idx="19">
                  <c:v>0.68849999999999989</c:v>
                </c:pt>
                <c:pt idx="20">
                  <c:v>0.67999999999999994</c:v>
                </c:pt>
                <c:pt idx="21">
                  <c:v>0.67149999999999987</c:v>
                </c:pt>
                <c:pt idx="22">
                  <c:v>0.66299999999999992</c:v>
                </c:pt>
                <c:pt idx="23">
                  <c:v>0.65449999999999986</c:v>
                </c:pt>
                <c:pt idx="24">
                  <c:v>0.64599999999999991</c:v>
                </c:pt>
                <c:pt idx="25">
                  <c:v>0.63749999999999996</c:v>
                </c:pt>
                <c:pt idx="26">
                  <c:v>0.629</c:v>
                </c:pt>
                <c:pt idx="27">
                  <c:v>0.62049999999999994</c:v>
                </c:pt>
                <c:pt idx="28">
                  <c:v>0.61199999999999999</c:v>
                </c:pt>
                <c:pt idx="29">
                  <c:v>0.60349999999999993</c:v>
                </c:pt>
                <c:pt idx="30">
                  <c:v>0.59499999999999997</c:v>
                </c:pt>
                <c:pt idx="31">
                  <c:v>0.58649999999999991</c:v>
                </c:pt>
                <c:pt idx="32">
                  <c:v>0.57799999999999996</c:v>
                </c:pt>
                <c:pt idx="33">
                  <c:v>0.5694999999999999</c:v>
                </c:pt>
                <c:pt idx="34">
                  <c:v>0.56099999999999994</c:v>
                </c:pt>
                <c:pt idx="35">
                  <c:v>0.55249999999999988</c:v>
                </c:pt>
                <c:pt idx="36">
                  <c:v>0.54399999999999993</c:v>
                </c:pt>
                <c:pt idx="37">
                  <c:v>0.53549999999999986</c:v>
                </c:pt>
                <c:pt idx="38">
                  <c:v>0.52699999999999991</c:v>
                </c:pt>
                <c:pt idx="39">
                  <c:v>0.51849999999999985</c:v>
                </c:pt>
                <c:pt idx="40">
                  <c:v>0.5099999999999999</c:v>
                </c:pt>
                <c:pt idx="41">
                  <c:v>0.50149999999999983</c:v>
                </c:pt>
                <c:pt idx="42">
                  <c:v>0.49299999999999988</c:v>
                </c:pt>
                <c:pt idx="43">
                  <c:v>0.48449999999999988</c:v>
                </c:pt>
                <c:pt idx="44">
                  <c:v>0.47599999999999987</c:v>
                </c:pt>
                <c:pt idx="45">
                  <c:v>0.46749999999999986</c:v>
                </c:pt>
                <c:pt idx="46">
                  <c:v>0.45899999999999985</c:v>
                </c:pt>
                <c:pt idx="47">
                  <c:v>0.45049999999999985</c:v>
                </c:pt>
                <c:pt idx="48">
                  <c:v>0.44199999999999984</c:v>
                </c:pt>
                <c:pt idx="49">
                  <c:v>0.43349999999999983</c:v>
                </c:pt>
                <c:pt idx="50">
                  <c:v>0.42499999999999982</c:v>
                </c:pt>
                <c:pt idx="51">
                  <c:v>0.41649999999999981</c:v>
                </c:pt>
                <c:pt idx="52">
                  <c:v>0.40799999999999981</c:v>
                </c:pt>
                <c:pt idx="53">
                  <c:v>0.3994999999999998</c:v>
                </c:pt>
                <c:pt idx="54">
                  <c:v>0.39099999999999979</c:v>
                </c:pt>
                <c:pt idx="55">
                  <c:v>0.38249999999999978</c:v>
                </c:pt>
                <c:pt idx="56">
                  <c:v>0.37399999999999978</c:v>
                </c:pt>
                <c:pt idx="57">
                  <c:v>0.36549999999999977</c:v>
                </c:pt>
                <c:pt idx="58">
                  <c:v>0.35699999999999976</c:v>
                </c:pt>
                <c:pt idx="59">
                  <c:v>0.34849999999999975</c:v>
                </c:pt>
                <c:pt idx="60">
                  <c:v>0.33999999999999975</c:v>
                </c:pt>
                <c:pt idx="61">
                  <c:v>0.33149999999999974</c:v>
                </c:pt>
                <c:pt idx="62">
                  <c:v>0.32299999999999973</c:v>
                </c:pt>
                <c:pt idx="63">
                  <c:v>0.31449999999999972</c:v>
                </c:pt>
                <c:pt idx="64">
                  <c:v>0.30599999999999972</c:v>
                </c:pt>
                <c:pt idx="65">
                  <c:v>0.29749999999999971</c:v>
                </c:pt>
                <c:pt idx="66">
                  <c:v>0.2889999999999997</c:v>
                </c:pt>
                <c:pt idx="67">
                  <c:v>0.28049999999999969</c:v>
                </c:pt>
                <c:pt idx="68">
                  <c:v>0.27199999999999969</c:v>
                </c:pt>
                <c:pt idx="69">
                  <c:v>0.26349999999999968</c:v>
                </c:pt>
                <c:pt idx="70">
                  <c:v>0.25499999999999967</c:v>
                </c:pt>
                <c:pt idx="71">
                  <c:v>0.24649999999999964</c:v>
                </c:pt>
                <c:pt idx="72">
                  <c:v>0.23799999999999963</c:v>
                </c:pt>
                <c:pt idx="73">
                  <c:v>0.22949999999999962</c:v>
                </c:pt>
                <c:pt idx="74">
                  <c:v>0.22099999999999961</c:v>
                </c:pt>
                <c:pt idx="75">
                  <c:v>0.21249999999999961</c:v>
                </c:pt>
                <c:pt idx="76">
                  <c:v>0.2039999999999996</c:v>
                </c:pt>
                <c:pt idx="77">
                  <c:v>0.19549999999999959</c:v>
                </c:pt>
                <c:pt idx="78">
                  <c:v>0.18699999999999958</c:v>
                </c:pt>
                <c:pt idx="79">
                  <c:v>0.17849999999999958</c:v>
                </c:pt>
                <c:pt idx="80">
                  <c:v>0.16999999999999957</c:v>
                </c:pt>
                <c:pt idx="81">
                  <c:v>0.16149999999999956</c:v>
                </c:pt>
                <c:pt idx="82">
                  <c:v>0.15299999999999955</c:v>
                </c:pt>
                <c:pt idx="83">
                  <c:v>0.14449999999999955</c:v>
                </c:pt>
                <c:pt idx="84">
                  <c:v>0.13599999999999954</c:v>
                </c:pt>
                <c:pt idx="85">
                  <c:v>0.12749999999999953</c:v>
                </c:pt>
                <c:pt idx="86">
                  <c:v>0.11899999999999954</c:v>
                </c:pt>
                <c:pt idx="87">
                  <c:v>0.11049999999999953</c:v>
                </c:pt>
                <c:pt idx="88">
                  <c:v>0.10199999999999952</c:v>
                </c:pt>
                <c:pt idx="89">
                  <c:v>9.3499999999999514E-2</c:v>
                </c:pt>
                <c:pt idx="90">
                  <c:v>8.4999999999999507E-2</c:v>
                </c:pt>
                <c:pt idx="91">
                  <c:v>7.6499999999999499E-2</c:v>
                </c:pt>
                <c:pt idx="92">
                  <c:v>6.7999999999999491E-2</c:v>
                </c:pt>
                <c:pt idx="93">
                  <c:v>5.9499999999999484E-2</c:v>
                </c:pt>
                <c:pt idx="94">
                  <c:v>5.0999999999999476E-2</c:v>
                </c:pt>
                <c:pt idx="95">
                  <c:v>4.2499999999999469E-2</c:v>
                </c:pt>
                <c:pt idx="96">
                  <c:v>3.3999999999999461E-2</c:v>
                </c:pt>
                <c:pt idx="97">
                  <c:v>2.5499999999999457E-2</c:v>
                </c:pt>
                <c:pt idx="98">
                  <c:v>1.699999999999945E-2</c:v>
                </c:pt>
                <c:pt idx="99">
                  <c:v>8.4999999999994403E-3</c:v>
                </c:pt>
                <c:pt idx="100">
                  <c:v>-5.662137425588298E-16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8-429A-8E16-4F2736F50F62}"/>
            </c:ext>
          </c:extLst>
        </c:ser>
        <c:ser>
          <c:idx val="2"/>
          <c:order val="2"/>
          <c:tx>
            <c:v>MW-KRW</c:v>
          </c:tx>
          <c:spPr>
            <a:ln w="15875" cap="rnd">
              <a:solidFill>
                <a:schemeClr val="accent1">
                  <a:alpha val="7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MW!$M$4:$M$104</c:f>
              <c:numCache>
                <c:formatCode>General</c:formatCode>
                <c:ptCount val="101"/>
                <c:pt idx="0">
                  <c:v>0.10750000000000001</c:v>
                </c:pt>
                <c:pt idx="1">
                  <c:v>0.115</c:v>
                </c:pt>
                <c:pt idx="2">
                  <c:v>0.1225</c:v>
                </c:pt>
                <c:pt idx="3">
                  <c:v>0.13</c:v>
                </c:pt>
                <c:pt idx="4">
                  <c:v>0.13750000000000001</c:v>
                </c:pt>
                <c:pt idx="5">
                  <c:v>0.14500000000000002</c:v>
                </c:pt>
                <c:pt idx="6">
                  <c:v>0.15250000000000002</c:v>
                </c:pt>
                <c:pt idx="7">
                  <c:v>0.16</c:v>
                </c:pt>
                <c:pt idx="8">
                  <c:v>0.16750000000000001</c:v>
                </c:pt>
                <c:pt idx="9">
                  <c:v>0.17499999999999999</c:v>
                </c:pt>
                <c:pt idx="10">
                  <c:v>0.1825</c:v>
                </c:pt>
                <c:pt idx="11">
                  <c:v>0.19</c:v>
                </c:pt>
                <c:pt idx="12">
                  <c:v>0.19749999999999998</c:v>
                </c:pt>
                <c:pt idx="13">
                  <c:v>0.20499999999999999</c:v>
                </c:pt>
                <c:pt idx="14">
                  <c:v>0.21249999999999999</c:v>
                </c:pt>
                <c:pt idx="15">
                  <c:v>0.22</c:v>
                </c:pt>
                <c:pt idx="16">
                  <c:v>0.22750000000000001</c:v>
                </c:pt>
                <c:pt idx="17">
                  <c:v>0.23500000000000001</c:v>
                </c:pt>
                <c:pt idx="18">
                  <c:v>0.24250000000000002</c:v>
                </c:pt>
                <c:pt idx="19">
                  <c:v>0.25</c:v>
                </c:pt>
                <c:pt idx="20">
                  <c:v>0.25750000000000006</c:v>
                </c:pt>
                <c:pt idx="21">
                  <c:v>0.26500000000000001</c:v>
                </c:pt>
                <c:pt idx="22">
                  <c:v>0.27250000000000008</c:v>
                </c:pt>
                <c:pt idx="23">
                  <c:v>0.28000000000000003</c:v>
                </c:pt>
                <c:pt idx="24">
                  <c:v>0.28750000000000009</c:v>
                </c:pt>
                <c:pt idx="25">
                  <c:v>0.29500000000000004</c:v>
                </c:pt>
                <c:pt idx="26">
                  <c:v>0.3025000000000001</c:v>
                </c:pt>
                <c:pt idx="27">
                  <c:v>0.31000000000000005</c:v>
                </c:pt>
                <c:pt idx="28">
                  <c:v>0.31750000000000012</c:v>
                </c:pt>
                <c:pt idx="29">
                  <c:v>0.32500000000000007</c:v>
                </c:pt>
                <c:pt idx="30">
                  <c:v>0.33250000000000013</c:v>
                </c:pt>
                <c:pt idx="31">
                  <c:v>0.34000000000000008</c:v>
                </c:pt>
                <c:pt idx="32">
                  <c:v>0.34750000000000014</c:v>
                </c:pt>
                <c:pt idx="33">
                  <c:v>0.35500000000000009</c:v>
                </c:pt>
                <c:pt idx="34">
                  <c:v>0.36250000000000016</c:v>
                </c:pt>
                <c:pt idx="35">
                  <c:v>0.37000000000000011</c:v>
                </c:pt>
                <c:pt idx="36">
                  <c:v>0.37750000000000017</c:v>
                </c:pt>
                <c:pt idx="37">
                  <c:v>0.38500000000000012</c:v>
                </c:pt>
                <c:pt idx="38">
                  <c:v>0.39250000000000018</c:v>
                </c:pt>
                <c:pt idx="39">
                  <c:v>0.40000000000000013</c:v>
                </c:pt>
                <c:pt idx="40">
                  <c:v>0.4075000000000002</c:v>
                </c:pt>
                <c:pt idx="41">
                  <c:v>0.41500000000000015</c:v>
                </c:pt>
                <c:pt idx="42">
                  <c:v>0.42250000000000021</c:v>
                </c:pt>
                <c:pt idx="43">
                  <c:v>0.43000000000000016</c:v>
                </c:pt>
                <c:pt idx="44">
                  <c:v>0.43750000000000022</c:v>
                </c:pt>
                <c:pt idx="45">
                  <c:v>0.44500000000000017</c:v>
                </c:pt>
                <c:pt idx="46">
                  <c:v>0.45250000000000024</c:v>
                </c:pt>
                <c:pt idx="47">
                  <c:v>0.46000000000000019</c:v>
                </c:pt>
                <c:pt idx="48">
                  <c:v>0.46750000000000025</c:v>
                </c:pt>
                <c:pt idx="49">
                  <c:v>0.4750000000000002</c:v>
                </c:pt>
                <c:pt idx="50">
                  <c:v>0.48250000000000015</c:v>
                </c:pt>
                <c:pt idx="51">
                  <c:v>0.49000000000000021</c:v>
                </c:pt>
                <c:pt idx="52">
                  <c:v>0.49750000000000016</c:v>
                </c:pt>
                <c:pt idx="53">
                  <c:v>0.50500000000000023</c:v>
                </c:pt>
                <c:pt idx="54">
                  <c:v>0.51250000000000018</c:v>
                </c:pt>
                <c:pt idx="55">
                  <c:v>0.52000000000000024</c:v>
                </c:pt>
                <c:pt idx="56">
                  <c:v>0.52750000000000019</c:v>
                </c:pt>
                <c:pt idx="57">
                  <c:v>0.53500000000000025</c:v>
                </c:pt>
                <c:pt idx="58">
                  <c:v>0.5425000000000002</c:v>
                </c:pt>
                <c:pt idx="59">
                  <c:v>0.55000000000000027</c:v>
                </c:pt>
                <c:pt idx="60">
                  <c:v>0.55750000000000022</c:v>
                </c:pt>
                <c:pt idx="61">
                  <c:v>0.56500000000000028</c:v>
                </c:pt>
                <c:pt idx="62">
                  <c:v>0.57250000000000023</c:v>
                </c:pt>
                <c:pt idx="63">
                  <c:v>0.58000000000000029</c:v>
                </c:pt>
                <c:pt idx="64">
                  <c:v>0.58750000000000024</c:v>
                </c:pt>
                <c:pt idx="65">
                  <c:v>0.59500000000000031</c:v>
                </c:pt>
                <c:pt idx="66">
                  <c:v>0.60250000000000026</c:v>
                </c:pt>
                <c:pt idx="67">
                  <c:v>0.61000000000000021</c:v>
                </c:pt>
                <c:pt idx="68">
                  <c:v>0.61750000000000027</c:v>
                </c:pt>
                <c:pt idx="69">
                  <c:v>0.62500000000000033</c:v>
                </c:pt>
                <c:pt idx="70">
                  <c:v>0.63250000000000028</c:v>
                </c:pt>
                <c:pt idx="71">
                  <c:v>0.64000000000000024</c:v>
                </c:pt>
                <c:pt idx="72">
                  <c:v>0.6475000000000003</c:v>
                </c:pt>
                <c:pt idx="73">
                  <c:v>0.65500000000000036</c:v>
                </c:pt>
                <c:pt idx="74">
                  <c:v>0.66250000000000031</c:v>
                </c:pt>
                <c:pt idx="75">
                  <c:v>0.67000000000000026</c:v>
                </c:pt>
                <c:pt idx="76">
                  <c:v>0.67750000000000032</c:v>
                </c:pt>
                <c:pt idx="77">
                  <c:v>0.68500000000000039</c:v>
                </c:pt>
                <c:pt idx="78">
                  <c:v>0.69250000000000034</c:v>
                </c:pt>
                <c:pt idx="79">
                  <c:v>0.70000000000000029</c:v>
                </c:pt>
                <c:pt idx="80">
                  <c:v>0.70750000000000035</c:v>
                </c:pt>
                <c:pt idx="81">
                  <c:v>0.71500000000000041</c:v>
                </c:pt>
                <c:pt idx="82">
                  <c:v>0.72250000000000036</c:v>
                </c:pt>
                <c:pt idx="83">
                  <c:v>0.73000000000000032</c:v>
                </c:pt>
                <c:pt idx="84">
                  <c:v>0.73750000000000038</c:v>
                </c:pt>
                <c:pt idx="85">
                  <c:v>0.74500000000000044</c:v>
                </c:pt>
                <c:pt idx="86">
                  <c:v>0.75250000000000039</c:v>
                </c:pt>
                <c:pt idx="87">
                  <c:v>0.76000000000000034</c:v>
                </c:pt>
                <c:pt idx="88">
                  <c:v>0.7675000000000004</c:v>
                </c:pt>
                <c:pt idx="89">
                  <c:v>0.77500000000000047</c:v>
                </c:pt>
                <c:pt idx="90">
                  <c:v>0.78250000000000042</c:v>
                </c:pt>
                <c:pt idx="91">
                  <c:v>0.79000000000000037</c:v>
                </c:pt>
                <c:pt idx="92">
                  <c:v>0.79750000000000043</c:v>
                </c:pt>
                <c:pt idx="93">
                  <c:v>0.80500000000000049</c:v>
                </c:pt>
                <c:pt idx="94">
                  <c:v>0.81250000000000044</c:v>
                </c:pt>
                <c:pt idx="95">
                  <c:v>0.8200000000000004</c:v>
                </c:pt>
                <c:pt idx="96">
                  <c:v>0.82750000000000046</c:v>
                </c:pt>
                <c:pt idx="97">
                  <c:v>0.83500000000000052</c:v>
                </c:pt>
                <c:pt idx="98">
                  <c:v>0.84250000000000047</c:v>
                </c:pt>
                <c:pt idx="99">
                  <c:v>0.85000000000000042</c:v>
                </c:pt>
                <c:pt idx="100">
                  <c:v>1</c:v>
                </c:pt>
              </c:numCache>
            </c:numRef>
          </c:xVal>
          <c:yVal>
            <c:numRef>
              <c:f>MW!$N$4:$N$104</c:f>
              <c:numCache>
                <c:formatCode>0.00000</c:formatCode>
                <c:ptCount val="101"/>
                <c:pt idx="0">
                  <c:v>4.25E-17</c:v>
                </c:pt>
                <c:pt idx="1">
                  <c:v>1.088E-14</c:v>
                </c:pt>
                <c:pt idx="2">
                  <c:v>2.7884249999999998E-13</c:v>
                </c:pt>
                <c:pt idx="3">
                  <c:v>2.78528E-12</c:v>
                </c:pt>
                <c:pt idx="4">
                  <c:v>1.6601562500000013E-11</c:v>
                </c:pt>
                <c:pt idx="5">
                  <c:v>7.138368000000006E-11</c:v>
                </c:pt>
                <c:pt idx="6">
                  <c:v>2.450040425000001E-10</c:v>
                </c:pt>
                <c:pt idx="7">
                  <c:v>7.1303168000000001E-10</c:v>
                </c:pt>
                <c:pt idx="8">
                  <c:v>1.8294856424999992E-9</c:v>
                </c:pt>
                <c:pt idx="9">
                  <c:v>4.2499999999999975E-9</c:v>
                </c:pt>
                <c:pt idx="10">
                  <c:v>9.1102524424999935E-9</c:v>
                </c:pt>
                <c:pt idx="11">
                  <c:v>1.8274222079999979E-8</c:v>
                </c:pt>
                <c:pt idx="12">
                  <c:v>3.4668555642499959E-8</c:v>
                </c:pt>
                <c:pt idx="13">
                  <c:v>6.2721034879999947E-8</c:v>
                </c:pt>
                <c:pt idx="14">
                  <c:v>1.0892285156249999E-7</c:v>
                </c:pt>
                <c:pt idx="15">
                  <c:v>1.8253611008E-7</c:v>
                </c:pt>
                <c:pt idx="16">
                  <c:v>2.9646969124250018E-7</c:v>
                </c:pt>
                <c:pt idx="17">
                  <c:v>4.6834832448000027E-7</c:v>
                </c:pt>
                <c:pt idx="18">
                  <c:v>7.218014292425011E-7</c:v>
                </c:pt>
                <c:pt idx="19">
                  <c:v>1.0880000000000017E-6</c:v>
                </c:pt>
                <c:pt idx="20">
                  <c:v>1.6074715228425031E-6</c:v>
                </c:pt>
                <c:pt idx="21">
                  <c:v>2.3322246252800055E-6</c:v>
                </c:pt>
                <c:pt idx="22">
                  <c:v>3.328216874442508E-6</c:v>
                </c:pt>
                <c:pt idx="23">
                  <c:v>4.6782008524800107E-6</c:v>
                </c:pt>
                <c:pt idx="24">
                  <c:v>6.4849853515625117E-6</c:v>
                </c:pt>
                <c:pt idx="25">
                  <c:v>8.87515024448002E-6</c:v>
                </c:pt>
                <c:pt idx="26">
                  <c:v>1.200325530044252E-5</c:v>
                </c:pt>
                <c:pt idx="27">
                  <c:v>1.605658492928003E-5</c:v>
                </c:pt>
                <c:pt idx="28">
                  <c:v>2.1260472550842552E-5</c:v>
                </c:pt>
                <c:pt idx="29">
                  <c:v>2.7884250000000081E-5</c:v>
                </c:pt>
                <c:pt idx="30">
                  <c:v>3.624786909124261E-5</c:v>
                </c:pt>
                <c:pt idx="31">
                  <c:v>4.6729244180480143E-5</c:v>
                </c:pt>
                <c:pt idx="32">
                  <c:v>5.9772366275242683E-5</c:v>
                </c:pt>
                <c:pt idx="33">
                  <c:v>7.589624095808025E-5</c:v>
                </c:pt>
                <c:pt idx="34">
                  <c:v>9.5704704101562797E-5</c:v>
                </c:pt>
                <c:pt idx="35">
                  <c:v>1.1989717106688037E-4</c:v>
                </c:pt>
                <c:pt idx="36">
                  <c:v>1.4928037679164309E-4</c:v>
                </c:pt>
                <c:pt idx="37">
                  <c:v>1.8478116588608072E-4</c:v>
                </c:pt>
                <c:pt idx="38">
                  <c:v>2.274603935704434E-4</c:v>
                </c:pt>
                <c:pt idx="39">
                  <c:v>2.7852800000000103E-4</c:v>
                </c:pt>
                <c:pt idx="40">
                  <c:v>3.3935932223764381E-4</c:v>
                </c:pt>
                <c:pt idx="41">
                  <c:v>4.1151270984768156E-4</c:v>
                </c:pt>
                <c:pt idx="42">
                  <c:v>4.9674851179804446E-4</c:v>
                </c:pt>
                <c:pt idx="43">
                  <c:v>5.9704950407168218E-4</c:v>
                </c:pt>
                <c:pt idx="44">
                  <c:v>7.1464282910156543E-4</c:v>
                </c:pt>
                <c:pt idx="45">
                  <c:v>8.5202351985728356E-4</c:v>
                </c:pt>
                <c:pt idx="46">
                  <c:v>1.0119796831248469E-3</c:v>
                </c:pt>
                <c:pt idx="47">
                  <c:v>1.1976194182348849E-3</c:v>
                </c:pt>
                <c:pt idx="48">
                  <c:v>1.4123995492080486E-3</c:v>
                </c:pt>
                <c:pt idx="49">
                  <c:v>1.6601562500000058E-3</c:v>
                </c:pt>
                <c:pt idx="50">
                  <c:v>1.9451376442420486E-3</c:v>
                </c:pt>
                <c:pt idx="51">
                  <c:v>2.2720384625868886E-3</c:v>
                </c:pt>
                <c:pt idx="52">
                  <c:v>2.6460368424828522E-3</c:v>
                </c:pt>
                <c:pt idx="53">
                  <c:v>3.072833356913292E-3</c:v>
                </c:pt>
                <c:pt idx="54">
                  <c:v>3.5586923603515754E-3</c:v>
                </c:pt>
                <c:pt idx="55">
                  <c:v>4.1104857418956964E-3</c:v>
                </c:pt>
                <c:pt idx="56">
                  <c:v>4.7357391772600592E-3</c:v>
                </c:pt>
                <c:pt idx="57">
                  <c:v>5.4426809730157037E-3</c:v>
                </c:pt>
                <c:pt idx="58">
                  <c:v>6.2402935981836685E-3</c:v>
                </c:pt>
                <c:pt idx="59">
                  <c:v>7.1383680000000295E-3</c:v>
                </c:pt>
                <c:pt idx="60">
                  <c:v>8.1475608023844764E-3</c:v>
                </c:pt>
                <c:pt idx="61">
                  <c:v>9.2794544873581186E-3</c:v>
                </c:pt>
                <c:pt idx="62">
                  <c:v>1.0546620661369684E-2</c:v>
                </c:pt>
                <c:pt idx="63">
                  <c:v>1.1962686510202936E-2</c:v>
                </c:pt>
                <c:pt idx="64">
                  <c:v>1.3542404547851626E-2</c:v>
                </c:pt>
                <c:pt idx="65">
                  <c:v>1.5301725766462148E-2</c:v>
                </c:pt>
                <c:pt idx="66">
                  <c:v>1.7257876296157323E-2</c:v>
                </c:pt>
                <c:pt idx="67">
                  <c:v>1.9429437685268568E-2</c:v>
                </c:pt>
                <c:pt idx="68">
                  <c:v>2.1836430913217342E-2</c:v>
                </c:pt>
                <c:pt idx="69">
                  <c:v>2.4500404250000107E-2</c:v>
                </c:pt>
                <c:pt idx="70">
                  <c:v>2.7444525077944953E-2</c:v>
                </c:pt>
                <c:pt idx="71">
                  <c:v>3.0693675793121433E-2</c:v>
                </c:pt>
                <c:pt idx="72">
                  <c:v>3.4274553905498592E-2</c:v>
                </c:pt>
                <c:pt idx="73">
                  <c:v>3.8215776458660658E-2</c:v>
                </c:pt>
                <c:pt idx="74">
                  <c:v>4.2547988891601767E-2</c:v>
                </c:pt>
                <c:pt idx="75">
                  <c:v>4.7303978466836691E-2</c:v>
                </c:pt>
                <c:pt idx="76">
                  <c:v>5.2518792390776711E-2</c:v>
                </c:pt>
                <c:pt idx="77">
                  <c:v>5.8229860754033545E-2</c:v>
                </c:pt>
                <c:pt idx="78">
                  <c:v>6.4477124421029167E-2</c:v>
                </c:pt>
                <c:pt idx="79">
                  <c:v>7.1303168000000347E-2</c:v>
                </c:pt>
                <c:pt idx="80">
                  <c:v>7.8753358026203618E-2</c:v>
                </c:pt>
                <c:pt idx="81">
                  <c:v>8.6875986492836871E-2</c:v>
                </c:pt>
                <c:pt idx="82">
                  <c:v>9.5722419865909694E-2</c:v>
                </c:pt>
                <c:pt idx="83">
                  <c:v>0.10534725372100662</c:v>
                </c:pt>
                <c:pt idx="84">
                  <c:v>0.11580847314160216</c:v>
                </c:pt>
                <c:pt idx="85">
                  <c:v>0.12716761902029952</c:v>
                </c:pt>
                <c:pt idx="86">
                  <c:v>0.13948996040607831</c:v>
                </c:pt>
                <c:pt idx="87">
                  <c:v>0.15284467304235089</c:v>
                </c:pt>
                <c:pt idx="88">
                  <c:v>0.16730502424233931</c:v>
                </c:pt>
                <c:pt idx="89">
                  <c:v>0.18294856425000094</c:v>
                </c:pt>
                <c:pt idx="90">
                  <c:v>0.19985732423644068</c:v>
                </c:pt>
                <c:pt idx="91">
                  <c:v>0.21811802108346473</c:v>
                </c:pt>
                <c:pt idx="92">
                  <c:v>0.23782226910764323</c:v>
                </c:pt>
                <c:pt idx="93">
                  <c:v>0.25906679887996104</c:v>
                </c:pt>
                <c:pt idx="94">
                  <c:v>0.28195368329785303</c:v>
                </c:pt>
                <c:pt idx="95">
                  <c:v>0.30659057106813087</c:v>
                </c:pt>
                <c:pt idx="96">
                  <c:v>0.33309092776102267</c:v>
                </c:pt>
                <c:pt idx="97">
                  <c:v>0.36157428459726076</c:v>
                </c:pt>
                <c:pt idx="98">
                  <c:v>0.39216649513186813</c:v>
                </c:pt>
                <c:pt idx="99">
                  <c:v>0.42500000000000226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48-429A-8E16-4F2736F50F62}"/>
            </c:ext>
          </c:extLst>
        </c:ser>
        <c:ser>
          <c:idx val="3"/>
          <c:order val="3"/>
          <c:tx>
            <c:v>MW-KRO</c:v>
          </c:tx>
          <c:spPr>
            <a:ln w="1905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MW!$M$4:$M$104</c:f>
              <c:numCache>
                <c:formatCode>General</c:formatCode>
                <c:ptCount val="101"/>
                <c:pt idx="0">
                  <c:v>0.10750000000000001</c:v>
                </c:pt>
                <c:pt idx="1">
                  <c:v>0.115</c:v>
                </c:pt>
                <c:pt idx="2">
                  <c:v>0.1225</c:v>
                </c:pt>
                <c:pt idx="3">
                  <c:v>0.13</c:v>
                </c:pt>
                <c:pt idx="4">
                  <c:v>0.13750000000000001</c:v>
                </c:pt>
                <c:pt idx="5">
                  <c:v>0.14500000000000002</c:v>
                </c:pt>
                <c:pt idx="6">
                  <c:v>0.15250000000000002</c:v>
                </c:pt>
                <c:pt idx="7">
                  <c:v>0.16</c:v>
                </c:pt>
                <c:pt idx="8">
                  <c:v>0.16750000000000001</c:v>
                </c:pt>
                <c:pt idx="9">
                  <c:v>0.17499999999999999</c:v>
                </c:pt>
                <c:pt idx="10">
                  <c:v>0.1825</c:v>
                </c:pt>
                <c:pt idx="11">
                  <c:v>0.19</c:v>
                </c:pt>
                <c:pt idx="12">
                  <c:v>0.19749999999999998</c:v>
                </c:pt>
                <c:pt idx="13">
                  <c:v>0.20499999999999999</c:v>
                </c:pt>
                <c:pt idx="14">
                  <c:v>0.21249999999999999</c:v>
                </c:pt>
                <c:pt idx="15">
                  <c:v>0.22</c:v>
                </c:pt>
                <c:pt idx="16">
                  <c:v>0.22750000000000001</c:v>
                </c:pt>
                <c:pt idx="17">
                  <c:v>0.23500000000000001</c:v>
                </c:pt>
                <c:pt idx="18">
                  <c:v>0.24250000000000002</c:v>
                </c:pt>
                <c:pt idx="19">
                  <c:v>0.25</c:v>
                </c:pt>
                <c:pt idx="20">
                  <c:v>0.25750000000000006</c:v>
                </c:pt>
                <c:pt idx="21">
                  <c:v>0.26500000000000001</c:v>
                </c:pt>
                <c:pt idx="22">
                  <c:v>0.27250000000000008</c:v>
                </c:pt>
                <c:pt idx="23">
                  <c:v>0.28000000000000003</c:v>
                </c:pt>
                <c:pt idx="24">
                  <c:v>0.28750000000000009</c:v>
                </c:pt>
                <c:pt idx="25">
                  <c:v>0.29500000000000004</c:v>
                </c:pt>
                <c:pt idx="26">
                  <c:v>0.3025000000000001</c:v>
                </c:pt>
                <c:pt idx="27">
                  <c:v>0.31000000000000005</c:v>
                </c:pt>
                <c:pt idx="28">
                  <c:v>0.31750000000000012</c:v>
                </c:pt>
                <c:pt idx="29">
                  <c:v>0.32500000000000007</c:v>
                </c:pt>
                <c:pt idx="30">
                  <c:v>0.33250000000000013</c:v>
                </c:pt>
                <c:pt idx="31">
                  <c:v>0.34000000000000008</c:v>
                </c:pt>
                <c:pt idx="32">
                  <c:v>0.34750000000000014</c:v>
                </c:pt>
                <c:pt idx="33">
                  <c:v>0.35500000000000009</c:v>
                </c:pt>
                <c:pt idx="34">
                  <c:v>0.36250000000000016</c:v>
                </c:pt>
                <c:pt idx="35">
                  <c:v>0.37000000000000011</c:v>
                </c:pt>
                <c:pt idx="36">
                  <c:v>0.37750000000000017</c:v>
                </c:pt>
                <c:pt idx="37">
                  <c:v>0.38500000000000012</c:v>
                </c:pt>
                <c:pt idx="38">
                  <c:v>0.39250000000000018</c:v>
                </c:pt>
                <c:pt idx="39">
                  <c:v>0.40000000000000013</c:v>
                </c:pt>
                <c:pt idx="40">
                  <c:v>0.4075000000000002</c:v>
                </c:pt>
                <c:pt idx="41">
                  <c:v>0.41500000000000015</c:v>
                </c:pt>
                <c:pt idx="42">
                  <c:v>0.42250000000000021</c:v>
                </c:pt>
                <c:pt idx="43">
                  <c:v>0.43000000000000016</c:v>
                </c:pt>
                <c:pt idx="44">
                  <c:v>0.43750000000000022</c:v>
                </c:pt>
                <c:pt idx="45">
                  <c:v>0.44500000000000017</c:v>
                </c:pt>
                <c:pt idx="46">
                  <c:v>0.45250000000000024</c:v>
                </c:pt>
                <c:pt idx="47">
                  <c:v>0.46000000000000019</c:v>
                </c:pt>
                <c:pt idx="48">
                  <c:v>0.46750000000000025</c:v>
                </c:pt>
                <c:pt idx="49">
                  <c:v>0.4750000000000002</c:v>
                </c:pt>
                <c:pt idx="50">
                  <c:v>0.48250000000000015</c:v>
                </c:pt>
                <c:pt idx="51">
                  <c:v>0.49000000000000021</c:v>
                </c:pt>
                <c:pt idx="52">
                  <c:v>0.49750000000000016</c:v>
                </c:pt>
                <c:pt idx="53">
                  <c:v>0.50500000000000023</c:v>
                </c:pt>
                <c:pt idx="54">
                  <c:v>0.51250000000000018</c:v>
                </c:pt>
                <c:pt idx="55">
                  <c:v>0.52000000000000024</c:v>
                </c:pt>
                <c:pt idx="56">
                  <c:v>0.52750000000000019</c:v>
                </c:pt>
                <c:pt idx="57">
                  <c:v>0.53500000000000025</c:v>
                </c:pt>
                <c:pt idx="58">
                  <c:v>0.5425000000000002</c:v>
                </c:pt>
                <c:pt idx="59">
                  <c:v>0.55000000000000027</c:v>
                </c:pt>
                <c:pt idx="60">
                  <c:v>0.55750000000000022</c:v>
                </c:pt>
                <c:pt idx="61">
                  <c:v>0.56500000000000028</c:v>
                </c:pt>
                <c:pt idx="62">
                  <c:v>0.57250000000000023</c:v>
                </c:pt>
                <c:pt idx="63">
                  <c:v>0.58000000000000029</c:v>
                </c:pt>
                <c:pt idx="64">
                  <c:v>0.58750000000000024</c:v>
                </c:pt>
                <c:pt idx="65">
                  <c:v>0.59500000000000031</c:v>
                </c:pt>
                <c:pt idx="66">
                  <c:v>0.60250000000000026</c:v>
                </c:pt>
                <c:pt idx="67">
                  <c:v>0.61000000000000021</c:v>
                </c:pt>
                <c:pt idx="68">
                  <c:v>0.61750000000000027</c:v>
                </c:pt>
                <c:pt idx="69">
                  <c:v>0.62500000000000033</c:v>
                </c:pt>
                <c:pt idx="70">
                  <c:v>0.63250000000000028</c:v>
                </c:pt>
                <c:pt idx="71">
                  <c:v>0.64000000000000024</c:v>
                </c:pt>
                <c:pt idx="72">
                  <c:v>0.6475000000000003</c:v>
                </c:pt>
                <c:pt idx="73">
                  <c:v>0.65500000000000036</c:v>
                </c:pt>
                <c:pt idx="74">
                  <c:v>0.66250000000000031</c:v>
                </c:pt>
                <c:pt idx="75">
                  <c:v>0.67000000000000026</c:v>
                </c:pt>
                <c:pt idx="76">
                  <c:v>0.67750000000000032</c:v>
                </c:pt>
                <c:pt idx="77">
                  <c:v>0.68500000000000039</c:v>
                </c:pt>
                <c:pt idx="78">
                  <c:v>0.69250000000000034</c:v>
                </c:pt>
                <c:pt idx="79">
                  <c:v>0.70000000000000029</c:v>
                </c:pt>
                <c:pt idx="80">
                  <c:v>0.70750000000000035</c:v>
                </c:pt>
                <c:pt idx="81">
                  <c:v>0.71500000000000041</c:v>
                </c:pt>
                <c:pt idx="82">
                  <c:v>0.72250000000000036</c:v>
                </c:pt>
                <c:pt idx="83">
                  <c:v>0.73000000000000032</c:v>
                </c:pt>
                <c:pt idx="84">
                  <c:v>0.73750000000000038</c:v>
                </c:pt>
                <c:pt idx="85">
                  <c:v>0.74500000000000044</c:v>
                </c:pt>
                <c:pt idx="86">
                  <c:v>0.75250000000000039</c:v>
                </c:pt>
                <c:pt idx="87">
                  <c:v>0.76000000000000034</c:v>
                </c:pt>
                <c:pt idx="88">
                  <c:v>0.7675000000000004</c:v>
                </c:pt>
                <c:pt idx="89">
                  <c:v>0.77500000000000047</c:v>
                </c:pt>
                <c:pt idx="90">
                  <c:v>0.78250000000000042</c:v>
                </c:pt>
                <c:pt idx="91">
                  <c:v>0.79000000000000037</c:v>
                </c:pt>
                <c:pt idx="92">
                  <c:v>0.79750000000000043</c:v>
                </c:pt>
                <c:pt idx="93">
                  <c:v>0.80500000000000049</c:v>
                </c:pt>
                <c:pt idx="94">
                  <c:v>0.81250000000000044</c:v>
                </c:pt>
                <c:pt idx="95">
                  <c:v>0.8200000000000004</c:v>
                </c:pt>
                <c:pt idx="96">
                  <c:v>0.82750000000000046</c:v>
                </c:pt>
                <c:pt idx="97">
                  <c:v>0.83500000000000052</c:v>
                </c:pt>
                <c:pt idx="98">
                  <c:v>0.84250000000000047</c:v>
                </c:pt>
                <c:pt idx="99">
                  <c:v>0.85000000000000042</c:v>
                </c:pt>
                <c:pt idx="100">
                  <c:v>1</c:v>
                </c:pt>
              </c:numCache>
            </c:numRef>
          </c:xVal>
          <c:yVal>
            <c:numRef>
              <c:f>MW!$O$4:$O$104</c:f>
              <c:numCache>
                <c:formatCode>0.00000</c:formatCode>
                <c:ptCount val="101"/>
                <c:pt idx="0">
                  <c:v>0.82890910904196846</c:v>
                </c:pt>
                <c:pt idx="1">
                  <c:v>0.80813536965535659</c:v>
                </c:pt>
                <c:pt idx="2">
                  <c:v>0.78767717598534615</c:v>
                </c:pt>
                <c:pt idx="3">
                  <c:v>0.76753291396265211</c:v>
                </c:pt>
                <c:pt idx="4">
                  <c:v>0.74770096117615759</c:v>
                </c:pt>
                <c:pt idx="5">
                  <c:v>0.72817968674222155</c:v>
                </c:pt>
                <c:pt idx="6">
                  <c:v>0.70896745117053839</c:v>
                </c:pt>
                <c:pt idx="7">
                  <c:v>0.69006260622642068</c:v>
                </c:pt>
                <c:pt idx="8">
                  <c:v>0.67146349478936684</c:v>
                </c:pt>
                <c:pt idx="9">
                  <c:v>0.65316845070777874</c:v>
                </c:pt>
                <c:pt idx="10">
                  <c:v>0.635175798649673</c:v>
                </c:pt>
                <c:pt idx="11">
                  <c:v>0.61748385394923488</c:v>
                </c:pt>
                <c:pt idx="12">
                  <c:v>0.6000909224490486</c:v>
                </c:pt>
                <c:pt idx="13">
                  <c:v>0.58299530033783287</c:v>
                </c:pt>
                <c:pt idx="14">
                  <c:v>0.56619527398349934</c:v>
                </c:pt>
                <c:pt idx="15">
                  <c:v>0.54968911976134283</c:v>
                </c:pt>
                <c:pt idx="16">
                  <c:v>0.53347510387716301</c:v>
                </c:pt>
                <c:pt idx="17">
                  <c:v>0.51755148218510572</c:v>
                </c:pt>
                <c:pt idx="18">
                  <c:v>0.50191649999999988</c:v>
                </c:pt>
                <c:pt idx="19">
                  <c:v>0.48656839190395407</c:v>
                </c:pt>
                <c:pt idx="20">
                  <c:v>0.47150538154696592</c:v>
                </c:pt>
                <c:pt idx="21">
                  <c:v>0.45672568144127818</c:v>
                </c:pt>
                <c:pt idx="22">
                  <c:v>0.44222749274920697</c:v>
                </c:pt>
                <c:pt idx="23">
                  <c:v>0.42800900506414569</c:v>
                </c:pt>
                <c:pt idx="24">
                  <c:v>0.41406839618443475</c:v>
                </c:pt>
                <c:pt idx="25">
                  <c:v>0.40040383187976608</c:v>
                </c:pt>
                <c:pt idx="26">
                  <c:v>0.38701346564977557</c:v>
                </c:pt>
                <c:pt idx="27">
                  <c:v>0.37389543847444834</c:v>
                </c:pt>
                <c:pt idx="28">
                  <c:v>0.36104787855594717</c:v>
                </c:pt>
                <c:pt idx="29">
                  <c:v>0.3484689010514424</c:v>
                </c:pt>
                <c:pt idx="30">
                  <c:v>0.33615660779650003</c:v>
                </c:pt>
                <c:pt idx="31">
                  <c:v>0.3241090870185529</c:v>
                </c:pt>
                <c:pt idx="32">
                  <c:v>0.31232441303995112</c:v>
                </c:pt>
                <c:pt idx="33">
                  <c:v>0.30080064597005102</c:v>
                </c:pt>
                <c:pt idx="34">
                  <c:v>0.28953583138577155</c:v>
                </c:pt>
                <c:pt idx="35">
                  <c:v>0.27852799999999994</c:v>
                </c:pt>
                <c:pt idx="36">
                  <c:v>0.26777516731719153</c:v>
                </c:pt>
                <c:pt idx="37">
                  <c:v>0.25727533327546176</c:v>
                </c:pt>
                <c:pt idx="38">
                  <c:v>0.24702648187441348</c:v>
                </c:pt>
                <c:pt idx="39">
                  <c:v>0.23702658078789374</c:v>
                </c:pt>
                <c:pt idx="40">
                  <c:v>0.22727358096081016</c:v>
                </c:pt>
                <c:pt idx="41">
                  <c:v>0.21776541618907244</c:v>
                </c:pt>
                <c:pt idx="42">
                  <c:v>0.20850000268165447</c:v>
                </c:pt>
                <c:pt idx="43">
                  <c:v>0.19947523860369218</c:v>
                </c:pt>
                <c:pt idx="44">
                  <c:v>0.1906890035994471</c:v>
                </c:pt>
                <c:pt idx="45">
                  <c:v>0.18213915829387142</c:v>
                </c:pt>
                <c:pt idx="46">
                  <c:v>0.1738235437714061</c:v>
                </c:pt>
                <c:pt idx="47">
                  <c:v>0.1657399810305285</c:v>
                </c:pt>
                <c:pt idx="48">
                  <c:v>0.15788627041243944</c:v>
                </c:pt>
                <c:pt idx="49">
                  <c:v>0.15026019100214119</c:v>
                </c:pt>
                <c:pt idx="50">
                  <c:v>0.14285949999999983</c:v>
                </c:pt>
                <c:pt idx="51">
                  <c:v>0.13568193206171536</c:v>
                </c:pt>
                <c:pt idx="52">
                  <c:v>0.12872519860443005</c:v>
                </c:pt>
                <c:pt idx="53">
                  <c:v>0.1219869870764909</c:v>
                </c:pt>
                <c:pt idx="54">
                  <c:v>0.11546496018814523</c:v>
                </c:pt>
                <c:pt idx="55">
                  <c:v>0.10915675510017679</c:v>
                </c:pt>
                <c:pt idx="56">
                  <c:v>0.1030599825671922</c:v>
                </c:pt>
                <c:pt idx="57">
                  <c:v>9.7172226031927308E-2</c:v>
                </c:pt>
                <c:pt idx="58">
                  <c:v>9.1491040666559068E-2</c:v>
                </c:pt>
                <c:pt idx="59">
                  <c:v>8.6013952356579756E-2</c:v>
                </c:pt>
                <c:pt idx="60">
                  <c:v>8.073845662229355E-2</c:v>
                </c:pt>
                <c:pt idx="61">
                  <c:v>7.5662017472441043E-2</c:v>
                </c:pt>
                <c:pt idx="62">
                  <c:v>7.0782066183815093E-2</c:v>
                </c:pt>
                <c:pt idx="63">
                  <c:v>6.6095999999999835E-2</c:v>
                </c:pt>
                <c:pt idx="64">
                  <c:v>6.1601180741524583E-2</c:v>
                </c:pt>
                <c:pt idx="65">
                  <c:v>5.7294933318749755E-2</c:v>
                </c:pt>
                <c:pt idx="66">
                  <c:v>5.3174544137679122E-2</c:v>
                </c:pt>
                <c:pt idx="67">
                  <c:v>4.9237259387581542E-2</c:v>
                </c:pt>
                <c:pt idx="68">
                  <c:v>4.5480283197776888E-2</c:v>
                </c:pt>
                <c:pt idx="69">
                  <c:v>4.1900775649145065E-2</c:v>
                </c:pt>
                <c:pt idx="70">
                  <c:v>3.8495850623800863E-2</c:v>
                </c:pt>
                <c:pt idx="71">
                  <c:v>3.5262573473868727E-2</c:v>
                </c:pt>
                <c:pt idx="72">
                  <c:v>3.2197958487301524E-2</c:v>
                </c:pt>
                <c:pt idx="73">
                  <c:v>2.9298966125104017E-2</c:v>
                </c:pt>
                <c:pt idx="74">
                  <c:v>2.6562499999999881E-2</c:v>
                </c:pt>
                <c:pt idx="75">
                  <c:v>2.3985403561332771E-2</c:v>
                </c:pt>
                <c:pt idx="76">
                  <c:v>2.1564456444575532E-2</c:v>
                </c:pt>
                <c:pt idx="77">
                  <c:v>1.9296370435913483E-2</c:v>
                </c:pt>
                <c:pt idx="78">
                  <c:v>1.717778499254187E-2</c:v>
                </c:pt>
                <c:pt idx="79">
                  <c:v>1.5205262246998476E-2</c:v>
                </c:pt>
                <c:pt idx="80">
                  <c:v>1.3375281408254464E-2</c:v>
                </c:pt>
                <c:pt idx="81">
                  <c:v>1.1684232452326426E-2</c:v>
                </c:pt>
                <c:pt idx="82">
                  <c:v>1.0128408969329707E-2</c:v>
                </c:pt>
                <c:pt idx="83">
                  <c:v>8.7039999999999288E-3</c:v>
                </c:pt>
                <c:pt idx="84">
                  <c:v>7.4070806496216186E-3</c:v>
                </c:pt>
                <c:pt idx="85">
                  <c:v>6.2336012063653225E-3</c:v>
                </c:pt>
                <c:pt idx="86">
                  <c:v>5.1793744072039629E-3</c:v>
                </c:pt>
                <c:pt idx="87">
                  <c:v>4.2400603769285608E-3</c:v>
                </c:pt>
                <c:pt idx="88">
                  <c:v>3.4111485968804835E-3</c:v>
                </c:pt>
                <c:pt idx="89">
                  <c:v>2.6879360111430814E-3</c:v>
                </c:pt>
                <c:pt idx="90">
                  <c:v>2.0654999999999658E-3</c:v>
                </c:pt>
                <c:pt idx="91">
                  <c:v>1.5386643558618993E-3</c:v>
                </c:pt>
                <c:pt idx="92">
                  <c:v>1.1019554210583778E-3</c:v>
                </c:pt>
                <c:pt idx="93">
                  <c:v>7.4954386129163348E-4</c:v>
                </c:pt>
                <c:pt idx="94">
                  <c:v>4.7516444521869078E-4</c:v>
                </c:pt>
                <c:pt idx="95">
                  <c:v>2.7199999999998943E-4</c:v>
                </c:pt>
                <c:pt idx="96">
                  <c:v>1.3250188677901197E-4</c:v>
                </c:pt>
                <c:pt idx="97">
                  <c:v>4.8083261120681345E-5</c:v>
                </c:pt>
                <c:pt idx="98">
                  <c:v>8.4999999999985939E-6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48-429A-8E16-4F2736F50F62}"/>
            </c:ext>
          </c:extLst>
        </c:ser>
        <c:ser>
          <c:idx val="4"/>
          <c:order val="4"/>
          <c:tx>
            <c:v>OW-KRW</c:v>
          </c:tx>
          <c:spPr>
            <a:ln w="158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OW!$M$4:$M$105</c:f>
              <c:numCache>
                <c:formatCode>General</c:formatCode>
                <c:ptCount val="102"/>
                <c:pt idx="0">
                  <c:v>0.10850000000000001</c:v>
                </c:pt>
                <c:pt idx="1">
                  <c:v>0.11700000000000001</c:v>
                </c:pt>
                <c:pt idx="2">
                  <c:v>0.1255</c:v>
                </c:pt>
                <c:pt idx="3">
                  <c:v>0.13400000000000001</c:v>
                </c:pt>
                <c:pt idx="4">
                  <c:v>0.14250000000000002</c:v>
                </c:pt>
                <c:pt idx="5">
                  <c:v>0.15100000000000002</c:v>
                </c:pt>
                <c:pt idx="6">
                  <c:v>0.1595</c:v>
                </c:pt>
                <c:pt idx="7">
                  <c:v>0.16800000000000001</c:v>
                </c:pt>
                <c:pt idx="8">
                  <c:v>0.17649999999999999</c:v>
                </c:pt>
                <c:pt idx="9">
                  <c:v>0.185</c:v>
                </c:pt>
                <c:pt idx="10">
                  <c:v>0.19350000000000001</c:v>
                </c:pt>
                <c:pt idx="11">
                  <c:v>0.20199999999999999</c:v>
                </c:pt>
                <c:pt idx="12">
                  <c:v>0.21049999999999996</c:v>
                </c:pt>
                <c:pt idx="13">
                  <c:v>0.21899999999999997</c:v>
                </c:pt>
                <c:pt idx="14">
                  <c:v>0.22750000000000001</c:v>
                </c:pt>
                <c:pt idx="15">
                  <c:v>0.23600000000000002</c:v>
                </c:pt>
                <c:pt idx="16">
                  <c:v>0.24450000000000002</c:v>
                </c:pt>
                <c:pt idx="17">
                  <c:v>0.253</c:v>
                </c:pt>
                <c:pt idx="18">
                  <c:v>0.26150000000000007</c:v>
                </c:pt>
                <c:pt idx="19">
                  <c:v>0.27</c:v>
                </c:pt>
                <c:pt idx="20">
                  <c:v>0.27850000000000008</c:v>
                </c:pt>
                <c:pt idx="21">
                  <c:v>0.28700000000000003</c:v>
                </c:pt>
                <c:pt idx="22">
                  <c:v>0.2955000000000001</c:v>
                </c:pt>
                <c:pt idx="23">
                  <c:v>0.30400000000000005</c:v>
                </c:pt>
                <c:pt idx="24">
                  <c:v>0.31250000000000006</c:v>
                </c:pt>
                <c:pt idx="25">
                  <c:v>0.32100000000000006</c:v>
                </c:pt>
                <c:pt idx="26">
                  <c:v>0.32950000000000007</c:v>
                </c:pt>
                <c:pt idx="27">
                  <c:v>0.33800000000000008</c:v>
                </c:pt>
                <c:pt idx="28">
                  <c:v>0.34650000000000009</c:v>
                </c:pt>
                <c:pt idx="29">
                  <c:v>0.35500000000000009</c:v>
                </c:pt>
                <c:pt idx="30">
                  <c:v>0.36350000000000005</c:v>
                </c:pt>
                <c:pt idx="31">
                  <c:v>0.37200000000000011</c:v>
                </c:pt>
                <c:pt idx="32">
                  <c:v>0.38050000000000006</c:v>
                </c:pt>
                <c:pt idx="33">
                  <c:v>0.38900000000000012</c:v>
                </c:pt>
                <c:pt idx="34">
                  <c:v>0.39750000000000008</c:v>
                </c:pt>
                <c:pt idx="35">
                  <c:v>0.40600000000000014</c:v>
                </c:pt>
                <c:pt idx="36">
                  <c:v>0.41450000000000009</c:v>
                </c:pt>
                <c:pt idx="37">
                  <c:v>0.42300000000000015</c:v>
                </c:pt>
                <c:pt idx="38">
                  <c:v>0.43150000000000011</c:v>
                </c:pt>
                <c:pt idx="39">
                  <c:v>0.44000000000000017</c:v>
                </c:pt>
                <c:pt idx="40">
                  <c:v>0.44850000000000012</c:v>
                </c:pt>
                <c:pt idx="41">
                  <c:v>0.45700000000000018</c:v>
                </c:pt>
                <c:pt idx="42">
                  <c:v>0.46550000000000014</c:v>
                </c:pt>
                <c:pt idx="43">
                  <c:v>0.4740000000000002</c:v>
                </c:pt>
                <c:pt idx="44">
                  <c:v>0.48250000000000015</c:v>
                </c:pt>
                <c:pt idx="45">
                  <c:v>0.49100000000000021</c:v>
                </c:pt>
                <c:pt idx="46">
                  <c:v>0.49950000000000017</c:v>
                </c:pt>
                <c:pt idx="47">
                  <c:v>0.50800000000000023</c:v>
                </c:pt>
                <c:pt idx="48">
                  <c:v>0.51650000000000018</c:v>
                </c:pt>
                <c:pt idx="49">
                  <c:v>0.52500000000000013</c:v>
                </c:pt>
                <c:pt idx="50">
                  <c:v>0.5335000000000002</c:v>
                </c:pt>
                <c:pt idx="51">
                  <c:v>0.54200000000000015</c:v>
                </c:pt>
                <c:pt idx="52">
                  <c:v>0.55050000000000021</c:v>
                </c:pt>
                <c:pt idx="53">
                  <c:v>0.55900000000000016</c:v>
                </c:pt>
                <c:pt idx="54">
                  <c:v>0.56750000000000023</c:v>
                </c:pt>
                <c:pt idx="55">
                  <c:v>0.57600000000000018</c:v>
                </c:pt>
                <c:pt idx="56">
                  <c:v>0.58450000000000024</c:v>
                </c:pt>
                <c:pt idx="57">
                  <c:v>0.59300000000000019</c:v>
                </c:pt>
                <c:pt idx="58">
                  <c:v>0.60150000000000026</c:v>
                </c:pt>
                <c:pt idx="59">
                  <c:v>0.61000000000000021</c:v>
                </c:pt>
                <c:pt idx="60">
                  <c:v>0.61850000000000027</c:v>
                </c:pt>
                <c:pt idx="61">
                  <c:v>0.62700000000000022</c:v>
                </c:pt>
                <c:pt idx="62">
                  <c:v>0.63550000000000029</c:v>
                </c:pt>
                <c:pt idx="63">
                  <c:v>0.64400000000000024</c:v>
                </c:pt>
                <c:pt idx="64">
                  <c:v>0.6525000000000003</c:v>
                </c:pt>
                <c:pt idx="65">
                  <c:v>0.66100000000000025</c:v>
                </c:pt>
                <c:pt idx="66">
                  <c:v>0.66950000000000032</c:v>
                </c:pt>
                <c:pt idx="67">
                  <c:v>0.67800000000000027</c:v>
                </c:pt>
                <c:pt idx="68">
                  <c:v>0.68650000000000033</c:v>
                </c:pt>
                <c:pt idx="69">
                  <c:v>0.69500000000000028</c:v>
                </c:pt>
                <c:pt idx="70">
                  <c:v>0.70350000000000035</c:v>
                </c:pt>
                <c:pt idx="71">
                  <c:v>0.7120000000000003</c:v>
                </c:pt>
                <c:pt idx="72">
                  <c:v>0.72050000000000036</c:v>
                </c:pt>
                <c:pt idx="73">
                  <c:v>0.72900000000000031</c:v>
                </c:pt>
                <c:pt idx="74">
                  <c:v>0.73750000000000038</c:v>
                </c:pt>
                <c:pt idx="75">
                  <c:v>0.74600000000000033</c:v>
                </c:pt>
                <c:pt idx="76">
                  <c:v>0.75450000000000039</c:v>
                </c:pt>
                <c:pt idx="77">
                  <c:v>0.76300000000000034</c:v>
                </c:pt>
                <c:pt idx="78">
                  <c:v>0.77150000000000041</c:v>
                </c:pt>
                <c:pt idx="79">
                  <c:v>0.78000000000000036</c:v>
                </c:pt>
                <c:pt idx="80">
                  <c:v>0.78850000000000042</c:v>
                </c:pt>
                <c:pt idx="81">
                  <c:v>0.79700000000000037</c:v>
                </c:pt>
                <c:pt idx="82">
                  <c:v>0.80550000000000044</c:v>
                </c:pt>
                <c:pt idx="83">
                  <c:v>0.81400000000000039</c:v>
                </c:pt>
                <c:pt idx="84">
                  <c:v>0.82250000000000045</c:v>
                </c:pt>
                <c:pt idx="85">
                  <c:v>0.83100000000000041</c:v>
                </c:pt>
                <c:pt idx="86">
                  <c:v>0.83950000000000047</c:v>
                </c:pt>
                <c:pt idx="87">
                  <c:v>0.84800000000000042</c:v>
                </c:pt>
                <c:pt idx="88">
                  <c:v>0.85650000000000048</c:v>
                </c:pt>
                <c:pt idx="89">
                  <c:v>0.86500000000000044</c:v>
                </c:pt>
                <c:pt idx="90">
                  <c:v>0.8735000000000005</c:v>
                </c:pt>
                <c:pt idx="91">
                  <c:v>0.88200000000000045</c:v>
                </c:pt>
                <c:pt idx="92">
                  <c:v>0.89050000000000051</c:v>
                </c:pt>
                <c:pt idx="93">
                  <c:v>0.89900000000000047</c:v>
                </c:pt>
                <c:pt idx="94">
                  <c:v>0.90750000000000053</c:v>
                </c:pt>
                <c:pt idx="95">
                  <c:v>0.91600000000000048</c:v>
                </c:pt>
                <c:pt idx="96">
                  <c:v>0.92450000000000054</c:v>
                </c:pt>
                <c:pt idx="97">
                  <c:v>0.9330000000000005</c:v>
                </c:pt>
                <c:pt idx="98">
                  <c:v>0.94150000000000056</c:v>
                </c:pt>
                <c:pt idx="99">
                  <c:v>0.95000000000000051</c:v>
                </c:pt>
                <c:pt idx="100">
                  <c:v>1</c:v>
                </c:pt>
              </c:numCache>
            </c:numRef>
          </c:xVal>
          <c:yVal>
            <c:numRef>
              <c:f>OW!$N$4:$N$105</c:f>
              <c:numCache>
                <c:formatCode>0.00000</c:formatCode>
                <c:ptCount val="102"/>
                <c:pt idx="0">
                  <c:v>8.0750000000000017E-4</c:v>
                </c:pt>
                <c:pt idx="1">
                  <c:v>2.2839549032325495E-3</c:v>
                </c:pt>
                <c:pt idx="2">
                  <c:v>4.1958930813356067E-3</c:v>
                </c:pt>
                <c:pt idx="3">
                  <c:v>6.4600000000000031E-3</c:v>
                </c:pt>
                <c:pt idx="4">
                  <c:v>9.0281244591554014E-3</c:v>
                </c:pt>
                <c:pt idx="5">
                  <c:v>1.1867777803784492E-2</c:v>
                </c:pt>
                <c:pt idx="6">
                  <c:v>1.4955109285792606E-2</c:v>
                </c:pt>
                <c:pt idx="7">
                  <c:v>1.8271639225860382E-2</c:v>
                </c:pt>
                <c:pt idx="8">
                  <c:v>2.1802499999999985E-2</c:v>
                </c:pt>
                <c:pt idx="9">
                  <c:v>2.5535392105859655E-2</c:v>
                </c:pt>
                <c:pt idx="10">
                  <c:v>2.9459919700331825E-2</c:v>
                </c:pt>
                <c:pt idx="11">
                  <c:v>3.3567144650684846E-2</c:v>
                </c:pt>
                <c:pt idx="12">
                  <c:v>3.7849274514183226E-2</c:v>
                </c:pt>
                <c:pt idx="13">
                  <c:v>4.2299436757479394E-2</c:v>
                </c:pt>
                <c:pt idx="14">
                  <c:v>4.6911510780937339E-2</c:v>
                </c:pt>
                <c:pt idx="15">
                  <c:v>5.167999999999999E-2</c:v>
                </c:pt>
                <c:pt idx="16">
                  <c:v>5.6599932475666428E-2</c:v>
                </c:pt>
                <c:pt idx="17">
                  <c:v>6.1666782387278803E-2</c:v>
                </c:pt>
                <c:pt idx="18">
                  <c:v>6.6876407041272817E-2</c:v>
                </c:pt>
                <c:pt idx="19">
                  <c:v>7.2224995673243225E-2</c:v>
                </c:pt>
                <c:pt idx="20">
                  <c:v>7.7709027347213702E-2</c:v>
                </c:pt>
                <c:pt idx="21">
                  <c:v>8.3325235973263273E-2</c:v>
                </c:pt>
                <c:pt idx="22">
                  <c:v>8.9070580966725502E-2</c:v>
                </c:pt>
                <c:pt idx="23">
                  <c:v>9.4942222430276044E-2</c:v>
                </c:pt>
                <c:pt idx="24">
                  <c:v>0.10093750000000007</c:v>
                </c:pt>
                <c:pt idx="25">
                  <c:v>0.10705391468788057</c:v>
                </c:pt>
                <c:pt idx="26">
                  <c:v>0.11328911319606137</c:v>
                </c:pt>
                <c:pt idx="27">
                  <c:v>0.11964087428634085</c:v>
                </c:pt>
                <c:pt idx="28">
                  <c:v>0.12610709687107233</c:v>
                </c:pt>
                <c:pt idx="29">
                  <c:v>0.13268578955562657</c:v>
                </c:pt>
                <c:pt idx="30">
                  <c:v>0.13937506141254255</c:v>
                </c:pt>
                <c:pt idx="31">
                  <c:v>0.14617311380688322</c:v>
                </c:pt>
                <c:pt idx="32">
                  <c:v>0.15307823312362223</c:v>
                </c:pt>
                <c:pt idx="33">
                  <c:v>0.16008878427297779</c:v>
                </c:pt>
                <c:pt idx="34">
                  <c:v>0.16720320486985299</c:v>
                </c:pt>
                <c:pt idx="35">
                  <c:v>0.17442000000000007</c:v>
                </c:pt>
                <c:pt idx="36">
                  <c:v>0.1817377374989852</c:v>
                </c:pt>
                <c:pt idx="37">
                  <c:v>0.18915504368110317</c:v>
                </c:pt>
                <c:pt idx="38">
                  <c:v>0.1966705994645617</c:v>
                </c:pt>
                <c:pt idx="39">
                  <c:v>0.20428313684687746</c:v>
                </c:pt>
                <c:pt idx="40">
                  <c:v>0.21199143569080817</c:v>
                </c:pt>
                <c:pt idx="41">
                  <c:v>0.21979432078650271</c:v>
                </c:pt>
                <c:pt idx="42">
                  <c:v>0.22769065916007639</c:v>
                </c:pt>
                <c:pt idx="43">
                  <c:v>0.23567935760265488</c:v>
                </c:pt>
                <c:pt idx="44">
                  <c:v>0.24375936039719606</c:v>
                </c:pt>
                <c:pt idx="45">
                  <c:v>0.25192964722318828</c:v>
                </c:pt>
                <c:pt idx="46">
                  <c:v>0.26018923122172083</c:v>
                </c:pt>
                <c:pt idx="47">
                  <c:v>0.26853715720547894</c:v>
                </c:pt>
                <c:pt idx="48">
                  <c:v>0.27697250000000018</c:v>
                </c:pt>
                <c:pt idx="49">
                  <c:v>0.28549436290406877</c:v>
                </c:pt>
                <c:pt idx="50">
                  <c:v>0.29410187625846612</c:v>
                </c:pt>
                <c:pt idx="51">
                  <c:v>0.30279419611346597</c:v>
                </c:pt>
                <c:pt idx="52">
                  <c:v>0.3115705029864832</c:v>
                </c:pt>
                <c:pt idx="53">
                  <c:v>0.32043000070218164</c:v>
                </c:pt>
                <c:pt idx="54">
                  <c:v>0.32937191530813636</c:v>
                </c:pt>
                <c:pt idx="55">
                  <c:v>0.33839549405983554</c:v>
                </c:pt>
                <c:pt idx="56">
                  <c:v>0.34750000446942464</c:v>
                </c:pt>
                <c:pt idx="57">
                  <c:v>0.35668473341313645</c:v>
                </c:pt>
                <c:pt idx="58">
                  <c:v>0.36594898629283046</c:v>
                </c:pt>
                <c:pt idx="59">
                  <c:v>0.37529208624749899</c:v>
                </c:pt>
                <c:pt idx="60">
                  <c:v>0.38471337341097228</c:v>
                </c:pt>
                <c:pt idx="61">
                  <c:v>0.39421220421240161</c:v>
                </c:pt>
                <c:pt idx="62">
                  <c:v>0.40378795071640056</c:v>
                </c:pt>
                <c:pt idx="63">
                  <c:v>0.41344000000000036</c:v>
                </c:pt>
                <c:pt idx="64">
                  <c:v>0.42316775356382041</c:v>
                </c:pt>
                <c:pt idx="65">
                  <c:v>0.43297062677507381</c:v>
                </c:pt>
                <c:pt idx="66">
                  <c:v>0.44284804834022956</c:v>
                </c:pt>
                <c:pt idx="67">
                  <c:v>0.45279945980533187</c:v>
                </c:pt>
                <c:pt idx="68">
                  <c:v>0.46282431508213828</c:v>
                </c:pt>
                <c:pt idx="69">
                  <c:v>0.47292207999838659</c:v>
                </c:pt>
                <c:pt idx="70">
                  <c:v>0.4830922318706341</c:v>
                </c:pt>
                <c:pt idx="71">
                  <c:v>0.49333425909823087</c:v>
                </c:pt>
                <c:pt idx="72">
                  <c:v>0.50364766077710565</c:v>
                </c:pt>
                <c:pt idx="73">
                  <c:v>0.51403194633213267</c:v>
                </c:pt>
                <c:pt idx="74">
                  <c:v>0.52448663516695115</c:v>
                </c:pt>
                <c:pt idx="75">
                  <c:v>0.53501125633018276</c:v>
                </c:pt>
                <c:pt idx="76">
                  <c:v>0.54560534819707418</c:v>
                </c:pt>
                <c:pt idx="77">
                  <c:v>0.55626845816565995</c:v>
                </c:pt>
                <c:pt idx="78">
                  <c:v>0.56700014236660523</c:v>
                </c:pt>
                <c:pt idx="79">
                  <c:v>0.57779996538594625</c:v>
                </c:pt>
                <c:pt idx="80">
                  <c:v>0.58866750000000057</c:v>
                </c:pt>
                <c:pt idx="81">
                  <c:v>0.59960232692176962</c:v>
                </c:pt>
                <c:pt idx="82">
                  <c:v>0.61060403455819934</c:v>
                </c:pt>
                <c:pt idx="83">
                  <c:v>0.62167221877770984</c:v>
                </c:pt>
                <c:pt idx="84">
                  <c:v>0.63280648268744111</c:v>
                </c:pt>
                <c:pt idx="85">
                  <c:v>0.64400643641969979</c:v>
                </c:pt>
                <c:pt idx="86">
                  <c:v>0.65527169692712262</c:v>
                </c:pt>
                <c:pt idx="87">
                  <c:v>0.66660188778610641</c:v>
                </c:pt>
                <c:pt idx="88">
                  <c:v>0.67799663900807861</c:v>
                </c:pt>
                <c:pt idx="89">
                  <c:v>0.68945558685821151</c:v>
                </c:pt>
                <c:pt idx="90">
                  <c:v>0.70097837368120774</c:v>
                </c:pt>
                <c:pt idx="91">
                  <c:v>0.71256464773380457</c:v>
                </c:pt>
                <c:pt idx="92">
                  <c:v>0.72421406302366909</c:v>
                </c:pt>
                <c:pt idx="93">
                  <c:v>0.73592627915437359</c:v>
                </c:pt>
                <c:pt idx="94">
                  <c:v>0.74770096117615836</c:v>
                </c:pt>
                <c:pt idx="95">
                  <c:v>0.75953777944220857</c:v>
                </c:pt>
                <c:pt idx="96">
                  <c:v>0.77143640947018521</c:v>
                </c:pt>
                <c:pt idx="97">
                  <c:v>0.7833965318087649</c:v>
                </c:pt>
                <c:pt idx="98">
                  <c:v>0.79541783190896043</c:v>
                </c:pt>
                <c:pt idx="99">
                  <c:v>0.80750000000000066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48-429A-8E16-4F2736F50F62}"/>
            </c:ext>
          </c:extLst>
        </c:ser>
        <c:ser>
          <c:idx val="5"/>
          <c:order val="5"/>
          <c:tx>
            <c:v>OW-KRO</c:v>
          </c:tx>
          <c:spPr>
            <a:ln w="158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OW!$M$4:$M$105</c:f>
              <c:numCache>
                <c:formatCode>General</c:formatCode>
                <c:ptCount val="102"/>
                <c:pt idx="0">
                  <c:v>0.10850000000000001</c:v>
                </c:pt>
                <c:pt idx="1">
                  <c:v>0.11700000000000001</c:v>
                </c:pt>
                <c:pt idx="2">
                  <c:v>0.1255</c:v>
                </c:pt>
                <c:pt idx="3">
                  <c:v>0.13400000000000001</c:v>
                </c:pt>
                <c:pt idx="4">
                  <c:v>0.14250000000000002</c:v>
                </c:pt>
                <c:pt idx="5">
                  <c:v>0.15100000000000002</c:v>
                </c:pt>
                <c:pt idx="6">
                  <c:v>0.1595</c:v>
                </c:pt>
                <c:pt idx="7">
                  <c:v>0.16800000000000001</c:v>
                </c:pt>
                <c:pt idx="8">
                  <c:v>0.17649999999999999</c:v>
                </c:pt>
                <c:pt idx="9">
                  <c:v>0.185</c:v>
                </c:pt>
                <c:pt idx="10">
                  <c:v>0.19350000000000001</c:v>
                </c:pt>
                <c:pt idx="11">
                  <c:v>0.20199999999999999</c:v>
                </c:pt>
                <c:pt idx="12">
                  <c:v>0.21049999999999996</c:v>
                </c:pt>
                <c:pt idx="13">
                  <c:v>0.21899999999999997</c:v>
                </c:pt>
                <c:pt idx="14">
                  <c:v>0.22750000000000001</c:v>
                </c:pt>
                <c:pt idx="15">
                  <c:v>0.23600000000000002</c:v>
                </c:pt>
                <c:pt idx="16">
                  <c:v>0.24450000000000002</c:v>
                </c:pt>
                <c:pt idx="17">
                  <c:v>0.253</c:v>
                </c:pt>
                <c:pt idx="18">
                  <c:v>0.26150000000000007</c:v>
                </c:pt>
                <c:pt idx="19">
                  <c:v>0.27</c:v>
                </c:pt>
                <c:pt idx="20">
                  <c:v>0.27850000000000008</c:v>
                </c:pt>
                <c:pt idx="21">
                  <c:v>0.28700000000000003</c:v>
                </c:pt>
                <c:pt idx="22">
                  <c:v>0.2955000000000001</c:v>
                </c:pt>
                <c:pt idx="23">
                  <c:v>0.30400000000000005</c:v>
                </c:pt>
                <c:pt idx="24">
                  <c:v>0.31250000000000006</c:v>
                </c:pt>
                <c:pt idx="25">
                  <c:v>0.32100000000000006</c:v>
                </c:pt>
                <c:pt idx="26">
                  <c:v>0.32950000000000007</c:v>
                </c:pt>
                <c:pt idx="27">
                  <c:v>0.33800000000000008</c:v>
                </c:pt>
                <c:pt idx="28">
                  <c:v>0.34650000000000009</c:v>
                </c:pt>
                <c:pt idx="29">
                  <c:v>0.35500000000000009</c:v>
                </c:pt>
                <c:pt idx="30">
                  <c:v>0.36350000000000005</c:v>
                </c:pt>
                <c:pt idx="31">
                  <c:v>0.37200000000000011</c:v>
                </c:pt>
                <c:pt idx="32">
                  <c:v>0.38050000000000006</c:v>
                </c:pt>
                <c:pt idx="33">
                  <c:v>0.38900000000000012</c:v>
                </c:pt>
                <c:pt idx="34">
                  <c:v>0.39750000000000008</c:v>
                </c:pt>
                <c:pt idx="35">
                  <c:v>0.40600000000000014</c:v>
                </c:pt>
                <c:pt idx="36">
                  <c:v>0.41450000000000009</c:v>
                </c:pt>
                <c:pt idx="37">
                  <c:v>0.42300000000000015</c:v>
                </c:pt>
                <c:pt idx="38">
                  <c:v>0.43150000000000011</c:v>
                </c:pt>
                <c:pt idx="39">
                  <c:v>0.44000000000000017</c:v>
                </c:pt>
                <c:pt idx="40">
                  <c:v>0.44850000000000012</c:v>
                </c:pt>
                <c:pt idx="41">
                  <c:v>0.45700000000000018</c:v>
                </c:pt>
                <c:pt idx="42">
                  <c:v>0.46550000000000014</c:v>
                </c:pt>
                <c:pt idx="43">
                  <c:v>0.4740000000000002</c:v>
                </c:pt>
                <c:pt idx="44">
                  <c:v>0.48250000000000015</c:v>
                </c:pt>
                <c:pt idx="45">
                  <c:v>0.49100000000000021</c:v>
                </c:pt>
                <c:pt idx="46">
                  <c:v>0.49950000000000017</c:v>
                </c:pt>
                <c:pt idx="47">
                  <c:v>0.50800000000000023</c:v>
                </c:pt>
                <c:pt idx="48">
                  <c:v>0.51650000000000018</c:v>
                </c:pt>
                <c:pt idx="49">
                  <c:v>0.52500000000000013</c:v>
                </c:pt>
                <c:pt idx="50">
                  <c:v>0.5335000000000002</c:v>
                </c:pt>
                <c:pt idx="51">
                  <c:v>0.54200000000000015</c:v>
                </c:pt>
                <c:pt idx="52">
                  <c:v>0.55050000000000021</c:v>
                </c:pt>
                <c:pt idx="53">
                  <c:v>0.55900000000000016</c:v>
                </c:pt>
                <c:pt idx="54">
                  <c:v>0.56750000000000023</c:v>
                </c:pt>
                <c:pt idx="55">
                  <c:v>0.57600000000000018</c:v>
                </c:pt>
                <c:pt idx="56">
                  <c:v>0.58450000000000024</c:v>
                </c:pt>
                <c:pt idx="57">
                  <c:v>0.59300000000000019</c:v>
                </c:pt>
                <c:pt idx="58">
                  <c:v>0.60150000000000026</c:v>
                </c:pt>
                <c:pt idx="59">
                  <c:v>0.61000000000000021</c:v>
                </c:pt>
                <c:pt idx="60">
                  <c:v>0.61850000000000027</c:v>
                </c:pt>
                <c:pt idx="61">
                  <c:v>0.62700000000000022</c:v>
                </c:pt>
                <c:pt idx="62">
                  <c:v>0.63550000000000029</c:v>
                </c:pt>
                <c:pt idx="63">
                  <c:v>0.64400000000000024</c:v>
                </c:pt>
                <c:pt idx="64">
                  <c:v>0.6525000000000003</c:v>
                </c:pt>
                <c:pt idx="65">
                  <c:v>0.66100000000000025</c:v>
                </c:pt>
                <c:pt idx="66">
                  <c:v>0.66950000000000032</c:v>
                </c:pt>
                <c:pt idx="67">
                  <c:v>0.67800000000000027</c:v>
                </c:pt>
                <c:pt idx="68">
                  <c:v>0.68650000000000033</c:v>
                </c:pt>
                <c:pt idx="69">
                  <c:v>0.69500000000000028</c:v>
                </c:pt>
                <c:pt idx="70">
                  <c:v>0.70350000000000035</c:v>
                </c:pt>
                <c:pt idx="71">
                  <c:v>0.7120000000000003</c:v>
                </c:pt>
                <c:pt idx="72">
                  <c:v>0.72050000000000036</c:v>
                </c:pt>
                <c:pt idx="73">
                  <c:v>0.72900000000000031</c:v>
                </c:pt>
                <c:pt idx="74">
                  <c:v>0.73750000000000038</c:v>
                </c:pt>
                <c:pt idx="75">
                  <c:v>0.74600000000000033</c:v>
                </c:pt>
                <c:pt idx="76">
                  <c:v>0.75450000000000039</c:v>
                </c:pt>
                <c:pt idx="77">
                  <c:v>0.76300000000000034</c:v>
                </c:pt>
                <c:pt idx="78">
                  <c:v>0.77150000000000041</c:v>
                </c:pt>
                <c:pt idx="79">
                  <c:v>0.78000000000000036</c:v>
                </c:pt>
                <c:pt idx="80">
                  <c:v>0.78850000000000042</c:v>
                </c:pt>
                <c:pt idx="81">
                  <c:v>0.79700000000000037</c:v>
                </c:pt>
                <c:pt idx="82">
                  <c:v>0.80550000000000044</c:v>
                </c:pt>
                <c:pt idx="83">
                  <c:v>0.81400000000000039</c:v>
                </c:pt>
                <c:pt idx="84">
                  <c:v>0.82250000000000045</c:v>
                </c:pt>
                <c:pt idx="85">
                  <c:v>0.83100000000000041</c:v>
                </c:pt>
                <c:pt idx="86">
                  <c:v>0.83950000000000047</c:v>
                </c:pt>
                <c:pt idx="87">
                  <c:v>0.84800000000000042</c:v>
                </c:pt>
                <c:pt idx="88">
                  <c:v>0.85650000000000048</c:v>
                </c:pt>
                <c:pt idx="89">
                  <c:v>0.86500000000000044</c:v>
                </c:pt>
                <c:pt idx="90">
                  <c:v>0.8735000000000005</c:v>
                </c:pt>
                <c:pt idx="91">
                  <c:v>0.88200000000000045</c:v>
                </c:pt>
                <c:pt idx="92">
                  <c:v>0.89050000000000051</c:v>
                </c:pt>
                <c:pt idx="93">
                  <c:v>0.89900000000000047</c:v>
                </c:pt>
                <c:pt idx="94">
                  <c:v>0.90750000000000053</c:v>
                </c:pt>
                <c:pt idx="95">
                  <c:v>0.91600000000000048</c:v>
                </c:pt>
                <c:pt idx="96">
                  <c:v>0.92450000000000054</c:v>
                </c:pt>
                <c:pt idx="97">
                  <c:v>0.9330000000000005</c:v>
                </c:pt>
                <c:pt idx="98">
                  <c:v>0.94150000000000056</c:v>
                </c:pt>
                <c:pt idx="99">
                  <c:v>0.95000000000000051</c:v>
                </c:pt>
                <c:pt idx="100">
                  <c:v>1</c:v>
                </c:pt>
              </c:numCache>
            </c:numRef>
          </c:xVal>
          <c:yVal>
            <c:numRef>
              <c:f>OW!$O$4:$O$105</c:f>
              <c:numCache>
                <c:formatCode>0.00000</c:formatCode>
                <c:ptCount val="102"/>
                <c:pt idx="0">
                  <c:v>0.8165066084999999</c:v>
                </c:pt>
                <c:pt idx="1">
                  <c:v>0.78401293599999988</c:v>
                </c:pt>
                <c:pt idx="2">
                  <c:v>0.75249888849999991</c:v>
                </c:pt>
                <c:pt idx="3">
                  <c:v>0.72194457599999995</c:v>
                </c:pt>
                <c:pt idx="4">
                  <c:v>0.69233031249999999</c:v>
                </c:pt>
                <c:pt idx="5">
                  <c:v>0.6636366159999999</c:v>
                </c:pt>
                <c:pt idx="6">
                  <c:v>0.63584420849999979</c:v>
                </c:pt>
                <c:pt idx="7">
                  <c:v>0.60893401600000008</c:v>
                </c:pt>
                <c:pt idx="8">
                  <c:v>0.58288716850000011</c:v>
                </c:pt>
                <c:pt idx="9">
                  <c:v>0.5576850000000001</c:v>
                </c:pt>
                <c:pt idx="10">
                  <c:v>0.53330904850000005</c:v>
                </c:pt>
                <c:pt idx="11">
                  <c:v>0.50974105599999997</c:v>
                </c:pt>
                <c:pt idx="12">
                  <c:v>0.48696296850000004</c:v>
                </c:pt>
                <c:pt idx="13">
                  <c:v>0.46495693599999988</c:v>
                </c:pt>
                <c:pt idx="14">
                  <c:v>0.44370531249999989</c:v>
                </c:pt>
                <c:pt idx="15">
                  <c:v>0.42319065599999989</c:v>
                </c:pt>
                <c:pt idx="16">
                  <c:v>0.40339572849999994</c:v>
                </c:pt>
                <c:pt idx="17">
                  <c:v>0.38430349599999986</c:v>
                </c:pt>
                <c:pt idx="18">
                  <c:v>0.36589712849999989</c:v>
                </c:pt>
                <c:pt idx="19">
                  <c:v>0.34815999999999986</c:v>
                </c:pt>
                <c:pt idx="20">
                  <c:v>0.33107568849999985</c:v>
                </c:pt>
                <c:pt idx="21">
                  <c:v>0.31462797599999981</c:v>
                </c:pt>
                <c:pt idx="22">
                  <c:v>0.29880084849999988</c:v>
                </c:pt>
                <c:pt idx="23">
                  <c:v>0.2835784959999999</c:v>
                </c:pt>
                <c:pt idx="24">
                  <c:v>0.26894531249999998</c:v>
                </c:pt>
                <c:pt idx="25">
                  <c:v>0.254885896</c:v>
                </c:pt>
                <c:pt idx="26">
                  <c:v>0.24138504849999992</c:v>
                </c:pt>
                <c:pt idx="27">
                  <c:v>0.22842777599999997</c:v>
                </c:pt>
                <c:pt idx="28">
                  <c:v>0.21599928849999997</c:v>
                </c:pt>
                <c:pt idx="29">
                  <c:v>0.20408499999999993</c:v>
                </c:pt>
                <c:pt idx="30">
                  <c:v>0.19267052849999994</c:v>
                </c:pt>
                <c:pt idx="31">
                  <c:v>0.18174169599999995</c:v>
                </c:pt>
                <c:pt idx="32">
                  <c:v>0.17128452849999992</c:v>
                </c:pt>
                <c:pt idx="33">
                  <c:v>0.1612852559999999</c:v>
                </c:pt>
                <c:pt idx="34">
                  <c:v>0.15173031249999991</c:v>
                </c:pt>
                <c:pt idx="35">
                  <c:v>0.14260633599999992</c:v>
                </c:pt>
                <c:pt idx="36">
                  <c:v>0.13390016849999992</c:v>
                </c:pt>
                <c:pt idx="37">
                  <c:v>0.1255988559999999</c:v>
                </c:pt>
                <c:pt idx="38">
                  <c:v>0.11768964849999992</c:v>
                </c:pt>
                <c:pt idx="39">
                  <c:v>0.1101599999999999</c:v>
                </c:pt>
                <c:pt idx="40">
                  <c:v>0.10299756849999991</c:v>
                </c:pt>
                <c:pt idx="41">
                  <c:v>9.6190215999999884E-2</c:v>
                </c:pt>
                <c:pt idx="42">
                  <c:v>8.9726008499999885E-2</c:v>
                </c:pt>
                <c:pt idx="43">
                  <c:v>8.3593215999999901E-2</c:v>
                </c:pt>
                <c:pt idx="44">
                  <c:v>7.7780312499999907E-2</c:v>
                </c:pt>
                <c:pt idx="45">
                  <c:v>7.2275975999999895E-2</c:v>
                </c:pt>
                <c:pt idx="46">
                  <c:v>6.7069088499999915E-2</c:v>
                </c:pt>
                <c:pt idx="47">
                  <c:v>6.2148735999999913E-2</c:v>
                </c:pt>
                <c:pt idx="48">
                  <c:v>5.7504208499999904E-2</c:v>
                </c:pt>
                <c:pt idx="49">
                  <c:v>5.3124999999999901E-2</c:v>
                </c:pt>
                <c:pt idx="50">
                  <c:v>4.9000808499999909E-2</c:v>
                </c:pt>
                <c:pt idx="51">
                  <c:v>4.5121535999999907E-2</c:v>
                </c:pt>
                <c:pt idx="52">
                  <c:v>4.1477288499999904E-2</c:v>
                </c:pt>
                <c:pt idx="53">
                  <c:v>3.8058375999999915E-2</c:v>
                </c:pt>
                <c:pt idx="54">
                  <c:v>3.4855312499999916E-2</c:v>
                </c:pt>
                <c:pt idx="55">
                  <c:v>3.1858815999999915E-2</c:v>
                </c:pt>
                <c:pt idx="56">
                  <c:v>2.9059808499999919E-2</c:v>
                </c:pt>
                <c:pt idx="57">
                  <c:v>2.6449415999999924E-2</c:v>
                </c:pt>
                <c:pt idx="58">
                  <c:v>2.4018968499999929E-2</c:v>
                </c:pt>
                <c:pt idx="59">
                  <c:v>2.1759999999999932E-2</c:v>
                </c:pt>
                <c:pt idx="60">
                  <c:v>1.966424849999994E-2</c:v>
                </c:pt>
                <c:pt idx="61">
                  <c:v>1.7723655999999938E-2</c:v>
                </c:pt>
                <c:pt idx="62">
                  <c:v>1.5930368499999941E-2</c:v>
                </c:pt>
                <c:pt idx="63">
                  <c:v>1.4276735999999944E-2</c:v>
                </c:pt>
                <c:pt idx="64">
                  <c:v>1.2755312499999947E-2</c:v>
                </c:pt>
                <c:pt idx="65">
                  <c:v>1.1358855999999952E-2</c:v>
                </c:pt>
                <c:pt idx="66">
                  <c:v>1.0080328499999952E-2</c:v>
                </c:pt>
                <c:pt idx="67">
                  <c:v>8.9128959999999566E-3</c:v>
                </c:pt>
                <c:pt idx="68">
                  <c:v>7.8499284999999589E-3</c:v>
                </c:pt>
                <c:pt idx="69">
                  <c:v>6.8849999999999623E-3</c:v>
                </c:pt>
                <c:pt idx="70">
                  <c:v>6.011888499999965E-3</c:v>
                </c:pt>
                <c:pt idx="71">
                  <c:v>5.2245759999999678E-3</c:v>
                </c:pt>
                <c:pt idx="72">
                  <c:v>4.5172484999999717E-3</c:v>
                </c:pt>
                <c:pt idx="73">
                  <c:v>3.8842959999999733E-3</c:v>
                </c:pt>
                <c:pt idx="74">
                  <c:v>3.3203124999999765E-3</c:v>
                </c:pt>
                <c:pt idx="75">
                  <c:v>2.820095999999979E-3</c:v>
                </c:pt>
                <c:pt idx="76">
                  <c:v>2.3786484999999808E-3</c:v>
                </c:pt>
                <c:pt idx="77">
                  <c:v>1.9911759999999825E-3</c:v>
                </c:pt>
                <c:pt idx="78">
                  <c:v>1.653088499999985E-3</c:v>
                </c:pt>
                <c:pt idx="79">
                  <c:v>1.3599999999999867E-3</c:v>
                </c:pt>
                <c:pt idx="80">
                  <c:v>1.1077284999999886E-3</c:v>
                </c:pt>
                <c:pt idx="81">
                  <c:v>8.9229599999998991E-4</c:v>
                </c:pt>
                <c:pt idx="82">
                  <c:v>7.0992849999999136E-4</c:v>
                </c:pt>
                <c:pt idx="83">
                  <c:v>5.5705599999999263E-4</c:v>
                </c:pt>
                <c:pt idx="84">
                  <c:v>4.3031249999999391E-4</c:v>
                </c:pt>
                <c:pt idx="85">
                  <c:v>3.265359999999949E-4</c:v>
                </c:pt>
                <c:pt idx="86">
                  <c:v>2.4276849999999584E-4</c:v>
                </c:pt>
                <c:pt idx="87">
                  <c:v>1.7625599999999671E-4</c:v>
                </c:pt>
                <c:pt idx="88">
                  <c:v>1.2444849999999742E-4</c:v>
                </c:pt>
                <c:pt idx="89">
                  <c:v>8.4999999999998014E-5</c:v>
                </c:pt>
                <c:pt idx="90">
                  <c:v>5.5768499999998536E-5</c:v>
                </c:pt>
                <c:pt idx="91">
                  <c:v>3.4815999999998963E-5</c:v>
                </c:pt>
                <c:pt idx="92">
                  <c:v>2.0408499999999298E-5</c:v>
                </c:pt>
                <c:pt idx="93">
                  <c:v>1.101599999999955E-5</c:v>
                </c:pt>
                <c:pt idx="94">
                  <c:v>5.312499999999737E-6</c:v>
                </c:pt>
                <c:pt idx="95">
                  <c:v>2.1759999999998628E-6</c:v>
                </c:pt>
                <c:pt idx="96">
                  <c:v>6.8849999999994119E-7</c:v>
                </c:pt>
                <c:pt idx="97">
                  <c:v>1.3599999999998237E-7</c:v>
                </c:pt>
                <c:pt idx="98">
                  <c:v>8.499999999997765E-9</c:v>
                </c:pt>
                <c:pt idx="99">
                  <c:v>1.6736507885966389E-61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48-429A-8E16-4F2736F50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0208"/>
        <c:axId val="511330568"/>
      </c:scatterChart>
      <c:valAx>
        <c:axId val="511330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0568"/>
        <c:crosses val="autoZero"/>
        <c:crossBetween val="midCat"/>
      </c:valAx>
      <c:valAx>
        <c:axId val="511330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WW!$N$2</c:f>
              <c:strCache>
                <c:ptCount val="1"/>
                <c:pt idx="0">
                  <c:v>Krw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WW!$M$3:$M$105</c:f>
              <c:numCache>
                <c:formatCode>General</c:formatCode>
                <c:ptCount val="103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  <c:pt idx="101">
                  <c:v>1</c:v>
                </c:pt>
              </c:numCache>
            </c:numRef>
          </c:xVal>
          <c:yVal>
            <c:numRef>
              <c:f>WW!$N$3:$N$108</c:f>
              <c:numCache>
                <c:formatCode>0.00000</c:formatCode>
                <c:ptCount val="106"/>
                <c:pt idx="0">
                  <c:v>0</c:v>
                </c:pt>
                <c:pt idx="1">
                  <c:v>8.5000000000000016E-6</c:v>
                </c:pt>
                <c:pt idx="2">
                  <c:v>3.4000000000000007E-5</c:v>
                </c:pt>
                <c:pt idx="3">
                  <c:v>7.6500000000000003E-5</c:v>
                </c:pt>
                <c:pt idx="4">
                  <c:v>1.3600000000000003E-4</c:v>
                </c:pt>
                <c:pt idx="5">
                  <c:v>2.1250000000000007E-4</c:v>
                </c:pt>
                <c:pt idx="6">
                  <c:v>3.0600000000000007E-4</c:v>
                </c:pt>
                <c:pt idx="7">
                  <c:v>4.1650000000000009E-4</c:v>
                </c:pt>
                <c:pt idx="8">
                  <c:v>5.440000000000001E-4</c:v>
                </c:pt>
                <c:pt idx="9">
                  <c:v>6.8849999999999998E-4</c:v>
                </c:pt>
                <c:pt idx="10">
                  <c:v>8.4999999999999995E-4</c:v>
                </c:pt>
                <c:pt idx="11">
                  <c:v>1.0284999999999999E-3</c:v>
                </c:pt>
                <c:pt idx="12">
                  <c:v>1.2239999999999998E-3</c:v>
                </c:pt>
                <c:pt idx="13">
                  <c:v>1.4364999999999996E-3</c:v>
                </c:pt>
                <c:pt idx="14">
                  <c:v>1.6659999999999997E-3</c:v>
                </c:pt>
                <c:pt idx="15">
                  <c:v>1.9125000000000001E-3</c:v>
                </c:pt>
                <c:pt idx="16">
                  <c:v>2.1760000000000004E-3</c:v>
                </c:pt>
                <c:pt idx="17">
                  <c:v>2.4565000000000008E-3</c:v>
                </c:pt>
                <c:pt idx="18">
                  <c:v>2.7540000000000008E-3</c:v>
                </c:pt>
                <c:pt idx="19">
                  <c:v>3.0685000000000013E-3</c:v>
                </c:pt>
                <c:pt idx="20">
                  <c:v>3.4000000000000015E-3</c:v>
                </c:pt>
                <c:pt idx="21">
                  <c:v>3.7485000000000023E-3</c:v>
                </c:pt>
                <c:pt idx="22">
                  <c:v>4.1140000000000022E-3</c:v>
                </c:pt>
                <c:pt idx="23">
                  <c:v>4.4965000000000031E-3</c:v>
                </c:pt>
                <c:pt idx="24">
                  <c:v>4.8960000000000028E-3</c:v>
                </c:pt>
                <c:pt idx="25">
                  <c:v>5.312500000000003E-3</c:v>
                </c:pt>
                <c:pt idx="26">
                  <c:v>5.7460000000000037E-3</c:v>
                </c:pt>
                <c:pt idx="27">
                  <c:v>6.1965000000000032E-3</c:v>
                </c:pt>
                <c:pt idx="28">
                  <c:v>6.6640000000000041E-3</c:v>
                </c:pt>
                <c:pt idx="29">
                  <c:v>7.1485000000000047E-3</c:v>
                </c:pt>
                <c:pt idx="30">
                  <c:v>7.6500000000000058E-3</c:v>
                </c:pt>
                <c:pt idx="31">
                  <c:v>8.1685000000000074E-3</c:v>
                </c:pt>
                <c:pt idx="32">
                  <c:v>8.7040000000000069E-3</c:v>
                </c:pt>
                <c:pt idx="33">
                  <c:v>9.2565000000000078E-3</c:v>
                </c:pt>
                <c:pt idx="34">
                  <c:v>9.8260000000000083E-3</c:v>
                </c:pt>
                <c:pt idx="35">
                  <c:v>1.0412500000000009E-2</c:v>
                </c:pt>
                <c:pt idx="36">
                  <c:v>1.101600000000001E-2</c:v>
                </c:pt>
                <c:pt idx="37">
                  <c:v>1.1636500000000011E-2</c:v>
                </c:pt>
                <c:pt idx="38">
                  <c:v>1.2274000000000012E-2</c:v>
                </c:pt>
                <c:pt idx="39">
                  <c:v>1.2928500000000015E-2</c:v>
                </c:pt>
                <c:pt idx="40">
                  <c:v>1.3600000000000013E-2</c:v>
                </c:pt>
                <c:pt idx="41">
                  <c:v>1.4288500000000015E-2</c:v>
                </c:pt>
                <c:pt idx="42">
                  <c:v>1.4994000000000016E-2</c:v>
                </c:pt>
                <c:pt idx="43">
                  <c:v>1.5716500000000015E-2</c:v>
                </c:pt>
                <c:pt idx="44">
                  <c:v>1.6456000000000016E-2</c:v>
                </c:pt>
                <c:pt idx="45">
                  <c:v>1.7212500000000019E-2</c:v>
                </c:pt>
                <c:pt idx="46">
                  <c:v>1.7986000000000019E-2</c:v>
                </c:pt>
                <c:pt idx="47">
                  <c:v>1.8776500000000022E-2</c:v>
                </c:pt>
                <c:pt idx="48">
                  <c:v>1.9584000000000022E-2</c:v>
                </c:pt>
                <c:pt idx="49">
                  <c:v>2.0408500000000024E-2</c:v>
                </c:pt>
                <c:pt idx="50">
                  <c:v>2.1250000000000019E-2</c:v>
                </c:pt>
                <c:pt idx="51">
                  <c:v>2.210850000000002E-2</c:v>
                </c:pt>
                <c:pt idx="52">
                  <c:v>2.2984000000000022E-2</c:v>
                </c:pt>
                <c:pt idx="53">
                  <c:v>2.3876500000000023E-2</c:v>
                </c:pt>
                <c:pt idx="54">
                  <c:v>2.4786000000000027E-2</c:v>
                </c:pt>
                <c:pt idx="55">
                  <c:v>2.5712500000000024E-2</c:v>
                </c:pt>
                <c:pt idx="56">
                  <c:v>2.665600000000003E-2</c:v>
                </c:pt>
                <c:pt idx="57">
                  <c:v>2.7616500000000026E-2</c:v>
                </c:pt>
                <c:pt idx="58">
                  <c:v>2.8594000000000033E-2</c:v>
                </c:pt>
                <c:pt idx="59">
                  <c:v>2.9588500000000031E-2</c:v>
                </c:pt>
                <c:pt idx="60">
                  <c:v>3.0600000000000033E-2</c:v>
                </c:pt>
                <c:pt idx="61">
                  <c:v>3.1628500000000032E-2</c:v>
                </c:pt>
                <c:pt idx="62">
                  <c:v>3.2674000000000036E-2</c:v>
                </c:pt>
                <c:pt idx="63">
                  <c:v>3.3736500000000037E-2</c:v>
                </c:pt>
                <c:pt idx="64">
                  <c:v>3.4816000000000041E-2</c:v>
                </c:pt>
                <c:pt idx="65">
                  <c:v>3.5912500000000042E-2</c:v>
                </c:pt>
                <c:pt idx="66">
                  <c:v>3.7026000000000045E-2</c:v>
                </c:pt>
                <c:pt idx="67">
                  <c:v>3.8156500000000045E-2</c:v>
                </c:pt>
                <c:pt idx="68">
                  <c:v>3.9304000000000047E-2</c:v>
                </c:pt>
                <c:pt idx="69">
                  <c:v>4.0468500000000046E-2</c:v>
                </c:pt>
                <c:pt idx="70">
                  <c:v>4.1650000000000048E-2</c:v>
                </c:pt>
                <c:pt idx="71">
                  <c:v>4.2848500000000046E-2</c:v>
                </c:pt>
                <c:pt idx="72">
                  <c:v>4.4064000000000055E-2</c:v>
                </c:pt>
                <c:pt idx="73">
                  <c:v>4.5296500000000052E-2</c:v>
                </c:pt>
                <c:pt idx="74">
                  <c:v>4.654600000000006E-2</c:v>
                </c:pt>
                <c:pt idx="75">
                  <c:v>4.7812500000000063E-2</c:v>
                </c:pt>
                <c:pt idx="76">
                  <c:v>4.9096000000000063E-2</c:v>
                </c:pt>
                <c:pt idx="77">
                  <c:v>5.0396500000000066E-2</c:v>
                </c:pt>
                <c:pt idx="78">
                  <c:v>5.1714000000000065E-2</c:v>
                </c:pt>
                <c:pt idx="79">
                  <c:v>5.3048500000000068E-2</c:v>
                </c:pt>
                <c:pt idx="80">
                  <c:v>5.4400000000000073E-2</c:v>
                </c:pt>
                <c:pt idx="81">
                  <c:v>5.5768500000000068E-2</c:v>
                </c:pt>
                <c:pt idx="82">
                  <c:v>5.7154000000000073E-2</c:v>
                </c:pt>
                <c:pt idx="83">
                  <c:v>5.8556500000000074E-2</c:v>
                </c:pt>
                <c:pt idx="84">
                  <c:v>5.9976000000000078E-2</c:v>
                </c:pt>
                <c:pt idx="85">
                  <c:v>6.1412500000000085E-2</c:v>
                </c:pt>
                <c:pt idx="86">
                  <c:v>6.2866000000000088E-2</c:v>
                </c:pt>
                <c:pt idx="87">
                  <c:v>6.4336500000000088E-2</c:v>
                </c:pt>
                <c:pt idx="88">
                  <c:v>6.5824000000000091E-2</c:v>
                </c:pt>
                <c:pt idx="89">
                  <c:v>6.7328500000000097E-2</c:v>
                </c:pt>
                <c:pt idx="90">
                  <c:v>6.8850000000000092E-2</c:v>
                </c:pt>
                <c:pt idx="91">
                  <c:v>7.038850000000009E-2</c:v>
                </c:pt>
                <c:pt idx="92">
                  <c:v>7.1944000000000091E-2</c:v>
                </c:pt>
                <c:pt idx="93">
                  <c:v>7.3516500000000096E-2</c:v>
                </c:pt>
                <c:pt idx="94">
                  <c:v>7.5106000000000103E-2</c:v>
                </c:pt>
                <c:pt idx="95">
                  <c:v>7.67125000000001E-2</c:v>
                </c:pt>
                <c:pt idx="96">
                  <c:v>7.8336000000000114E-2</c:v>
                </c:pt>
                <c:pt idx="97">
                  <c:v>7.9976500000000117E-2</c:v>
                </c:pt>
                <c:pt idx="98">
                  <c:v>8.1634000000000109E-2</c:v>
                </c:pt>
                <c:pt idx="99">
                  <c:v>8.3308500000000119E-2</c:v>
                </c:pt>
                <c:pt idx="100">
                  <c:v>8.5000000000000117E-2</c:v>
                </c:pt>
                <c:pt idx="101">
                  <c:v>1</c:v>
                </c:pt>
                <c:pt idx="104" formatCode="General">
                  <c:v>0</c:v>
                </c:pt>
                <c:pt idx="105" formatCode="0.0000">
                  <c:v>0.83299999999999996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0-4BCA-8D93-609306CE8D4C}"/>
            </c:ext>
          </c:extLst>
        </c:ser>
        <c:ser>
          <c:idx val="1"/>
          <c:order val="1"/>
          <c:tx>
            <c:strRef>
              <c:f>WW!$O$2</c:f>
              <c:strCache>
                <c:ptCount val="1"/>
                <c:pt idx="0">
                  <c:v>Kro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WW!$M$3:$M$105</c:f>
              <c:numCache>
                <c:formatCode>General</c:formatCode>
                <c:ptCount val="103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  <c:pt idx="101">
                  <c:v>1</c:v>
                </c:pt>
              </c:numCache>
            </c:numRef>
          </c:xVal>
          <c:yVal>
            <c:numRef>
              <c:f>WW!$O$3:$O$108</c:f>
              <c:numCache>
                <c:formatCode>0.00000</c:formatCode>
                <c:ptCount val="106"/>
                <c:pt idx="0">
                  <c:v>0.85</c:v>
                </c:pt>
                <c:pt idx="1">
                  <c:v>0.84150000000000003</c:v>
                </c:pt>
                <c:pt idx="2">
                  <c:v>0.83299999999999996</c:v>
                </c:pt>
                <c:pt idx="3">
                  <c:v>0.82450000000000001</c:v>
                </c:pt>
                <c:pt idx="4">
                  <c:v>0.81599999999999995</c:v>
                </c:pt>
                <c:pt idx="5">
                  <c:v>0.8075</c:v>
                </c:pt>
                <c:pt idx="6">
                  <c:v>0.79899999999999993</c:v>
                </c:pt>
                <c:pt idx="7">
                  <c:v>0.79049999999999998</c:v>
                </c:pt>
                <c:pt idx="8">
                  <c:v>0.78200000000000003</c:v>
                </c:pt>
                <c:pt idx="9">
                  <c:v>0.77349999999999997</c:v>
                </c:pt>
                <c:pt idx="10">
                  <c:v>0.76500000000000001</c:v>
                </c:pt>
                <c:pt idx="11">
                  <c:v>0.75649999999999995</c:v>
                </c:pt>
                <c:pt idx="12">
                  <c:v>0.748</c:v>
                </c:pt>
                <c:pt idx="13">
                  <c:v>0.73949999999999994</c:v>
                </c:pt>
                <c:pt idx="14">
                  <c:v>0.73099999999999998</c:v>
                </c:pt>
                <c:pt idx="15">
                  <c:v>0.72249999999999992</c:v>
                </c:pt>
                <c:pt idx="16">
                  <c:v>0.71399999999999997</c:v>
                </c:pt>
                <c:pt idx="17">
                  <c:v>0.7054999999999999</c:v>
                </c:pt>
                <c:pt idx="18">
                  <c:v>0.69699999999999995</c:v>
                </c:pt>
                <c:pt idx="19">
                  <c:v>0.68849999999999989</c:v>
                </c:pt>
                <c:pt idx="20">
                  <c:v>0.67999999999999994</c:v>
                </c:pt>
                <c:pt idx="21">
                  <c:v>0.67149999999999987</c:v>
                </c:pt>
                <c:pt idx="22">
                  <c:v>0.66299999999999992</c:v>
                </c:pt>
                <c:pt idx="23">
                  <c:v>0.65449999999999986</c:v>
                </c:pt>
                <c:pt idx="24">
                  <c:v>0.64599999999999991</c:v>
                </c:pt>
                <c:pt idx="25">
                  <c:v>0.63749999999999996</c:v>
                </c:pt>
                <c:pt idx="26">
                  <c:v>0.629</c:v>
                </c:pt>
                <c:pt idx="27">
                  <c:v>0.62049999999999994</c:v>
                </c:pt>
                <c:pt idx="28">
                  <c:v>0.61199999999999999</c:v>
                </c:pt>
                <c:pt idx="29">
                  <c:v>0.60349999999999993</c:v>
                </c:pt>
                <c:pt idx="30">
                  <c:v>0.59499999999999997</c:v>
                </c:pt>
                <c:pt idx="31">
                  <c:v>0.58649999999999991</c:v>
                </c:pt>
                <c:pt idx="32">
                  <c:v>0.57799999999999996</c:v>
                </c:pt>
                <c:pt idx="33">
                  <c:v>0.5694999999999999</c:v>
                </c:pt>
                <c:pt idx="34">
                  <c:v>0.56099999999999994</c:v>
                </c:pt>
                <c:pt idx="35">
                  <c:v>0.55249999999999988</c:v>
                </c:pt>
                <c:pt idx="36">
                  <c:v>0.54399999999999993</c:v>
                </c:pt>
                <c:pt idx="37">
                  <c:v>0.53549999999999986</c:v>
                </c:pt>
                <c:pt idx="38">
                  <c:v>0.52699999999999991</c:v>
                </c:pt>
                <c:pt idx="39">
                  <c:v>0.51849999999999985</c:v>
                </c:pt>
                <c:pt idx="40">
                  <c:v>0.5099999999999999</c:v>
                </c:pt>
                <c:pt idx="41">
                  <c:v>0.50149999999999983</c:v>
                </c:pt>
                <c:pt idx="42">
                  <c:v>0.49299999999999988</c:v>
                </c:pt>
                <c:pt idx="43">
                  <c:v>0.48449999999999988</c:v>
                </c:pt>
                <c:pt idx="44">
                  <c:v>0.47599999999999987</c:v>
                </c:pt>
                <c:pt idx="45">
                  <c:v>0.46749999999999986</c:v>
                </c:pt>
                <c:pt idx="46">
                  <c:v>0.45899999999999985</c:v>
                </c:pt>
                <c:pt idx="47">
                  <c:v>0.45049999999999985</c:v>
                </c:pt>
                <c:pt idx="48">
                  <c:v>0.44199999999999984</c:v>
                </c:pt>
                <c:pt idx="49">
                  <c:v>0.43349999999999983</c:v>
                </c:pt>
                <c:pt idx="50">
                  <c:v>0.42499999999999982</c:v>
                </c:pt>
                <c:pt idx="51">
                  <c:v>0.41649999999999981</c:v>
                </c:pt>
                <c:pt idx="52">
                  <c:v>0.40799999999999981</c:v>
                </c:pt>
                <c:pt idx="53">
                  <c:v>0.3994999999999998</c:v>
                </c:pt>
                <c:pt idx="54">
                  <c:v>0.39099999999999979</c:v>
                </c:pt>
                <c:pt idx="55">
                  <c:v>0.38249999999999978</c:v>
                </c:pt>
                <c:pt idx="56">
                  <c:v>0.37399999999999978</c:v>
                </c:pt>
                <c:pt idx="57">
                  <c:v>0.36549999999999977</c:v>
                </c:pt>
                <c:pt idx="58">
                  <c:v>0.35699999999999976</c:v>
                </c:pt>
                <c:pt idx="59">
                  <c:v>0.34849999999999975</c:v>
                </c:pt>
                <c:pt idx="60">
                  <c:v>0.33999999999999975</c:v>
                </c:pt>
                <c:pt idx="61">
                  <c:v>0.33149999999999974</c:v>
                </c:pt>
                <c:pt idx="62">
                  <c:v>0.32299999999999973</c:v>
                </c:pt>
                <c:pt idx="63">
                  <c:v>0.31449999999999972</c:v>
                </c:pt>
                <c:pt idx="64">
                  <c:v>0.30599999999999972</c:v>
                </c:pt>
                <c:pt idx="65">
                  <c:v>0.29749999999999971</c:v>
                </c:pt>
                <c:pt idx="66">
                  <c:v>0.2889999999999997</c:v>
                </c:pt>
                <c:pt idx="67">
                  <c:v>0.28049999999999969</c:v>
                </c:pt>
                <c:pt idx="68">
                  <c:v>0.27199999999999969</c:v>
                </c:pt>
                <c:pt idx="69">
                  <c:v>0.26349999999999968</c:v>
                </c:pt>
                <c:pt idx="70">
                  <c:v>0.25499999999999967</c:v>
                </c:pt>
                <c:pt idx="71">
                  <c:v>0.24649999999999964</c:v>
                </c:pt>
                <c:pt idx="72">
                  <c:v>0.23799999999999963</c:v>
                </c:pt>
                <c:pt idx="73">
                  <c:v>0.22949999999999962</c:v>
                </c:pt>
                <c:pt idx="74">
                  <c:v>0.22099999999999961</c:v>
                </c:pt>
                <c:pt idx="75">
                  <c:v>0.21249999999999961</c:v>
                </c:pt>
                <c:pt idx="76">
                  <c:v>0.2039999999999996</c:v>
                </c:pt>
                <c:pt idx="77">
                  <c:v>0.19549999999999959</c:v>
                </c:pt>
                <c:pt idx="78">
                  <c:v>0.18699999999999958</c:v>
                </c:pt>
                <c:pt idx="79">
                  <c:v>0.17849999999999958</c:v>
                </c:pt>
                <c:pt idx="80">
                  <c:v>0.16999999999999957</c:v>
                </c:pt>
                <c:pt idx="81">
                  <c:v>0.16149999999999956</c:v>
                </c:pt>
                <c:pt idx="82">
                  <c:v>0.15299999999999955</c:v>
                </c:pt>
                <c:pt idx="83">
                  <c:v>0.14449999999999955</c:v>
                </c:pt>
                <c:pt idx="84">
                  <c:v>0.13599999999999954</c:v>
                </c:pt>
                <c:pt idx="85">
                  <c:v>0.12749999999999953</c:v>
                </c:pt>
                <c:pt idx="86">
                  <c:v>0.11899999999999954</c:v>
                </c:pt>
                <c:pt idx="87">
                  <c:v>0.11049999999999953</c:v>
                </c:pt>
                <c:pt idx="88">
                  <c:v>0.10199999999999952</c:v>
                </c:pt>
                <c:pt idx="89">
                  <c:v>9.3499999999999514E-2</c:v>
                </c:pt>
                <c:pt idx="90">
                  <c:v>8.4999999999999507E-2</c:v>
                </c:pt>
                <c:pt idx="91">
                  <c:v>7.6499999999999499E-2</c:v>
                </c:pt>
                <c:pt idx="92">
                  <c:v>6.7999999999999491E-2</c:v>
                </c:pt>
                <c:pt idx="93">
                  <c:v>5.9499999999999484E-2</c:v>
                </c:pt>
                <c:pt idx="94">
                  <c:v>5.0999999999999476E-2</c:v>
                </c:pt>
                <c:pt idx="95">
                  <c:v>4.2499999999999469E-2</c:v>
                </c:pt>
                <c:pt idx="96">
                  <c:v>3.3999999999999461E-2</c:v>
                </c:pt>
                <c:pt idx="97">
                  <c:v>2.5499999999999457E-2</c:v>
                </c:pt>
                <c:pt idx="98">
                  <c:v>1.699999999999945E-2</c:v>
                </c:pt>
                <c:pt idx="99">
                  <c:v>8.4999999999994403E-3</c:v>
                </c:pt>
                <c:pt idx="100">
                  <c:v>-5.662137425588298E-16</c:v>
                </c:pt>
                <c:pt idx="101">
                  <c:v>0</c:v>
                </c:pt>
                <c:pt idx="104" formatCode="General">
                  <c:v>0</c:v>
                </c:pt>
                <c:pt idx="105" formatCode="0.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0-4BCA-8D93-609306CE8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0208"/>
        <c:axId val="511330568"/>
      </c:scatterChart>
      <c:valAx>
        <c:axId val="511330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0568"/>
        <c:crosses val="autoZero"/>
        <c:crossBetween val="midCat"/>
      </c:valAx>
      <c:valAx>
        <c:axId val="511330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WW!$Q$2</c:f>
              <c:strCache>
                <c:ptCount val="1"/>
                <c:pt idx="0">
                  <c:v>Pcow IMB</c:v>
                </c:pt>
              </c:strCache>
            </c:strRef>
          </c:tx>
          <c:marker>
            <c:symbol val="none"/>
          </c:marker>
          <c:xVal>
            <c:numRef>
              <c:f>WW!$M$3:$M$103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</c:numCache>
            </c:numRef>
          </c:xVal>
          <c:yVal>
            <c:numRef>
              <c:f>WW!$Q$3:$Q$103</c:f>
              <c:numCache>
                <c:formatCode>0.0</c:formatCode>
                <c:ptCount val="101"/>
                <c:pt idx="0">
                  <c:v>198.47435265856143</c:v>
                </c:pt>
                <c:pt idx="1">
                  <c:v>180.40299460490175</c:v>
                </c:pt>
                <c:pt idx="2">
                  <c:v>168.8543968868166</c:v>
                </c:pt>
                <c:pt idx="3">
                  <c:v>159.95877209889818</c:v>
                </c:pt>
                <c:pt idx="4">
                  <c:v>152.72642521573579</c:v>
                </c:pt>
                <c:pt idx="5">
                  <c:v>146.63362580098655</c:v>
                </c:pt>
                <c:pt idx="6">
                  <c:v>141.36977248519716</c:v>
                </c:pt>
                <c:pt idx="7">
                  <c:v>136.73561093840271</c:v>
                </c:pt>
                <c:pt idx="8">
                  <c:v>132.5957306904269</c:v>
                </c:pt>
                <c:pt idx="9">
                  <c:v>128.85394733281154</c:v>
                </c:pt>
                <c:pt idx="10">
                  <c:v>125.43950225277932</c:v>
                </c:pt>
                <c:pt idx="11">
                  <c:v>122.29883724997076</c:v>
                </c:pt>
                <c:pt idx="12">
                  <c:v>119.39044416138042</c:v>
                </c:pt>
                <c:pt idx="13">
                  <c:v>116.68150640094886</c:v>
                </c:pt>
                <c:pt idx="14">
                  <c:v>114.14563324019744</c:v>
                </c:pt>
                <c:pt idx="15">
                  <c:v>111.7612864318823</c:v>
                </c:pt>
                <c:pt idx="16">
                  <c:v>109.51066004864546</c:v>
                </c:pt>
                <c:pt idx="17">
                  <c:v>107.37886549272073</c:v>
                </c:pt>
                <c:pt idx="18">
                  <c:v>105.35332711940782</c:v>
                </c:pt>
                <c:pt idx="19">
                  <c:v>103.42332640723232</c:v>
                </c:pt>
                <c:pt idx="20">
                  <c:v>101.57965293920029</c:v>
                </c:pt>
                <c:pt idx="21">
                  <c:v>99.814333521718396</c:v>
                </c:pt>
                <c:pt idx="22">
                  <c:v>98.120419358986197</c:v>
                </c:pt>
                <c:pt idx="23">
                  <c:v>96.491816971604251</c:v>
                </c:pt>
                <c:pt idx="24">
                  <c:v>94.923152499106834</c:v>
                </c:pt>
                <c:pt idx="25">
                  <c:v>93.409661778165841</c:v>
                </c:pt>
                <c:pt idx="26">
                  <c:v>91.947100535580546</c:v>
                </c:pt>
                <c:pt idx="27">
                  <c:v>90.531670433144782</c:v>
                </c:pt>
                <c:pt idx="28">
                  <c:v>89.159957718445455</c:v>
                </c:pt>
                <c:pt idx="29">
                  <c:v>87.828881984535727</c:v>
                </c:pt>
                <c:pt idx="30">
                  <c:v>86.535653099182525</c:v>
                </c:pt>
                <c:pt idx="31">
                  <c:v>85.277734784154575</c:v>
                </c:pt>
                <c:pt idx="32">
                  <c:v>84.052813644048996</c:v>
                </c:pt>
                <c:pt idx="33">
                  <c:v>82.858772688828296</c:v>
                </c:pt>
                <c:pt idx="34">
                  <c:v>81.693668583483785</c:v>
                </c:pt>
                <c:pt idx="35">
                  <c:v>80.555712005795797</c:v>
                </c:pt>
                <c:pt idx="36">
                  <c:v>79.443250609040149</c:v>
                </c:pt>
                <c:pt idx="37">
                  <c:v>78.354754178167909</c:v>
                </c:pt>
                <c:pt idx="38">
                  <c:v>77.288801640945252</c:v>
                </c:pt>
                <c:pt idx="39">
                  <c:v>76.244069654000924</c:v>
                </c:pt>
                <c:pt idx="40">
                  <c:v>75.219322530808626</c:v>
                </c:pt>
                <c:pt idx="41">
                  <c:v>74.213403316756938</c:v>
                </c:pt>
                <c:pt idx="42">
                  <c:v>73.225225847483728</c:v>
                </c:pt>
                <c:pt idx="43">
                  <c:v>72.253767652009614</c:v>
                </c:pt>
                <c:pt idx="44">
                  <c:v>71.298063582990778</c:v>
                </c:pt>
                <c:pt idx="45">
                  <c:v>70.357200073549521</c:v>
                </c:pt>
                <c:pt idx="46">
                  <c:v>69.430309934237627</c:v>
                </c:pt>
                <c:pt idx="47">
                  <c:v>68.516567615380737</c:v>
                </c:pt>
                <c:pt idx="48">
                  <c:v>67.615184869680434</c:v>
                </c:pt>
                <c:pt idx="49">
                  <c:v>66.72540675792284</c:v>
                </c:pt>
                <c:pt idx="50">
                  <c:v>65.846507947176576</c:v>
                </c:pt>
                <c:pt idx="51">
                  <c:v>64.977789256224412</c:v>
                </c:pt>
                <c:pt idx="52">
                  <c:v>64.118574407264816</c:v>
                </c:pt>
                <c:pt idx="53">
                  <c:v>63.268206946336548</c:v>
                </c:pt>
                <c:pt idx="54">
                  <c:v>62.426047297503104</c:v>
                </c:pt>
                <c:pt idx="55">
                  <c:v>61.591469917693288</c:v>
                </c:pt>
                <c:pt idx="56">
                  <c:v>60.763860520233749</c:v>
                </c:pt>
                <c:pt idx="57">
                  <c:v>59.942613335596278</c:v>
                </c:pt>
                <c:pt idx="58">
                  <c:v>59.12712837764807</c:v>
                </c:pt>
                <c:pt idx="59">
                  <c:v>58.316808682781527</c:v>
                </c:pt>
                <c:pt idx="60">
                  <c:v>57.511057487581276</c:v>
                </c:pt>
                <c:pt idx="61">
                  <c:v>56.709275308130422</c:v>
                </c:pt>
                <c:pt idx="62">
                  <c:v>55.910856880505918</c:v>
                </c:pt>
                <c:pt idx="63">
                  <c:v>55.11518791730574</c:v>
                </c:pt>
                <c:pt idx="64">
                  <c:v>54.321641628961778</c:v>
                </c:pt>
                <c:pt idx="65">
                  <c:v>53.529574950819949</c:v>
                </c:pt>
                <c:pt idx="66">
                  <c:v>52.738324407120814</c:v>
                </c:pt>
                <c:pt idx="67">
                  <c:v>51.947201530568066</c:v>
                </c:pt>
                <c:pt idx="68">
                  <c:v>51.155487740454731</c:v>
                </c:pt>
                <c:pt idx="69">
                  <c:v>50.362428562421115</c:v>
                </c:pt>
                <c:pt idx="70">
                  <c:v>49.567227047637687</c:v>
                </c:pt>
                <c:pt idx="71">
                  <c:v>48.769036216947015</c:v>
                </c:pt>
                <c:pt idx="72">
                  <c:v>47.96695031406265</c:v>
                </c:pt>
                <c:pt idx="73">
                  <c:v>47.159994598374468</c:v>
                </c:pt>
                <c:pt idx="74">
                  <c:v>46.347113338132388</c:v>
                </c:pt>
                <c:pt idx="75">
                  <c:v>45.527155573133612</c:v>
                </c:pt>
                <c:pt idx="76">
                  <c:v>44.69885809451889</c:v>
                </c:pt>
                <c:pt idx="77">
                  <c:v>43.86082492654247</c:v>
                </c:pt>
                <c:pt idx="78">
                  <c:v>43.011502374842415</c:v>
                </c:pt>
                <c:pt idx="79">
                  <c:v>42.149148403853992</c:v>
                </c:pt>
                <c:pt idx="80">
                  <c:v>41.271794687033399</c:v>
                </c:pt>
                <c:pt idx="81">
                  <c:v>40.377199083833375</c:v>
                </c:pt>
                <c:pt idx="82">
                  <c:v>39.46278545446787</c:v>
                </c:pt>
                <c:pt idx="83">
                  <c:v>38.525566498211937</c:v>
                </c:pt>
                <c:pt idx="84">
                  <c:v>37.562043486486424</c:v>
                </c:pt>
                <c:pt idx="85">
                  <c:v>36.568074019112039</c:v>
                </c:pt>
                <c:pt idx="86">
                  <c:v>35.538694689985135</c:v>
                </c:pt>
                <c:pt idx="87">
                  <c:v>34.467878817312538</c:v>
                </c:pt>
                <c:pt idx="88">
                  <c:v>33.348198400055992</c:v>
                </c:pt>
                <c:pt idx="89">
                  <c:v>32.170340907842387</c:v>
                </c:pt>
                <c:pt idx="90">
                  <c:v>30.922398993007256</c:v>
                </c:pt>
                <c:pt idx="91">
                  <c:v>29.588791671885062</c:v>
                </c:pt>
                <c:pt idx="92">
                  <c:v>28.148560744158225</c:v>
                </c:pt>
                <c:pt idx="93">
                  <c:v>26.572550923925824</c:v>
                </c:pt>
                <c:pt idx="94">
                  <c:v>24.818462234382519</c:v>
                </c:pt>
                <c:pt idx="95">
                  <c:v>22.821501359050163</c:v>
                </c:pt>
                <c:pt idx="96">
                  <c:v>20.474900459454044</c:v>
                </c:pt>
                <c:pt idx="97">
                  <c:v>17.583391343494295</c:v>
                </c:pt>
                <c:pt idx="98">
                  <c:v>13.726626416662127</c:v>
                </c:pt>
                <c:pt idx="99">
                  <c:v>7.6817303662010232</c:v>
                </c:pt>
                <c:pt idx="100">
                  <c:v>-9.7025568992285987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57-45C8-A971-FF8E6CEC38E1}"/>
            </c:ext>
          </c:extLst>
        </c:ser>
        <c:ser>
          <c:idx val="3"/>
          <c:order val="1"/>
          <c:tx>
            <c:strRef>
              <c:f>WW!$P$2</c:f>
              <c:strCache>
                <c:ptCount val="1"/>
                <c:pt idx="0">
                  <c:v>Pcow DRN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0.13500000000000001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0.21500000000000002</c:v>
                </c:pt>
                <c:pt idx="24">
                  <c:v>0.22000000000000003</c:v>
                </c:pt>
                <c:pt idx="25">
                  <c:v>0.22500000000000003</c:v>
                </c:pt>
                <c:pt idx="26">
                  <c:v>0.23000000000000004</c:v>
                </c:pt>
                <c:pt idx="27">
                  <c:v>0.23500000000000004</c:v>
                </c:pt>
                <c:pt idx="28">
                  <c:v>0.24000000000000005</c:v>
                </c:pt>
                <c:pt idx="29">
                  <c:v>0.24500000000000005</c:v>
                </c:pt>
                <c:pt idx="30">
                  <c:v>0.25000000000000006</c:v>
                </c:pt>
                <c:pt idx="31">
                  <c:v>0.25500000000000006</c:v>
                </c:pt>
                <c:pt idx="32">
                  <c:v>0.26000000000000006</c:v>
                </c:pt>
                <c:pt idx="33">
                  <c:v>0.26500000000000007</c:v>
                </c:pt>
                <c:pt idx="34">
                  <c:v>0.27000000000000007</c:v>
                </c:pt>
                <c:pt idx="35">
                  <c:v>0.27500000000000008</c:v>
                </c:pt>
                <c:pt idx="36">
                  <c:v>0.28000000000000008</c:v>
                </c:pt>
                <c:pt idx="37">
                  <c:v>0.28500000000000009</c:v>
                </c:pt>
                <c:pt idx="38">
                  <c:v>0.29000000000000009</c:v>
                </c:pt>
                <c:pt idx="39">
                  <c:v>0.2950000000000001</c:v>
                </c:pt>
                <c:pt idx="40">
                  <c:v>0.3000000000000001</c:v>
                </c:pt>
                <c:pt idx="41">
                  <c:v>0.3050000000000001</c:v>
                </c:pt>
                <c:pt idx="42">
                  <c:v>0.31000000000000011</c:v>
                </c:pt>
                <c:pt idx="43">
                  <c:v>0.31500000000000011</c:v>
                </c:pt>
                <c:pt idx="44">
                  <c:v>0.32000000000000012</c:v>
                </c:pt>
                <c:pt idx="45">
                  <c:v>0.32500000000000012</c:v>
                </c:pt>
                <c:pt idx="46">
                  <c:v>0.33000000000000013</c:v>
                </c:pt>
                <c:pt idx="47">
                  <c:v>0.33500000000000013</c:v>
                </c:pt>
                <c:pt idx="48">
                  <c:v>0.34000000000000014</c:v>
                </c:pt>
                <c:pt idx="49">
                  <c:v>0.34500000000000014</c:v>
                </c:pt>
                <c:pt idx="50">
                  <c:v>0.35000000000000009</c:v>
                </c:pt>
                <c:pt idx="51">
                  <c:v>0.35500000000000009</c:v>
                </c:pt>
                <c:pt idx="52">
                  <c:v>0.3600000000000001</c:v>
                </c:pt>
                <c:pt idx="53">
                  <c:v>0.3650000000000001</c:v>
                </c:pt>
                <c:pt idx="54">
                  <c:v>0.37000000000000011</c:v>
                </c:pt>
                <c:pt idx="55">
                  <c:v>0.37500000000000011</c:v>
                </c:pt>
                <c:pt idx="56">
                  <c:v>0.38000000000000012</c:v>
                </c:pt>
                <c:pt idx="57">
                  <c:v>0.38500000000000012</c:v>
                </c:pt>
                <c:pt idx="58">
                  <c:v>0.39000000000000012</c:v>
                </c:pt>
                <c:pt idx="59">
                  <c:v>0.39500000000000013</c:v>
                </c:pt>
                <c:pt idx="60">
                  <c:v>0.40000000000000013</c:v>
                </c:pt>
                <c:pt idx="61">
                  <c:v>0.40500000000000014</c:v>
                </c:pt>
                <c:pt idx="62">
                  <c:v>0.41000000000000014</c:v>
                </c:pt>
                <c:pt idx="63">
                  <c:v>0.41500000000000015</c:v>
                </c:pt>
                <c:pt idx="64">
                  <c:v>0.42000000000000015</c:v>
                </c:pt>
                <c:pt idx="65">
                  <c:v>0.42500000000000016</c:v>
                </c:pt>
                <c:pt idx="66">
                  <c:v>0.43000000000000016</c:v>
                </c:pt>
                <c:pt idx="67">
                  <c:v>0.43500000000000016</c:v>
                </c:pt>
                <c:pt idx="68">
                  <c:v>0.44000000000000017</c:v>
                </c:pt>
                <c:pt idx="69">
                  <c:v>0.44500000000000017</c:v>
                </c:pt>
                <c:pt idx="70">
                  <c:v>0.45000000000000018</c:v>
                </c:pt>
                <c:pt idx="71">
                  <c:v>0.45500000000000018</c:v>
                </c:pt>
                <c:pt idx="72">
                  <c:v>0.46000000000000019</c:v>
                </c:pt>
                <c:pt idx="73">
                  <c:v>0.46500000000000019</c:v>
                </c:pt>
                <c:pt idx="74">
                  <c:v>0.4700000000000002</c:v>
                </c:pt>
                <c:pt idx="75">
                  <c:v>0.4750000000000002</c:v>
                </c:pt>
                <c:pt idx="76">
                  <c:v>0.4800000000000002</c:v>
                </c:pt>
                <c:pt idx="77">
                  <c:v>0.48500000000000021</c:v>
                </c:pt>
                <c:pt idx="78">
                  <c:v>0.49000000000000021</c:v>
                </c:pt>
                <c:pt idx="79">
                  <c:v>0.49500000000000022</c:v>
                </c:pt>
                <c:pt idx="80">
                  <c:v>0.50000000000000022</c:v>
                </c:pt>
                <c:pt idx="81">
                  <c:v>0.50500000000000023</c:v>
                </c:pt>
                <c:pt idx="82">
                  <c:v>0.51000000000000023</c:v>
                </c:pt>
                <c:pt idx="83">
                  <c:v>0.51500000000000024</c:v>
                </c:pt>
                <c:pt idx="84">
                  <c:v>0.52000000000000024</c:v>
                </c:pt>
                <c:pt idx="85">
                  <c:v>0.52500000000000024</c:v>
                </c:pt>
                <c:pt idx="86">
                  <c:v>0.53000000000000025</c:v>
                </c:pt>
                <c:pt idx="87">
                  <c:v>0.53500000000000025</c:v>
                </c:pt>
                <c:pt idx="88">
                  <c:v>0.54000000000000026</c:v>
                </c:pt>
                <c:pt idx="89">
                  <c:v>0.54500000000000026</c:v>
                </c:pt>
                <c:pt idx="90">
                  <c:v>0.55000000000000027</c:v>
                </c:pt>
                <c:pt idx="91">
                  <c:v>0.55500000000000027</c:v>
                </c:pt>
                <c:pt idx="92">
                  <c:v>0.56000000000000028</c:v>
                </c:pt>
                <c:pt idx="93">
                  <c:v>0.56500000000000028</c:v>
                </c:pt>
                <c:pt idx="94">
                  <c:v>0.57000000000000028</c:v>
                </c:pt>
                <c:pt idx="95">
                  <c:v>0.57500000000000029</c:v>
                </c:pt>
                <c:pt idx="96">
                  <c:v>0.58000000000000029</c:v>
                </c:pt>
                <c:pt idx="97">
                  <c:v>0.5850000000000003</c:v>
                </c:pt>
                <c:pt idx="98">
                  <c:v>0.5900000000000003</c:v>
                </c:pt>
                <c:pt idx="99">
                  <c:v>0.59500000000000031</c:v>
                </c:pt>
                <c:pt idx="100">
                  <c:v>0.60000000000000031</c:v>
                </c:pt>
              </c:numCache>
            </c:numRef>
          </c:xVal>
          <c:yVal>
            <c:numRef>
              <c:f>WW!$P$3:$P$103</c:f>
              <c:numCache>
                <c:formatCode>0.0</c:formatCode>
                <c:ptCount val="101"/>
                <c:pt idx="0">
                  <c:v>198.47435265856143</c:v>
                </c:pt>
                <c:pt idx="1">
                  <c:v>182.11780975081004</c:v>
                </c:pt>
                <c:pt idx="2">
                  <c:v>170.66057659307984</c:v>
                </c:pt>
                <c:pt idx="3">
                  <c:v>161.85726093587348</c:v>
                </c:pt>
                <c:pt idx="4">
                  <c:v>154.7181873890909</c:v>
                </c:pt>
                <c:pt idx="5">
                  <c:v>148.71964576933206</c:v>
                </c:pt>
                <c:pt idx="6">
                  <c:v>143.55105560387602</c:v>
                </c:pt>
                <c:pt idx="7">
                  <c:v>139.0131841308328</c:v>
                </c:pt>
                <c:pt idx="8">
                  <c:v>134.97064314848825</c:v>
                </c:pt>
                <c:pt idx="9">
                  <c:v>131.32727124786388</c:v>
                </c:pt>
                <c:pt idx="10">
                  <c:v>128.01233357900264</c:v>
                </c:pt>
                <c:pt idx="11">
                  <c:v>124.97229650183452</c:v>
                </c:pt>
                <c:pt idx="12">
                  <c:v>122.16567724716838</c:v>
                </c:pt>
                <c:pt idx="13">
                  <c:v>119.55968549440161</c:v>
                </c:pt>
                <c:pt idx="14">
                  <c:v>117.12795769247215</c:v>
                </c:pt>
                <c:pt idx="15">
                  <c:v>114.84898372619111</c:v>
                </c:pt>
                <c:pt idx="16">
                  <c:v>112.70498680009308</c:v>
                </c:pt>
                <c:pt idx="17">
                  <c:v>110.6811084960507</c:v>
                </c:pt>
                <c:pt idx="18">
                  <c:v>108.76480444755754</c:v>
                </c:pt>
                <c:pt idx="19">
                  <c:v>106.94538856381399</c:v>
                </c:pt>
                <c:pt idx="20">
                  <c:v>105.21368406825641</c:v>
                </c:pt>
                <c:pt idx="21">
                  <c:v>103.56175267835218</c:v>
                </c:pt>
                <c:pt idx="22">
                  <c:v>101.98268184474203</c:v>
                </c:pt>
                <c:pt idx="23">
                  <c:v>100.47041573877516</c:v>
                </c:pt>
                <c:pt idx="24">
                  <c:v>99.019619628471204</c:v>
                </c:pt>
                <c:pt idx="25">
                  <c:v>97.625570035013368</c:v>
                </c:pt>
                <c:pt idx="26">
                  <c:v>96.284065009280226</c:v>
                </c:pt>
                <c:pt idx="27">
                  <c:v>94.991350265933434</c:v>
                </c:pt>
                <c:pt idx="28">
                  <c:v>93.744057929586972</c:v>
                </c:pt>
                <c:pt idx="29">
                  <c:v>92.539155396516435</c:v>
                </c:pt>
                <c:pt idx="30">
                  <c:v>91.373902373173621</c:v>
                </c:pt>
                <c:pt idx="31">
                  <c:v>90.245814572597737</c:v>
                </c:pt>
                <c:pt idx="32">
                  <c:v>89.152632868907418</c:v>
                </c:pt>
                <c:pt idx="33">
                  <c:v>88.092296954804794</c:v>
                </c:pt>
                <c:pt idx="34">
                  <c:v>87.062922736345556</c:v>
                </c:pt>
                <c:pt idx="35">
                  <c:v>86.06278284687258</c:v>
                </c:pt>
                <c:pt idx="36">
                  <c:v>85.090289777992183</c:v>
                </c:pt>
                <c:pt idx="37">
                  <c:v>84.143981217259423</c:v>
                </c:pt>
                <c:pt idx="38">
                  <c:v>83.22250725533091</c:v>
                </c:pt>
                <c:pt idx="39">
                  <c:v>82.324619183943724</c:v>
                </c:pt>
                <c:pt idx="40">
                  <c:v>81.449159653325452</c:v>
                </c:pt>
                <c:pt idx="41">
                  <c:v>80.595053995948874</c:v>
                </c:pt>
                <c:pt idx="42">
                  <c:v>79.76130255478202</c:v>
                </c:pt>
                <c:pt idx="43">
                  <c:v>78.946973879777943</c:v>
                </c:pt>
                <c:pt idx="44">
                  <c:v>78.151198677412239</c:v>
                </c:pt>
                <c:pt idx="45">
                  <c:v>77.373164415520961</c:v>
                </c:pt>
                <c:pt idx="46">
                  <c:v>76.612110500157456</c:v>
                </c:pt>
                <c:pt idx="47">
                  <c:v>75.867323953278017</c:v>
                </c:pt>
                <c:pt idx="48">
                  <c:v>75.138135530183789</c:v>
                </c:pt>
                <c:pt idx="49">
                  <c:v>74.423916224155221</c:v>
                </c:pt>
                <c:pt idx="50">
                  <c:v>73.724074112893902</c:v>
                </c:pt>
                <c:pt idx="51">
                  <c:v>73.038051507478585</c:v>
                </c:pt>
                <c:pt idx="52">
                  <c:v>72.36532236969785</c:v>
                </c:pt>
                <c:pt idx="53">
                  <c:v>71.705389968039356</c:v>
                </c:pt>
                <c:pt idx="54">
                  <c:v>71.057784746377024</c:v>
                </c:pt>
                <c:pt idx="55">
                  <c:v>70.422062382635431</c:v>
                </c:pt>
                <c:pt idx="56">
                  <c:v>69.79780201748386</c:v>
                </c:pt>
                <c:pt idx="57">
                  <c:v>69.184604635521765</c:v>
                </c:pt>
                <c:pt idx="58">
                  <c:v>68.582091583479894</c:v>
                </c:pt>
                <c:pt idx="59">
                  <c:v>67.98990321177186</c:v>
                </c:pt>
                <c:pt idx="60">
                  <c:v>67.407697627286311</c:v>
                </c:pt>
                <c:pt idx="61">
                  <c:v>66.83514954667713</c:v>
                </c:pt>
                <c:pt idx="62">
                  <c:v>66.271949240599298</c:v>
                </c:pt>
                <c:pt idx="63">
                  <c:v>65.717801560379101</c:v>
                </c:pt>
                <c:pt idx="64">
                  <c:v>65.172425039520718</c:v>
                </c:pt>
                <c:pt idx="65">
                  <c:v>64.635551063259015</c:v>
                </c:pt>
                <c:pt idx="66">
                  <c:v>64.106923100070446</c:v>
                </c:pt>
                <c:pt idx="67">
                  <c:v>63.58629598968546</c:v>
                </c:pt>
                <c:pt idx="68">
                  <c:v>63.073435282691847</c:v>
                </c:pt>
                <c:pt idx="69">
                  <c:v>62.568116627315987</c:v>
                </c:pt>
                <c:pt idx="70">
                  <c:v>62.070125199394766</c:v>
                </c:pt>
                <c:pt idx="71">
                  <c:v>61.579255171946251</c:v>
                </c:pt>
                <c:pt idx="72">
                  <c:v>61.095309221083298</c:v>
                </c:pt>
                <c:pt idx="73">
                  <c:v>60.618098065329249</c:v>
                </c:pt>
                <c:pt idx="74">
                  <c:v>60.147440035662378</c:v>
                </c:pt>
                <c:pt idx="75">
                  <c:v>59.6831606738657</c:v>
                </c:pt>
                <c:pt idx="76">
                  <c:v>59.225092356977868</c:v>
                </c:pt>
                <c:pt idx="77">
                  <c:v>58.773073945836863</c:v>
                </c:pt>
                <c:pt idx="78">
                  <c:v>58.326950455889104</c:v>
                </c:pt>
                <c:pt idx="79">
                  <c:v>57.886572748592009</c:v>
                </c:pt>
                <c:pt idx="80">
                  <c:v>57.45179724188754</c:v>
                </c:pt>
                <c:pt idx="81">
                  <c:v>57.022485638348854</c:v>
                </c:pt>
                <c:pt idx="82">
                  <c:v>56.59850466972415</c:v>
                </c:pt>
                <c:pt idx="83">
                  <c:v>56.179725856705801</c:v>
                </c:pt>
                <c:pt idx="84">
                  <c:v>55.766025282849789</c:v>
                </c:pt>
                <c:pt idx="85">
                  <c:v>55.357283381658725</c:v>
                </c:pt>
                <c:pt idx="86">
                  <c:v>54.953384735918256</c:v>
                </c:pt>
                <c:pt idx="87">
                  <c:v>54.554217888454794</c:v>
                </c:pt>
                <c:pt idx="88">
                  <c:v>54.159675163540641</c:v>
                </c:pt>
                <c:pt idx="89">
                  <c:v>53.769652498237903</c:v>
                </c:pt>
                <c:pt idx="90">
                  <c:v>53.384049283026251</c:v>
                </c:pt>
                <c:pt idx="91">
                  <c:v>53.002768211107004</c:v>
                </c:pt>
                <c:pt idx="92">
                  <c:v>52.625715135825217</c:v>
                </c:pt>
                <c:pt idx="93">
                  <c:v>52.252798935689263</c:v>
                </c:pt>
                <c:pt idx="94">
                  <c:v>51.883931386510028</c:v>
                </c:pt>
                <c:pt idx="95">
                  <c:v>51.519027040211952</c:v>
                </c:pt>
                <c:pt idx="96">
                  <c:v>51.15800310990447</c:v>
                </c:pt>
                <c:pt idx="97">
                  <c:v>50.800779360830433</c:v>
                </c:pt>
                <c:pt idx="98">
                  <c:v>50.447278006832811</c:v>
                </c:pt>
                <c:pt idx="99">
                  <c:v>50.097423612011134</c:v>
                </c:pt>
                <c:pt idx="100">
                  <c:v>49.751142997257176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57-45C8-A971-FF8E6CEC3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0208"/>
        <c:axId val="511330568"/>
      </c:scatterChart>
      <c:valAx>
        <c:axId val="511330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0568"/>
        <c:crosses val="autoZero"/>
        <c:crossBetween val="midCat"/>
      </c:valAx>
      <c:valAx>
        <c:axId val="51133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0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MW!$N$2</c:f>
              <c:strCache>
                <c:ptCount val="1"/>
                <c:pt idx="0">
                  <c:v>Krw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0.10750000000000001</c:v>
                </c:pt>
                <c:pt idx="2">
                  <c:v>0.115</c:v>
                </c:pt>
                <c:pt idx="3">
                  <c:v>0.1225</c:v>
                </c:pt>
                <c:pt idx="4">
                  <c:v>0.13</c:v>
                </c:pt>
                <c:pt idx="5">
                  <c:v>0.13750000000000001</c:v>
                </c:pt>
                <c:pt idx="6">
                  <c:v>0.14500000000000002</c:v>
                </c:pt>
                <c:pt idx="7">
                  <c:v>0.15250000000000002</c:v>
                </c:pt>
                <c:pt idx="8">
                  <c:v>0.16</c:v>
                </c:pt>
                <c:pt idx="9">
                  <c:v>0.16750000000000001</c:v>
                </c:pt>
                <c:pt idx="10">
                  <c:v>0.17499999999999999</c:v>
                </c:pt>
                <c:pt idx="11">
                  <c:v>0.1825</c:v>
                </c:pt>
                <c:pt idx="12">
                  <c:v>0.19</c:v>
                </c:pt>
                <c:pt idx="13">
                  <c:v>0.19749999999999998</c:v>
                </c:pt>
                <c:pt idx="14">
                  <c:v>0.20499999999999999</c:v>
                </c:pt>
                <c:pt idx="15">
                  <c:v>0.21249999999999999</c:v>
                </c:pt>
                <c:pt idx="16">
                  <c:v>0.22</c:v>
                </c:pt>
                <c:pt idx="17">
                  <c:v>0.22750000000000001</c:v>
                </c:pt>
                <c:pt idx="18">
                  <c:v>0.23500000000000001</c:v>
                </c:pt>
                <c:pt idx="19">
                  <c:v>0.24250000000000002</c:v>
                </c:pt>
                <c:pt idx="20">
                  <c:v>0.25</c:v>
                </c:pt>
                <c:pt idx="21">
                  <c:v>0.25750000000000006</c:v>
                </c:pt>
                <c:pt idx="22">
                  <c:v>0.26500000000000001</c:v>
                </c:pt>
                <c:pt idx="23">
                  <c:v>0.27250000000000008</c:v>
                </c:pt>
                <c:pt idx="24">
                  <c:v>0.28000000000000003</c:v>
                </c:pt>
                <c:pt idx="25">
                  <c:v>0.28750000000000009</c:v>
                </c:pt>
                <c:pt idx="26">
                  <c:v>0.29500000000000004</c:v>
                </c:pt>
                <c:pt idx="27">
                  <c:v>0.3025000000000001</c:v>
                </c:pt>
                <c:pt idx="28">
                  <c:v>0.31000000000000005</c:v>
                </c:pt>
                <c:pt idx="29">
                  <c:v>0.31750000000000012</c:v>
                </c:pt>
                <c:pt idx="30">
                  <c:v>0.32500000000000007</c:v>
                </c:pt>
                <c:pt idx="31">
                  <c:v>0.33250000000000013</c:v>
                </c:pt>
                <c:pt idx="32">
                  <c:v>0.34000000000000008</c:v>
                </c:pt>
                <c:pt idx="33">
                  <c:v>0.34750000000000014</c:v>
                </c:pt>
                <c:pt idx="34">
                  <c:v>0.35500000000000009</c:v>
                </c:pt>
                <c:pt idx="35">
                  <c:v>0.36250000000000016</c:v>
                </c:pt>
                <c:pt idx="36">
                  <c:v>0.37000000000000011</c:v>
                </c:pt>
                <c:pt idx="37">
                  <c:v>0.37750000000000017</c:v>
                </c:pt>
                <c:pt idx="38">
                  <c:v>0.38500000000000012</c:v>
                </c:pt>
                <c:pt idx="39">
                  <c:v>0.39250000000000018</c:v>
                </c:pt>
                <c:pt idx="40">
                  <c:v>0.40000000000000013</c:v>
                </c:pt>
                <c:pt idx="41">
                  <c:v>0.4075000000000002</c:v>
                </c:pt>
                <c:pt idx="42">
                  <c:v>0.41500000000000015</c:v>
                </c:pt>
                <c:pt idx="43">
                  <c:v>0.42250000000000021</c:v>
                </c:pt>
                <c:pt idx="44">
                  <c:v>0.43000000000000016</c:v>
                </c:pt>
                <c:pt idx="45">
                  <c:v>0.43750000000000022</c:v>
                </c:pt>
                <c:pt idx="46">
                  <c:v>0.44500000000000017</c:v>
                </c:pt>
                <c:pt idx="47">
                  <c:v>0.45250000000000024</c:v>
                </c:pt>
                <c:pt idx="48">
                  <c:v>0.46000000000000019</c:v>
                </c:pt>
                <c:pt idx="49">
                  <c:v>0.46750000000000025</c:v>
                </c:pt>
                <c:pt idx="50">
                  <c:v>0.4750000000000002</c:v>
                </c:pt>
                <c:pt idx="51">
                  <c:v>0.48250000000000015</c:v>
                </c:pt>
                <c:pt idx="52">
                  <c:v>0.49000000000000021</c:v>
                </c:pt>
                <c:pt idx="53">
                  <c:v>0.49750000000000016</c:v>
                </c:pt>
                <c:pt idx="54">
                  <c:v>0.50500000000000023</c:v>
                </c:pt>
                <c:pt idx="55">
                  <c:v>0.51250000000000018</c:v>
                </c:pt>
                <c:pt idx="56">
                  <c:v>0.52000000000000024</c:v>
                </c:pt>
                <c:pt idx="57">
                  <c:v>0.52750000000000019</c:v>
                </c:pt>
                <c:pt idx="58">
                  <c:v>0.53500000000000025</c:v>
                </c:pt>
                <c:pt idx="59">
                  <c:v>0.5425000000000002</c:v>
                </c:pt>
                <c:pt idx="60">
                  <c:v>0.55000000000000027</c:v>
                </c:pt>
                <c:pt idx="61">
                  <c:v>0.55750000000000022</c:v>
                </c:pt>
                <c:pt idx="62">
                  <c:v>0.56500000000000028</c:v>
                </c:pt>
                <c:pt idx="63">
                  <c:v>0.57250000000000023</c:v>
                </c:pt>
                <c:pt idx="64">
                  <c:v>0.58000000000000029</c:v>
                </c:pt>
                <c:pt idx="65">
                  <c:v>0.58750000000000024</c:v>
                </c:pt>
                <c:pt idx="66">
                  <c:v>0.59500000000000031</c:v>
                </c:pt>
                <c:pt idx="67">
                  <c:v>0.60250000000000026</c:v>
                </c:pt>
                <c:pt idx="68">
                  <c:v>0.61000000000000021</c:v>
                </c:pt>
                <c:pt idx="69">
                  <c:v>0.61750000000000027</c:v>
                </c:pt>
                <c:pt idx="70">
                  <c:v>0.62500000000000033</c:v>
                </c:pt>
                <c:pt idx="71">
                  <c:v>0.63250000000000028</c:v>
                </c:pt>
                <c:pt idx="72">
                  <c:v>0.64000000000000024</c:v>
                </c:pt>
                <c:pt idx="73">
                  <c:v>0.6475000000000003</c:v>
                </c:pt>
                <c:pt idx="74">
                  <c:v>0.65500000000000036</c:v>
                </c:pt>
                <c:pt idx="75">
                  <c:v>0.66250000000000031</c:v>
                </c:pt>
                <c:pt idx="76">
                  <c:v>0.67000000000000026</c:v>
                </c:pt>
                <c:pt idx="77">
                  <c:v>0.67750000000000032</c:v>
                </c:pt>
                <c:pt idx="78">
                  <c:v>0.68500000000000039</c:v>
                </c:pt>
                <c:pt idx="79">
                  <c:v>0.69250000000000034</c:v>
                </c:pt>
                <c:pt idx="80">
                  <c:v>0.70000000000000029</c:v>
                </c:pt>
                <c:pt idx="81">
                  <c:v>0.70750000000000035</c:v>
                </c:pt>
                <c:pt idx="82">
                  <c:v>0.71500000000000041</c:v>
                </c:pt>
                <c:pt idx="83">
                  <c:v>0.72250000000000036</c:v>
                </c:pt>
                <c:pt idx="84">
                  <c:v>0.73000000000000032</c:v>
                </c:pt>
                <c:pt idx="85">
                  <c:v>0.73750000000000038</c:v>
                </c:pt>
                <c:pt idx="86">
                  <c:v>0.74500000000000044</c:v>
                </c:pt>
                <c:pt idx="87">
                  <c:v>0.75250000000000039</c:v>
                </c:pt>
                <c:pt idx="88">
                  <c:v>0.76000000000000034</c:v>
                </c:pt>
                <c:pt idx="89">
                  <c:v>0.7675000000000004</c:v>
                </c:pt>
                <c:pt idx="90">
                  <c:v>0.77500000000000047</c:v>
                </c:pt>
                <c:pt idx="91">
                  <c:v>0.78250000000000042</c:v>
                </c:pt>
                <c:pt idx="92">
                  <c:v>0.79000000000000037</c:v>
                </c:pt>
                <c:pt idx="93">
                  <c:v>0.79750000000000043</c:v>
                </c:pt>
                <c:pt idx="94">
                  <c:v>0.80500000000000049</c:v>
                </c:pt>
                <c:pt idx="95">
                  <c:v>0.81250000000000044</c:v>
                </c:pt>
                <c:pt idx="96">
                  <c:v>0.8200000000000004</c:v>
                </c:pt>
                <c:pt idx="97">
                  <c:v>0.82750000000000046</c:v>
                </c:pt>
                <c:pt idx="98">
                  <c:v>0.83500000000000052</c:v>
                </c:pt>
                <c:pt idx="99">
                  <c:v>0.84250000000000047</c:v>
                </c:pt>
                <c:pt idx="100">
                  <c:v>0.85000000000000042</c:v>
                </c:pt>
              </c:numCache>
            </c:numRef>
          </c:xVal>
          <c:yVal>
            <c:numRef>
              <c:f>MW!$N$3:$N$103</c:f>
              <c:numCache>
                <c:formatCode>0.00000</c:formatCode>
                <c:ptCount val="101"/>
                <c:pt idx="0">
                  <c:v>0</c:v>
                </c:pt>
                <c:pt idx="1">
                  <c:v>4.25E-17</c:v>
                </c:pt>
                <c:pt idx="2">
                  <c:v>1.088E-14</c:v>
                </c:pt>
                <c:pt idx="3">
                  <c:v>2.7884249999999998E-13</c:v>
                </c:pt>
                <c:pt idx="4">
                  <c:v>2.78528E-12</c:v>
                </c:pt>
                <c:pt idx="5">
                  <c:v>1.6601562500000013E-11</c:v>
                </c:pt>
                <c:pt idx="6">
                  <c:v>7.138368000000006E-11</c:v>
                </c:pt>
                <c:pt idx="7">
                  <c:v>2.450040425000001E-10</c:v>
                </c:pt>
                <c:pt idx="8">
                  <c:v>7.1303168000000001E-10</c:v>
                </c:pt>
                <c:pt idx="9">
                  <c:v>1.8294856424999992E-9</c:v>
                </c:pt>
                <c:pt idx="10">
                  <c:v>4.2499999999999975E-9</c:v>
                </c:pt>
                <c:pt idx="11">
                  <c:v>9.1102524424999935E-9</c:v>
                </c:pt>
                <c:pt idx="12">
                  <c:v>1.8274222079999979E-8</c:v>
                </c:pt>
                <c:pt idx="13">
                  <c:v>3.4668555642499959E-8</c:v>
                </c:pt>
                <c:pt idx="14">
                  <c:v>6.2721034879999947E-8</c:v>
                </c:pt>
                <c:pt idx="15">
                  <c:v>1.0892285156249999E-7</c:v>
                </c:pt>
                <c:pt idx="16">
                  <c:v>1.8253611008E-7</c:v>
                </c:pt>
                <c:pt idx="17">
                  <c:v>2.9646969124250018E-7</c:v>
                </c:pt>
                <c:pt idx="18">
                  <c:v>4.6834832448000027E-7</c:v>
                </c:pt>
                <c:pt idx="19">
                  <c:v>7.218014292425011E-7</c:v>
                </c:pt>
                <c:pt idx="20">
                  <c:v>1.0880000000000017E-6</c:v>
                </c:pt>
                <c:pt idx="21">
                  <c:v>1.6074715228425031E-6</c:v>
                </c:pt>
                <c:pt idx="22">
                  <c:v>2.3322246252800055E-6</c:v>
                </c:pt>
                <c:pt idx="23">
                  <c:v>3.328216874442508E-6</c:v>
                </c:pt>
                <c:pt idx="24">
                  <c:v>4.6782008524800107E-6</c:v>
                </c:pt>
                <c:pt idx="25">
                  <c:v>6.4849853515625117E-6</c:v>
                </c:pt>
                <c:pt idx="26">
                  <c:v>8.87515024448002E-6</c:v>
                </c:pt>
                <c:pt idx="27">
                  <c:v>1.200325530044252E-5</c:v>
                </c:pt>
                <c:pt idx="28">
                  <c:v>1.605658492928003E-5</c:v>
                </c:pt>
                <c:pt idx="29">
                  <c:v>2.1260472550842552E-5</c:v>
                </c:pt>
                <c:pt idx="30">
                  <c:v>2.7884250000000081E-5</c:v>
                </c:pt>
                <c:pt idx="31">
                  <c:v>3.624786909124261E-5</c:v>
                </c:pt>
                <c:pt idx="32">
                  <c:v>4.6729244180480143E-5</c:v>
                </c:pt>
                <c:pt idx="33">
                  <c:v>5.9772366275242683E-5</c:v>
                </c:pt>
                <c:pt idx="34">
                  <c:v>7.589624095808025E-5</c:v>
                </c:pt>
                <c:pt idx="35">
                  <c:v>9.5704704101562797E-5</c:v>
                </c:pt>
                <c:pt idx="36">
                  <c:v>1.1989717106688037E-4</c:v>
                </c:pt>
                <c:pt idx="37">
                  <c:v>1.4928037679164309E-4</c:v>
                </c:pt>
                <c:pt idx="38">
                  <c:v>1.8478116588608072E-4</c:v>
                </c:pt>
                <c:pt idx="39">
                  <c:v>2.274603935704434E-4</c:v>
                </c:pt>
                <c:pt idx="40">
                  <c:v>2.7852800000000103E-4</c:v>
                </c:pt>
                <c:pt idx="41">
                  <c:v>3.3935932223764381E-4</c:v>
                </c:pt>
                <c:pt idx="42">
                  <c:v>4.1151270984768156E-4</c:v>
                </c:pt>
                <c:pt idx="43">
                  <c:v>4.9674851179804446E-4</c:v>
                </c:pt>
                <c:pt idx="44">
                  <c:v>5.9704950407168218E-4</c:v>
                </c:pt>
                <c:pt idx="45">
                  <c:v>7.1464282910156543E-4</c:v>
                </c:pt>
                <c:pt idx="46">
                  <c:v>8.5202351985728356E-4</c:v>
                </c:pt>
                <c:pt idx="47">
                  <c:v>1.0119796831248469E-3</c:v>
                </c:pt>
                <c:pt idx="48">
                  <c:v>1.1976194182348849E-3</c:v>
                </c:pt>
                <c:pt idx="49">
                  <c:v>1.4123995492080486E-3</c:v>
                </c:pt>
                <c:pt idx="50">
                  <c:v>1.6601562500000058E-3</c:v>
                </c:pt>
                <c:pt idx="51">
                  <c:v>1.9451376442420486E-3</c:v>
                </c:pt>
                <c:pt idx="52">
                  <c:v>2.2720384625868886E-3</c:v>
                </c:pt>
                <c:pt idx="53">
                  <c:v>2.6460368424828522E-3</c:v>
                </c:pt>
                <c:pt idx="54">
                  <c:v>3.072833356913292E-3</c:v>
                </c:pt>
                <c:pt idx="55">
                  <c:v>3.5586923603515754E-3</c:v>
                </c:pt>
                <c:pt idx="56">
                  <c:v>4.1104857418956964E-3</c:v>
                </c:pt>
                <c:pt idx="57">
                  <c:v>4.7357391772600592E-3</c:v>
                </c:pt>
                <c:pt idx="58">
                  <c:v>5.4426809730157037E-3</c:v>
                </c:pt>
                <c:pt idx="59">
                  <c:v>6.2402935981836685E-3</c:v>
                </c:pt>
                <c:pt idx="60">
                  <c:v>7.1383680000000295E-3</c:v>
                </c:pt>
                <c:pt idx="61">
                  <c:v>8.1475608023844764E-3</c:v>
                </c:pt>
                <c:pt idx="62">
                  <c:v>9.2794544873581186E-3</c:v>
                </c:pt>
                <c:pt idx="63">
                  <c:v>1.0546620661369684E-2</c:v>
                </c:pt>
                <c:pt idx="64">
                  <c:v>1.1962686510202936E-2</c:v>
                </c:pt>
                <c:pt idx="65">
                  <c:v>1.3542404547851626E-2</c:v>
                </c:pt>
                <c:pt idx="66">
                  <c:v>1.5301725766462148E-2</c:v>
                </c:pt>
                <c:pt idx="67">
                  <c:v>1.7257876296157323E-2</c:v>
                </c:pt>
                <c:pt idx="68">
                  <c:v>1.9429437685268568E-2</c:v>
                </c:pt>
                <c:pt idx="69">
                  <c:v>2.1836430913217342E-2</c:v>
                </c:pt>
                <c:pt idx="70">
                  <c:v>2.4500404250000107E-2</c:v>
                </c:pt>
                <c:pt idx="71">
                  <c:v>2.7444525077944953E-2</c:v>
                </c:pt>
                <c:pt idx="72">
                  <c:v>3.0693675793121433E-2</c:v>
                </c:pt>
                <c:pt idx="73">
                  <c:v>3.4274553905498592E-2</c:v>
                </c:pt>
                <c:pt idx="74">
                  <c:v>3.8215776458660658E-2</c:v>
                </c:pt>
                <c:pt idx="75">
                  <c:v>4.2547988891601767E-2</c:v>
                </c:pt>
                <c:pt idx="76">
                  <c:v>4.7303978466836691E-2</c:v>
                </c:pt>
                <c:pt idx="77">
                  <c:v>5.2518792390776711E-2</c:v>
                </c:pt>
                <c:pt idx="78">
                  <c:v>5.8229860754033545E-2</c:v>
                </c:pt>
                <c:pt idx="79">
                  <c:v>6.4477124421029167E-2</c:v>
                </c:pt>
                <c:pt idx="80">
                  <c:v>7.1303168000000347E-2</c:v>
                </c:pt>
                <c:pt idx="81">
                  <c:v>7.8753358026203618E-2</c:v>
                </c:pt>
                <c:pt idx="82">
                  <c:v>8.6875986492836871E-2</c:v>
                </c:pt>
                <c:pt idx="83">
                  <c:v>9.5722419865909694E-2</c:v>
                </c:pt>
                <c:pt idx="84">
                  <c:v>0.10534725372100662</c:v>
                </c:pt>
                <c:pt idx="85">
                  <c:v>0.11580847314160216</c:v>
                </c:pt>
                <c:pt idx="86">
                  <c:v>0.12716761902029952</c:v>
                </c:pt>
                <c:pt idx="87">
                  <c:v>0.13948996040607831</c:v>
                </c:pt>
                <c:pt idx="88">
                  <c:v>0.15284467304235089</c:v>
                </c:pt>
                <c:pt idx="89">
                  <c:v>0.16730502424233931</c:v>
                </c:pt>
                <c:pt idx="90">
                  <c:v>0.18294856425000094</c:v>
                </c:pt>
                <c:pt idx="91">
                  <c:v>0.19985732423644068</c:v>
                </c:pt>
                <c:pt idx="92">
                  <c:v>0.21811802108346473</c:v>
                </c:pt>
                <c:pt idx="93">
                  <c:v>0.23782226910764323</c:v>
                </c:pt>
                <c:pt idx="94">
                  <c:v>0.25906679887996104</c:v>
                </c:pt>
                <c:pt idx="95">
                  <c:v>0.28195368329785303</c:v>
                </c:pt>
                <c:pt idx="96">
                  <c:v>0.30659057106813087</c:v>
                </c:pt>
                <c:pt idx="97">
                  <c:v>0.33309092776102267</c:v>
                </c:pt>
                <c:pt idx="98">
                  <c:v>0.36157428459726076</c:v>
                </c:pt>
                <c:pt idx="99">
                  <c:v>0.39216649513186813</c:v>
                </c:pt>
                <c:pt idx="100">
                  <c:v>0.42500000000000226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3-46C5-9AFE-BBE62987D612}"/>
            </c:ext>
          </c:extLst>
        </c:ser>
        <c:ser>
          <c:idx val="1"/>
          <c:order val="1"/>
          <c:tx>
            <c:strRef>
              <c:f>MW!$O$2</c:f>
              <c:strCache>
                <c:ptCount val="1"/>
                <c:pt idx="0">
                  <c:v>Kro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MW!$M$4:$M$103</c:f>
              <c:numCache>
                <c:formatCode>General</c:formatCode>
                <c:ptCount val="100"/>
                <c:pt idx="0">
                  <c:v>0.10750000000000001</c:v>
                </c:pt>
                <c:pt idx="1">
                  <c:v>0.115</c:v>
                </c:pt>
                <c:pt idx="2">
                  <c:v>0.1225</c:v>
                </c:pt>
                <c:pt idx="3">
                  <c:v>0.13</c:v>
                </c:pt>
                <c:pt idx="4">
                  <c:v>0.13750000000000001</c:v>
                </c:pt>
                <c:pt idx="5">
                  <c:v>0.14500000000000002</c:v>
                </c:pt>
                <c:pt idx="6">
                  <c:v>0.15250000000000002</c:v>
                </c:pt>
                <c:pt idx="7">
                  <c:v>0.16</c:v>
                </c:pt>
                <c:pt idx="8">
                  <c:v>0.16750000000000001</c:v>
                </c:pt>
                <c:pt idx="9">
                  <c:v>0.17499999999999999</c:v>
                </c:pt>
                <c:pt idx="10">
                  <c:v>0.1825</c:v>
                </c:pt>
                <c:pt idx="11">
                  <c:v>0.19</c:v>
                </c:pt>
                <c:pt idx="12">
                  <c:v>0.19749999999999998</c:v>
                </c:pt>
                <c:pt idx="13">
                  <c:v>0.20499999999999999</c:v>
                </c:pt>
                <c:pt idx="14">
                  <c:v>0.21249999999999999</c:v>
                </c:pt>
                <c:pt idx="15">
                  <c:v>0.22</c:v>
                </c:pt>
                <c:pt idx="16">
                  <c:v>0.22750000000000001</c:v>
                </c:pt>
                <c:pt idx="17">
                  <c:v>0.23500000000000001</c:v>
                </c:pt>
                <c:pt idx="18">
                  <c:v>0.24250000000000002</c:v>
                </c:pt>
                <c:pt idx="19">
                  <c:v>0.25</c:v>
                </c:pt>
                <c:pt idx="20">
                  <c:v>0.25750000000000006</c:v>
                </c:pt>
                <c:pt idx="21">
                  <c:v>0.26500000000000001</c:v>
                </c:pt>
                <c:pt idx="22">
                  <c:v>0.27250000000000008</c:v>
                </c:pt>
                <c:pt idx="23">
                  <c:v>0.28000000000000003</c:v>
                </c:pt>
                <c:pt idx="24">
                  <c:v>0.28750000000000009</c:v>
                </c:pt>
                <c:pt idx="25">
                  <c:v>0.29500000000000004</c:v>
                </c:pt>
                <c:pt idx="26">
                  <c:v>0.3025000000000001</c:v>
                </c:pt>
                <c:pt idx="27">
                  <c:v>0.31000000000000005</c:v>
                </c:pt>
                <c:pt idx="28">
                  <c:v>0.31750000000000012</c:v>
                </c:pt>
                <c:pt idx="29">
                  <c:v>0.32500000000000007</c:v>
                </c:pt>
                <c:pt idx="30">
                  <c:v>0.33250000000000013</c:v>
                </c:pt>
                <c:pt idx="31">
                  <c:v>0.34000000000000008</c:v>
                </c:pt>
                <c:pt idx="32">
                  <c:v>0.34750000000000014</c:v>
                </c:pt>
                <c:pt idx="33">
                  <c:v>0.35500000000000009</c:v>
                </c:pt>
                <c:pt idx="34">
                  <c:v>0.36250000000000016</c:v>
                </c:pt>
                <c:pt idx="35">
                  <c:v>0.37000000000000011</c:v>
                </c:pt>
                <c:pt idx="36">
                  <c:v>0.37750000000000017</c:v>
                </c:pt>
                <c:pt idx="37">
                  <c:v>0.38500000000000012</c:v>
                </c:pt>
                <c:pt idx="38">
                  <c:v>0.39250000000000018</c:v>
                </c:pt>
                <c:pt idx="39">
                  <c:v>0.40000000000000013</c:v>
                </c:pt>
                <c:pt idx="40">
                  <c:v>0.4075000000000002</c:v>
                </c:pt>
                <c:pt idx="41">
                  <c:v>0.41500000000000015</c:v>
                </c:pt>
                <c:pt idx="42">
                  <c:v>0.42250000000000021</c:v>
                </c:pt>
                <c:pt idx="43">
                  <c:v>0.43000000000000016</c:v>
                </c:pt>
                <c:pt idx="44">
                  <c:v>0.43750000000000022</c:v>
                </c:pt>
                <c:pt idx="45">
                  <c:v>0.44500000000000017</c:v>
                </c:pt>
                <c:pt idx="46">
                  <c:v>0.45250000000000024</c:v>
                </c:pt>
                <c:pt idx="47">
                  <c:v>0.46000000000000019</c:v>
                </c:pt>
                <c:pt idx="48">
                  <c:v>0.46750000000000025</c:v>
                </c:pt>
                <c:pt idx="49">
                  <c:v>0.4750000000000002</c:v>
                </c:pt>
                <c:pt idx="50">
                  <c:v>0.48250000000000015</c:v>
                </c:pt>
                <c:pt idx="51">
                  <c:v>0.49000000000000021</c:v>
                </c:pt>
                <c:pt idx="52">
                  <c:v>0.49750000000000016</c:v>
                </c:pt>
                <c:pt idx="53">
                  <c:v>0.50500000000000023</c:v>
                </c:pt>
                <c:pt idx="54">
                  <c:v>0.51250000000000018</c:v>
                </c:pt>
                <c:pt idx="55">
                  <c:v>0.52000000000000024</c:v>
                </c:pt>
                <c:pt idx="56">
                  <c:v>0.52750000000000019</c:v>
                </c:pt>
                <c:pt idx="57">
                  <c:v>0.53500000000000025</c:v>
                </c:pt>
                <c:pt idx="58">
                  <c:v>0.5425000000000002</c:v>
                </c:pt>
                <c:pt idx="59">
                  <c:v>0.55000000000000027</c:v>
                </c:pt>
                <c:pt idx="60">
                  <c:v>0.55750000000000022</c:v>
                </c:pt>
                <c:pt idx="61">
                  <c:v>0.56500000000000028</c:v>
                </c:pt>
                <c:pt idx="62">
                  <c:v>0.57250000000000023</c:v>
                </c:pt>
                <c:pt idx="63">
                  <c:v>0.58000000000000029</c:v>
                </c:pt>
                <c:pt idx="64">
                  <c:v>0.58750000000000024</c:v>
                </c:pt>
                <c:pt idx="65">
                  <c:v>0.59500000000000031</c:v>
                </c:pt>
                <c:pt idx="66">
                  <c:v>0.60250000000000026</c:v>
                </c:pt>
                <c:pt idx="67">
                  <c:v>0.61000000000000021</c:v>
                </c:pt>
                <c:pt idx="68">
                  <c:v>0.61750000000000027</c:v>
                </c:pt>
                <c:pt idx="69">
                  <c:v>0.62500000000000033</c:v>
                </c:pt>
                <c:pt idx="70">
                  <c:v>0.63250000000000028</c:v>
                </c:pt>
                <c:pt idx="71">
                  <c:v>0.64000000000000024</c:v>
                </c:pt>
                <c:pt idx="72">
                  <c:v>0.6475000000000003</c:v>
                </c:pt>
                <c:pt idx="73">
                  <c:v>0.65500000000000036</c:v>
                </c:pt>
                <c:pt idx="74">
                  <c:v>0.66250000000000031</c:v>
                </c:pt>
                <c:pt idx="75">
                  <c:v>0.67000000000000026</c:v>
                </c:pt>
                <c:pt idx="76">
                  <c:v>0.67750000000000032</c:v>
                </c:pt>
                <c:pt idx="77">
                  <c:v>0.68500000000000039</c:v>
                </c:pt>
                <c:pt idx="78">
                  <c:v>0.69250000000000034</c:v>
                </c:pt>
                <c:pt idx="79">
                  <c:v>0.70000000000000029</c:v>
                </c:pt>
                <c:pt idx="80">
                  <c:v>0.70750000000000035</c:v>
                </c:pt>
                <c:pt idx="81">
                  <c:v>0.71500000000000041</c:v>
                </c:pt>
                <c:pt idx="82">
                  <c:v>0.72250000000000036</c:v>
                </c:pt>
                <c:pt idx="83">
                  <c:v>0.73000000000000032</c:v>
                </c:pt>
                <c:pt idx="84">
                  <c:v>0.73750000000000038</c:v>
                </c:pt>
                <c:pt idx="85">
                  <c:v>0.74500000000000044</c:v>
                </c:pt>
                <c:pt idx="86">
                  <c:v>0.75250000000000039</c:v>
                </c:pt>
                <c:pt idx="87">
                  <c:v>0.76000000000000034</c:v>
                </c:pt>
                <c:pt idx="88">
                  <c:v>0.7675000000000004</c:v>
                </c:pt>
                <c:pt idx="89">
                  <c:v>0.77500000000000047</c:v>
                </c:pt>
                <c:pt idx="90">
                  <c:v>0.78250000000000042</c:v>
                </c:pt>
                <c:pt idx="91">
                  <c:v>0.79000000000000037</c:v>
                </c:pt>
                <c:pt idx="92">
                  <c:v>0.79750000000000043</c:v>
                </c:pt>
                <c:pt idx="93">
                  <c:v>0.80500000000000049</c:v>
                </c:pt>
                <c:pt idx="94">
                  <c:v>0.81250000000000044</c:v>
                </c:pt>
                <c:pt idx="95">
                  <c:v>0.8200000000000004</c:v>
                </c:pt>
                <c:pt idx="96">
                  <c:v>0.82750000000000046</c:v>
                </c:pt>
                <c:pt idx="97">
                  <c:v>0.83500000000000052</c:v>
                </c:pt>
                <c:pt idx="98">
                  <c:v>0.84250000000000047</c:v>
                </c:pt>
                <c:pt idx="99">
                  <c:v>0.85000000000000042</c:v>
                </c:pt>
              </c:numCache>
            </c:numRef>
          </c:xVal>
          <c:yVal>
            <c:numRef>
              <c:f>MW!$O$4:$O$103</c:f>
              <c:numCache>
                <c:formatCode>0.00000</c:formatCode>
                <c:ptCount val="100"/>
                <c:pt idx="0">
                  <c:v>0.82890910904196846</c:v>
                </c:pt>
                <c:pt idx="1">
                  <c:v>0.80813536965535659</c:v>
                </c:pt>
                <c:pt idx="2">
                  <c:v>0.78767717598534615</c:v>
                </c:pt>
                <c:pt idx="3">
                  <c:v>0.76753291396265211</c:v>
                </c:pt>
                <c:pt idx="4">
                  <c:v>0.74770096117615759</c:v>
                </c:pt>
                <c:pt idx="5">
                  <c:v>0.72817968674222155</c:v>
                </c:pt>
                <c:pt idx="6">
                  <c:v>0.70896745117053839</c:v>
                </c:pt>
                <c:pt idx="7">
                  <c:v>0.69006260622642068</c:v>
                </c:pt>
                <c:pt idx="8">
                  <c:v>0.67146349478936684</c:v>
                </c:pt>
                <c:pt idx="9">
                  <c:v>0.65316845070777874</c:v>
                </c:pt>
                <c:pt idx="10">
                  <c:v>0.635175798649673</c:v>
                </c:pt>
                <c:pt idx="11">
                  <c:v>0.61748385394923488</c:v>
                </c:pt>
                <c:pt idx="12">
                  <c:v>0.6000909224490486</c:v>
                </c:pt>
                <c:pt idx="13">
                  <c:v>0.58299530033783287</c:v>
                </c:pt>
                <c:pt idx="14">
                  <c:v>0.56619527398349934</c:v>
                </c:pt>
                <c:pt idx="15">
                  <c:v>0.54968911976134283</c:v>
                </c:pt>
                <c:pt idx="16">
                  <c:v>0.53347510387716301</c:v>
                </c:pt>
                <c:pt idx="17">
                  <c:v>0.51755148218510572</c:v>
                </c:pt>
                <c:pt idx="18">
                  <c:v>0.50191649999999988</c:v>
                </c:pt>
                <c:pt idx="19">
                  <c:v>0.48656839190395407</c:v>
                </c:pt>
                <c:pt idx="20">
                  <c:v>0.47150538154696592</c:v>
                </c:pt>
                <c:pt idx="21">
                  <c:v>0.45672568144127818</c:v>
                </c:pt>
                <c:pt idx="22">
                  <c:v>0.44222749274920697</c:v>
                </c:pt>
                <c:pt idx="23">
                  <c:v>0.42800900506414569</c:v>
                </c:pt>
                <c:pt idx="24">
                  <c:v>0.41406839618443475</c:v>
                </c:pt>
                <c:pt idx="25">
                  <c:v>0.40040383187976608</c:v>
                </c:pt>
                <c:pt idx="26">
                  <c:v>0.38701346564977557</c:v>
                </c:pt>
                <c:pt idx="27">
                  <c:v>0.37389543847444834</c:v>
                </c:pt>
                <c:pt idx="28">
                  <c:v>0.36104787855594717</c:v>
                </c:pt>
                <c:pt idx="29">
                  <c:v>0.3484689010514424</c:v>
                </c:pt>
                <c:pt idx="30">
                  <c:v>0.33615660779650003</c:v>
                </c:pt>
                <c:pt idx="31">
                  <c:v>0.3241090870185529</c:v>
                </c:pt>
                <c:pt idx="32">
                  <c:v>0.31232441303995112</c:v>
                </c:pt>
                <c:pt idx="33">
                  <c:v>0.30080064597005102</c:v>
                </c:pt>
                <c:pt idx="34">
                  <c:v>0.28953583138577155</c:v>
                </c:pt>
                <c:pt idx="35">
                  <c:v>0.27852799999999994</c:v>
                </c:pt>
                <c:pt idx="36">
                  <c:v>0.26777516731719153</c:v>
                </c:pt>
                <c:pt idx="37">
                  <c:v>0.25727533327546176</c:v>
                </c:pt>
                <c:pt idx="38">
                  <c:v>0.24702648187441348</c:v>
                </c:pt>
                <c:pt idx="39">
                  <c:v>0.23702658078789374</c:v>
                </c:pt>
                <c:pt idx="40">
                  <c:v>0.22727358096081016</c:v>
                </c:pt>
                <c:pt idx="41">
                  <c:v>0.21776541618907244</c:v>
                </c:pt>
                <c:pt idx="42">
                  <c:v>0.20850000268165447</c:v>
                </c:pt>
                <c:pt idx="43">
                  <c:v>0.19947523860369218</c:v>
                </c:pt>
                <c:pt idx="44">
                  <c:v>0.1906890035994471</c:v>
                </c:pt>
                <c:pt idx="45">
                  <c:v>0.18213915829387142</c:v>
                </c:pt>
                <c:pt idx="46">
                  <c:v>0.1738235437714061</c:v>
                </c:pt>
                <c:pt idx="47">
                  <c:v>0.1657399810305285</c:v>
                </c:pt>
                <c:pt idx="48">
                  <c:v>0.15788627041243944</c:v>
                </c:pt>
                <c:pt idx="49">
                  <c:v>0.15026019100214119</c:v>
                </c:pt>
                <c:pt idx="50">
                  <c:v>0.14285949999999983</c:v>
                </c:pt>
                <c:pt idx="51">
                  <c:v>0.13568193206171536</c:v>
                </c:pt>
                <c:pt idx="52">
                  <c:v>0.12872519860443005</c:v>
                </c:pt>
                <c:pt idx="53">
                  <c:v>0.1219869870764909</c:v>
                </c:pt>
                <c:pt idx="54">
                  <c:v>0.11546496018814523</c:v>
                </c:pt>
                <c:pt idx="55">
                  <c:v>0.10915675510017679</c:v>
                </c:pt>
                <c:pt idx="56">
                  <c:v>0.1030599825671922</c:v>
                </c:pt>
                <c:pt idx="57">
                  <c:v>9.7172226031927308E-2</c:v>
                </c:pt>
                <c:pt idx="58">
                  <c:v>9.1491040666559068E-2</c:v>
                </c:pt>
                <c:pt idx="59">
                  <c:v>8.6013952356579756E-2</c:v>
                </c:pt>
                <c:pt idx="60">
                  <c:v>8.073845662229355E-2</c:v>
                </c:pt>
                <c:pt idx="61">
                  <c:v>7.5662017472441043E-2</c:v>
                </c:pt>
                <c:pt idx="62">
                  <c:v>7.0782066183815093E-2</c:v>
                </c:pt>
                <c:pt idx="63">
                  <c:v>6.6095999999999835E-2</c:v>
                </c:pt>
                <c:pt idx="64">
                  <c:v>6.1601180741524583E-2</c:v>
                </c:pt>
                <c:pt idx="65">
                  <c:v>5.7294933318749755E-2</c:v>
                </c:pt>
                <c:pt idx="66">
                  <c:v>5.3174544137679122E-2</c:v>
                </c:pt>
                <c:pt idx="67">
                  <c:v>4.9237259387581542E-2</c:v>
                </c:pt>
                <c:pt idx="68">
                  <c:v>4.5480283197776888E-2</c:v>
                </c:pt>
                <c:pt idx="69">
                  <c:v>4.1900775649145065E-2</c:v>
                </c:pt>
                <c:pt idx="70">
                  <c:v>3.8495850623800863E-2</c:v>
                </c:pt>
                <c:pt idx="71">
                  <c:v>3.5262573473868727E-2</c:v>
                </c:pt>
                <c:pt idx="72">
                  <c:v>3.2197958487301524E-2</c:v>
                </c:pt>
                <c:pt idx="73">
                  <c:v>2.9298966125104017E-2</c:v>
                </c:pt>
                <c:pt idx="74">
                  <c:v>2.6562499999999881E-2</c:v>
                </c:pt>
                <c:pt idx="75">
                  <c:v>2.3985403561332771E-2</c:v>
                </c:pt>
                <c:pt idx="76">
                  <c:v>2.1564456444575532E-2</c:v>
                </c:pt>
                <c:pt idx="77">
                  <c:v>1.9296370435913483E-2</c:v>
                </c:pt>
                <c:pt idx="78">
                  <c:v>1.717778499254187E-2</c:v>
                </c:pt>
                <c:pt idx="79">
                  <c:v>1.5205262246998476E-2</c:v>
                </c:pt>
                <c:pt idx="80">
                  <c:v>1.3375281408254464E-2</c:v>
                </c:pt>
                <c:pt idx="81">
                  <c:v>1.1684232452326426E-2</c:v>
                </c:pt>
                <c:pt idx="82">
                  <c:v>1.0128408969329707E-2</c:v>
                </c:pt>
                <c:pt idx="83">
                  <c:v>8.7039999999999288E-3</c:v>
                </c:pt>
                <c:pt idx="84">
                  <c:v>7.4070806496216186E-3</c:v>
                </c:pt>
                <c:pt idx="85">
                  <c:v>6.2336012063653225E-3</c:v>
                </c:pt>
                <c:pt idx="86">
                  <c:v>5.1793744072039629E-3</c:v>
                </c:pt>
                <c:pt idx="87">
                  <c:v>4.2400603769285608E-3</c:v>
                </c:pt>
                <c:pt idx="88">
                  <c:v>3.4111485968804835E-3</c:v>
                </c:pt>
                <c:pt idx="89">
                  <c:v>2.6879360111430814E-3</c:v>
                </c:pt>
                <c:pt idx="90">
                  <c:v>2.0654999999999658E-3</c:v>
                </c:pt>
                <c:pt idx="91">
                  <c:v>1.5386643558618993E-3</c:v>
                </c:pt>
                <c:pt idx="92">
                  <c:v>1.1019554210583778E-3</c:v>
                </c:pt>
                <c:pt idx="93">
                  <c:v>7.4954386129163348E-4</c:v>
                </c:pt>
                <c:pt idx="94">
                  <c:v>4.7516444521869078E-4</c:v>
                </c:pt>
                <c:pt idx="95">
                  <c:v>2.7199999999998943E-4</c:v>
                </c:pt>
                <c:pt idx="96">
                  <c:v>1.3250188677901197E-4</c:v>
                </c:pt>
                <c:pt idx="97">
                  <c:v>4.8083261120681345E-5</c:v>
                </c:pt>
                <c:pt idx="98">
                  <c:v>8.4999999999985939E-6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23-46C5-9AFE-BBE62987D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0208"/>
        <c:axId val="511330568"/>
      </c:scatterChart>
      <c:valAx>
        <c:axId val="511330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0568"/>
        <c:crosses val="autoZero"/>
        <c:crossBetween val="midCat"/>
      </c:valAx>
      <c:valAx>
        <c:axId val="511330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MW!$Q$2</c:f>
              <c:strCache>
                <c:ptCount val="1"/>
                <c:pt idx="0">
                  <c:v>Pcow</c:v>
                </c:pt>
              </c:strCache>
            </c:strRef>
          </c:tx>
          <c:marker>
            <c:symbol val="none"/>
          </c:marker>
          <c:xVal>
            <c:numRef>
              <c:f>MW!$M$3:$M$103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0.10750000000000001</c:v>
                </c:pt>
                <c:pt idx="2">
                  <c:v>0.115</c:v>
                </c:pt>
                <c:pt idx="3">
                  <c:v>0.1225</c:v>
                </c:pt>
                <c:pt idx="4">
                  <c:v>0.13</c:v>
                </c:pt>
                <c:pt idx="5">
                  <c:v>0.13750000000000001</c:v>
                </c:pt>
                <c:pt idx="6">
                  <c:v>0.14500000000000002</c:v>
                </c:pt>
                <c:pt idx="7">
                  <c:v>0.15250000000000002</c:v>
                </c:pt>
                <c:pt idx="8">
                  <c:v>0.16</c:v>
                </c:pt>
                <c:pt idx="9">
                  <c:v>0.16750000000000001</c:v>
                </c:pt>
                <c:pt idx="10">
                  <c:v>0.17499999999999999</c:v>
                </c:pt>
                <c:pt idx="11">
                  <c:v>0.1825</c:v>
                </c:pt>
                <c:pt idx="12">
                  <c:v>0.19</c:v>
                </c:pt>
                <c:pt idx="13">
                  <c:v>0.19749999999999998</c:v>
                </c:pt>
                <c:pt idx="14">
                  <c:v>0.20499999999999999</c:v>
                </c:pt>
                <c:pt idx="15">
                  <c:v>0.21249999999999999</c:v>
                </c:pt>
                <c:pt idx="16">
                  <c:v>0.22</c:v>
                </c:pt>
                <c:pt idx="17">
                  <c:v>0.22750000000000001</c:v>
                </c:pt>
                <c:pt idx="18">
                  <c:v>0.23500000000000001</c:v>
                </c:pt>
                <c:pt idx="19">
                  <c:v>0.24250000000000002</c:v>
                </c:pt>
                <c:pt idx="20">
                  <c:v>0.25</c:v>
                </c:pt>
                <c:pt idx="21">
                  <c:v>0.25750000000000006</c:v>
                </c:pt>
                <c:pt idx="22">
                  <c:v>0.26500000000000001</c:v>
                </c:pt>
                <c:pt idx="23">
                  <c:v>0.27250000000000008</c:v>
                </c:pt>
                <c:pt idx="24">
                  <c:v>0.28000000000000003</c:v>
                </c:pt>
                <c:pt idx="25">
                  <c:v>0.28750000000000009</c:v>
                </c:pt>
                <c:pt idx="26">
                  <c:v>0.29500000000000004</c:v>
                </c:pt>
                <c:pt idx="27">
                  <c:v>0.3025000000000001</c:v>
                </c:pt>
                <c:pt idx="28">
                  <c:v>0.31000000000000005</c:v>
                </c:pt>
                <c:pt idx="29">
                  <c:v>0.31750000000000012</c:v>
                </c:pt>
                <c:pt idx="30">
                  <c:v>0.32500000000000007</c:v>
                </c:pt>
                <c:pt idx="31">
                  <c:v>0.33250000000000013</c:v>
                </c:pt>
                <c:pt idx="32">
                  <c:v>0.34000000000000008</c:v>
                </c:pt>
                <c:pt idx="33">
                  <c:v>0.34750000000000014</c:v>
                </c:pt>
                <c:pt idx="34">
                  <c:v>0.35500000000000009</c:v>
                </c:pt>
                <c:pt idx="35">
                  <c:v>0.36250000000000016</c:v>
                </c:pt>
                <c:pt idx="36">
                  <c:v>0.37000000000000011</c:v>
                </c:pt>
                <c:pt idx="37">
                  <c:v>0.37750000000000017</c:v>
                </c:pt>
                <c:pt idx="38">
                  <c:v>0.38500000000000012</c:v>
                </c:pt>
                <c:pt idx="39">
                  <c:v>0.39250000000000018</c:v>
                </c:pt>
                <c:pt idx="40">
                  <c:v>0.40000000000000013</c:v>
                </c:pt>
                <c:pt idx="41">
                  <c:v>0.4075000000000002</c:v>
                </c:pt>
                <c:pt idx="42">
                  <c:v>0.41500000000000015</c:v>
                </c:pt>
                <c:pt idx="43">
                  <c:v>0.42250000000000021</c:v>
                </c:pt>
                <c:pt idx="44">
                  <c:v>0.43000000000000016</c:v>
                </c:pt>
                <c:pt idx="45">
                  <c:v>0.43750000000000022</c:v>
                </c:pt>
                <c:pt idx="46">
                  <c:v>0.44500000000000017</c:v>
                </c:pt>
                <c:pt idx="47">
                  <c:v>0.45250000000000024</c:v>
                </c:pt>
                <c:pt idx="48">
                  <c:v>0.46000000000000019</c:v>
                </c:pt>
                <c:pt idx="49">
                  <c:v>0.46750000000000025</c:v>
                </c:pt>
                <c:pt idx="50">
                  <c:v>0.4750000000000002</c:v>
                </c:pt>
                <c:pt idx="51">
                  <c:v>0.48250000000000015</c:v>
                </c:pt>
                <c:pt idx="52">
                  <c:v>0.49000000000000021</c:v>
                </c:pt>
                <c:pt idx="53">
                  <c:v>0.49750000000000016</c:v>
                </c:pt>
                <c:pt idx="54">
                  <c:v>0.50500000000000023</c:v>
                </c:pt>
                <c:pt idx="55">
                  <c:v>0.51250000000000018</c:v>
                </c:pt>
                <c:pt idx="56">
                  <c:v>0.52000000000000024</c:v>
                </c:pt>
                <c:pt idx="57">
                  <c:v>0.52750000000000019</c:v>
                </c:pt>
                <c:pt idx="58">
                  <c:v>0.53500000000000025</c:v>
                </c:pt>
                <c:pt idx="59">
                  <c:v>0.5425000000000002</c:v>
                </c:pt>
                <c:pt idx="60">
                  <c:v>0.55000000000000027</c:v>
                </c:pt>
                <c:pt idx="61">
                  <c:v>0.55750000000000022</c:v>
                </c:pt>
                <c:pt idx="62">
                  <c:v>0.56500000000000028</c:v>
                </c:pt>
                <c:pt idx="63">
                  <c:v>0.57250000000000023</c:v>
                </c:pt>
                <c:pt idx="64">
                  <c:v>0.58000000000000029</c:v>
                </c:pt>
                <c:pt idx="65">
                  <c:v>0.58750000000000024</c:v>
                </c:pt>
                <c:pt idx="66">
                  <c:v>0.59500000000000031</c:v>
                </c:pt>
                <c:pt idx="67">
                  <c:v>0.60250000000000026</c:v>
                </c:pt>
                <c:pt idx="68">
                  <c:v>0.61000000000000021</c:v>
                </c:pt>
                <c:pt idx="69">
                  <c:v>0.61750000000000027</c:v>
                </c:pt>
                <c:pt idx="70">
                  <c:v>0.62500000000000033</c:v>
                </c:pt>
                <c:pt idx="71">
                  <c:v>0.63250000000000028</c:v>
                </c:pt>
                <c:pt idx="72">
                  <c:v>0.64000000000000024</c:v>
                </c:pt>
                <c:pt idx="73">
                  <c:v>0.6475000000000003</c:v>
                </c:pt>
                <c:pt idx="74">
                  <c:v>0.65500000000000036</c:v>
                </c:pt>
                <c:pt idx="75">
                  <c:v>0.66250000000000031</c:v>
                </c:pt>
                <c:pt idx="76">
                  <c:v>0.67000000000000026</c:v>
                </c:pt>
                <c:pt idx="77">
                  <c:v>0.67750000000000032</c:v>
                </c:pt>
                <c:pt idx="78">
                  <c:v>0.68500000000000039</c:v>
                </c:pt>
                <c:pt idx="79">
                  <c:v>0.69250000000000034</c:v>
                </c:pt>
                <c:pt idx="80">
                  <c:v>0.70000000000000029</c:v>
                </c:pt>
                <c:pt idx="81">
                  <c:v>0.70750000000000035</c:v>
                </c:pt>
                <c:pt idx="82">
                  <c:v>0.71500000000000041</c:v>
                </c:pt>
                <c:pt idx="83">
                  <c:v>0.72250000000000036</c:v>
                </c:pt>
                <c:pt idx="84">
                  <c:v>0.73000000000000032</c:v>
                </c:pt>
                <c:pt idx="85">
                  <c:v>0.73750000000000038</c:v>
                </c:pt>
                <c:pt idx="86">
                  <c:v>0.74500000000000044</c:v>
                </c:pt>
                <c:pt idx="87">
                  <c:v>0.75250000000000039</c:v>
                </c:pt>
                <c:pt idx="88">
                  <c:v>0.76000000000000034</c:v>
                </c:pt>
                <c:pt idx="89">
                  <c:v>0.7675000000000004</c:v>
                </c:pt>
                <c:pt idx="90">
                  <c:v>0.77500000000000047</c:v>
                </c:pt>
                <c:pt idx="91">
                  <c:v>0.78250000000000042</c:v>
                </c:pt>
                <c:pt idx="92">
                  <c:v>0.79000000000000037</c:v>
                </c:pt>
                <c:pt idx="93">
                  <c:v>0.79750000000000043</c:v>
                </c:pt>
                <c:pt idx="94">
                  <c:v>0.80500000000000049</c:v>
                </c:pt>
                <c:pt idx="95">
                  <c:v>0.81250000000000044</c:v>
                </c:pt>
                <c:pt idx="96">
                  <c:v>0.8200000000000004</c:v>
                </c:pt>
                <c:pt idx="97">
                  <c:v>0.82750000000000046</c:v>
                </c:pt>
                <c:pt idx="98">
                  <c:v>0.83500000000000052</c:v>
                </c:pt>
                <c:pt idx="99">
                  <c:v>0.84250000000000047</c:v>
                </c:pt>
                <c:pt idx="100">
                  <c:v>0.85000000000000042</c:v>
                </c:pt>
              </c:numCache>
            </c:numRef>
          </c:xVal>
          <c:yVal>
            <c:numRef>
              <c:f>MW!$Q$3:$Q$103</c:f>
              <c:numCache>
                <c:formatCode>0.0</c:formatCode>
                <c:ptCount val="101"/>
                <c:pt idx="0">
                  <c:v>109.46651813084679</c:v>
                </c:pt>
                <c:pt idx="1">
                  <c:v>92.477210831102909</c:v>
                </c:pt>
                <c:pt idx="2">
                  <c:v>83.478069594756235</c:v>
                </c:pt>
                <c:pt idx="3">
                  <c:v>76.803495598379982</c:v>
                </c:pt>
                <c:pt idx="4">
                  <c:v>71.474416062672162</c:v>
                </c:pt>
                <c:pt idx="5">
                  <c:v>67.023186344852675</c:v>
                </c:pt>
                <c:pt idx="6">
                  <c:v>63.189737694350072</c:v>
                </c:pt>
                <c:pt idx="7">
                  <c:v>59.814432323780373</c:v>
                </c:pt>
                <c:pt idx="8">
                  <c:v>56.792203513200391</c:v>
                </c:pt>
                <c:pt idx="9">
                  <c:v>54.050205830088352</c:v>
                </c:pt>
                <c:pt idx="10">
                  <c:v>51.535849601836873</c:v>
                </c:pt>
                <c:pt idx="11">
                  <c:v>49.209919600799211</c:v>
                </c:pt>
                <c:pt idx="12">
                  <c:v>47.042387669868305</c:v>
                </c:pt>
                <c:pt idx="13">
                  <c:v>45.009745226812086</c:v>
                </c:pt>
                <c:pt idx="14">
                  <c:v>43.093238278120758</c:v>
                </c:pt>
                <c:pt idx="15">
                  <c:v>41.277661657196937</c:v>
                </c:pt>
                <c:pt idx="16">
                  <c:v>39.550512485244312</c:v>
                </c:pt>
                <c:pt idx="17">
                  <c:v>37.901381621386854</c:v>
                </c:pt>
                <c:pt idx="18">
                  <c:v>36.321507065833082</c:v>
                </c:pt>
                <c:pt idx="19">
                  <c:v>34.803440190983004</c:v>
                </c:pt>
                <c:pt idx="20">
                  <c:v>33.340792223769242</c:v>
                </c:pt>
                <c:pt idx="21">
                  <c:v>31.92803887181962</c:v>
                </c:pt>
                <c:pt idx="22">
                  <c:v>30.560367778469342</c:v>
                </c:pt>
                <c:pt idx="23">
                  <c:v>29.233557998995764</c:v>
                </c:pt>
                <c:pt idx="24">
                  <c:v>27.943883742698002</c:v>
                </c:pt>
                <c:pt idx="25">
                  <c:v>26.688036730582361</c:v>
                </c:pt>
                <c:pt idx="26">
                  <c:v>25.46306299473811</c:v>
                </c:pt>
                <c:pt idx="27">
                  <c:v>24.266310996666085</c:v>
                </c:pt>
                <c:pt idx="28">
                  <c:v>23.095388700834476</c:v>
                </c:pt>
                <c:pt idx="29">
                  <c:v>21.948127794822678</c:v>
                </c:pt>
                <c:pt idx="30">
                  <c:v>20.822553658221384</c:v>
                </c:pt>
                <c:pt idx="31">
                  <c:v>19.716859989808871</c:v>
                </c:pt>
                <c:pt idx="32">
                  <c:v>18.629387234832627</c:v>
                </c:pt>
                <c:pt idx="33">
                  <c:v>17.558604131455066</c:v>
                </c:pt>
                <c:pt idx="34">
                  <c:v>16.50309183185594</c:v>
                </c:pt>
                <c:pt idx="35">
                  <c:v>15.461530159287154</c:v>
                </c:pt>
                <c:pt idx="36">
                  <c:v>14.432685645172839</c:v>
                </c:pt>
                <c:pt idx="37">
                  <c:v>13.415401055428665</c:v>
                </c:pt>
                <c:pt idx="38">
                  <c:v>12.408586166814436</c:v>
                </c:pt>
                <c:pt idx="39">
                  <c:v>11.411209595234133</c:v>
                </c:pt>
                <c:pt idx="40">
                  <c:v>10.42229151080409</c:v>
                </c:pt>
                <c:pt idx="41">
                  <c:v>9.4408971010190434</c:v>
                </c:pt>
                <c:pt idx="42">
                  <c:v>8.46613066468481</c:v>
                </c:pt>
                <c:pt idx="43">
                  <c:v>7.4971302365949377</c:v>
                </c:pt>
                <c:pt idx="44">
                  <c:v>6.5330626569008459</c:v>
                </c:pt>
                <c:pt idx="45">
                  <c:v>5.5731190104535777</c:v>
                </c:pt>
                <c:pt idx="46">
                  <c:v>4.6165103705171493</c:v>
                </c:pt>
                <c:pt idx="47">
                  <c:v>3.6624637885312548</c:v>
                </c:pt>
                <c:pt idx="48">
                  <c:v>2.7102184773534534</c:v>
                </c:pt>
                <c:pt idx="49">
                  <c:v>1.7590221398463473</c:v>
                </c:pt>
                <c:pt idx="50">
                  <c:v>0.80812739792838695</c:v>
                </c:pt>
                <c:pt idx="51">
                  <c:v>-0.1432117205527611</c:v>
                </c:pt>
                <c:pt idx="52">
                  <c:v>-1.0957432784829289</c:v>
                </c:pt>
                <c:pt idx="53">
                  <c:v>-2.0502209507087246</c:v>
                </c:pt>
                <c:pt idx="54">
                  <c:v>-3.0074076113551853</c:v>
                </c:pt>
                <c:pt idx="55">
                  <c:v>-3.9680790302557871</c:v>
                </c:pt>
                <c:pt idx="56">
                  <c:v>-4.9330277239158749</c:v>
                </c:pt>
                <c:pt idx="57">
                  <c:v>-5.9030670099519194</c:v>
                </c:pt>
                <c:pt idx="58">
                  <c:v>-6.8790353185683486</c:v>
                </c:pt>
                <c:pt idx="59">
                  <c:v>-7.8618008207371455</c:v>
                </c:pt>
                <c:pt idx="60">
                  <c:v>-8.8522664403142404</c:v>
                </c:pt>
                <c:pt idx="61">
                  <c:v>-9.8513753268653534</c:v>
                </c:pt>
                <c:pt idx="62">
                  <c:v>-10.860116877804977</c:v>
                </c:pt>
                <c:pt idx="63">
                  <c:v>-11.879533412998077</c:v>
                </c:pt>
                <c:pt idx="64">
                  <c:v>-12.910727623037994</c:v>
                </c:pt>
                <c:pt idx="65">
                  <c:v>-13.954870934688021</c:v>
                </c:pt>
                <c:pt idx="66">
                  <c:v>-15.013212964605074</c:v>
                </c:pt>
                <c:pt idx="67">
                  <c:v>-16.087092266887428</c:v>
                </c:pt>
                <c:pt idx="68">
                  <c:v>-17.177948622939176</c:v>
                </c:pt>
                <c:pt idx="69">
                  <c:v>-18.287337176192551</c:v>
                </c:pt>
                <c:pt idx="70">
                  <c:v>-19.416944782488514</c:v>
                </c:pt>
                <c:pt idx="71">
                  <c:v>-20.568609033743851</c:v>
                </c:pt>
                <c:pt idx="72">
                  <c:v>-21.744340523796623</c:v>
                </c:pt>
                <c:pt idx="73">
                  <c:v>-22.946349068916401</c:v>
                </c:pt>
                <c:pt idx="74">
                  <c:v>-24.177074782346374</c:v>
                </c:pt>
                <c:pt idx="75">
                  <c:v>-25.439225147680379</c:v>
                </c:pt>
                <c:pt idx="76">
                  <c:v>-26.735819561176932</c:v>
                </c:pt>
                <c:pt idx="77">
                  <c:v>-28.07024324889807</c:v>
                </c:pt>
                <c:pt idx="78">
                  <c:v>-29.446313054687344</c:v>
                </c:pt>
                <c:pt idx="79">
                  <c:v>-30.868358403978871</c:v>
                </c:pt>
                <c:pt idx="80">
                  <c:v>-32.341321871795223</c:v>
                </c:pt>
                <c:pt idx="81">
                  <c:v>-33.870885365661699</c:v>
                </c:pt>
                <c:pt idx="82">
                  <c:v>-35.463630197754128</c:v>
                </c:pt>
                <c:pt idx="83">
                  <c:v>-37.127242614187765</c:v>
                </c:pt>
                <c:pt idx="84">
                  <c:v>-38.870781232045495</c:v>
                </c:pt>
                <c:pt idx="85">
                  <c:v>-40.705030224634335</c:v>
                </c:pt>
                <c:pt idx="86">
                  <c:v>-42.642973540554287</c:v>
                </c:pt>
                <c:pt idx="87">
                  <c:v>-44.700443631065077</c:v>
                </c:pt>
                <c:pt idx="88">
                  <c:v>-46.897027920608409</c:v>
                </c:pt>
                <c:pt idx="89">
                  <c:v>-49.257366588351779</c:v>
                </c:pt>
                <c:pt idx="90">
                  <c:v>-51.813063656736631</c:v>
                </c:pt>
                <c:pt idx="91">
                  <c:v>-54.605595757961275</c:v>
                </c:pt>
                <c:pt idx="92">
                  <c:v>-57.690917030516083</c:v>
                </c:pt>
                <c:pt idx="93">
                  <c:v>-61.147105145379435</c:v>
                </c:pt>
                <c:pt idx="94">
                  <c:v>-65.087829522476525</c:v>
                </c:pt>
                <c:pt idx="95">
                  <c:v>-69.687931344636709</c:v>
                </c:pt>
                <c:pt idx="96">
                  <c:v>-75.237105881917287</c:v>
                </c:pt>
                <c:pt idx="97">
                  <c:v>-82.269438226888425</c:v>
                </c:pt>
                <c:pt idx="98">
                  <c:v>-91.950097990551967</c:v>
                </c:pt>
                <c:pt idx="99">
                  <c:v>-107.76703448770708</c:v>
                </c:pt>
                <c:pt idx="100">
                  <c:v>-161.1462967218929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D-47A5-80C7-3A4A7DDBC169}"/>
            </c:ext>
          </c:extLst>
        </c:ser>
        <c:ser>
          <c:idx val="3"/>
          <c:order val="1"/>
          <c:tx>
            <c:strRef>
              <c:f>MW!$P$2</c:f>
              <c:strCache>
                <c:ptCount val="1"/>
                <c:pt idx="0">
                  <c:v>Pcow DRN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0.10750000000000001</c:v>
                </c:pt>
                <c:pt idx="2">
                  <c:v>0.115</c:v>
                </c:pt>
                <c:pt idx="3">
                  <c:v>0.1225</c:v>
                </c:pt>
                <c:pt idx="4">
                  <c:v>0.13</c:v>
                </c:pt>
                <c:pt idx="5">
                  <c:v>0.13750000000000001</c:v>
                </c:pt>
                <c:pt idx="6">
                  <c:v>0.14500000000000002</c:v>
                </c:pt>
                <c:pt idx="7">
                  <c:v>0.15250000000000002</c:v>
                </c:pt>
                <c:pt idx="8">
                  <c:v>0.16</c:v>
                </c:pt>
                <c:pt idx="9">
                  <c:v>0.16750000000000001</c:v>
                </c:pt>
                <c:pt idx="10">
                  <c:v>0.17499999999999999</c:v>
                </c:pt>
                <c:pt idx="11">
                  <c:v>0.1825</c:v>
                </c:pt>
                <c:pt idx="12">
                  <c:v>0.19</c:v>
                </c:pt>
                <c:pt idx="13">
                  <c:v>0.19749999999999998</c:v>
                </c:pt>
                <c:pt idx="14">
                  <c:v>0.20499999999999999</c:v>
                </c:pt>
                <c:pt idx="15">
                  <c:v>0.21249999999999999</c:v>
                </c:pt>
                <c:pt idx="16">
                  <c:v>0.22</c:v>
                </c:pt>
                <c:pt idx="17">
                  <c:v>0.22750000000000001</c:v>
                </c:pt>
                <c:pt idx="18">
                  <c:v>0.23500000000000001</c:v>
                </c:pt>
                <c:pt idx="19">
                  <c:v>0.24250000000000002</c:v>
                </c:pt>
                <c:pt idx="20">
                  <c:v>0.25</c:v>
                </c:pt>
                <c:pt idx="21">
                  <c:v>0.25750000000000006</c:v>
                </c:pt>
                <c:pt idx="22">
                  <c:v>0.26500000000000001</c:v>
                </c:pt>
                <c:pt idx="23">
                  <c:v>0.27250000000000008</c:v>
                </c:pt>
                <c:pt idx="24">
                  <c:v>0.28000000000000003</c:v>
                </c:pt>
                <c:pt idx="25">
                  <c:v>0.28750000000000009</c:v>
                </c:pt>
                <c:pt idx="26">
                  <c:v>0.29500000000000004</c:v>
                </c:pt>
                <c:pt idx="27">
                  <c:v>0.3025000000000001</c:v>
                </c:pt>
                <c:pt idx="28">
                  <c:v>0.31000000000000005</c:v>
                </c:pt>
                <c:pt idx="29">
                  <c:v>0.31750000000000012</c:v>
                </c:pt>
                <c:pt idx="30">
                  <c:v>0.32500000000000007</c:v>
                </c:pt>
                <c:pt idx="31">
                  <c:v>0.33250000000000013</c:v>
                </c:pt>
                <c:pt idx="32">
                  <c:v>0.34000000000000008</c:v>
                </c:pt>
                <c:pt idx="33">
                  <c:v>0.34750000000000014</c:v>
                </c:pt>
                <c:pt idx="34">
                  <c:v>0.35500000000000009</c:v>
                </c:pt>
                <c:pt idx="35">
                  <c:v>0.36250000000000016</c:v>
                </c:pt>
                <c:pt idx="36">
                  <c:v>0.37000000000000011</c:v>
                </c:pt>
                <c:pt idx="37">
                  <c:v>0.37750000000000017</c:v>
                </c:pt>
                <c:pt idx="38">
                  <c:v>0.38500000000000012</c:v>
                </c:pt>
                <c:pt idx="39">
                  <c:v>0.39250000000000018</c:v>
                </c:pt>
                <c:pt idx="40">
                  <c:v>0.40000000000000013</c:v>
                </c:pt>
                <c:pt idx="41">
                  <c:v>0.4075000000000002</c:v>
                </c:pt>
                <c:pt idx="42">
                  <c:v>0.41500000000000015</c:v>
                </c:pt>
                <c:pt idx="43">
                  <c:v>0.42250000000000021</c:v>
                </c:pt>
                <c:pt idx="44">
                  <c:v>0.43000000000000016</c:v>
                </c:pt>
                <c:pt idx="45">
                  <c:v>0.43750000000000022</c:v>
                </c:pt>
                <c:pt idx="46">
                  <c:v>0.44500000000000017</c:v>
                </c:pt>
                <c:pt idx="47">
                  <c:v>0.45250000000000024</c:v>
                </c:pt>
                <c:pt idx="48">
                  <c:v>0.46000000000000019</c:v>
                </c:pt>
                <c:pt idx="49">
                  <c:v>0.46750000000000025</c:v>
                </c:pt>
                <c:pt idx="50">
                  <c:v>0.4750000000000002</c:v>
                </c:pt>
                <c:pt idx="51">
                  <c:v>0.48250000000000015</c:v>
                </c:pt>
                <c:pt idx="52">
                  <c:v>0.49000000000000021</c:v>
                </c:pt>
                <c:pt idx="53">
                  <c:v>0.49750000000000016</c:v>
                </c:pt>
                <c:pt idx="54">
                  <c:v>0.50500000000000023</c:v>
                </c:pt>
                <c:pt idx="55">
                  <c:v>0.51250000000000018</c:v>
                </c:pt>
                <c:pt idx="56">
                  <c:v>0.52000000000000024</c:v>
                </c:pt>
                <c:pt idx="57">
                  <c:v>0.52750000000000019</c:v>
                </c:pt>
                <c:pt idx="58">
                  <c:v>0.53500000000000025</c:v>
                </c:pt>
                <c:pt idx="59">
                  <c:v>0.5425000000000002</c:v>
                </c:pt>
                <c:pt idx="60">
                  <c:v>0.55000000000000027</c:v>
                </c:pt>
                <c:pt idx="61">
                  <c:v>0.55750000000000022</c:v>
                </c:pt>
                <c:pt idx="62">
                  <c:v>0.56500000000000028</c:v>
                </c:pt>
                <c:pt idx="63">
                  <c:v>0.57250000000000023</c:v>
                </c:pt>
                <c:pt idx="64">
                  <c:v>0.58000000000000029</c:v>
                </c:pt>
                <c:pt idx="65">
                  <c:v>0.58750000000000024</c:v>
                </c:pt>
                <c:pt idx="66">
                  <c:v>0.59500000000000031</c:v>
                </c:pt>
                <c:pt idx="67">
                  <c:v>0.60250000000000026</c:v>
                </c:pt>
                <c:pt idx="68">
                  <c:v>0.61000000000000021</c:v>
                </c:pt>
                <c:pt idx="69">
                  <c:v>0.61750000000000027</c:v>
                </c:pt>
                <c:pt idx="70">
                  <c:v>0.62500000000000033</c:v>
                </c:pt>
                <c:pt idx="71">
                  <c:v>0.63250000000000028</c:v>
                </c:pt>
                <c:pt idx="72">
                  <c:v>0.64000000000000024</c:v>
                </c:pt>
                <c:pt idx="73">
                  <c:v>0.6475000000000003</c:v>
                </c:pt>
                <c:pt idx="74">
                  <c:v>0.65500000000000036</c:v>
                </c:pt>
                <c:pt idx="75">
                  <c:v>0.66250000000000031</c:v>
                </c:pt>
                <c:pt idx="76">
                  <c:v>0.67000000000000026</c:v>
                </c:pt>
                <c:pt idx="77">
                  <c:v>0.67750000000000032</c:v>
                </c:pt>
                <c:pt idx="78">
                  <c:v>0.68500000000000039</c:v>
                </c:pt>
                <c:pt idx="79">
                  <c:v>0.69250000000000034</c:v>
                </c:pt>
                <c:pt idx="80">
                  <c:v>0.70000000000000029</c:v>
                </c:pt>
                <c:pt idx="81">
                  <c:v>0.70750000000000035</c:v>
                </c:pt>
                <c:pt idx="82">
                  <c:v>0.71500000000000041</c:v>
                </c:pt>
                <c:pt idx="83">
                  <c:v>0.72250000000000036</c:v>
                </c:pt>
                <c:pt idx="84">
                  <c:v>0.73000000000000032</c:v>
                </c:pt>
                <c:pt idx="85">
                  <c:v>0.73750000000000038</c:v>
                </c:pt>
                <c:pt idx="86">
                  <c:v>0.74500000000000044</c:v>
                </c:pt>
                <c:pt idx="87">
                  <c:v>0.75250000000000039</c:v>
                </c:pt>
                <c:pt idx="88">
                  <c:v>0.76000000000000034</c:v>
                </c:pt>
                <c:pt idx="89">
                  <c:v>0.7675000000000004</c:v>
                </c:pt>
                <c:pt idx="90">
                  <c:v>0.77500000000000047</c:v>
                </c:pt>
                <c:pt idx="91">
                  <c:v>0.78250000000000042</c:v>
                </c:pt>
                <c:pt idx="92">
                  <c:v>0.79000000000000037</c:v>
                </c:pt>
                <c:pt idx="93">
                  <c:v>0.79750000000000043</c:v>
                </c:pt>
                <c:pt idx="94">
                  <c:v>0.80500000000000049</c:v>
                </c:pt>
                <c:pt idx="95">
                  <c:v>0.81250000000000044</c:v>
                </c:pt>
                <c:pt idx="96">
                  <c:v>0.8200000000000004</c:v>
                </c:pt>
                <c:pt idx="97">
                  <c:v>0.82750000000000046</c:v>
                </c:pt>
                <c:pt idx="98">
                  <c:v>0.83500000000000052</c:v>
                </c:pt>
                <c:pt idx="99">
                  <c:v>0.84250000000000047</c:v>
                </c:pt>
                <c:pt idx="100">
                  <c:v>0.85000000000000042</c:v>
                </c:pt>
              </c:numCache>
            </c:numRef>
          </c:xVal>
          <c:yVal>
            <c:numRef>
              <c:f>MW!$P$3:$P$103</c:f>
              <c:numCache>
                <c:formatCode>0.0</c:formatCode>
                <c:ptCount val="101"/>
                <c:pt idx="0">
                  <c:v>109.46651813084679</c:v>
                </c:pt>
                <c:pt idx="1">
                  <c:v>95.691323460800106</c:v>
                </c:pt>
                <c:pt idx="2">
                  <c:v>86.935712684222025</c:v>
                </c:pt>
                <c:pt idx="3">
                  <c:v>80.507178571513393</c:v>
                </c:pt>
                <c:pt idx="4">
                  <c:v>75.426700439200275</c:v>
                </c:pt>
                <c:pt idx="5">
                  <c:v>71.226687377944586</c:v>
                </c:pt>
                <c:pt idx="6">
                  <c:v>67.647126077561168</c:v>
                </c:pt>
                <c:pt idx="7">
                  <c:v>64.528435971031428</c:v>
                </c:pt>
                <c:pt idx="8">
                  <c:v>61.765609415738375</c:v>
                </c:pt>
                <c:pt idx="9">
                  <c:v>59.285861994636711</c:v>
                </c:pt>
                <c:pt idx="10">
                  <c:v>57.036667074420023</c:v>
                </c:pt>
                <c:pt idx="11">
                  <c:v>54.978874581023121</c:v>
                </c:pt>
                <c:pt idx="12">
                  <c:v>53.08252372077294</c:v>
                </c:pt>
                <c:pt idx="13">
                  <c:v>51.324175585750488</c:v>
                </c:pt>
                <c:pt idx="14">
                  <c:v>49.685148274502254</c:v>
                </c:pt>
                <c:pt idx="15">
                  <c:v>48.150311243348753</c:v>
                </c:pt>
                <c:pt idx="16">
                  <c:v>46.707238887077196</c:v>
                </c:pt>
                <c:pt idx="17">
                  <c:v>45.345602116036694</c:v>
                </c:pt>
                <c:pt idx="18">
                  <c:v>44.056721893976444</c:v>
                </c:pt>
                <c:pt idx="19">
                  <c:v>42.833235612079498</c:v>
                </c:pt>
                <c:pt idx="20">
                  <c:v>41.668843723113184</c:v>
                </c:pt>
                <c:pt idx="21">
                  <c:v>40.558114528934475</c:v>
                </c:pt>
                <c:pt idx="22">
                  <c:v>39.49633180712955</c:v>
                </c:pt>
                <c:pt idx="23">
                  <c:v>38.479374469935891</c:v>
                </c:pt>
                <c:pt idx="24">
                  <c:v>37.503620500946418</c:v>
                </c:pt>
                <c:pt idx="25">
                  <c:v>36.565869520305654</c:v>
                </c:pt>
                <c:pt idx="26">
                  <c:v>35.663279805512168</c:v>
                </c:pt>
                <c:pt idx="27">
                  <c:v>34.793316646235532</c:v>
                </c:pt>
                <c:pt idx="28">
                  <c:v>33.953709670653105</c:v>
                </c:pt>
                <c:pt idx="29">
                  <c:v>33.142417336052752</c:v>
                </c:pt>
                <c:pt idx="30">
                  <c:v>32.35759718735563</c:v>
                </c:pt>
                <c:pt idx="31">
                  <c:v>31.597580794739535</c:v>
                </c:pt>
                <c:pt idx="32">
                  <c:v>30.860852514019236</c:v>
                </c:pt>
                <c:pt idx="33">
                  <c:v>30.146031390845309</c:v>
                </c:pt>
                <c:pt idx="34">
                  <c:v>29.451855666440444</c:v>
                </c:pt>
                <c:pt idx="35">
                  <c:v>28.777169448634609</c:v>
                </c:pt>
                <c:pt idx="36">
                  <c:v>28.120911195006688</c:v>
                </c:pt>
                <c:pt idx="37">
                  <c:v>27.482103720349258</c:v>
                </c:pt>
                <c:pt idx="38">
                  <c:v>26.859845492623279</c:v>
                </c:pt>
                <c:pt idx="39">
                  <c:v>26.253303023071027</c:v>
                </c:pt>
                <c:pt idx="40">
                  <c:v>25.661704189495648</c:v>
                </c:pt>
                <c:pt idx="41">
                  <c:v>25.084332358695566</c:v>
                </c:pt>
                <c:pt idx="42">
                  <c:v>24.520521195973735</c:v>
                </c:pt>
                <c:pt idx="43">
                  <c:v>23.9696500675492</c:v>
                </c:pt>
                <c:pt idx="44">
                  <c:v>23.431139956424943</c:v>
                </c:pt>
                <c:pt idx="45">
                  <c:v>22.904449824417476</c:v>
                </c:pt>
                <c:pt idx="46">
                  <c:v>22.389073363113681</c:v>
                </c:pt>
                <c:pt idx="47">
                  <c:v>21.884536084915975</c:v>
                </c:pt>
                <c:pt idx="48">
                  <c:v>21.390392712335569</c:v>
                </c:pt>
                <c:pt idx="49">
                  <c:v>20.906224829582964</c:v>
                </c:pt>
                <c:pt idx="50">
                  <c:v>20.431638765462676</c:v>
                </c:pt>
                <c:pt idx="51">
                  <c:v>19.966263680759816</c:v>
                </c:pt>
                <c:pt idx="52">
                  <c:v>19.509749836875592</c:v>
                </c:pt>
                <c:pt idx="53">
                  <c:v>19.061767025480979</c:v>
                </c:pt>
                <c:pt idx="54">
                  <c:v>18.622003141552209</c:v>
                </c:pt>
                <c:pt idx="55">
                  <c:v>18.190162884363438</c:v>
                </c:pt>
                <c:pt idx="56">
                  <c:v>17.765966572911477</c:v>
                </c:pt>
                <c:pt idx="57">
                  <c:v>17.349149063881953</c:v>
                </c:pt>
                <c:pt idx="58">
                  <c:v>16.939458761700894</c:v>
                </c:pt>
                <c:pt idx="59">
                  <c:v>16.536656711412128</c:v>
                </c:pt>
                <c:pt idx="60">
                  <c:v>16.140515766208992</c:v>
                </c:pt>
                <c:pt idx="61">
                  <c:v>15.750819822375663</c:v>
                </c:pt>
                <c:pt idx="62">
                  <c:v>15.367363115176094</c:v>
                </c:pt>
                <c:pt idx="63">
                  <c:v>14.989949569974561</c:v>
                </c:pt>
                <c:pt idx="64">
                  <c:v>14.618392203457654</c:v>
                </c:pt>
                <c:pt idx="65">
                  <c:v>14.252512570390943</c:v>
                </c:pt>
                <c:pt idx="66">
                  <c:v>13.892140251821838</c:v>
                </c:pt>
                <c:pt idx="67">
                  <c:v>13.537112381049898</c:v>
                </c:pt>
                <c:pt idx="68">
                  <c:v>13.187273204077501</c:v>
                </c:pt>
                <c:pt idx="69">
                  <c:v>12.842473671570886</c:v>
                </c:pt>
                <c:pt idx="70">
                  <c:v>12.502571059657727</c:v>
                </c:pt>
                <c:pt idx="71">
                  <c:v>12.167428617155645</c:v>
                </c:pt>
                <c:pt idx="72">
                  <c:v>11.836915237048641</c:v>
                </c:pt>
                <c:pt idx="73">
                  <c:v>11.510905150236562</c:v>
                </c:pt>
                <c:pt idx="74">
                  <c:v>11.189277639774605</c:v>
                </c:pt>
                <c:pt idx="75">
                  <c:v>10.87191677397769</c:v>
                </c:pt>
                <c:pt idx="76">
                  <c:v>10.558711156913079</c:v>
                </c:pt>
                <c:pt idx="77">
                  <c:v>10.249553694942966</c:v>
                </c:pt>
                <c:pt idx="78">
                  <c:v>9.9443413780936964</c:v>
                </c:pt>
                <c:pt idx="79">
                  <c:v>9.6429750751298844</c:v>
                </c:pt>
                <c:pt idx="80">
                  <c:v>9.3453593413275673</c:v>
                </c:pt>
                <c:pt idx="81">
                  <c:v>9.0514022380006498</c:v>
                </c:pt>
                <c:pt idx="82">
                  <c:v>8.7610151629368769</c:v>
                </c:pt>
                <c:pt idx="83">
                  <c:v>8.4741126909609878</c:v>
                </c:pt>
                <c:pt idx="84">
                  <c:v>8.1906124239033087</c:v>
                </c:pt>
                <c:pt idx="85">
                  <c:v>7.910434849322308</c:v>
                </c:pt>
                <c:pt idx="86">
                  <c:v>7.6335032073687765</c:v>
                </c:pt>
                <c:pt idx="87">
                  <c:v>7.3597433652421458</c:v>
                </c:pt>
                <c:pt idx="88">
                  <c:v>7.0890836987169461</c:v>
                </c:pt>
                <c:pt idx="89">
                  <c:v>6.8214549802760596</c:v>
                </c:pt>
                <c:pt idx="90">
                  <c:v>6.5567902734065431</c:v>
                </c:pt>
                <c:pt idx="91">
                  <c:v>6.2950248326589353</c:v>
                </c:pt>
                <c:pt idx="92">
                  <c:v>6.0360960090942681</c:v>
                </c:pt>
                <c:pt idx="93">
                  <c:v>5.779943160778843</c:v>
                </c:pt>
                <c:pt idx="94">
                  <c:v>5.5265075680008158</c:v>
                </c:pt>
                <c:pt idx="95">
                  <c:v>5.2757323529166174</c:v>
                </c:pt>
                <c:pt idx="96">
                  <c:v>5.0275624033524657</c:v>
                </c:pt>
                <c:pt idx="97">
                  <c:v>4.781944300503004</c:v>
                </c:pt>
                <c:pt idx="98">
                  <c:v>4.5388262502946892</c:v>
                </c:pt>
                <c:pt idx="99">
                  <c:v>4.298158018188551</c:v>
                </c:pt>
                <c:pt idx="100">
                  <c:v>4.0598908672207035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D-47A5-80C7-3A4A7DDBC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0208"/>
        <c:axId val="511330568"/>
      </c:scatterChart>
      <c:valAx>
        <c:axId val="511330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0568"/>
        <c:crosses val="autoZero"/>
        <c:crossBetween val="midCat"/>
      </c:valAx>
      <c:valAx>
        <c:axId val="51133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0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OW!$N$2</c:f>
              <c:strCache>
                <c:ptCount val="1"/>
                <c:pt idx="0">
                  <c:v>Krw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OW!$M$4:$M$103</c:f>
              <c:numCache>
                <c:formatCode>General</c:formatCode>
                <c:ptCount val="100"/>
                <c:pt idx="0">
                  <c:v>0.10850000000000001</c:v>
                </c:pt>
                <c:pt idx="1">
                  <c:v>0.11700000000000001</c:v>
                </c:pt>
                <c:pt idx="2">
                  <c:v>0.1255</c:v>
                </c:pt>
                <c:pt idx="3">
                  <c:v>0.13400000000000001</c:v>
                </c:pt>
                <c:pt idx="4">
                  <c:v>0.14250000000000002</c:v>
                </c:pt>
                <c:pt idx="5">
                  <c:v>0.15100000000000002</c:v>
                </c:pt>
                <c:pt idx="6">
                  <c:v>0.1595</c:v>
                </c:pt>
                <c:pt idx="7">
                  <c:v>0.16800000000000001</c:v>
                </c:pt>
                <c:pt idx="8">
                  <c:v>0.17649999999999999</c:v>
                </c:pt>
                <c:pt idx="9">
                  <c:v>0.185</c:v>
                </c:pt>
                <c:pt idx="10">
                  <c:v>0.19350000000000001</c:v>
                </c:pt>
                <c:pt idx="11">
                  <c:v>0.20199999999999999</c:v>
                </c:pt>
                <c:pt idx="12">
                  <c:v>0.21049999999999996</c:v>
                </c:pt>
                <c:pt idx="13">
                  <c:v>0.21899999999999997</c:v>
                </c:pt>
                <c:pt idx="14">
                  <c:v>0.22750000000000001</c:v>
                </c:pt>
                <c:pt idx="15">
                  <c:v>0.23600000000000002</c:v>
                </c:pt>
                <c:pt idx="16">
                  <c:v>0.24450000000000002</c:v>
                </c:pt>
                <c:pt idx="17">
                  <c:v>0.253</c:v>
                </c:pt>
                <c:pt idx="18">
                  <c:v>0.26150000000000007</c:v>
                </c:pt>
                <c:pt idx="19">
                  <c:v>0.27</c:v>
                </c:pt>
                <c:pt idx="20">
                  <c:v>0.27850000000000008</c:v>
                </c:pt>
                <c:pt idx="21">
                  <c:v>0.28700000000000003</c:v>
                </c:pt>
                <c:pt idx="22">
                  <c:v>0.2955000000000001</c:v>
                </c:pt>
                <c:pt idx="23">
                  <c:v>0.30400000000000005</c:v>
                </c:pt>
                <c:pt idx="24">
                  <c:v>0.31250000000000006</c:v>
                </c:pt>
                <c:pt idx="25">
                  <c:v>0.32100000000000006</c:v>
                </c:pt>
                <c:pt idx="26">
                  <c:v>0.32950000000000007</c:v>
                </c:pt>
                <c:pt idx="27">
                  <c:v>0.33800000000000008</c:v>
                </c:pt>
                <c:pt idx="28">
                  <c:v>0.34650000000000009</c:v>
                </c:pt>
                <c:pt idx="29">
                  <c:v>0.35500000000000009</c:v>
                </c:pt>
                <c:pt idx="30">
                  <c:v>0.36350000000000005</c:v>
                </c:pt>
                <c:pt idx="31">
                  <c:v>0.37200000000000011</c:v>
                </c:pt>
                <c:pt idx="32">
                  <c:v>0.38050000000000006</c:v>
                </c:pt>
                <c:pt idx="33">
                  <c:v>0.38900000000000012</c:v>
                </c:pt>
                <c:pt idx="34">
                  <c:v>0.39750000000000008</c:v>
                </c:pt>
                <c:pt idx="35">
                  <c:v>0.40600000000000014</c:v>
                </c:pt>
                <c:pt idx="36">
                  <c:v>0.41450000000000009</c:v>
                </c:pt>
                <c:pt idx="37">
                  <c:v>0.42300000000000015</c:v>
                </c:pt>
                <c:pt idx="38">
                  <c:v>0.43150000000000011</c:v>
                </c:pt>
                <c:pt idx="39">
                  <c:v>0.44000000000000017</c:v>
                </c:pt>
                <c:pt idx="40">
                  <c:v>0.44850000000000012</c:v>
                </c:pt>
                <c:pt idx="41">
                  <c:v>0.45700000000000018</c:v>
                </c:pt>
                <c:pt idx="42">
                  <c:v>0.46550000000000014</c:v>
                </c:pt>
                <c:pt idx="43">
                  <c:v>0.4740000000000002</c:v>
                </c:pt>
                <c:pt idx="44">
                  <c:v>0.48250000000000015</c:v>
                </c:pt>
                <c:pt idx="45">
                  <c:v>0.49100000000000021</c:v>
                </c:pt>
                <c:pt idx="46">
                  <c:v>0.49950000000000017</c:v>
                </c:pt>
                <c:pt idx="47">
                  <c:v>0.50800000000000023</c:v>
                </c:pt>
                <c:pt idx="48">
                  <c:v>0.51650000000000018</c:v>
                </c:pt>
                <c:pt idx="49">
                  <c:v>0.52500000000000013</c:v>
                </c:pt>
                <c:pt idx="50">
                  <c:v>0.5335000000000002</c:v>
                </c:pt>
                <c:pt idx="51">
                  <c:v>0.54200000000000015</c:v>
                </c:pt>
                <c:pt idx="52">
                  <c:v>0.55050000000000021</c:v>
                </c:pt>
                <c:pt idx="53">
                  <c:v>0.55900000000000016</c:v>
                </c:pt>
                <c:pt idx="54">
                  <c:v>0.56750000000000023</c:v>
                </c:pt>
                <c:pt idx="55">
                  <c:v>0.57600000000000018</c:v>
                </c:pt>
                <c:pt idx="56">
                  <c:v>0.58450000000000024</c:v>
                </c:pt>
                <c:pt idx="57">
                  <c:v>0.59300000000000019</c:v>
                </c:pt>
                <c:pt idx="58">
                  <c:v>0.60150000000000026</c:v>
                </c:pt>
                <c:pt idx="59">
                  <c:v>0.61000000000000021</c:v>
                </c:pt>
                <c:pt idx="60">
                  <c:v>0.61850000000000027</c:v>
                </c:pt>
                <c:pt idx="61">
                  <c:v>0.62700000000000022</c:v>
                </c:pt>
                <c:pt idx="62">
                  <c:v>0.63550000000000029</c:v>
                </c:pt>
                <c:pt idx="63">
                  <c:v>0.64400000000000024</c:v>
                </c:pt>
                <c:pt idx="64">
                  <c:v>0.6525000000000003</c:v>
                </c:pt>
                <c:pt idx="65">
                  <c:v>0.66100000000000025</c:v>
                </c:pt>
                <c:pt idx="66">
                  <c:v>0.66950000000000032</c:v>
                </c:pt>
                <c:pt idx="67">
                  <c:v>0.67800000000000027</c:v>
                </c:pt>
                <c:pt idx="68">
                  <c:v>0.68650000000000033</c:v>
                </c:pt>
                <c:pt idx="69">
                  <c:v>0.69500000000000028</c:v>
                </c:pt>
                <c:pt idx="70">
                  <c:v>0.70350000000000035</c:v>
                </c:pt>
                <c:pt idx="71">
                  <c:v>0.7120000000000003</c:v>
                </c:pt>
                <c:pt idx="72">
                  <c:v>0.72050000000000036</c:v>
                </c:pt>
                <c:pt idx="73">
                  <c:v>0.72900000000000031</c:v>
                </c:pt>
                <c:pt idx="74">
                  <c:v>0.73750000000000038</c:v>
                </c:pt>
                <c:pt idx="75">
                  <c:v>0.74600000000000033</c:v>
                </c:pt>
                <c:pt idx="76">
                  <c:v>0.75450000000000039</c:v>
                </c:pt>
                <c:pt idx="77">
                  <c:v>0.76300000000000034</c:v>
                </c:pt>
                <c:pt idx="78">
                  <c:v>0.77150000000000041</c:v>
                </c:pt>
                <c:pt idx="79">
                  <c:v>0.78000000000000036</c:v>
                </c:pt>
                <c:pt idx="80">
                  <c:v>0.78850000000000042</c:v>
                </c:pt>
                <c:pt idx="81">
                  <c:v>0.79700000000000037</c:v>
                </c:pt>
                <c:pt idx="82">
                  <c:v>0.80550000000000044</c:v>
                </c:pt>
                <c:pt idx="83">
                  <c:v>0.81400000000000039</c:v>
                </c:pt>
                <c:pt idx="84">
                  <c:v>0.82250000000000045</c:v>
                </c:pt>
                <c:pt idx="85">
                  <c:v>0.83100000000000041</c:v>
                </c:pt>
                <c:pt idx="86">
                  <c:v>0.83950000000000047</c:v>
                </c:pt>
                <c:pt idx="87">
                  <c:v>0.84800000000000042</c:v>
                </c:pt>
                <c:pt idx="88">
                  <c:v>0.85650000000000048</c:v>
                </c:pt>
                <c:pt idx="89">
                  <c:v>0.86500000000000044</c:v>
                </c:pt>
                <c:pt idx="90">
                  <c:v>0.8735000000000005</c:v>
                </c:pt>
                <c:pt idx="91">
                  <c:v>0.88200000000000045</c:v>
                </c:pt>
                <c:pt idx="92">
                  <c:v>0.89050000000000051</c:v>
                </c:pt>
                <c:pt idx="93">
                  <c:v>0.89900000000000047</c:v>
                </c:pt>
                <c:pt idx="94">
                  <c:v>0.90750000000000053</c:v>
                </c:pt>
                <c:pt idx="95">
                  <c:v>0.91600000000000048</c:v>
                </c:pt>
                <c:pt idx="96">
                  <c:v>0.92450000000000054</c:v>
                </c:pt>
                <c:pt idx="97">
                  <c:v>0.9330000000000005</c:v>
                </c:pt>
                <c:pt idx="98">
                  <c:v>0.94150000000000056</c:v>
                </c:pt>
                <c:pt idx="99">
                  <c:v>0.95000000000000051</c:v>
                </c:pt>
              </c:numCache>
            </c:numRef>
          </c:xVal>
          <c:yVal>
            <c:numRef>
              <c:f>OW!$N$4:$N$103</c:f>
              <c:numCache>
                <c:formatCode>0.00000</c:formatCode>
                <c:ptCount val="100"/>
                <c:pt idx="0">
                  <c:v>8.0750000000000017E-4</c:v>
                </c:pt>
                <c:pt idx="1">
                  <c:v>2.2839549032325495E-3</c:v>
                </c:pt>
                <c:pt idx="2">
                  <c:v>4.1958930813356067E-3</c:v>
                </c:pt>
                <c:pt idx="3">
                  <c:v>6.4600000000000031E-3</c:v>
                </c:pt>
                <c:pt idx="4">
                  <c:v>9.0281244591554014E-3</c:v>
                </c:pt>
                <c:pt idx="5">
                  <c:v>1.1867777803784492E-2</c:v>
                </c:pt>
                <c:pt idx="6">
                  <c:v>1.4955109285792606E-2</c:v>
                </c:pt>
                <c:pt idx="7">
                  <c:v>1.8271639225860382E-2</c:v>
                </c:pt>
                <c:pt idx="8">
                  <c:v>2.1802499999999985E-2</c:v>
                </c:pt>
                <c:pt idx="9">
                  <c:v>2.5535392105859655E-2</c:v>
                </c:pt>
                <c:pt idx="10">
                  <c:v>2.9459919700331825E-2</c:v>
                </c:pt>
                <c:pt idx="11">
                  <c:v>3.3567144650684846E-2</c:v>
                </c:pt>
                <c:pt idx="12">
                  <c:v>3.7849274514183226E-2</c:v>
                </c:pt>
                <c:pt idx="13">
                  <c:v>4.2299436757479394E-2</c:v>
                </c:pt>
                <c:pt idx="14">
                  <c:v>4.6911510780937339E-2</c:v>
                </c:pt>
                <c:pt idx="15">
                  <c:v>5.167999999999999E-2</c:v>
                </c:pt>
                <c:pt idx="16">
                  <c:v>5.6599932475666428E-2</c:v>
                </c:pt>
                <c:pt idx="17">
                  <c:v>6.1666782387278803E-2</c:v>
                </c:pt>
                <c:pt idx="18">
                  <c:v>6.6876407041272817E-2</c:v>
                </c:pt>
                <c:pt idx="19">
                  <c:v>7.2224995673243225E-2</c:v>
                </c:pt>
                <c:pt idx="20">
                  <c:v>7.7709027347213702E-2</c:v>
                </c:pt>
                <c:pt idx="21">
                  <c:v>8.3325235973263273E-2</c:v>
                </c:pt>
                <c:pt idx="22">
                  <c:v>8.9070580966725502E-2</c:v>
                </c:pt>
                <c:pt idx="23">
                  <c:v>9.4942222430276044E-2</c:v>
                </c:pt>
                <c:pt idx="24">
                  <c:v>0.10093750000000007</c:v>
                </c:pt>
                <c:pt idx="25">
                  <c:v>0.10705391468788057</c:v>
                </c:pt>
                <c:pt idx="26">
                  <c:v>0.11328911319606137</c:v>
                </c:pt>
                <c:pt idx="27">
                  <c:v>0.11964087428634085</c:v>
                </c:pt>
                <c:pt idx="28">
                  <c:v>0.12610709687107233</c:v>
                </c:pt>
                <c:pt idx="29">
                  <c:v>0.13268578955562657</c:v>
                </c:pt>
                <c:pt idx="30">
                  <c:v>0.13937506141254255</c:v>
                </c:pt>
                <c:pt idx="31">
                  <c:v>0.14617311380688322</c:v>
                </c:pt>
                <c:pt idx="32">
                  <c:v>0.15307823312362223</c:v>
                </c:pt>
                <c:pt idx="33">
                  <c:v>0.16008878427297779</c:v>
                </c:pt>
                <c:pt idx="34">
                  <c:v>0.16720320486985299</c:v>
                </c:pt>
                <c:pt idx="35">
                  <c:v>0.17442000000000007</c:v>
                </c:pt>
                <c:pt idx="36">
                  <c:v>0.1817377374989852</c:v>
                </c:pt>
                <c:pt idx="37">
                  <c:v>0.18915504368110317</c:v>
                </c:pt>
                <c:pt idx="38">
                  <c:v>0.1966705994645617</c:v>
                </c:pt>
                <c:pt idx="39">
                  <c:v>0.20428313684687746</c:v>
                </c:pt>
                <c:pt idx="40">
                  <c:v>0.21199143569080817</c:v>
                </c:pt>
                <c:pt idx="41">
                  <c:v>0.21979432078650271</c:v>
                </c:pt>
                <c:pt idx="42">
                  <c:v>0.22769065916007639</c:v>
                </c:pt>
                <c:pt idx="43">
                  <c:v>0.23567935760265488</c:v>
                </c:pt>
                <c:pt idx="44">
                  <c:v>0.24375936039719606</c:v>
                </c:pt>
                <c:pt idx="45">
                  <c:v>0.25192964722318828</c:v>
                </c:pt>
                <c:pt idx="46">
                  <c:v>0.26018923122172083</c:v>
                </c:pt>
                <c:pt idx="47">
                  <c:v>0.26853715720547894</c:v>
                </c:pt>
                <c:pt idx="48">
                  <c:v>0.27697250000000018</c:v>
                </c:pt>
                <c:pt idx="49">
                  <c:v>0.28549436290406877</c:v>
                </c:pt>
                <c:pt idx="50">
                  <c:v>0.29410187625846612</c:v>
                </c:pt>
                <c:pt idx="51">
                  <c:v>0.30279419611346597</c:v>
                </c:pt>
                <c:pt idx="52">
                  <c:v>0.3115705029864832</c:v>
                </c:pt>
                <c:pt idx="53">
                  <c:v>0.32043000070218164</c:v>
                </c:pt>
                <c:pt idx="54">
                  <c:v>0.32937191530813636</c:v>
                </c:pt>
                <c:pt idx="55">
                  <c:v>0.33839549405983554</c:v>
                </c:pt>
                <c:pt idx="56">
                  <c:v>0.34750000446942464</c:v>
                </c:pt>
                <c:pt idx="57">
                  <c:v>0.35668473341313645</c:v>
                </c:pt>
                <c:pt idx="58">
                  <c:v>0.36594898629283046</c:v>
                </c:pt>
                <c:pt idx="59">
                  <c:v>0.37529208624749899</c:v>
                </c:pt>
                <c:pt idx="60">
                  <c:v>0.38471337341097228</c:v>
                </c:pt>
                <c:pt idx="61">
                  <c:v>0.39421220421240161</c:v>
                </c:pt>
                <c:pt idx="62">
                  <c:v>0.40378795071640056</c:v>
                </c:pt>
                <c:pt idx="63">
                  <c:v>0.41344000000000036</c:v>
                </c:pt>
                <c:pt idx="64">
                  <c:v>0.42316775356382041</c:v>
                </c:pt>
                <c:pt idx="65">
                  <c:v>0.43297062677507381</c:v>
                </c:pt>
                <c:pt idx="66">
                  <c:v>0.44284804834022956</c:v>
                </c:pt>
                <c:pt idx="67">
                  <c:v>0.45279945980533187</c:v>
                </c:pt>
                <c:pt idx="68">
                  <c:v>0.46282431508213828</c:v>
                </c:pt>
                <c:pt idx="69">
                  <c:v>0.47292207999838659</c:v>
                </c:pt>
                <c:pt idx="70">
                  <c:v>0.4830922318706341</c:v>
                </c:pt>
                <c:pt idx="71">
                  <c:v>0.49333425909823087</c:v>
                </c:pt>
                <c:pt idx="72">
                  <c:v>0.50364766077710565</c:v>
                </c:pt>
                <c:pt idx="73">
                  <c:v>0.51403194633213267</c:v>
                </c:pt>
                <c:pt idx="74">
                  <c:v>0.52448663516695115</c:v>
                </c:pt>
                <c:pt idx="75">
                  <c:v>0.53501125633018276</c:v>
                </c:pt>
                <c:pt idx="76">
                  <c:v>0.54560534819707418</c:v>
                </c:pt>
                <c:pt idx="77">
                  <c:v>0.55626845816565995</c:v>
                </c:pt>
                <c:pt idx="78">
                  <c:v>0.56700014236660523</c:v>
                </c:pt>
                <c:pt idx="79">
                  <c:v>0.57779996538594625</c:v>
                </c:pt>
                <c:pt idx="80">
                  <c:v>0.58866750000000057</c:v>
                </c:pt>
                <c:pt idx="81">
                  <c:v>0.59960232692176962</c:v>
                </c:pt>
                <c:pt idx="82">
                  <c:v>0.61060403455819934</c:v>
                </c:pt>
                <c:pt idx="83">
                  <c:v>0.62167221877770984</c:v>
                </c:pt>
                <c:pt idx="84">
                  <c:v>0.63280648268744111</c:v>
                </c:pt>
                <c:pt idx="85">
                  <c:v>0.64400643641969979</c:v>
                </c:pt>
                <c:pt idx="86">
                  <c:v>0.65527169692712262</c:v>
                </c:pt>
                <c:pt idx="87">
                  <c:v>0.66660188778610641</c:v>
                </c:pt>
                <c:pt idx="88">
                  <c:v>0.67799663900807861</c:v>
                </c:pt>
                <c:pt idx="89">
                  <c:v>0.68945558685821151</c:v>
                </c:pt>
                <c:pt idx="90">
                  <c:v>0.70097837368120774</c:v>
                </c:pt>
                <c:pt idx="91">
                  <c:v>0.71256464773380457</c:v>
                </c:pt>
                <c:pt idx="92">
                  <c:v>0.72421406302366909</c:v>
                </c:pt>
                <c:pt idx="93">
                  <c:v>0.73592627915437359</c:v>
                </c:pt>
                <c:pt idx="94">
                  <c:v>0.74770096117615836</c:v>
                </c:pt>
                <c:pt idx="95">
                  <c:v>0.75953777944220857</c:v>
                </c:pt>
                <c:pt idx="96">
                  <c:v>0.77143640947018521</c:v>
                </c:pt>
                <c:pt idx="97">
                  <c:v>0.7833965318087649</c:v>
                </c:pt>
                <c:pt idx="98">
                  <c:v>0.79541783190896043</c:v>
                </c:pt>
                <c:pt idx="99">
                  <c:v>0.80750000000000066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2-454D-A28C-951CBE4FDBA6}"/>
            </c:ext>
          </c:extLst>
        </c:ser>
        <c:ser>
          <c:idx val="1"/>
          <c:order val="1"/>
          <c:tx>
            <c:strRef>
              <c:f>OW!$O$2</c:f>
              <c:strCache>
                <c:ptCount val="1"/>
                <c:pt idx="0">
                  <c:v>Kro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OW!$M$4:$M$103</c:f>
              <c:numCache>
                <c:formatCode>General</c:formatCode>
                <c:ptCount val="100"/>
                <c:pt idx="0">
                  <c:v>0.10850000000000001</c:v>
                </c:pt>
                <c:pt idx="1">
                  <c:v>0.11700000000000001</c:v>
                </c:pt>
                <c:pt idx="2">
                  <c:v>0.1255</c:v>
                </c:pt>
                <c:pt idx="3">
                  <c:v>0.13400000000000001</c:v>
                </c:pt>
                <c:pt idx="4">
                  <c:v>0.14250000000000002</c:v>
                </c:pt>
                <c:pt idx="5">
                  <c:v>0.15100000000000002</c:v>
                </c:pt>
                <c:pt idx="6">
                  <c:v>0.1595</c:v>
                </c:pt>
                <c:pt idx="7">
                  <c:v>0.16800000000000001</c:v>
                </c:pt>
                <c:pt idx="8">
                  <c:v>0.17649999999999999</c:v>
                </c:pt>
                <c:pt idx="9">
                  <c:v>0.185</c:v>
                </c:pt>
                <c:pt idx="10">
                  <c:v>0.19350000000000001</c:v>
                </c:pt>
                <c:pt idx="11">
                  <c:v>0.20199999999999999</c:v>
                </c:pt>
                <c:pt idx="12">
                  <c:v>0.21049999999999996</c:v>
                </c:pt>
                <c:pt idx="13">
                  <c:v>0.21899999999999997</c:v>
                </c:pt>
                <c:pt idx="14">
                  <c:v>0.22750000000000001</c:v>
                </c:pt>
                <c:pt idx="15">
                  <c:v>0.23600000000000002</c:v>
                </c:pt>
                <c:pt idx="16">
                  <c:v>0.24450000000000002</c:v>
                </c:pt>
                <c:pt idx="17">
                  <c:v>0.253</c:v>
                </c:pt>
                <c:pt idx="18">
                  <c:v>0.26150000000000007</c:v>
                </c:pt>
                <c:pt idx="19">
                  <c:v>0.27</c:v>
                </c:pt>
                <c:pt idx="20">
                  <c:v>0.27850000000000008</c:v>
                </c:pt>
                <c:pt idx="21">
                  <c:v>0.28700000000000003</c:v>
                </c:pt>
                <c:pt idx="22">
                  <c:v>0.2955000000000001</c:v>
                </c:pt>
                <c:pt idx="23">
                  <c:v>0.30400000000000005</c:v>
                </c:pt>
                <c:pt idx="24">
                  <c:v>0.31250000000000006</c:v>
                </c:pt>
                <c:pt idx="25">
                  <c:v>0.32100000000000006</c:v>
                </c:pt>
                <c:pt idx="26">
                  <c:v>0.32950000000000007</c:v>
                </c:pt>
                <c:pt idx="27">
                  <c:v>0.33800000000000008</c:v>
                </c:pt>
                <c:pt idx="28">
                  <c:v>0.34650000000000009</c:v>
                </c:pt>
                <c:pt idx="29">
                  <c:v>0.35500000000000009</c:v>
                </c:pt>
                <c:pt idx="30">
                  <c:v>0.36350000000000005</c:v>
                </c:pt>
                <c:pt idx="31">
                  <c:v>0.37200000000000011</c:v>
                </c:pt>
                <c:pt idx="32">
                  <c:v>0.38050000000000006</c:v>
                </c:pt>
                <c:pt idx="33">
                  <c:v>0.38900000000000012</c:v>
                </c:pt>
                <c:pt idx="34">
                  <c:v>0.39750000000000008</c:v>
                </c:pt>
                <c:pt idx="35">
                  <c:v>0.40600000000000014</c:v>
                </c:pt>
                <c:pt idx="36">
                  <c:v>0.41450000000000009</c:v>
                </c:pt>
                <c:pt idx="37">
                  <c:v>0.42300000000000015</c:v>
                </c:pt>
                <c:pt idx="38">
                  <c:v>0.43150000000000011</c:v>
                </c:pt>
                <c:pt idx="39">
                  <c:v>0.44000000000000017</c:v>
                </c:pt>
                <c:pt idx="40">
                  <c:v>0.44850000000000012</c:v>
                </c:pt>
                <c:pt idx="41">
                  <c:v>0.45700000000000018</c:v>
                </c:pt>
                <c:pt idx="42">
                  <c:v>0.46550000000000014</c:v>
                </c:pt>
                <c:pt idx="43">
                  <c:v>0.4740000000000002</c:v>
                </c:pt>
                <c:pt idx="44">
                  <c:v>0.48250000000000015</c:v>
                </c:pt>
                <c:pt idx="45">
                  <c:v>0.49100000000000021</c:v>
                </c:pt>
                <c:pt idx="46">
                  <c:v>0.49950000000000017</c:v>
                </c:pt>
                <c:pt idx="47">
                  <c:v>0.50800000000000023</c:v>
                </c:pt>
                <c:pt idx="48">
                  <c:v>0.51650000000000018</c:v>
                </c:pt>
                <c:pt idx="49">
                  <c:v>0.52500000000000013</c:v>
                </c:pt>
                <c:pt idx="50">
                  <c:v>0.5335000000000002</c:v>
                </c:pt>
                <c:pt idx="51">
                  <c:v>0.54200000000000015</c:v>
                </c:pt>
                <c:pt idx="52">
                  <c:v>0.55050000000000021</c:v>
                </c:pt>
                <c:pt idx="53">
                  <c:v>0.55900000000000016</c:v>
                </c:pt>
                <c:pt idx="54">
                  <c:v>0.56750000000000023</c:v>
                </c:pt>
                <c:pt idx="55">
                  <c:v>0.57600000000000018</c:v>
                </c:pt>
                <c:pt idx="56">
                  <c:v>0.58450000000000024</c:v>
                </c:pt>
                <c:pt idx="57">
                  <c:v>0.59300000000000019</c:v>
                </c:pt>
                <c:pt idx="58">
                  <c:v>0.60150000000000026</c:v>
                </c:pt>
                <c:pt idx="59">
                  <c:v>0.61000000000000021</c:v>
                </c:pt>
                <c:pt idx="60">
                  <c:v>0.61850000000000027</c:v>
                </c:pt>
                <c:pt idx="61">
                  <c:v>0.62700000000000022</c:v>
                </c:pt>
                <c:pt idx="62">
                  <c:v>0.63550000000000029</c:v>
                </c:pt>
                <c:pt idx="63">
                  <c:v>0.64400000000000024</c:v>
                </c:pt>
                <c:pt idx="64">
                  <c:v>0.6525000000000003</c:v>
                </c:pt>
                <c:pt idx="65">
                  <c:v>0.66100000000000025</c:v>
                </c:pt>
                <c:pt idx="66">
                  <c:v>0.66950000000000032</c:v>
                </c:pt>
                <c:pt idx="67">
                  <c:v>0.67800000000000027</c:v>
                </c:pt>
                <c:pt idx="68">
                  <c:v>0.68650000000000033</c:v>
                </c:pt>
                <c:pt idx="69">
                  <c:v>0.69500000000000028</c:v>
                </c:pt>
                <c:pt idx="70">
                  <c:v>0.70350000000000035</c:v>
                </c:pt>
                <c:pt idx="71">
                  <c:v>0.7120000000000003</c:v>
                </c:pt>
                <c:pt idx="72">
                  <c:v>0.72050000000000036</c:v>
                </c:pt>
                <c:pt idx="73">
                  <c:v>0.72900000000000031</c:v>
                </c:pt>
                <c:pt idx="74">
                  <c:v>0.73750000000000038</c:v>
                </c:pt>
                <c:pt idx="75">
                  <c:v>0.74600000000000033</c:v>
                </c:pt>
                <c:pt idx="76">
                  <c:v>0.75450000000000039</c:v>
                </c:pt>
                <c:pt idx="77">
                  <c:v>0.76300000000000034</c:v>
                </c:pt>
                <c:pt idx="78">
                  <c:v>0.77150000000000041</c:v>
                </c:pt>
                <c:pt idx="79">
                  <c:v>0.78000000000000036</c:v>
                </c:pt>
                <c:pt idx="80">
                  <c:v>0.78850000000000042</c:v>
                </c:pt>
                <c:pt idx="81">
                  <c:v>0.79700000000000037</c:v>
                </c:pt>
                <c:pt idx="82">
                  <c:v>0.80550000000000044</c:v>
                </c:pt>
                <c:pt idx="83">
                  <c:v>0.81400000000000039</c:v>
                </c:pt>
                <c:pt idx="84">
                  <c:v>0.82250000000000045</c:v>
                </c:pt>
                <c:pt idx="85">
                  <c:v>0.83100000000000041</c:v>
                </c:pt>
                <c:pt idx="86">
                  <c:v>0.83950000000000047</c:v>
                </c:pt>
                <c:pt idx="87">
                  <c:v>0.84800000000000042</c:v>
                </c:pt>
                <c:pt idx="88">
                  <c:v>0.85650000000000048</c:v>
                </c:pt>
                <c:pt idx="89">
                  <c:v>0.86500000000000044</c:v>
                </c:pt>
                <c:pt idx="90">
                  <c:v>0.8735000000000005</c:v>
                </c:pt>
                <c:pt idx="91">
                  <c:v>0.88200000000000045</c:v>
                </c:pt>
                <c:pt idx="92">
                  <c:v>0.89050000000000051</c:v>
                </c:pt>
                <c:pt idx="93">
                  <c:v>0.89900000000000047</c:v>
                </c:pt>
                <c:pt idx="94">
                  <c:v>0.90750000000000053</c:v>
                </c:pt>
                <c:pt idx="95">
                  <c:v>0.91600000000000048</c:v>
                </c:pt>
                <c:pt idx="96">
                  <c:v>0.92450000000000054</c:v>
                </c:pt>
                <c:pt idx="97">
                  <c:v>0.9330000000000005</c:v>
                </c:pt>
                <c:pt idx="98">
                  <c:v>0.94150000000000056</c:v>
                </c:pt>
                <c:pt idx="99">
                  <c:v>0.95000000000000051</c:v>
                </c:pt>
              </c:numCache>
            </c:numRef>
          </c:xVal>
          <c:yVal>
            <c:numRef>
              <c:f>OW!$O$4:$O$103</c:f>
              <c:numCache>
                <c:formatCode>0.00000</c:formatCode>
                <c:ptCount val="100"/>
                <c:pt idx="0">
                  <c:v>0.8165066084999999</c:v>
                </c:pt>
                <c:pt idx="1">
                  <c:v>0.78401293599999988</c:v>
                </c:pt>
                <c:pt idx="2">
                  <c:v>0.75249888849999991</c:v>
                </c:pt>
                <c:pt idx="3">
                  <c:v>0.72194457599999995</c:v>
                </c:pt>
                <c:pt idx="4">
                  <c:v>0.69233031249999999</c:v>
                </c:pt>
                <c:pt idx="5">
                  <c:v>0.6636366159999999</c:v>
                </c:pt>
                <c:pt idx="6">
                  <c:v>0.63584420849999979</c:v>
                </c:pt>
                <c:pt idx="7">
                  <c:v>0.60893401600000008</c:v>
                </c:pt>
                <c:pt idx="8">
                  <c:v>0.58288716850000011</c:v>
                </c:pt>
                <c:pt idx="9">
                  <c:v>0.5576850000000001</c:v>
                </c:pt>
                <c:pt idx="10">
                  <c:v>0.53330904850000005</c:v>
                </c:pt>
                <c:pt idx="11">
                  <c:v>0.50974105599999997</c:v>
                </c:pt>
                <c:pt idx="12">
                  <c:v>0.48696296850000004</c:v>
                </c:pt>
                <c:pt idx="13">
                  <c:v>0.46495693599999988</c:v>
                </c:pt>
                <c:pt idx="14">
                  <c:v>0.44370531249999989</c:v>
                </c:pt>
                <c:pt idx="15">
                  <c:v>0.42319065599999989</c:v>
                </c:pt>
                <c:pt idx="16">
                  <c:v>0.40339572849999994</c:v>
                </c:pt>
                <c:pt idx="17">
                  <c:v>0.38430349599999986</c:v>
                </c:pt>
                <c:pt idx="18">
                  <c:v>0.36589712849999989</c:v>
                </c:pt>
                <c:pt idx="19">
                  <c:v>0.34815999999999986</c:v>
                </c:pt>
                <c:pt idx="20">
                  <c:v>0.33107568849999985</c:v>
                </c:pt>
                <c:pt idx="21">
                  <c:v>0.31462797599999981</c:v>
                </c:pt>
                <c:pt idx="22">
                  <c:v>0.29880084849999988</c:v>
                </c:pt>
                <c:pt idx="23">
                  <c:v>0.2835784959999999</c:v>
                </c:pt>
                <c:pt idx="24">
                  <c:v>0.26894531249999998</c:v>
                </c:pt>
                <c:pt idx="25">
                  <c:v>0.254885896</c:v>
                </c:pt>
                <c:pt idx="26">
                  <c:v>0.24138504849999992</c:v>
                </c:pt>
                <c:pt idx="27">
                  <c:v>0.22842777599999997</c:v>
                </c:pt>
                <c:pt idx="28">
                  <c:v>0.21599928849999997</c:v>
                </c:pt>
                <c:pt idx="29">
                  <c:v>0.20408499999999993</c:v>
                </c:pt>
                <c:pt idx="30">
                  <c:v>0.19267052849999994</c:v>
                </c:pt>
                <c:pt idx="31">
                  <c:v>0.18174169599999995</c:v>
                </c:pt>
                <c:pt idx="32">
                  <c:v>0.17128452849999992</c:v>
                </c:pt>
                <c:pt idx="33">
                  <c:v>0.1612852559999999</c:v>
                </c:pt>
                <c:pt idx="34">
                  <c:v>0.15173031249999991</c:v>
                </c:pt>
                <c:pt idx="35">
                  <c:v>0.14260633599999992</c:v>
                </c:pt>
                <c:pt idx="36">
                  <c:v>0.13390016849999992</c:v>
                </c:pt>
                <c:pt idx="37">
                  <c:v>0.1255988559999999</c:v>
                </c:pt>
                <c:pt idx="38">
                  <c:v>0.11768964849999992</c:v>
                </c:pt>
                <c:pt idx="39">
                  <c:v>0.1101599999999999</c:v>
                </c:pt>
                <c:pt idx="40">
                  <c:v>0.10299756849999991</c:v>
                </c:pt>
                <c:pt idx="41">
                  <c:v>9.6190215999999884E-2</c:v>
                </c:pt>
                <c:pt idx="42">
                  <c:v>8.9726008499999885E-2</c:v>
                </c:pt>
                <c:pt idx="43">
                  <c:v>8.3593215999999901E-2</c:v>
                </c:pt>
                <c:pt idx="44">
                  <c:v>7.7780312499999907E-2</c:v>
                </c:pt>
                <c:pt idx="45">
                  <c:v>7.2275975999999895E-2</c:v>
                </c:pt>
                <c:pt idx="46">
                  <c:v>6.7069088499999915E-2</c:v>
                </c:pt>
                <c:pt idx="47">
                  <c:v>6.2148735999999913E-2</c:v>
                </c:pt>
                <c:pt idx="48">
                  <c:v>5.7504208499999904E-2</c:v>
                </c:pt>
                <c:pt idx="49">
                  <c:v>5.3124999999999901E-2</c:v>
                </c:pt>
                <c:pt idx="50">
                  <c:v>4.9000808499999909E-2</c:v>
                </c:pt>
                <c:pt idx="51">
                  <c:v>4.5121535999999907E-2</c:v>
                </c:pt>
                <c:pt idx="52">
                  <c:v>4.1477288499999904E-2</c:v>
                </c:pt>
                <c:pt idx="53">
                  <c:v>3.8058375999999915E-2</c:v>
                </c:pt>
                <c:pt idx="54">
                  <c:v>3.4855312499999916E-2</c:v>
                </c:pt>
                <c:pt idx="55">
                  <c:v>3.1858815999999915E-2</c:v>
                </c:pt>
                <c:pt idx="56">
                  <c:v>2.9059808499999919E-2</c:v>
                </c:pt>
                <c:pt idx="57">
                  <c:v>2.6449415999999924E-2</c:v>
                </c:pt>
                <c:pt idx="58">
                  <c:v>2.4018968499999929E-2</c:v>
                </c:pt>
                <c:pt idx="59">
                  <c:v>2.1759999999999932E-2</c:v>
                </c:pt>
                <c:pt idx="60">
                  <c:v>1.966424849999994E-2</c:v>
                </c:pt>
                <c:pt idx="61">
                  <c:v>1.7723655999999938E-2</c:v>
                </c:pt>
                <c:pt idx="62">
                  <c:v>1.5930368499999941E-2</c:v>
                </c:pt>
                <c:pt idx="63">
                  <c:v>1.4276735999999944E-2</c:v>
                </c:pt>
                <c:pt idx="64">
                  <c:v>1.2755312499999947E-2</c:v>
                </c:pt>
                <c:pt idx="65">
                  <c:v>1.1358855999999952E-2</c:v>
                </c:pt>
                <c:pt idx="66">
                  <c:v>1.0080328499999952E-2</c:v>
                </c:pt>
                <c:pt idx="67">
                  <c:v>8.9128959999999566E-3</c:v>
                </c:pt>
                <c:pt idx="68">
                  <c:v>7.8499284999999589E-3</c:v>
                </c:pt>
                <c:pt idx="69">
                  <c:v>6.8849999999999623E-3</c:v>
                </c:pt>
                <c:pt idx="70">
                  <c:v>6.011888499999965E-3</c:v>
                </c:pt>
                <c:pt idx="71">
                  <c:v>5.2245759999999678E-3</c:v>
                </c:pt>
                <c:pt idx="72">
                  <c:v>4.5172484999999717E-3</c:v>
                </c:pt>
                <c:pt idx="73">
                  <c:v>3.8842959999999733E-3</c:v>
                </c:pt>
                <c:pt idx="74">
                  <c:v>3.3203124999999765E-3</c:v>
                </c:pt>
                <c:pt idx="75">
                  <c:v>2.820095999999979E-3</c:v>
                </c:pt>
                <c:pt idx="76">
                  <c:v>2.3786484999999808E-3</c:v>
                </c:pt>
                <c:pt idx="77">
                  <c:v>1.9911759999999825E-3</c:v>
                </c:pt>
                <c:pt idx="78">
                  <c:v>1.653088499999985E-3</c:v>
                </c:pt>
                <c:pt idx="79">
                  <c:v>1.3599999999999867E-3</c:v>
                </c:pt>
                <c:pt idx="80">
                  <c:v>1.1077284999999886E-3</c:v>
                </c:pt>
                <c:pt idx="81">
                  <c:v>8.9229599999998991E-4</c:v>
                </c:pt>
                <c:pt idx="82">
                  <c:v>7.0992849999999136E-4</c:v>
                </c:pt>
                <c:pt idx="83">
                  <c:v>5.5705599999999263E-4</c:v>
                </c:pt>
                <c:pt idx="84">
                  <c:v>4.3031249999999391E-4</c:v>
                </c:pt>
                <c:pt idx="85">
                  <c:v>3.265359999999949E-4</c:v>
                </c:pt>
                <c:pt idx="86">
                  <c:v>2.4276849999999584E-4</c:v>
                </c:pt>
                <c:pt idx="87">
                  <c:v>1.7625599999999671E-4</c:v>
                </c:pt>
                <c:pt idx="88">
                  <c:v>1.2444849999999742E-4</c:v>
                </c:pt>
                <c:pt idx="89">
                  <c:v>8.4999999999998014E-5</c:v>
                </c:pt>
                <c:pt idx="90">
                  <c:v>5.5768499999998536E-5</c:v>
                </c:pt>
                <c:pt idx="91">
                  <c:v>3.4815999999998963E-5</c:v>
                </c:pt>
                <c:pt idx="92">
                  <c:v>2.0408499999999298E-5</c:v>
                </c:pt>
                <c:pt idx="93">
                  <c:v>1.101599999999955E-5</c:v>
                </c:pt>
                <c:pt idx="94">
                  <c:v>5.312499999999737E-6</c:v>
                </c:pt>
                <c:pt idx="95">
                  <c:v>2.1759999999998628E-6</c:v>
                </c:pt>
                <c:pt idx="96">
                  <c:v>6.8849999999994119E-7</c:v>
                </c:pt>
                <c:pt idx="97">
                  <c:v>1.3599999999998237E-7</c:v>
                </c:pt>
                <c:pt idx="98">
                  <c:v>8.499999999997765E-9</c:v>
                </c:pt>
                <c:pt idx="99">
                  <c:v>1.6736507885966389E-61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B2-454D-A28C-951CBE4FD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0208"/>
        <c:axId val="511330568"/>
      </c:scatterChart>
      <c:valAx>
        <c:axId val="511330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0568"/>
        <c:crosses val="autoZero"/>
        <c:crossBetween val="midCat"/>
      </c:valAx>
      <c:valAx>
        <c:axId val="511330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OW!$Q$2</c:f>
              <c:strCache>
                <c:ptCount val="1"/>
                <c:pt idx="0">
                  <c:v>Pcow</c:v>
                </c:pt>
              </c:strCache>
            </c:strRef>
          </c:tx>
          <c:marker>
            <c:symbol val="none"/>
          </c:marker>
          <c:xVal>
            <c:numRef>
              <c:f>OW!$M$3:$M$103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0.10850000000000001</c:v>
                </c:pt>
                <c:pt idx="2">
                  <c:v>0.11700000000000001</c:v>
                </c:pt>
                <c:pt idx="3">
                  <c:v>0.1255</c:v>
                </c:pt>
                <c:pt idx="4">
                  <c:v>0.13400000000000001</c:v>
                </c:pt>
                <c:pt idx="5">
                  <c:v>0.14250000000000002</c:v>
                </c:pt>
                <c:pt idx="6">
                  <c:v>0.15100000000000002</c:v>
                </c:pt>
                <c:pt idx="7">
                  <c:v>0.1595</c:v>
                </c:pt>
                <c:pt idx="8">
                  <c:v>0.16800000000000001</c:v>
                </c:pt>
                <c:pt idx="9">
                  <c:v>0.17649999999999999</c:v>
                </c:pt>
                <c:pt idx="10">
                  <c:v>0.185</c:v>
                </c:pt>
                <c:pt idx="11">
                  <c:v>0.19350000000000001</c:v>
                </c:pt>
                <c:pt idx="12">
                  <c:v>0.20199999999999999</c:v>
                </c:pt>
                <c:pt idx="13">
                  <c:v>0.21049999999999996</c:v>
                </c:pt>
                <c:pt idx="14">
                  <c:v>0.21899999999999997</c:v>
                </c:pt>
                <c:pt idx="15">
                  <c:v>0.22750000000000001</c:v>
                </c:pt>
                <c:pt idx="16">
                  <c:v>0.23600000000000002</c:v>
                </c:pt>
                <c:pt idx="17">
                  <c:v>0.24450000000000002</c:v>
                </c:pt>
                <c:pt idx="18">
                  <c:v>0.253</c:v>
                </c:pt>
                <c:pt idx="19">
                  <c:v>0.26150000000000007</c:v>
                </c:pt>
                <c:pt idx="20">
                  <c:v>0.27</c:v>
                </c:pt>
                <c:pt idx="21">
                  <c:v>0.27850000000000008</c:v>
                </c:pt>
                <c:pt idx="22">
                  <c:v>0.28700000000000003</c:v>
                </c:pt>
                <c:pt idx="23">
                  <c:v>0.2955000000000001</c:v>
                </c:pt>
                <c:pt idx="24">
                  <c:v>0.30400000000000005</c:v>
                </c:pt>
                <c:pt idx="25">
                  <c:v>0.31250000000000006</c:v>
                </c:pt>
                <c:pt idx="26">
                  <c:v>0.32100000000000006</c:v>
                </c:pt>
                <c:pt idx="27">
                  <c:v>0.32950000000000007</c:v>
                </c:pt>
                <c:pt idx="28">
                  <c:v>0.33800000000000008</c:v>
                </c:pt>
                <c:pt idx="29">
                  <c:v>0.34650000000000009</c:v>
                </c:pt>
                <c:pt idx="30">
                  <c:v>0.35500000000000009</c:v>
                </c:pt>
                <c:pt idx="31">
                  <c:v>0.36350000000000005</c:v>
                </c:pt>
                <c:pt idx="32">
                  <c:v>0.37200000000000011</c:v>
                </c:pt>
                <c:pt idx="33">
                  <c:v>0.38050000000000006</c:v>
                </c:pt>
                <c:pt idx="34">
                  <c:v>0.38900000000000012</c:v>
                </c:pt>
                <c:pt idx="35">
                  <c:v>0.39750000000000008</c:v>
                </c:pt>
                <c:pt idx="36">
                  <c:v>0.40600000000000014</c:v>
                </c:pt>
                <c:pt idx="37">
                  <c:v>0.41450000000000009</c:v>
                </c:pt>
                <c:pt idx="38">
                  <c:v>0.42300000000000015</c:v>
                </c:pt>
                <c:pt idx="39">
                  <c:v>0.43150000000000011</c:v>
                </c:pt>
                <c:pt idx="40">
                  <c:v>0.44000000000000017</c:v>
                </c:pt>
                <c:pt idx="41">
                  <c:v>0.44850000000000012</c:v>
                </c:pt>
                <c:pt idx="42">
                  <c:v>0.45700000000000018</c:v>
                </c:pt>
                <c:pt idx="43">
                  <c:v>0.46550000000000014</c:v>
                </c:pt>
                <c:pt idx="44">
                  <c:v>0.4740000000000002</c:v>
                </c:pt>
                <c:pt idx="45">
                  <c:v>0.48250000000000015</c:v>
                </c:pt>
                <c:pt idx="46">
                  <c:v>0.49100000000000021</c:v>
                </c:pt>
                <c:pt idx="47">
                  <c:v>0.49950000000000017</c:v>
                </c:pt>
                <c:pt idx="48">
                  <c:v>0.50800000000000023</c:v>
                </c:pt>
                <c:pt idx="49">
                  <c:v>0.51650000000000018</c:v>
                </c:pt>
                <c:pt idx="50">
                  <c:v>0.52500000000000013</c:v>
                </c:pt>
                <c:pt idx="51">
                  <c:v>0.5335000000000002</c:v>
                </c:pt>
                <c:pt idx="52">
                  <c:v>0.54200000000000015</c:v>
                </c:pt>
                <c:pt idx="53">
                  <c:v>0.55050000000000021</c:v>
                </c:pt>
                <c:pt idx="54">
                  <c:v>0.55900000000000016</c:v>
                </c:pt>
                <c:pt idx="55">
                  <c:v>0.56750000000000023</c:v>
                </c:pt>
                <c:pt idx="56">
                  <c:v>0.57600000000000018</c:v>
                </c:pt>
                <c:pt idx="57">
                  <c:v>0.58450000000000024</c:v>
                </c:pt>
                <c:pt idx="58">
                  <c:v>0.59300000000000019</c:v>
                </c:pt>
                <c:pt idx="59">
                  <c:v>0.60150000000000026</c:v>
                </c:pt>
                <c:pt idx="60">
                  <c:v>0.61000000000000021</c:v>
                </c:pt>
                <c:pt idx="61">
                  <c:v>0.61850000000000027</c:v>
                </c:pt>
                <c:pt idx="62">
                  <c:v>0.62700000000000022</c:v>
                </c:pt>
                <c:pt idx="63">
                  <c:v>0.63550000000000029</c:v>
                </c:pt>
                <c:pt idx="64">
                  <c:v>0.64400000000000024</c:v>
                </c:pt>
                <c:pt idx="65">
                  <c:v>0.6525000000000003</c:v>
                </c:pt>
                <c:pt idx="66">
                  <c:v>0.66100000000000025</c:v>
                </c:pt>
                <c:pt idx="67">
                  <c:v>0.66950000000000032</c:v>
                </c:pt>
                <c:pt idx="68">
                  <c:v>0.67800000000000027</c:v>
                </c:pt>
                <c:pt idx="69">
                  <c:v>0.68650000000000033</c:v>
                </c:pt>
                <c:pt idx="70">
                  <c:v>0.69500000000000028</c:v>
                </c:pt>
                <c:pt idx="71">
                  <c:v>0.70350000000000035</c:v>
                </c:pt>
                <c:pt idx="72">
                  <c:v>0.7120000000000003</c:v>
                </c:pt>
                <c:pt idx="73">
                  <c:v>0.72050000000000036</c:v>
                </c:pt>
                <c:pt idx="74">
                  <c:v>0.72900000000000031</c:v>
                </c:pt>
                <c:pt idx="75">
                  <c:v>0.73750000000000038</c:v>
                </c:pt>
                <c:pt idx="76">
                  <c:v>0.74600000000000033</c:v>
                </c:pt>
                <c:pt idx="77">
                  <c:v>0.75450000000000039</c:v>
                </c:pt>
                <c:pt idx="78">
                  <c:v>0.76300000000000034</c:v>
                </c:pt>
                <c:pt idx="79">
                  <c:v>0.77150000000000041</c:v>
                </c:pt>
                <c:pt idx="80">
                  <c:v>0.78000000000000036</c:v>
                </c:pt>
                <c:pt idx="81">
                  <c:v>0.78850000000000042</c:v>
                </c:pt>
                <c:pt idx="82">
                  <c:v>0.79700000000000037</c:v>
                </c:pt>
                <c:pt idx="83">
                  <c:v>0.80550000000000044</c:v>
                </c:pt>
                <c:pt idx="84">
                  <c:v>0.81400000000000039</c:v>
                </c:pt>
                <c:pt idx="85">
                  <c:v>0.82250000000000045</c:v>
                </c:pt>
                <c:pt idx="86">
                  <c:v>0.83100000000000041</c:v>
                </c:pt>
                <c:pt idx="87">
                  <c:v>0.83950000000000047</c:v>
                </c:pt>
                <c:pt idx="88">
                  <c:v>0.84800000000000042</c:v>
                </c:pt>
                <c:pt idx="89">
                  <c:v>0.85650000000000048</c:v>
                </c:pt>
                <c:pt idx="90">
                  <c:v>0.86500000000000044</c:v>
                </c:pt>
                <c:pt idx="91">
                  <c:v>0.8735000000000005</c:v>
                </c:pt>
                <c:pt idx="92">
                  <c:v>0.88200000000000045</c:v>
                </c:pt>
                <c:pt idx="93">
                  <c:v>0.89050000000000051</c:v>
                </c:pt>
                <c:pt idx="94">
                  <c:v>0.89900000000000047</c:v>
                </c:pt>
                <c:pt idx="95">
                  <c:v>0.90750000000000053</c:v>
                </c:pt>
                <c:pt idx="96">
                  <c:v>0.91600000000000048</c:v>
                </c:pt>
                <c:pt idx="97">
                  <c:v>0.92450000000000054</c:v>
                </c:pt>
                <c:pt idx="98">
                  <c:v>0.9330000000000005</c:v>
                </c:pt>
                <c:pt idx="99">
                  <c:v>0.94150000000000056</c:v>
                </c:pt>
                <c:pt idx="100">
                  <c:v>0.95000000000000051</c:v>
                </c:pt>
              </c:numCache>
            </c:numRef>
          </c:xVal>
          <c:yVal>
            <c:numRef>
              <c:f>OW!$Q$3:$Q$103</c:f>
              <c:numCache>
                <c:formatCode>0.0</c:formatCode>
                <c:ptCount val="101"/>
                <c:pt idx="0">
                  <c:v>49.5</c:v>
                </c:pt>
                <c:pt idx="1">
                  <c:v>9.6538779838780471</c:v>
                </c:pt>
                <c:pt idx="2">
                  <c:v>-6.0189415810385833</c:v>
                </c:pt>
                <c:pt idx="3">
                  <c:v>-14.364657084238493</c:v>
                </c:pt>
                <c:pt idx="4">
                  <c:v>-19.633920554851933</c:v>
                </c:pt>
                <c:pt idx="5">
                  <c:v>-23.324725964649769</c:v>
                </c:pt>
                <c:pt idx="6">
                  <c:v>-26.100251228294198</c:v>
                </c:pt>
                <c:pt idx="7">
                  <c:v>-28.299363266779871</c:v>
                </c:pt>
                <c:pt idx="8">
                  <c:v>-30.113331641760372</c:v>
                </c:pt>
                <c:pt idx="9">
                  <c:v>-31.658352981028983</c:v>
                </c:pt>
                <c:pt idx="10">
                  <c:v>-33.009141564880366</c:v>
                </c:pt>
                <c:pt idx="11">
                  <c:v>-34.215968351803753</c:v>
                </c:pt>
                <c:pt idx="12">
                  <c:v>-35.313941483381015</c:v>
                </c:pt>
                <c:pt idx="13">
                  <c:v>-36.328359262822332</c:v>
                </c:pt>
                <c:pt idx="14">
                  <c:v>-37.27794716466255</c:v>
                </c:pt>
                <c:pt idx="15">
                  <c:v>-38.176894537691794</c:v>
                </c:pt>
                <c:pt idx="16">
                  <c:v>-39.036180192622886</c:v>
                </c:pt>
                <c:pt idx="17">
                  <c:v>-39.864460760685979</c:v>
                </c:pt>
                <c:pt idx="18">
                  <c:v>-40.668681452461428</c:v>
                </c:pt>
                <c:pt idx="19">
                  <c:v>-41.454505555528016</c:v>
                </c:pt>
                <c:pt idx="20">
                  <c:v>-42.22662261759654</c:v>
                </c:pt>
                <c:pt idx="21">
                  <c:v>-42.988973639309435</c:v>
                </c:pt>
                <c:pt idx="22">
                  <c:v>-43.744918375253754</c:v>
                </c:pt>
                <c:pt idx="23">
                  <c:v>-44.497361539848391</c:v>
                </c:pt>
                <c:pt idx="24">
                  <c:v>-45.248849380970256</c:v>
                </c:pt>
                <c:pt idx="25">
                  <c:v>-46.001644584649867</c:v>
                </c:pt>
                <c:pt idx="26">
                  <c:v>-46.757785133998333</c:v>
                </c:pt>
                <c:pt idx="27">
                  <c:v>-47.519131153316202</c:v>
                </c:pt>
                <c:pt idx="28">
                  <c:v>-48.287402667785749</c:v>
                </c:pt>
                <c:pt idx="29">
                  <c:v>-49.064210437401847</c:v>
                </c:pt>
                <c:pt idx="30">
                  <c:v>-49.851081475466408</c:v>
                </c:pt>
                <c:pt idx="31">
                  <c:v>-50.649480467709004</c:v>
                </c:pt>
                <c:pt idx="32">
                  <c:v>-51.460828021560957</c:v>
                </c:pt>
                <c:pt idx="33">
                  <c:v>-52.286516464891648</c:v>
                </c:pt>
                <c:pt idx="34">
                  <c:v>-53.127923758044226</c:v>
                </c:pt>
                <c:pt idx="35">
                  <c:v>-53.986425967290373</c:v>
                </c:pt>
                <c:pt idx="36">
                  <c:v>-54.863408661330737</c:v>
                </c:pt>
                <c:pt idx="37">
                  <c:v>-55.760277527725776</c:v>
                </c:pt>
                <c:pt idx="38">
                  <c:v>-56.678468457813153</c:v>
                </c:pt>
                <c:pt idx="39">
                  <c:v>-57.619457312906249</c:v>
                </c:pt>
                <c:pt idx="40">
                  <c:v>-58.584769558605529</c:v>
                </c:pt>
                <c:pt idx="41">
                  <c:v>-59.575989935886234</c:v>
                </c:pt>
                <c:pt idx="42">
                  <c:v>-60.594772325825062</c:v>
                </c:pt>
                <c:pt idx="43">
                  <c:v>-61.642849958387991</c:v>
                </c:pt>
                <c:pt idx="44">
                  <c:v>-62.722046113944629</c:v>
                </c:pt>
                <c:pt idx="45">
                  <c:v>-63.834285468683746</c:v>
                </c:pt>
                <c:pt idx="46">
                  <c:v>-64.981606241677056</c:v>
                </c:pt>
                <c:pt idx="47">
                  <c:v>-66.166173311957735</c:v>
                </c:pt>
                <c:pt idx="48">
                  <c:v>-67.390292488804477</c:v>
                </c:pt>
                <c:pt idx="49">
                  <c:v>-68.65642613777672</c:v>
                </c:pt>
                <c:pt idx="50">
                  <c:v>-69.967210389439629</c:v>
                </c:pt>
                <c:pt idx="51">
                  <c:v>-71.325474187844634</c:v>
                </c:pt>
                <c:pt idx="52">
                  <c:v>-72.73426047262393</c:v>
                </c:pt>
                <c:pt idx="53">
                  <c:v>-74.19684983320154</c:v>
                </c:pt>
                <c:pt idx="54">
                  <c:v>-75.716787027638503</c:v>
                </c:pt>
                <c:pt idx="55">
                  <c:v>-77.297910823929598</c:v>
                </c:pt>
                <c:pt idx="56">
                  <c:v>-78.94438770056594</c:v>
                </c:pt>
                <c:pt idx="57">
                  <c:v>-80.660750038923936</c:v>
                </c:pt>
                <c:pt idx="58">
                  <c:v>-82.451939556381944</c:v>
                </c:pt>
                <c:pt idx="59">
                  <c:v>-84.323356870896291</c:v>
                </c:pt>
                <c:pt idx="60">
                  <c:v>-86.28091826130705</c:v>
                </c:pt>
                <c:pt idx="61">
                  <c:v>-88.331120900867134</c:v>
                </c:pt>
                <c:pt idx="62">
                  <c:v>-90.48111810464016</c:v>
                </c:pt>
                <c:pt idx="63">
                  <c:v>-92.738806457771716</c:v>
                </c:pt>
                <c:pt idx="64">
                  <c:v>-95.112927098463814</c:v>
                </c:pt>
                <c:pt idx="65">
                  <c:v>-97.613183939417368</c:v>
                </c:pt>
                <c:pt idx="66">
                  <c:v>-100.25038225439337</c:v>
                </c:pt>
                <c:pt idx="67">
                  <c:v>-103.03659187206476</c:v>
                </c:pt>
                <c:pt idx="68">
                  <c:v>-105.98534026058798</c:v>
                </c:pt>
                <c:pt idx="69">
                  <c:v>-109.11184212503032</c:v>
                </c:pt>
                <c:pt idx="70">
                  <c:v>-112.43327387353447</c:v>
                </c:pt>
                <c:pt idx="71">
                  <c:v>-115.96910357098915</c:v>
                </c:pt>
                <c:pt idx="72">
                  <c:v>-119.74148997697269</c:v>
                </c:pt>
                <c:pt idx="73">
                  <c:v>-123.7757682184683</c:v>
                </c:pt>
                <c:pt idx="74">
                  <c:v>-128.1010449464811</c:v>
                </c:pt>
                <c:pt idx="75">
                  <c:v>-132.75093299833028</c:v>
                </c:pt>
                <c:pt idx="76">
                  <c:v>-137.76446540178071</c:v>
                </c:pt>
                <c:pt idx="77">
                  <c:v>-143.18724214236966</c:v>
                </c:pt>
                <c:pt idx="78">
                  <c:v>-149.07288215552737</c:v>
                </c:pt>
                <c:pt idx="79">
                  <c:v>-155.48488005213392</c:v>
                </c:pt>
                <c:pt idx="80">
                  <c:v>-162.49900607110001</c:v>
                </c:pt>
                <c:pt idx="81">
                  <c:v>-170.20644484252489</c:v>
                </c:pt>
                <c:pt idx="82">
                  <c:v>-178.71795360798666</c:v>
                </c:pt>
                <c:pt idx="83">
                  <c:v>-188.16944971558939</c:v>
                </c:pt>
                <c:pt idx="84">
                  <c:v>-198.72963750269395</c:v>
                </c:pt>
                <c:pt idx="85">
                  <c:v>-210.61060253603802</c:v>
                </c:pt>
                <c:pt idx="86">
                  <c:v>-224.08281877435829</c:v>
                </c:pt>
                <c:pt idx="87">
                  <c:v>-239.49688178327423</c:v>
                </c:pt>
                <c:pt idx="88">
                  <c:v>-257.31578354010082</c:v>
                </c:pt>
                <c:pt idx="89">
                  <c:v>-278.16424469192611</c:v>
                </c:pt>
                <c:pt idx="90">
                  <c:v>-302.90668547154718</c:v>
                </c:pt>
                <c:pt idx="91">
                  <c:v>-332.77540264161047</c:v>
                </c:pt>
                <c:pt idx="92">
                  <c:v>-369.59139665356724</c:v>
                </c:pt>
                <c:pt idx="93">
                  <c:v>-416.16711953650821</c:v>
                </c:pt>
                <c:pt idx="94">
                  <c:v>-477.09490172661867</c:v>
                </c:pt>
                <c:pt idx="95">
                  <c:v>-560.43683301159263</c:v>
                </c:pt>
                <c:pt idx="96">
                  <c:v>-681.81188417276883</c:v>
                </c:pt>
                <c:pt idx="97">
                  <c:v>-876.12025670849221</c:v>
                </c:pt>
                <c:pt idx="98">
                  <c:v>-1241.3684066162748</c:v>
                </c:pt>
                <c:pt idx="99">
                  <c:v>-2207.2937473719271</c:v>
                </c:pt>
                <c:pt idx="100">
                  <c:v>-16749.126187989903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3-4449-8AE1-2C17E6F52F4B}"/>
            </c:ext>
          </c:extLst>
        </c:ser>
        <c:ser>
          <c:idx val="3"/>
          <c:order val="1"/>
          <c:tx>
            <c:strRef>
              <c:f>OW!$P$2</c:f>
              <c:strCache>
                <c:ptCount val="1"/>
                <c:pt idx="0">
                  <c:v>Pcow DRN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OW!$M$3:$M$103</c:f>
              <c:numCache>
                <c:formatCode>General</c:formatCode>
                <c:ptCount val="101"/>
                <c:pt idx="0">
                  <c:v>0.1</c:v>
                </c:pt>
                <c:pt idx="1">
                  <c:v>0.10850000000000001</c:v>
                </c:pt>
                <c:pt idx="2">
                  <c:v>0.11700000000000001</c:v>
                </c:pt>
                <c:pt idx="3">
                  <c:v>0.1255</c:v>
                </c:pt>
                <c:pt idx="4">
                  <c:v>0.13400000000000001</c:v>
                </c:pt>
                <c:pt idx="5">
                  <c:v>0.14250000000000002</c:v>
                </c:pt>
                <c:pt idx="6">
                  <c:v>0.15100000000000002</c:v>
                </c:pt>
                <c:pt idx="7">
                  <c:v>0.1595</c:v>
                </c:pt>
                <c:pt idx="8">
                  <c:v>0.16800000000000001</c:v>
                </c:pt>
                <c:pt idx="9">
                  <c:v>0.17649999999999999</c:v>
                </c:pt>
                <c:pt idx="10">
                  <c:v>0.185</c:v>
                </c:pt>
                <c:pt idx="11">
                  <c:v>0.19350000000000001</c:v>
                </c:pt>
                <c:pt idx="12">
                  <c:v>0.20199999999999999</c:v>
                </c:pt>
                <c:pt idx="13">
                  <c:v>0.21049999999999996</c:v>
                </c:pt>
                <c:pt idx="14">
                  <c:v>0.21899999999999997</c:v>
                </c:pt>
                <c:pt idx="15">
                  <c:v>0.22750000000000001</c:v>
                </c:pt>
                <c:pt idx="16">
                  <c:v>0.23600000000000002</c:v>
                </c:pt>
                <c:pt idx="17">
                  <c:v>0.24450000000000002</c:v>
                </c:pt>
                <c:pt idx="18">
                  <c:v>0.253</c:v>
                </c:pt>
                <c:pt idx="19">
                  <c:v>0.26150000000000007</c:v>
                </c:pt>
                <c:pt idx="20">
                  <c:v>0.27</c:v>
                </c:pt>
                <c:pt idx="21">
                  <c:v>0.27850000000000008</c:v>
                </c:pt>
                <c:pt idx="22">
                  <c:v>0.28700000000000003</c:v>
                </c:pt>
                <c:pt idx="23">
                  <c:v>0.2955000000000001</c:v>
                </c:pt>
                <c:pt idx="24">
                  <c:v>0.30400000000000005</c:v>
                </c:pt>
                <c:pt idx="25">
                  <c:v>0.31250000000000006</c:v>
                </c:pt>
                <c:pt idx="26">
                  <c:v>0.32100000000000006</c:v>
                </c:pt>
                <c:pt idx="27">
                  <c:v>0.32950000000000007</c:v>
                </c:pt>
                <c:pt idx="28">
                  <c:v>0.33800000000000008</c:v>
                </c:pt>
                <c:pt idx="29">
                  <c:v>0.34650000000000009</c:v>
                </c:pt>
                <c:pt idx="30">
                  <c:v>0.35500000000000009</c:v>
                </c:pt>
                <c:pt idx="31">
                  <c:v>0.36350000000000005</c:v>
                </c:pt>
                <c:pt idx="32">
                  <c:v>0.37200000000000011</c:v>
                </c:pt>
                <c:pt idx="33">
                  <c:v>0.38050000000000006</c:v>
                </c:pt>
                <c:pt idx="34">
                  <c:v>0.38900000000000012</c:v>
                </c:pt>
                <c:pt idx="35">
                  <c:v>0.39750000000000008</c:v>
                </c:pt>
                <c:pt idx="36">
                  <c:v>0.40600000000000014</c:v>
                </c:pt>
                <c:pt idx="37">
                  <c:v>0.41450000000000009</c:v>
                </c:pt>
                <c:pt idx="38">
                  <c:v>0.42300000000000015</c:v>
                </c:pt>
                <c:pt idx="39">
                  <c:v>0.43150000000000011</c:v>
                </c:pt>
                <c:pt idx="40">
                  <c:v>0.44000000000000017</c:v>
                </c:pt>
                <c:pt idx="41">
                  <c:v>0.44850000000000012</c:v>
                </c:pt>
                <c:pt idx="42">
                  <c:v>0.45700000000000018</c:v>
                </c:pt>
                <c:pt idx="43">
                  <c:v>0.46550000000000014</c:v>
                </c:pt>
                <c:pt idx="44">
                  <c:v>0.4740000000000002</c:v>
                </c:pt>
                <c:pt idx="45">
                  <c:v>0.48250000000000015</c:v>
                </c:pt>
                <c:pt idx="46">
                  <c:v>0.49100000000000021</c:v>
                </c:pt>
                <c:pt idx="47">
                  <c:v>0.49950000000000017</c:v>
                </c:pt>
                <c:pt idx="48">
                  <c:v>0.50800000000000023</c:v>
                </c:pt>
                <c:pt idx="49">
                  <c:v>0.51650000000000018</c:v>
                </c:pt>
                <c:pt idx="50">
                  <c:v>0.52500000000000013</c:v>
                </c:pt>
                <c:pt idx="51">
                  <c:v>0.5335000000000002</c:v>
                </c:pt>
                <c:pt idx="52">
                  <c:v>0.54200000000000015</c:v>
                </c:pt>
                <c:pt idx="53">
                  <c:v>0.55050000000000021</c:v>
                </c:pt>
                <c:pt idx="54">
                  <c:v>0.55900000000000016</c:v>
                </c:pt>
                <c:pt idx="55">
                  <c:v>0.56750000000000023</c:v>
                </c:pt>
                <c:pt idx="56">
                  <c:v>0.57600000000000018</c:v>
                </c:pt>
                <c:pt idx="57">
                  <c:v>0.58450000000000024</c:v>
                </c:pt>
                <c:pt idx="58">
                  <c:v>0.59300000000000019</c:v>
                </c:pt>
                <c:pt idx="59">
                  <c:v>0.60150000000000026</c:v>
                </c:pt>
                <c:pt idx="60">
                  <c:v>0.61000000000000021</c:v>
                </c:pt>
                <c:pt idx="61">
                  <c:v>0.61850000000000027</c:v>
                </c:pt>
                <c:pt idx="62">
                  <c:v>0.62700000000000022</c:v>
                </c:pt>
                <c:pt idx="63">
                  <c:v>0.63550000000000029</c:v>
                </c:pt>
                <c:pt idx="64">
                  <c:v>0.64400000000000024</c:v>
                </c:pt>
                <c:pt idx="65">
                  <c:v>0.6525000000000003</c:v>
                </c:pt>
                <c:pt idx="66">
                  <c:v>0.66100000000000025</c:v>
                </c:pt>
                <c:pt idx="67">
                  <c:v>0.66950000000000032</c:v>
                </c:pt>
                <c:pt idx="68">
                  <c:v>0.67800000000000027</c:v>
                </c:pt>
                <c:pt idx="69">
                  <c:v>0.68650000000000033</c:v>
                </c:pt>
                <c:pt idx="70">
                  <c:v>0.69500000000000028</c:v>
                </c:pt>
                <c:pt idx="71">
                  <c:v>0.70350000000000035</c:v>
                </c:pt>
                <c:pt idx="72">
                  <c:v>0.7120000000000003</c:v>
                </c:pt>
                <c:pt idx="73">
                  <c:v>0.72050000000000036</c:v>
                </c:pt>
                <c:pt idx="74">
                  <c:v>0.72900000000000031</c:v>
                </c:pt>
                <c:pt idx="75">
                  <c:v>0.73750000000000038</c:v>
                </c:pt>
                <c:pt idx="76">
                  <c:v>0.74600000000000033</c:v>
                </c:pt>
                <c:pt idx="77">
                  <c:v>0.75450000000000039</c:v>
                </c:pt>
                <c:pt idx="78">
                  <c:v>0.76300000000000034</c:v>
                </c:pt>
                <c:pt idx="79">
                  <c:v>0.77150000000000041</c:v>
                </c:pt>
                <c:pt idx="80">
                  <c:v>0.78000000000000036</c:v>
                </c:pt>
                <c:pt idx="81">
                  <c:v>0.78850000000000042</c:v>
                </c:pt>
                <c:pt idx="82">
                  <c:v>0.79700000000000037</c:v>
                </c:pt>
                <c:pt idx="83">
                  <c:v>0.80550000000000044</c:v>
                </c:pt>
                <c:pt idx="84">
                  <c:v>0.81400000000000039</c:v>
                </c:pt>
                <c:pt idx="85">
                  <c:v>0.82250000000000045</c:v>
                </c:pt>
                <c:pt idx="86">
                  <c:v>0.83100000000000041</c:v>
                </c:pt>
                <c:pt idx="87">
                  <c:v>0.83950000000000047</c:v>
                </c:pt>
                <c:pt idx="88">
                  <c:v>0.84800000000000042</c:v>
                </c:pt>
                <c:pt idx="89">
                  <c:v>0.85650000000000048</c:v>
                </c:pt>
                <c:pt idx="90">
                  <c:v>0.86500000000000044</c:v>
                </c:pt>
                <c:pt idx="91">
                  <c:v>0.8735000000000005</c:v>
                </c:pt>
                <c:pt idx="92">
                  <c:v>0.88200000000000045</c:v>
                </c:pt>
                <c:pt idx="93">
                  <c:v>0.89050000000000051</c:v>
                </c:pt>
                <c:pt idx="94">
                  <c:v>0.89900000000000047</c:v>
                </c:pt>
                <c:pt idx="95">
                  <c:v>0.90750000000000053</c:v>
                </c:pt>
                <c:pt idx="96">
                  <c:v>0.91600000000000048</c:v>
                </c:pt>
                <c:pt idx="97">
                  <c:v>0.92450000000000054</c:v>
                </c:pt>
                <c:pt idx="98">
                  <c:v>0.9330000000000005</c:v>
                </c:pt>
                <c:pt idx="99">
                  <c:v>0.94150000000000056</c:v>
                </c:pt>
                <c:pt idx="100">
                  <c:v>0.95000000000000051</c:v>
                </c:pt>
              </c:numCache>
            </c:numRef>
          </c:xVal>
          <c:yVal>
            <c:numRef>
              <c:f>OW!$P$3:$P$103</c:f>
              <c:numCache>
                <c:formatCode>0.0</c:formatCode>
                <c:ptCount val="101"/>
                <c:pt idx="0">
                  <c:v>49.5</c:v>
                </c:pt>
                <c:pt idx="1">
                  <c:v>26.756756756756744</c:v>
                </c:pt>
                <c:pt idx="2">
                  <c:v>18.333333333333332</c:v>
                </c:pt>
                <c:pt idx="3">
                  <c:v>13.943661971830986</c:v>
                </c:pt>
                <c:pt idx="4">
                  <c:v>11.25</c:v>
                </c:pt>
                <c:pt idx="5">
                  <c:v>9.4285714285714253</c:v>
                </c:pt>
                <c:pt idx="6">
                  <c:v>8.1147540983606525</c:v>
                </c:pt>
                <c:pt idx="7">
                  <c:v>7.1223021582733823</c:v>
                </c:pt>
                <c:pt idx="8">
                  <c:v>6.3461538461538458</c:v>
                </c:pt>
                <c:pt idx="9">
                  <c:v>5.7225433526011571</c:v>
                </c:pt>
                <c:pt idx="10">
                  <c:v>5.2105263157894743</c:v>
                </c:pt>
                <c:pt idx="11">
                  <c:v>4.7826086956521738</c:v>
                </c:pt>
                <c:pt idx="12">
                  <c:v>4.4196428571428585</c:v>
                </c:pt>
                <c:pt idx="13">
                  <c:v>4.1078838174273882</c:v>
                </c:pt>
                <c:pt idx="14">
                  <c:v>3.837209302325582</c:v>
                </c:pt>
                <c:pt idx="15">
                  <c:v>3.5999999999999996</c:v>
                </c:pt>
                <c:pt idx="16">
                  <c:v>3.3904109589041092</c:v>
                </c:pt>
                <c:pt idx="17">
                  <c:v>3.2038834951456305</c:v>
                </c:pt>
                <c:pt idx="18">
                  <c:v>3.0368098159509205</c:v>
                </c:pt>
                <c:pt idx="19">
                  <c:v>2.8862973760932937</c:v>
                </c:pt>
                <c:pt idx="20">
                  <c:v>2.75</c:v>
                </c:pt>
                <c:pt idx="21">
                  <c:v>2.6259946949602107</c:v>
                </c:pt>
                <c:pt idx="22">
                  <c:v>2.5126903553299491</c:v>
                </c:pt>
                <c:pt idx="23">
                  <c:v>2.4087591240875899</c:v>
                </c:pt>
                <c:pt idx="24">
                  <c:v>2.3130841121495322</c:v>
                </c:pt>
                <c:pt idx="25">
                  <c:v>2.2247191011235952</c:v>
                </c:pt>
                <c:pt idx="26">
                  <c:v>2.1428571428571428</c:v>
                </c:pt>
                <c:pt idx="27">
                  <c:v>2.0668058455114813</c:v>
                </c:pt>
                <c:pt idx="28">
                  <c:v>1.9959677419354831</c:v>
                </c:pt>
                <c:pt idx="29">
                  <c:v>1.9298245614035081</c:v>
                </c:pt>
                <c:pt idx="30">
                  <c:v>1.8679245283018862</c:v>
                </c:pt>
                <c:pt idx="31">
                  <c:v>1.8098720292504564</c:v>
                </c:pt>
                <c:pt idx="32">
                  <c:v>1.7553191489361695</c:v>
                </c:pt>
                <c:pt idx="33">
                  <c:v>1.7039586919104985</c:v>
                </c:pt>
                <c:pt idx="34">
                  <c:v>1.6555183946488288</c:v>
                </c:pt>
                <c:pt idx="35">
                  <c:v>1.609756097560975</c:v>
                </c:pt>
                <c:pt idx="36">
                  <c:v>1.5664556962025309</c:v>
                </c:pt>
                <c:pt idx="37">
                  <c:v>1.5254237288135586</c:v>
                </c:pt>
                <c:pt idx="38">
                  <c:v>1.4864864864864855</c:v>
                </c:pt>
                <c:pt idx="39">
                  <c:v>1.4494875549048312</c:v>
                </c:pt>
                <c:pt idx="40">
                  <c:v>1.4142857142857135</c:v>
                </c:pt>
                <c:pt idx="41">
                  <c:v>1.3807531380753133</c:v>
                </c:pt>
                <c:pt idx="42">
                  <c:v>1.348773841961852</c:v>
                </c:pt>
                <c:pt idx="43">
                  <c:v>1.3182423435419435</c:v>
                </c:pt>
                <c:pt idx="44">
                  <c:v>1.2890624999999993</c:v>
                </c:pt>
                <c:pt idx="45">
                  <c:v>1.2611464968152861</c:v>
                </c:pt>
                <c:pt idx="46">
                  <c:v>1.234413965087281</c:v>
                </c:pt>
                <c:pt idx="47">
                  <c:v>1.2087912087912085</c:v>
                </c:pt>
                <c:pt idx="48">
                  <c:v>1.1842105263157887</c:v>
                </c:pt>
                <c:pt idx="49">
                  <c:v>1.1606096131301282</c:v>
                </c:pt>
                <c:pt idx="50">
                  <c:v>1.1379310344827582</c:v>
                </c:pt>
                <c:pt idx="51">
                  <c:v>1.1161217587373162</c:v>
                </c:pt>
                <c:pt idx="52">
                  <c:v>1.0951327433628315</c:v>
                </c:pt>
                <c:pt idx="53">
                  <c:v>1.0749185667752439</c:v>
                </c:pt>
                <c:pt idx="54">
                  <c:v>1.0554371002132192</c:v>
                </c:pt>
                <c:pt idx="55">
                  <c:v>1.0366492146596855</c:v>
                </c:pt>
                <c:pt idx="56">
                  <c:v>1.0185185185185179</c:v>
                </c:pt>
                <c:pt idx="57">
                  <c:v>1.0010111223458034</c:v>
                </c:pt>
                <c:pt idx="58">
                  <c:v>0.98409542743538725</c:v>
                </c:pt>
                <c:pt idx="59">
                  <c:v>0.96774193548387044</c:v>
                </c:pt>
                <c:pt idx="60">
                  <c:v>0.95192307692307643</c:v>
                </c:pt>
                <c:pt idx="61">
                  <c:v>0.93661305581835341</c:v>
                </c:pt>
                <c:pt idx="62">
                  <c:v>0.92178770949720634</c:v>
                </c:pt>
                <c:pt idx="63">
                  <c:v>0.90742438130155767</c:v>
                </c:pt>
                <c:pt idx="64">
                  <c:v>0.89350180505415122</c:v>
                </c:pt>
                <c:pt idx="65">
                  <c:v>0.87999999999999956</c:v>
                </c:pt>
                <c:pt idx="66">
                  <c:v>0.86690017513134821</c:v>
                </c:pt>
                <c:pt idx="67">
                  <c:v>0.85418464193270005</c:v>
                </c:pt>
                <c:pt idx="68">
                  <c:v>0.8418367346938771</c:v>
                </c:pt>
                <c:pt idx="69">
                  <c:v>0.8298407376362108</c:v>
                </c:pt>
                <c:pt idx="70">
                  <c:v>0.81818181818181768</c:v>
                </c:pt>
                <c:pt idx="71">
                  <c:v>0.80684596577017065</c:v>
                </c:pt>
                <c:pt idx="72">
                  <c:v>0.79581993569131793</c:v>
                </c:pt>
                <c:pt idx="73">
                  <c:v>0.78509119746233103</c:v>
                </c:pt>
                <c:pt idx="74">
                  <c:v>0.77464788732394319</c:v>
                </c:pt>
                <c:pt idx="75">
                  <c:v>0.76447876447876395</c:v>
                </c:pt>
                <c:pt idx="76">
                  <c:v>0.75457317073170693</c:v>
                </c:pt>
                <c:pt idx="77">
                  <c:v>0.74492099322799055</c:v>
                </c:pt>
                <c:pt idx="78">
                  <c:v>0.73551263001485845</c:v>
                </c:pt>
                <c:pt idx="79">
                  <c:v>0.72633895818048377</c:v>
                </c:pt>
                <c:pt idx="80">
                  <c:v>0.71739130434782583</c:v>
                </c:pt>
                <c:pt idx="81">
                  <c:v>0.70866141732283416</c:v>
                </c:pt>
                <c:pt idx="82">
                  <c:v>0.70014144271569978</c:v>
                </c:pt>
                <c:pt idx="83">
                  <c:v>0.6918238993710687</c:v>
                </c:pt>
                <c:pt idx="84">
                  <c:v>0.68370165745856315</c:v>
                </c:pt>
                <c:pt idx="85">
                  <c:v>0.67576791808873682</c:v>
                </c:pt>
                <c:pt idx="86">
                  <c:v>0.66801619433198345</c:v>
                </c:pt>
                <c:pt idx="87">
                  <c:v>0.66044029352901901</c:v>
                </c:pt>
                <c:pt idx="88">
                  <c:v>0.65303430079155633</c:v>
                </c:pt>
                <c:pt idx="89">
                  <c:v>0.64579256360078241</c:v>
                </c:pt>
                <c:pt idx="90">
                  <c:v>0.63870967741935447</c:v>
                </c:pt>
                <c:pt idx="91">
                  <c:v>0.6317804722399486</c:v>
                </c:pt>
                <c:pt idx="92">
                  <c:v>0.62499999999999967</c:v>
                </c:pt>
                <c:pt idx="93">
                  <c:v>0.61836352279825069</c:v>
                </c:pt>
                <c:pt idx="94">
                  <c:v>0.6118665018541406</c:v>
                </c:pt>
                <c:pt idx="95">
                  <c:v>0.60550458715596289</c:v>
                </c:pt>
                <c:pt idx="96">
                  <c:v>0.59927360774818361</c:v>
                </c:pt>
                <c:pt idx="97">
                  <c:v>0.59316956261234233</c:v>
                </c:pt>
                <c:pt idx="98">
                  <c:v>0.58718861209964379</c:v>
                </c:pt>
                <c:pt idx="99">
                  <c:v>0.58132706987668781</c:v>
                </c:pt>
                <c:pt idx="100">
                  <c:v>0.5755813953488369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3-4449-8AE1-2C17E6F52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0208"/>
        <c:axId val="511330568"/>
      </c:scatterChart>
      <c:valAx>
        <c:axId val="511330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0568"/>
        <c:crosses val="autoZero"/>
        <c:crossBetween val="midCat"/>
      </c:valAx>
      <c:valAx>
        <c:axId val="511330568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30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12</xdr:row>
      <xdr:rowOff>161925</xdr:rowOff>
    </xdr:from>
    <xdr:to>
      <xdr:col>15</xdr:col>
      <xdr:colOff>104775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826DE-29E6-4160-A1F4-19C49C088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12</xdr:row>
      <xdr:rowOff>123825</xdr:rowOff>
    </xdr:from>
    <xdr:to>
      <xdr:col>25</xdr:col>
      <xdr:colOff>180975</xdr:colOff>
      <xdr:row>32</xdr:row>
      <xdr:rowOff>173936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4C5678-11AD-49F3-BC8A-9B6700D81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254413</xdr:colOff>
      <xdr:row>2</xdr:row>
      <xdr:rowOff>120503</xdr:rowOff>
    </xdr:from>
    <xdr:to>
      <xdr:col>35</xdr:col>
      <xdr:colOff>35338</xdr:colOff>
      <xdr:row>29</xdr:row>
      <xdr:rowOff>53829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13F4C3-69B1-4160-8B9D-0A6EFCA23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211166</xdr:colOff>
      <xdr:row>32</xdr:row>
      <xdr:rowOff>599</xdr:rowOff>
    </xdr:from>
    <xdr:to>
      <xdr:col>35</xdr:col>
      <xdr:colOff>571080</xdr:colOff>
      <xdr:row>58</xdr:row>
      <xdr:rowOff>124425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2544F3-6C4D-482A-A749-FF1AB4C75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232001</xdr:colOff>
      <xdr:row>2</xdr:row>
      <xdr:rowOff>165327</xdr:rowOff>
    </xdr:from>
    <xdr:to>
      <xdr:col>35</xdr:col>
      <xdr:colOff>12926</xdr:colOff>
      <xdr:row>29</xdr:row>
      <xdr:rowOff>98653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1207E-5EE2-4665-A665-98A7E5952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138546</xdr:colOff>
      <xdr:row>31</xdr:row>
      <xdr:rowOff>17318</xdr:rowOff>
    </xdr:from>
    <xdr:to>
      <xdr:col>35</xdr:col>
      <xdr:colOff>498459</xdr:colOff>
      <xdr:row>57</xdr:row>
      <xdr:rowOff>141144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C73F4110-462E-4239-8F5A-B91C9FC22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232001</xdr:colOff>
      <xdr:row>2</xdr:row>
      <xdr:rowOff>165327</xdr:rowOff>
    </xdr:from>
    <xdr:to>
      <xdr:col>35</xdr:col>
      <xdr:colOff>12926</xdr:colOff>
      <xdr:row>29</xdr:row>
      <xdr:rowOff>98653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C27EC-787D-4FD5-9BCC-A58A71DBF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35</xdr:col>
      <xdr:colOff>359913</xdr:colOff>
      <xdr:row>57</xdr:row>
      <xdr:rowOff>123826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814BD94F-C316-4E5A-A255-550D099FE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C12" zoomScaleNormal="100" workbookViewId="0">
      <selection activeCell="K34" sqref="K34"/>
    </sheetView>
  </sheetViews>
  <sheetFormatPr defaultRowHeight="15" x14ac:dyDescent="0.25"/>
  <cols>
    <col min="1" max="1" width="18" bestFit="1" customWidth="1"/>
    <col min="2" max="3" width="18.85546875" style="1" customWidth="1"/>
    <col min="4" max="4" width="18.85546875" customWidth="1"/>
  </cols>
  <sheetData>
    <row r="1" spans="1:5" x14ac:dyDescent="0.25">
      <c r="A1" s="2"/>
      <c r="B1" s="3" t="s">
        <v>4</v>
      </c>
      <c r="C1" s="3" t="s">
        <v>0</v>
      </c>
      <c r="D1" s="3" t="s">
        <v>1</v>
      </c>
    </row>
    <row r="2" spans="1:5" x14ac:dyDescent="0.25">
      <c r="A2" s="2" t="s">
        <v>2</v>
      </c>
      <c r="B2" s="4">
        <v>0.1</v>
      </c>
      <c r="C2" s="4">
        <v>0.1</v>
      </c>
      <c r="D2" s="5">
        <v>0.1</v>
      </c>
    </row>
    <row r="3" spans="1:5" x14ac:dyDescent="0.25">
      <c r="A3" s="2" t="s">
        <v>3</v>
      </c>
      <c r="B3" s="4">
        <v>0.4</v>
      </c>
      <c r="C3" s="4">
        <v>0.15</v>
      </c>
      <c r="D3" s="5">
        <v>0.05</v>
      </c>
    </row>
    <row r="4" spans="1:5" x14ac:dyDescent="0.25">
      <c r="A4" s="2" t="s">
        <v>13</v>
      </c>
      <c r="B4" s="4">
        <v>0.1</v>
      </c>
      <c r="C4" s="4">
        <v>0.5</v>
      </c>
      <c r="D4" s="5">
        <v>0.95</v>
      </c>
    </row>
    <row r="5" spans="1:5" x14ac:dyDescent="0.25">
      <c r="A5" s="2" t="s">
        <v>5</v>
      </c>
      <c r="B5" s="4">
        <f>+B4*B7</f>
        <v>8.5000000000000006E-2</v>
      </c>
      <c r="C5" s="4">
        <f>+C4*C7</f>
        <v>0.42499999999999999</v>
      </c>
      <c r="D5" s="4">
        <f>+D4*D7</f>
        <v>0.8075</v>
      </c>
    </row>
    <row r="6" spans="1:5" x14ac:dyDescent="0.25">
      <c r="A6" s="2" t="s">
        <v>6</v>
      </c>
      <c r="B6" s="4">
        <v>2</v>
      </c>
      <c r="C6" s="4">
        <v>8</v>
      </c>
      <c r="D6" s="5">
        <v>1.5</v>
      </c>
    </row>
    <row r="7" spans="1:5" x14ac:dyDescent="0.25">
      <c r="A7" s="2" t="s">
        <v>7</v>
      </c>
      <c r="B7" s="4">
        <v>0.85</v>
      </c>
      <c r="C7" s="4">
        <v>0.85</v>
      </c>
      <c r="D7" s="5">
        <v>0.85</v>
      </c>
    </row>
    <row r="8" spans="1:5" x14ac:dyDescent="0.25">
      <c r="A8" s="2" t="s">
        <v>8</v>
      </c>
      <c r="B8" s="4">
        <v>1</v>
      </c>
      <c r="C8" s="4">
        <v>2.5</v>
      </c>
      <c r="D8" s="5">
        <v>4</v>
      </c>
    </row>
    <row r="9" spans="1:5" x14ac:dyDescent="0.25">
      <c r="A9" s="2" t="s">
        <v>9</v>
      </c>
      <c r="B9" s="4">
        <v>0.55000000000000004</v>
      </c>
      <c r="C9" s="4">
        <v>0.64</v>
      </c>
      <c r="D9" s="5">
        <v>0.39</v>
      </c>
    </row>
    <row r="10" spans="1:5" x14ac:dyDescent="0.25">
      <c r="A10" s="2" t="s">
        <v>10</v>
      </c>
      <c r="B10" s="4">
        <v>0.3</v>
      </c>
      <c r="C10" s="4">
        <v>0.3</v>
      </c>
      <c r="D10" s="5">
        <v>0.3</v>
      </c>
    </row>
    <row r="11" spans="1:5" x14ac:dyDescent="0.25">
      <c r="A11" s="2" t="s">
        <v>11</v>
      </c>
      <c r="B11" s="4">
        <v>0.6</v>
      </c>
      <c r="C11" s="4">
        <v>0.5</v>
      </c>
      <c r="D11" s="5">
        <v>0.1</v>
      </c>
    </row>
    <row r="12" spans="1:5" x14ac:dyDescent="0.25">
      <c r="A12" s="10" t="s">
        <v>23</v>
      </c>
      <c r="B12" s="1">
        <f>+B2</f>
        <v>0.1</v>
      </c>
      <c r="C12" s="1">
        <f>+C2</f>
        <v>0.1</v>
      </c>
      <c r="D12" s="1">
        <f>+D2</f>
        <v>0.1</v>
      </c>
      <c r="E12" t="s">
        <v>24</v>
      </c>
    </row>
    <row r="13" spans="1:5" x14ac:dyDescent="0.25">
      <c r="A13" s="2" t="s">
        <v>12</v>
      </c>
      <c r="B13" s="6">
        <v>200000</v>
      </c>
      <c r="C13" s="4">
        <v>100</v>
      </c>
      <c r="D13" s="5">
        <v>100</v>
      </c>
    </row>
    <row r="14" spans="1:5" x14ac:dyDescent="0.25">
      <c r="A14" s="2" t="s">
        <v>14</v>
      </c>
      <c r="B14" s="4">
        <v>100</v>
      </c>
      <c r="C14" s="4">
        <v>100</v>
      </c>
      <c r="D14" s="4">
        <v>100</v>
      </c>
    </row>
    <row r="15" spans="1:5" x14ac:dyDescent="0.25">
      <c r="A15" s="2" t="s">
        <v>15</v>
      </c>
      <c r="B15" s="4">
        <v>1</v>
      </c>
      <c r="C15" s="4">
        <v>1</v>
      </c>
      <c r="D15" s="4">
        <v>1</v>
      </c>
    </row>
    <row r="16" spans="1:5" x14ac:dyDescent="0.25">
      <c r="A16" s="2" t="s">
        <v>18</v>
      </c>
      <c r="B16" s="4">
        <v>0.25</v>
      </c>
      <c r="C16" s="4">
        <v>0.25</v>
      </c>
      <c r="D16" s="4">
        <v>0.25</v>
      </c>
    </row>
    <row r="17" spans="1:4" x14ac:dyDescent="0.25">
      <c r="A17" s="2" t="s">
        <v>16</v>
      </c>
      <c r="B17" s="7">
        <f>B14*9.86923E-16</f>
        <v>9.8692299999999996E-14</v>
      </c>
      <c r="C17" s="7">
        <f t="shared" ref="C17:D17" si="0">C14*9.86923E-16</f>
        <v>9.8692299999999996E-14</v>
      </c>
      <c r="D17" s="7">
        <f t="shared" si="0"/>
        <v>9.8692299999999996E-14</v>
      </c>
    </row>
    <row r="18" spans="1:4" x14ac:dyDescent="0.25">
      <c r="A18" s="2" t="s">
        <v>17</v>
      </c>
      <c r="B18" s="7">
        <f>+B15*0.001</f>
        <v>1E-3</v>
      </c>
      <c r="C18" s="7">
        <f t="shared" ref="C18:D18" si="1">+C15*0.001</f>
        <v>1E-3</v>
      </c>
      <c r="D18" s="7">
        <f t="shared" si="1"/>
        <v>1E-3</v>
      </c>
    </row>
    <row r="20" spans="1:4" x14ac:dyDescent="0.25">
      <c r="A20" s="2" t="s">
        <v>25</v>
      </c>
      <c r="B20" s="5" t="s">
        <v>31</v>
      </c>
      <c r="C20" s="5" t="s">
        <v>31</v>
      </c>
      <c r="D20" s="5" t="s">
        <v>31</v>
      </c>
    </row>
    <row r="21" spans="1:4" x14ac:dyDescent="0.25">
      <c r="A21" s="2" t="s">
        <v>26</v>
      </c>
      <c r="B21" s="14">
        <v>930000</v>
      </c>
      <c r="C21" s="14">
        <v>4000000</v>
      </c>
      <c r="D21" s="14">
        <v>1000</v>
      </c>
    </row>
    <row r="22" spans="1:4" x14ac:dyDescent="0.25">
      <c r="A22" s="2" t="s">
        <v>27</v>
      </c>
      <c r="B22" s="5">
        <v>3.6999999999999998E-2</v>
      </c>
      <c r="C22" s="14">
        <v>6.0000000000000001E-3</v>
      </c>
      <c r="D22" s="5">
        <v>1</v>
      </c>
    </row>
    <row r="23" spans="1:4" x14ac:dyDescent="0.25">
      <c r="A23" s="2" t="s">
        <v>28</v>
      </c>
      <c r="B23" s="14">
        <v>-900000</v>
      </c>
      <c r="C23" s="14">
        <f>-C21</f>
        <v>-4000000</v>
      </c>
      <c r="D23" s="14">
        <v>-35000</v>
      </c>
    </row>
    <row r="24" spans="1:4" x14ac:dyDescent="0.25">
      <c r="A24" s="2" t="s">
        <v>29</v>
      </c>
      <c r="B24" s="5">
        <v>0.01</v>
      </c>
      <c r="C24" s="5">
        <f>+C22*C25</f>
        <v>6.0000000000000001E-3</v>
      </c>
      <c r="D24" s="5">
        <v>0.9</v>
      </c>
    </row>
    <row r="25" spans="1:4" x14ac:dyDescent="0.25">
      <c r="A25" s="2" t="s">
        <v>30</v>
      </c>
      <c r="B25" s="4">
        <v>0.1</v>
      </c>
      <c r="C25" s="4">
        <v>1</v>
      </c>
      <c r="D25" s="4"/>
    </row>
    <row r="27" spans="1:4" x14ac:dyDescent="0.25">
      <c r="A27" s="2" t="s">
        <v>25</v>
      </c>
      <c r="B27" s="5" t="s">
        <v>40</v>
      </c>
      <c r="C27" s="5" t="s">
        <v>40</v>
      </c>
      <c r="D27" s="5" t="s">
        <v>40</v>
      </c>
    </row>
    <row r="28" spans="1:4" x14ac:dyDescent="0.25">
      <c r="A28" s="2" t="s">
        <v>26</v>
      </c>
      <c r="B28" s="6">
        <v>930000</v>
      </c>
      <c r="C28" s="6">
        <v>4000000</v>
      </c>
      <c r="D28" s="6">
        <v>550</v>
      </c>
    </row>
    <row r="29" spans="1:4" x14ac:dyDescent="0.25">
      <c r="A29" s="2" t="s">
        <v>27</v>
      </c>
      <c r="B29" s="6">
        <v>3.6999999999999998E-2</v>
      </c>
      <c r="C29" s="6">
        <v>6.0000000000000001E-3</v>
      </c>
      <c r="D29" s="6">
        <v>1</v>
      </c>
    </row>
    <row r="30" spans="1:4" x14ac:dyDescent="0.25">
      <c r="A30" s="2" t="s">
        <v>28</v>
      </c>
      <c r="B30" s="6">
        <v>-900000</v>
      </c>
      <c r="C30" s="6">
        <v>-4000000</v>
      </c>
      <c r="D30" s="6">
        <v>0</v>
      </c>
    </row>
    <row r="31" spans="1:4" x14ac:dyDescent="0.25">
      <c r="A31" s="2" t="s">
        <v>29</v>
      </c>
      <c r="B31" s="6">
        <v>0</v>
      </c>
      <c r="C31" s="6">
        <v>0</v>
      </c>
      <c r="D31" s="6">
        <v>0</v>
      </c>
    </row>
    <row r="32" spans="1:4" x14ac:dyDescent="0.25">
      <c r="A32" s="2" t="s">
        <v>30</v>
      </c>
      <c r="B32" s="6">
        <v>0</v>
      </c>
      <c r="C32" s="6">
        <v>0</v>
      </c>
      <c r="D32" s="6">
        <v>0</v>
      </c>
    </row>
  </sheetData>
  <pageMargins left="0.7" right="0.7" top="0.75" bottom="0.75" header="0.3" footer="0.3"/>
  <headerFooter>
    <oddFooter>&amp;L_x000D_&amp;1#&amp;"Trebuchet MS"&amp;9&amp;K737373 PÚBLICA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CE55-7FB8-4626-89D5-4F41FAEF537E}">
  <dimension ref="A1:R118"/>
  <sheetViews>
    <sheetView zoomScale="55" zoomScaleNormal="55" workbookViewId="0">
      <selection activeCell="B3" sqref="B3"/>
    </sheetView>
  </sheetViews>
  <sheetFormatPr defaultRowHeight="15" x14ac:dyDescent="0.25"/>
  <cols>
    <col min="1" max="1" width="20.28515625" customWidth="1"/>
    <col min="2" max="2" width="17" customWidth="1"/>
    <col min="9" max="10" width="10.5703125" customWidth="1"/>
    <col min="13" max="13" width="8.140625" bestFit="1" customWidth="1"/>
    <col min="14" max="15" width="10" bestFit="1" customWidth="1"/>
    <col min="16" max="16" width="12.140625" bestFit="1" customWidth="1"/>
    <col min="17" max="17" width="11.5703125" bestFit="1" customWidth="1"/>
    <col min="18" max="18" width="9.7109375" bestFit="1" customWidth="1"/>
  </cols>
  <sheetData>
    <row r="1" spans="1:18" x14ac:dyDescent="0.25">
      <c r="M1" t="s">
        <v>35</v>
      </c>
    </row>
    <row r="2" spans="1:18" x14ac:dyDescent="0.25">
      <c r="A2" s="8"/>
      <c r="B2" s="3" t="str">
        <f>PARAMS!B1</f>
        <v>STRONGLY WW</v>
      </c>
      <c r="E2" t="s">
        <v>20</v>
      </c>
      <c r="F2" t="s">
        <v>19</v>
      </c>
      <c r="G2" t="s">
        <v>21</v>
      </c>
      <c r="H2" t="s">
        <v>22</v>
      </c>
      <c r="I2" t="s">
        <v>41</v>
      </c>
      <c r="J2" t="s">
        <v>32</v>
      </c>
      <c r="M2" t="s">
        <v>33</v>
      </c>
      <c r="N2" t="s">
        <v>21</v>
      </c>
      <c r="O2" t="s">
        <v>22</v>
      </c>
      <c r="P2" s="11" t="s">
        <v>42</v>
      </c>
      <c r="Q2" s="11" t="s">
        <v>43</v>
      </c>
    </row>
    <row r="3" spans="1:18" x14ac:dyDescent="0.25">
      <c r="A3" s="2" t="str">
        <f>PARAMS!A2</f>
        <v>Swc</v>
      </c>
      <c r="B3" s="4">
        <f>PARAMS!B2</f>
        <v>0.1</v>
      </c>
      <c r="E3" s="13">
        <v>0</v>
      </c>
      <c r="F3">
        <f>+$B$3+(1-$B$4-$B$3)*E3</f>
        <v>0.1</v>
      </c>
      <c r="G3">
        <f>$B$6*E3^$B$7</f>
        <v>0</v>
      </c>
      <c r="H3">
        <f>$B$8*(1-E3)^$B$9</f>
        <v>0.85</v>
      </c>
      <c r="I3" s="13">
        <f>$B$29/((F3-$B$3+0.01)/(1-$B$3))^$B$30+$B$31/((1-F3-0.001))^$B$32</f>
        <v>198474.35265856143</v>
      </c>
      <c r="J3" s="13">
        <f>$B$22/((F3-$B$3+0.01)/(1-$B$3))^$B$23+$B$24/((1-F3-$B$4+0.001)/(1-$B$4))^$B$25</f>
        <v>196849.97654516948</v>
      </c>
      <c r="M3">
        <f t="shared" ref="M3:M34" si="0">+F3</f>
        <v>0.1</v>
      </c>
      <c r="N3" s="9">
        <f t="shared" ref="N3:N34" si="1">+G3</f>
        <v>0</v>
      </c>
      <c r="O3" s="9">
        <f t="shared" ref="O3:O34" si="2">+H3</f>
        <v>0.85</v>
      </c>
      <c r="P3" s="12">
        <f>+I3/1000</f>
        <v>198.47435265856143</v>
      </c>
      <c r="Q3" s="12">
        <f>P3</f>
        <v>198.47435265856143</v>
      </c>
      <c r="R3" s="12"/>
    </row>
    <row r="4" spans="1:18" x14ac:dyDescent="0.25">
      <c r="A4" s="2" t="str">
        <f>PARAMS!A3</f>
        <v>Sor</v>
      </c>
      <c r="B4" s="4">
        <f>PARAMS!B3</f>
        <v>0.4</v>
      </c>
      <c r="E4">
        <f>+E3+0.01</f>
        <v>0.01</v>
      </c>
      <c r="F4">
        <f t="shared" ref="F4:F67" si="3">+$B$3+(1-$B$4-$B$3)*E4</f>
        <v>0.10500000000000001</v>
      </c>
      <c r="G4">
        <f t="shared" ref="G4:G67" si="4">$B$6*E4^$B$7</f>
        <v>8.5000000000000016E-6</v>
      </c>
      <c r="H4">
        <f t="shared" ref="H4:H67" si="5">$B$8*(1-E4)^$B$9</f>
        <v>0.84150000000000003</v>
      </c>
      <c r="I4" s="13">
        <f t="shared" ref="I4:I67" si="6">$B$29/((F4-$B$3+0.01)/(1-$B$3))^$B$30+$B$31/((1-F4-0.001))^$B$32</f>
        <v>182117.80975081003</v>
      </c>
      <c r="J4" s="13">
        <f t="shared" ref="J4:J67" si="7">$B$22/((F4-$B$3+0.01)/(1-$B$3))^$B$23+$B$24/((1-F4-$B$4+0.001)/(1-$B$4))^$B$25</f>
        <v>180402.99460490176</v>
      </c>
      <c r="M4">
        <f t="shared" si="0"/>
        <v>0.10500000000000001</v>
      </c>
      <c r="N4" s="9">
        <f t="shared" si="1"/>
        <v>8.5000000000000016E-6</v>
      </c>
      <c r="O4" s="9">
        <f t="shared" si="2"/>
        <v>0.84150000000000003</v>
      </c>
      <c r="P4" s="12">
        <f t="shared" ref="P4:Q67" si="8">+I4/1000</f>
        <v>182.11780975081004</v>
      </c>
      <c r="Q4" s="12">
        <f t="shared" si="8"/>
        <v>180.40299460490175</v>
      </c>
      <c r="R4" s="12"/>
    </row>
    <row r="5" spans="1:18" x14ac:dyDescent="0.25">
      <c r="A5" s="2" t="str">
        <f>PARAMS!A4</f>
        <v>Krw^max/Kro^max</v>
      </c>
      <c r="B5" s="4">
        <f>PARAMS!B4</f>
        <v>0.1</v>
      </c>
      <c r="E5">
        <f t="shared" ref="E5:E68" si="9">+E4+0.01</f>
        <v>0.02</v>
      </c>
      <c r="F5">
        <f t="shared" si="3"/>
        <v>0.11</v>
      </c>
      <c r="G5">
        <f t="shared" si="4"/>
        <v>3.4000000000000007E-5</v>
      </c>
      <c r="H5">
        <f t="shared" si="5"/>
        <v>0.83299999999999996</v>
      </c>
      <c r="I5" s="13">
        <f t="shared" si="6"/>
        <v>170660.57659307984</v>
      </c>
      <c r="J5" s="13">
        <f t="shared" si="7"/>
        <v>168854.3968868166</v>
      </c>
      <c r="M5">
        <f t="shared" si="0"/>
        <v>0.11</v>
      </c>
      <c r="N5" s="9">
        <f t="shared" si="1"/>
        <v>3.4000000000000007E-5</v>
      </c>
      <c r="O5" s="9">
        <f t="shared" si="2"/>
        <v>0.83299999999999996</v>
      </c>
      <c r="P5" s="12">
        <f t="shared" si="8"/>
        <v>170.66057659307984</v>
      </c>
      <c r="Q5" s="12">
        <f t="shared" si="8"/>
        <v>168.8543968868166</v>
      </c>
      <c r="R5" s="12"/>
    </row>
    <row r="6" spans="1:18" x14ac:dyDescent="0.25">
      <c r="A6" s="2" t="str">
        <f>PARAMS!A5</f>
        <v>Krw^max</v>
      </c>
      <c r="B6" s="4">
        <f>PARAMS!B5</f>
        <v>8.5000000000000006E-2</v>
      </c>
      <c r="E6">
        <f t="shared" si="9"/>
        <v>0.03</v>
      </c>
      <c r="F6">
        <f t="shared" si="3"/>
        <v>0.115</v>
      </c>
      <c r="G6">
        <f t="shared" si="4"/>
        <v>7.6500000000000003E-5</v>
      </c>
      <c r="H6">
        <f t="shared" si="5"/>
        <v>0.82450000000000001</v>
      </c>
      <c r="I6" s="13">
        <f t="shared" si="6"/>
        <v>161857.26093587349</v>
      </c>
      <c r="J6" s="13">
        <f t="shared" si="7"/>
        <v>159958.77209889819</v>
      </c>
      <c r="M6">
        <f t="shared" si="0"/>
        <v>0.115</v>
      </c>
      <c r="N6" s="9">
        <f t="shared" si="1"/>
        <v>7.6500000000000003E-5</v>
      </c>
      <c r="O6" s="9">
        <f t="shared" si="2"/>
        <v>0.82450000000000001</v>
      </c>
      <c r="P6" s="12">
        <f t="shared" si="8"/>
        <v>161.85726093587348</v>
      </c>
      <c r="Q6" s="12">
        <f t="shared" si="8"/>
        <v>159.95877209889818</v>
      </c>
      <c r="R6" s="12"/>
    </row>
    <row r="7" spans="1:18" x14ac:dyDescent="0.25">
      <c r="A7" s="2" t="str">
        <f>PARAMS!A6</f>
        <v>a</v>
      </c>
      <c r="B7" s="4">
        <f>PARAMS!B6</f>
        <v>2</v>
      </c>
      <c r="E7">
        <f t="shared" si="9"/>
        <v>0.04</v>
      </c>
      <c r="F7">
        <f t="shared" si="3"/>
        <v>0.12000000000000001</v>
      </c>
      <c r="G7">
        <f t="shared" si="4"/>
        <v>1.3600000000000003E-4</v>
      </c>
      <c r="H7">
        <f t="shared" si="5"/>
        <v>0.81599999999999995</v>
      </c>
      <c r="I7" s="13">
        <f t="shared" si="6"/>
        <v>154718.18738909089</v>
      </c>
      <c r="J7" s="13">
        <f t="shared" si="7"/>
        <v>152726.4252157358</v>
      </c>
      <c r="M7">
        <f t="shared" si="0"/>
        <v>0.12000000000000001</v>
      </c>
      <c r="N7" s="9">
        <f t="shared" si="1"/>
        <v>1.3600000000000003E-4</v>
      </c>
      <c r="O7" s="9">
        <f t="shared" si="2"/>
        <v>0.81599999999999995</v>
      </c>
      <c r="P7" s="12">
        <f t="shared" si="8"/>
        <v>154.7181873890909</v>
      </c>
      <c r="Q7" s="12">
        <f t="shared" si="8"/>
        <v>152.72642521573579</v>
      </c>
      <c r="R7" s="12"/>
    </row>
    <row r="8" spans="1:18" x14ac:dyDescent="0.25">
      <c r="A8" s="2" t="str">
        <f>PARAMS!A7</f>
        <v>Kro^max</v>
      </c>
      <c r="B8" s="4">
        <f>PARAMS!B7</f>
        <v>0.85</v>
      </c>
      <c r="E8">
        <f t="shared" si="9"/>
        <v>0.05</v>
      </c>
      <c r="F8">
        <f t="shared" si="3"/>
        <v>0.125</v>
      </c>
      <c r="G8">
        <f t="shared" si="4"/>
        <v>2.1250000000000007E-4</v>
      </c>
      <c r="H8">
        <f t="shared" si="5"/>
        <v>0.8075</v>
      </c>
      <c r="I8" s="13">
        <f t="shared" si="6"/>
        <v>148719.64576933207</v>
      </c>
      <c r="J8" s="13">
        <f t="shared" si="7"/>
        <v>146633.62580098654</v>
      </c>
      <c r="M8">
        <f t="shared" si="0"/>
        <v>0.125</v>
      </c>
      <c r="N8" s="9">
        <f t="shared" si="1"/>
        <v>2.1250000000000007E-4</v>
      </c>
      <c r="O8" s="9">
        <f t="shared" si="2"/>
        <v>0.8075</v>
      </c>
      <c r="P8" s="12">
        <f t="shared" si="8"/>
        <v>148.71964576933206</v>
      </c>
      <c r="Q8" s="12">
        <f t="shared" si="8"/>
        <v>146.63362580098655</v>
      </c>
      <c r="R8" s="12"/>
    </row>
    <row r="9" spans="1:18" x14ac:dyDescent="0.25">
      <c r="A9" s="2" t="str">
        <f>PARAMS!A8</f>
        <v>b</v>
      </c>
      <c r="B9" s="4">
        <f>PARAMS!B8</f>
        <v>1</v>
      </c>
      <c r="E9">
        <f t="shared" si="9"/>
        <v>6.0000000000000005E-2</v>
      </c>
      <c r="F9">
        <f t="shared" si="3"/>
        <v>0.13</v>
      </c>
      <c r="G9">
        <f t="shared" si="4"/>
        <v>3.0600000000000007E-4</v>
      </c>
      <c r="H9">
        <f t="shared" si="5"/>
        <v>0.79899999999999993</v>
      </c>
      <c r="I9" s="13">
        <f t="shared" si="6"/>
        <v>143551.05560387601</v>
      </c>
      <c r="J9" s="13">
        <f t="shared" si="7"/>
        <v>141369.77248519717</v>
      </c>
      <c r="M9">
        <f t="shared" si="0"/>
        <v>0.13</v>
      </c>
      <c r="N9" s="9">
        <f t="shared" si="1"/>
        <v>3.0600000000000007E-4</v>
      </c>
      <c r="O9" s="9">
        <f t="shared" si="2"/>
        <v>0.79899999999999993</v>
      </c>
      <c r="P9" s="12">
        <f t="shared" si="8"/>
        <v>143.55105560387602</v>
      </c>
      <c r="Q9" s="12">
        <f t="shared" si="8"/>
        <v>141.36977248519716</v>
      </c>
      <c r="R9" s="12"/>
    </row>
    <row r="10" spans="1:18" x14ac:dyDescent="0.25">
      <c r="A10" s="2" t="str">
        <f>PARAMS!A9</f>
        <v>Sw^cross</v>
      </c>
      <c r="B10" s="4">
        <f>PARAMS!B9</f>
        <v>0.55000000000000004</v>
      </c>
      <c r="E10">
        <f t="shared" si="9"/>
        <v>7.0000000000000007E-2</v>
      </c>
      <c r="F10">
        <f t="shared" si="3"/>
        <v>0.13500000000000001</v>
      </c>
      <c r="G10">
        <f t="shared" si="4"/>
        <v>4.1650000000000009E-4</v>
      </c>
      <c r="H10">
        <f t="shared" si="5"/>
        <v>0.79049999999999998</v>
      </c>
      <c r="I10" s="13">
        <f t="shared" si="6"/>
        <v>139013.18413083279</v>
      </c>
      <c r="J10" s="13">
        <f t="shared" si="7"/>
        <v>136735.61093840271</v>
      </c>
      <c r="M10">
        <f t="shared" si="0"/>
        <v>0.13500000000000001</v>
      </c>
      <c r="N10" s="9">
        <f t="shared" si="1"/>
        <v>4.1650000000000009E-4</v>
      </c>
      <c r="O10" s="9">
        <f t="shared" si="2"/>
        <v>0.79049999999999998</v>
      </c>
      <c r="P10" s="12">
        <f t="shared" si="8"/>
        <v>139.0131841308328</v>
      </c>
      <c r="Q10" s="12">
        <f t="shared" si="8"/>
        <v>136.73561093840271</v>
      </c>
      <c r="R10" s="12"/>
    </row>
    <row r="11" spans="1:18" x14ac:dyDescent="0.25">
      <c r="A11" s="2" t="str">
        <f>PARAMS!A10</f>
        <v>c</v>
      </c>
      <c r="B11" s="4">
        <f>PARAMS!B10</f>
        <v>0.3</v>
      </c>
      <c r="E11">
        <f t="shared" si="9"/>
        <v>0.08</v>
      </c>
      <c r="F11">
        <f t="shared" si="3"/>
        <v>0.14000000000000001</v>
      </c>
      <c r="G11">
        <f t="shared" si="4"/>
        <v>5.440000000000001E-4</v>
      </c>
      <c r="H11">
        <f t="shared" si="5"/>
        <v>0.78200000000000003</v>
      </c>
      <c r="I11" s="13">
        <f t="shared" si="6"/>
        <v>134970.64314848825</v>
      </c>
      <c r="J11" s="13">
        <f t="shared" si="7"/>
        <v>132595.73069042689</v>
      </c>
      <c r="M11">
        <f t="shared" si="0"/>
        <v>0.14000000000000001</v>
      </c>
      <c r="N11" s="9">
        <f t="shared" si="1"/>
        <v>5.440000000000001E-4</v>
      </c>
      <c r="O11" s="9">
        <f t="shared" si="2"/>
        <v>0.78200000000000003</v>
      </c>
      <c r="P11" s="12">
        <f t="shared" si="8"/>
        <v>134.97064314848825</v>
      </c>
      <c r="Q11" s="12">
        <f t="shared" si="8"/>
        <v>132.5957306904269</v>
      </c>
      <c r="R11" s="12"/>
    </row>
    <row r="12" spans="1:18" x14ac:dyDescent="0.25">
      <c r="A12" s="2" t="str">
        <f>PARAMS!A11</f>
        <v>S*w</v>
      </c>
      <c r="B12" s="4">
        <v>0.4</v>
      </c>
      <c r="E12">
        <f t="shared" si="9"/>
        <v>0.09</v>
      </c>
      <c r="F12">
        <f t="shared" si="3"/>
        <v>0.14500000000000002</v>
      </c>
      <c r="G12">
        <f t="shared" si="4"/>
        <v>6.8849999999999998E-4</v>
      </c>
      <c r="H12">
        <f t="shared" si="5"/>
        <v>0.77349999999999997</v>
      </c>
      <c r="I12" s="13">
        <f t="shared" si="6"/>
        <v>131327.27124786389</v>
      </c>
      <c r="J12" s="13">
        <f t="shared" si="7"/>
        <v>128853.94733281154</v>
      </c>
      <c r="M12">
        <f t="shared" si="0"/>
        <v>0.14500000000000002</v>
      </c>
      <c r="N12" s="9">
        <f t="shared" si="1"/>
        <v>6.8849999999999998E-4</v>
      </c>
      <c r="O12" s="9">
        <f t="shared" si="2"/>
        <v>0.77349999999999997</v>
      </c>
      <c r="P12" s="12">
        <f t="shared" si="8"/>
        <v>131.32727124786388</v>
      </c>
      <c r="Q12" s="12">
        <f t="shared" si="8"/>
        <v>128.85394733281154</v>
      </c>
      <c r="R12" s="12"/>
    </row>
    <row r="13" spans="1:18" x14ac:dyDescent="0.25">
      <c r="A13" s="2" t="str">
        <f>PARAMS!A12</f>
        <v>Swi</v>
      </c>
      <c r="B13" s="4">
        <f>PARAMS!B12</f>
        <v>0.1</v>
      </c>
      <c r="E13">
        <f t="shared" si="9"/>
        <v>9.9999999999999992E-2</v>
      </c>
      <c r="F13">
        <f t="shared" si="3"/>
        <v>0.15</v>
      </c>
      <c r="G13">
        <f t="shared" si="4"/>
        <v>8.4999999999999995E-4</v>
      </c>
      <c r="H13">
        <f t="shared" si="5"/>
        <v>0.76500000000000001</v>
      </c>
      <c r="I13" s="13">
        <f t="shared" si="6"/>
        <v>128012.33357900265</v>
      </c>
      <c r="J13" s="13">
        <f t="shared" si="7"/>
        <v>125439.50225277932</v>
      </c>
      <c r="M13">
        <f t="shared" si="0"/>
        <v>0.15</v>
      </c>
      <c r="N13" s="9">
        <f t="shared" si="1"/>
        <v>8.4999999999999995E-4</v>
      </c>
      <c r="O13" s="9">
        <f t="shared" si="2"/>
        <v>0.76500000000000001</v>
      </c>
      <c r="P13" s="12">
        <f t="shared" si="8"/>
        <v>128.01233357900264</v>
      </c>
      <c r="Q13" s="12">
        <f t="shared" si="8"/>
        <v>125.43950225277932</v>
      </c>
      <c r="R13" s="12"/>
    </row>
    <row r="14" spans="1:18" x14ac:dyDescent="0.25">
      <c r="A14" s="2" t="str">
        <f>PARAMS!A13</f>
        <v>Pc^max (Pa)</v>
      </c>
      <c r="B14" s="4">
        <f>PARAMS!B13</f>
        <v>200000</v>
      </c>
      <c r="E14">
        <f t="shared" si="9"/>
        <v>0.10999999999999999</v>
      </c>
      <c r="F14">
        <f t="shared" si="3"/>
        <v>0.155</v>
      </c>
      <c r="G14">
        <f t="shared" si="4"/>
        <v>1.0284999999999999E-3</v>
      </c>
      <c r="H14">
        <f t="shared" si="5"/>
        <v>0.75649999999999995</v>
      </c>
      <c r="I14" s="13">
        <f t="shared" si="6"/>
        <v>124972.29650183453</v>
      </c>
      <c r="J14" s="13">
        <f t="shared" si="7"/>
        <v>122298.83724997076</v>
      </c>
      <c r="M14">
        <f t="shared" si="0"/>
        <v>0.155</v>
      </c>
      <c r="N14" s="9">
        <f t="shared" si="1"/>
        <v>1.0284999999999999E-3</v>
      </c>
      <c r="O14" s="9">
        <f t="shared" si="2"/>
        <v>0.75649999999999995</v>
      </c>
      <c r="P14" s="12">
        <f t="shared" si="8"/>
        <v>124.97229650183452</v>
      </c>
      <c r="Q14" s="12">
        <f t="shared" si="8"/>
        <v>122.29883724997076</v>
      </c>
      <c r="R14" s="12"/>
    </row>
    <row r="15" spans="1:18" x14ac:dyDescent="0.25">
      <c r="A15" s="2" t="str">
        <f>PARAMS!A14</f>
        <v>\kappa (md)</v>
      </c>
      <c r="B15" s="4">
        <f>PARAMS!B14</f>
        <v>100</v>
      </c>
      <c r="E15">
        <f t="shared" si="9"/>
        <v>0.11999999999999998</v>
      </c>
      <c r="F15">
        <f t="shared" si="3"/>
        <v>0.16</v>
      </c>
      <c r="G15">
        <f t="shared" si="4"/>
        <v>1.2239999999999998E-3</v>
      </c>
      <c r="H15">
        <f t="shared" si="5"/>
        <v>0.748</v>
      </c>
      <c r="I15" s="13">
        <f t="shared" si="6"/>
        <v>122165.67724716838</v>
      </c>
      <c r="J15" s="13">
        <f t="shared" si="7"/>
        <v>119390.44416138041</v>
      </c>
      <c r="M15">
        <f t="shared" si="0"/>
        <v>0.16</v>
      </c>
      <c r="N15" s="9">
        <f t="shared" si="1"/>
        <v>1.2239999999999998E-3</v>
      </c>
      <c r="O15" s="9">
        <f t="shared" si="2"/>
        <v>0.748</v>
      </c>
      <c r="P15" s="12">
        <f t="shared" si="8"/>
        <v>122.16567724716838</v>
      </c>
      <c r="Q15" s="12">
        <f t="shared" si="8"/>
        <v>119.39044416138042</v>
      </c>
      <c r="R15" s="12"/>
    </row>
    <row r="16" spans="1:18" x14ac:dyDescent="0.25">
      <c r="A16" s="2" t="str">
        <f>PARAMS!A15</f>
        <v>\mu_w (cP)</v>
      </c>
      <c r="B16" s="4">
        <f>PARAMS!B15</f>
        <v>1</v>
      </c>
      <c r="E16">
        <f t="shared" si="9"/>
        <v>0.12999999999999998</v>
      </c>
      <c r="F16">
        <f t="shared" si="3"/>
        <v>0.16499999999999998</v>
      </c>
      <c r="G16">
        <f t="shared" si="4"/>
        <v>1.4364999999999996E-3</v>
      </c>
      <c r="H16">
        <f t="shared" si="5"/>
        <v>0.73949999999999994</v>
      </c>
      <c r="I16" s="13">
        <f t="shared" si="6"/>
        <v>119559.68549440161</v>
      </c>
      <c r="J16" s="13">
        <f t="shared" si="7"/>
        <v>116681.50640094886</v>
      </c>
      <c r="M16">
        <f t="shared" si="0"/>
        <v>0.16499999999999998</v>
      </c>
      <c r="N16" s="9">
        <f t="shared" si="1"/>
        <v>1.4364999999999996E-3</v>
      </c>
      <c r="O16" s="9">
        <f t="shared" si="2"/>
        <v>0.73949999999999994</v>
      </c>
      <c r="P16" s="12">
        <f t="shared" si="8"/>
        <v>119.55968549440161</v>
      </c>
      <c r="Q16" s="12">
        <f t="shared" si="8"/>
        <v>116.68150640094886</v>
      </c>
      <c r="R16" s="12"/>
    </row>
    <row r="17" spans="1:18" x14ac:dyDescent="0.25">
      <c r="A17" s="2" t="str">
        <f>PARAMS!A16</f>
        <v>Porosity</v>
      </c>
      <c r="B17" s="4">
        <f>PARAMS!B16</f>
        <v>0.25</v>
      </c>
      <c r="E17">
        <f t="shared" si="9"/>
        <v>0.13999999999999999</v>
      </c>
      <c r="F17">
        <f t="shared" si="3"/>
        <v>0.16999999999999998</v>
      </c>
      <c r="G17">
        <f t="shared" si="4"/>
        <v>1.6659999999999997E-3</v>
      </c>
      <c r="H17">
        <f t="shared" si="5"/>
        <v>0.73099999999999998</v>
      </c>
      <c r="I17" s="13">
        <f t="shared" si="6"/>
        <v>117127.95769247215</v>
      </c>
      <c r="J17" s="13">
        <f t="shared" si="7"/>
        <v>114145.63324019744</v>
      </c>
      <c r="M17">
        <f t="shared" si="0"/>
        <v>0.16999999999999998</v>
      </c>
      <c r="N17" s="9">
        <f t="shared" si="1"/>
        <v>1.6659999999999997E-3</v>
      </c>
      <c r="O17" s="9">
        <f t="shared" si="2"/>
        <v>0.73099999999999998</v>
      </c>
      <c r="P17" s="12">
        <f t="shared" si="8"/>
        <v>117.12795769247215</v>
      </c>
      <c r="Q17" s="12">
        <f t="shared" si="8"/>
        <v>114.14563324019744</v>
      </c>
      <c r="R17" s="12"/>
    </row>
    <row r="18" spans="1:18" x14ac:dyDescent="0.25">
      <c r="A18" s="2" t="str">
        <f>PARAMS!A17</f>
        <v>\kappa (m^2)</v>
      </c>
      <c r="B18" s="7">
        <f>PARAMS!B17</f>
        <v>9.8692299999999996E-14</v>
      </c>
      <c r="E18">
        <f t="shared" si="9"/>
        <v>0.15</v>
      </c>
      <c r="F18">
        <f t="shared" si="3"/>
        <v>0.17499999999999999</v>
      </c>
      <c r="G18">
        <f t="shared" si="4"/>
        <v>1.9125000000000001E-3</v>
      </c>
      <c r="H18">
        <f t="shared" si="5"/>
        <v>0.72249999999999992</v>
      </c>
      <c r="I18" s="13">
        <f t="shared" si="6"/>
        <v>114848.9837261911</v>
      </c>
      <c r="J18" s="13">
        <f t="shared" si="7"/>
        <v>111761.2864318823</v>
      </c>
      <c r="M18">
        <f t="shared" si="0"/>
        <v>0.17499999999999999</v>
      </c>
      <c r="N18" s="9">
        <f t="shared" si="1"/>
        <v>1.9125000000000001E-3</v>
      </c>
      <c r="O18" s="9">
        <f t="shared" si="2"/>
        <v>0.72249999999999992</v>
      </c>
      <c r="P18" s="12">
        <f t="shared" si="8"/>
        <v>114.84898372619111</v>
      </c>
      <c r="Q18" s="12">
        <f t="shared" si="8"/>
        <v>111.7612864318823</v>
      </c>
      <c r="R18" s="12"/>
    </row>
    <row r="19" spans="1:18" x14ac:dyDescent="0.25">
      <c r="A19" s="2" t="str">
        <f>PARAMS!A18</f>
        <v>\mu_w (Pa . s)</v>
      </c>
      <c r="B19" s="7">
        <f>PARAMS!B18</f>
        <v>1E-3</v>
      </c>
      <c r="E19">
        <f t="shared" si="9"/>
        <v>0.16</v>
      </c>
      <c r="F19">
        <f t="shared" si="3"/>
        <v>0.18</v>
      </c>
      <c r="G19">
        <f t="shared" si="4"/>
        <v>2.1760000000000004E-3</v>
      </c>
      <c r="H19">
        <f t="shared" si="5"/>
        <v>0.71399999999999997</v>
      </c>
      <c r="I19" s="13">
        <f t="shared" si="6"/>
        <v>112704.98680009309</v>
      </c>
      <c r="J19" s="13">
        <f t="shared" si="7"/>
        <v>109510.66004864546</v>
      </c>
      <c r="M19">
        <f t="shared" si="0"/>
        <v>0.18</v>
      </c>
      <c r="N19" s="9">
        <f t="shared" si="1"/>
        <v>2.1760000000000004E-3</v>
      </c>
      <c r="O19" s="9">
        <f t="shared" si="2"/>
        <v>0.71399999999999997</v>
      </c>
      <c r="P19" s="12">
        <f t="shared" si="8"/>
        <v>112.70498680009308</v>
      </c>
      <c r="Q19" s="12">
        <f t="shared" si="8"/>
        <v>109.51066004864546</v>
      </c>
      <c r="R19" s="12"/>
    </row>
    <row r="20" spans="1:18" x14ac:dyDescent="0.25">
      <c r="E20">
        <f t="shared" si="9"/>
        <v>0.17</v>
      </c>
      <c r="F20">
        <f t="shared" si="3"/>
        <v>0.185</v>
      </c>
      <c r="G20">
        <f t="shared" si="4"/>
        <v>2.4565000000000008E-3</v>
      </c>
      <c r="H20">
        <f t="shared" si="5"/>
        <v>0.7054999999999999</v>
      </c>
      <c r="I20" s="13">
        <f t="shared" si="6"/>
        <v>110681.1084960507</v>
      </c>
      <c r="J20" s="13">
        <f t="shared" si="7"/>
        <v>107378.86549272074</v>
      </c>
      <c r="M20">
        <f t="shared" si="0"/>
        <v>0.185</v>
      </c>
      <c r="N20" s="9">
        <f t="shared" si="1"/>
        <v>2.4565000000000008E-3</v>
      </c>
      <c r="O20" s="9">
        <f t="shared" si="2"/>
        <v>0.7054999999999999</v>
      </c>
      <c r="P20" s="12">
        <f t="shared" si="8"/>
        <v>110.6811084960507</v>
      </c>
      <c r="Q20" s="12">
        <f t="shared" si="8"/>
        <v>107.37886549272073</v>
      </c>
      <c r="R20" s="12"/>
    </row>
    <row r="21" spans="1:18" x14ac:dyDescent="0.25">
      <c r="A21" s="2" t="s">
        <v>25</v>
      </c>
      <c r="B21" s="4" t="s">
        <v>31</v>
      </c>
      <c r="E21">
        <f t="shared" si="9"/>
        <v>0.18000000000000002</v>
      </c>
      <c r="F21">
        <f t="shared" si="3"/>
        <v>0.19</v>
      </c>
      <c r="G21">
        <f t="shared" si="4"/>
        <v>2.7540000000000008E-3</v>
      </c>
      <c r="H21">
        <f t="shared" si="5"/>
        <v>0.69699999999999995</v>
      </c>
      <c r="I21" s="13">
        <f t="shared" si="6"/>
        <v>108764.80444755754</v>
      </c>
      <c r="J21" s="13">
        <f t="shared" si="7"/>
        <v>105353.32711940783</v>
      </c>
      <c r="M21">
        <f t="shared" si="0"/>
        <v>0.19</v>
      </c>
      <c r="N21" s="9">
        <f t="shared" si="1"/>
        <v>2.7540000000000008E-3</v>
      </c>
      <c r="O21" s="9">
        <f t="shared" si="2"/>
        <v>0.69699999999999995</v>
      </c>
      <c r="P21" s="12">
        <f t="shared" si="8"/>
        <v>108.76480444755754</v>
      </c>
      <c r="Q21" s="12">
        <f t="shared" si="8"/>
        <v>105.35332711940782</v>
      </c>
      <c r="R21" s="12"/>
    </row>
    <row r="22" spans="1:18" x14ac:dyDescent="0.25">
      <c r="A22" s="2" t="s">
        <v>26</v>
      </c>
      <c r="B22" s="6">
        <f>+PARAMS!B21</f>
        <v>930000</v>
      </c>
      <c r="E22">
        <f t="shared" si="9"/>
        <v>0.19000000000000003</v>
      </c>
      <c r="F22">
        <f t="shared" si="3"/>
        <v>0.19500000000000001</v>
      </c>
      <c r="G22">
        <f t="shared" si="4"/>
        <v>3.0685000000000013E-3</v>
      </c>
      <c r="H22">
        <f t="shared" si="5"/>
        <v>0.68849999999999989</v>
      </c>
      <c r="I22" s="13">
        <f t="shared" si="6"/>
        <v>106945.38856381399</v>
      </c>
      <c r="J22" s="13">
        <f t="shared" si="7"/>
        <v>103423.32640723232</v>
      </c>
      <c r="M22">
        <f t="shared" si="0"/>
        <v>0.19500000000000001</v>
      </c>
      <c r="N22" s="9">
        <f t="shared" si="1"/>
        <v>3.0685000000000013E-3</v>
      </c>
      <c r="O22" s="9">
        <f t="shared" si="2"/>
        <v>0.68849999999999989</v>
      </c>
      <c r="P22" s="12">
        <f t="shared" si="8"/>
        <v>106.94538856381399</v>
      </c>
      <c r="Q22" s="12">
        <f t="shared" si="8"/>
        <v>103.42332640723232</v>
      </c>
      <c r="R22" s="12"/>
    </row>
    <row r="23" spans="1:18" x14ac:dyDescent="0.25">
      <c r="A23" s="2" t="s">
        <v>27</v>
      </c>
      <c r="B23" s="6">
        <f>+PARAMS!B22</f>
        <v>3.6999999999999998E-2</v>
      </c>
      <c r="E23">
        <f t="shared" si="9"/>
        <v>0.20000000000000004</v>
      </c>
      <c r="F23">
        <f t="shared" si="3"/>
        <v>0.2</v>
      </c>
      <c r="G23">
        <f t="shared" si="4"/>
        <v>3.4000000000000015E-3</v>
      </c>
      <c r="H23">
        <f t="shared" si="5"/>
        <v>0.67999999999999994</v>
      </c>
      <c r="I23" s="13">
        <f t="shared" si="6"/>
        <v>105213.68406825641</v>
      </c>
      <c r="J23" s="13">
        <f t="shared" si="7"/>
        <v>101579.65293920028</v>
      </c>
      <c r="M23">
        <f t="shared" si="0"/>
        <v>0.2</v>
      </c>
      <c r="N23" s="9">
        <f t="shared" si="1"/>
        <v>3.4000000000000015E-3</v>
      </c>
      <c r="O23" s="9">
        <f t="shared" si="2"/>
        <v>0.67999999999999994</v>
      </c>
      <c r="P23" s="12">
        <f t="shared" si="8"/>
        <v>105.21368406825641</v>
      </c>
      <c r="Q23" s="12">
        <f t="shared" si="8"/>
        <v>101.57965293920029</v>
      </c>
      <c r="R23" s="12"/>
    </row>
    <row r="24" spans="1:18" x14ac:dyDescent="0.25">
      <c r="A24" s="2" t="s">
        <v>28</v>
      </c>
      <c r="B24" s="6">
        <f>+PARAMS!B23</f>
        <v>-900000</v>
      </c>
      <c r="E24">
        <f t="shared" si="9"/>
        <v>0.21000000000000005</v>
      </c>
      <c r="F24">
        <f t="shared" si="3"/>
        <v>0.20500000000000002</v>
      </c>
      <c r="G24">
        <f t="shared" si="4"/>
        <v>3.7485000000000023E-3</v>
      </c>
      <c r="H24">
        <f t="shared" si="5"/>
        <v>0.67149999999999987</v>
      </c>
      <c r="I24" s="13">
        <f t="shared" si="6"/>
        <v>103561.75267835218</v>
      </c>
      <c r="J24" s="13">
        <f t="shared" si="7"/>
        <v>99814.333521718392</v>
      </c>
      <c r="M24">
        <f t="shared" si="0"/>
        <v>0.20500000000000002</v>
      </c>
      <c r="N24" s="9">
        <f t="shared" si="1"/>
        <v>3.7485000000000023E-3</v>
      </c>
      <c r="O24" s="9">
        <f t="shared" si="2"/>
        <v>0.67149999999999987</v>
      </c>
      <c r="P24" s="12">
        <f t="shared" si="8"/>
        <v>103.56175267835218</v>
      </c>
      <c r="Q24" s="12">
        <f t="shared" si="8"/>
        <v>99.814333521718396</v>
      </c>
      <c r="R24" s="12"/>
    </row>
    <row r="25" spans="1:18" x14ac:dyDescent="0.25">
      <c r="A25" s="2" t="s">
        <v>29</v>
      </c>
      <c r="B25" s="6">
        <f>+PARAMS!B24</f>
        <v>0.01</v>
      </c>
      <c r="E25">
        <f t="shared" si="9"/>
        <v>0.22000000000000006</v>
      </c>
      <c r="F25">
        <f t="shared" si="3"/>
        <v>0.21000000000000002</v>
      </c>
      <c r="G25">
        <f t="shared" si="4"/>
        <v>4.1140000000000022E-3</v>
      </c>
      <c r="H25">
        <f t="shared" si="5"/>
        <v>0.66299999999999992</v>
      </c>
      <c r="I25" s="13">
        <f t="shared" si="6"/>
        <v>101982.68184474204</v>
      </c>
      <c r="J25" s="13">
        <f t="shared" si="7"/>
        <v>98120.419358986197</v>
      </c>
      <c r="M25">
        <f t="shared" si="0"/>
        <v>0.21000000000000002</v>
      </c>
      <c r="N25" s="9">
        <f t="shared" si="1"/>
        <v>4.1140000000000022E-3</v>
      </c>
      <c r="O25" s="9">
        <f t="shared" si="2"/>
        <v>0.66299999999999992</v>
      </c>
      <c r="P25" s="12">
        <f t="shared" si="8"/>
        <v>101.98268184474203</v>
      </c>
      <c r="Q25" s="12">
        <f t="shared" si="8"/>
        <v>98.120419358986197</v>
      </c>
      <c r="R25" s="12"/>
    </row>
    <row r="26" spans="1:18" x14ac:dyDescent="0.25">
      <c r="A26" s="2" t="s">
        <v>30</v>
      </c>
      <c r="B26" s="6">
        <f>+PARAMS!B25</f>
        <v>0.1</v>
      </c>
      <c r="E26">
        <f t="shared" si="9"/>
        <v>0.23000000000000007</v>
      </c>
      <c r="F26">
        <f t="shared" si="3"/>
        <v>0.21500000000000002</v>
      </c>
      <c r="G26">
        <f t="shared" si="4"/>
        <v>4.4965000000000031E-3</v>
      </c>
      <c r="H26">
        <f t="shared" si="5"/>
        <v>0.65449999999999986</v>
      </c>
      <c r="I26" s="13">
        <f t="shared" si="6"/>
        <v>100470.41573877516</v>
      </c>
      <c r="J26" s="13">
        <f t="shared" si="7"/>
        <v>96491.816971604247</v>
      </c>
      <c r="M26">
        <f t="shared" si="0"/>
        <v>0.21500000000000002</v>
      </c>
      <c r="N26" s="9">
        <f t="shared" si="1"/>
        <v>4.4965000000000031E-3</v>
      </c>
      <c r="O26" s="9">
        <f t="shared" si="2"/>
        <v>0.65449999999999986</v>
      </c>
      <c r="P26" s="12">
        <f t="shared" si="8"/>
        <v>100.47041573877516</v>
      </c>
      <c r="Q26" s="12">
        <f t="shared" si="8"/>
        <v>96.491816971604251</v>
      </c>
      <c r="R26" s="12"/>
    </row>
    <row r="27" spans="1:18" x14ac:dyDescent="0.25">
      <c r="E27">
        <f t="shared" si="9"/>
        <v>0.24000000000000007</v>
      </c>
      <c r="F27">
        <f t="shared" si="3"/>
        <v>0.22000000000000003</v>
      </c>
      <c r="G27">
        <f t="shared" si="4"/>
        <v>4.8960000000000028E-3</v>
      </c>
      <c r="H27">
        <f t="shared" si="5"/>
        <v>0.64599999999999991</v>
      </c>
      <c r="I27" s="13">
        <f t="shared" si="6"/>
        <v>99019.619628471206</v>
      </c>
      <c r="J27" s="13">
        <f t="shared" si="7"/>
        <v>94923.152499106829</v>
      </c>
      <c r="M27">
        <f t="shared" si="0"/>
        <v>0.22000000000000003</v>
      </c>
      <c r="N27" s="9">
        <f t="shared" si="1"/>
        <v>4.8960000000000028E-3</v>
      </c>
      <c r="O27" s="9">
        <f t="shared" si="2"/>
        <v>0.64599999999999991</v>
      </c>
      <c r="P27" s="12">
        <f t="shared" si="8"/>
        <v>99.019619628471204</v>
      </c>
      <c r="Q27" s="12">
        <f t="shared" si="8"/>
        <v>94.923152499106834</v>
      </c>
      <c r="R27" s="12"/>
    </row>
    <row r="28" spans="1:18" x14ac:dyDescent="0.25">
      <c r="A28" s="2" t="s">
        <v>25</v>
      </c>
      <c r="B28" s="4" t="s">
        <v>40</v>
      </c>
      <c r="E28">
        <f t="shared" si="9"/>
        <v>0.25000000000000006</v>
      </c>
      <c r="F28">
        <f t="shared" si="3"/>
        <v>0.22500000000000003</v>
      </c>
      <c r="G28">
        <f t="shared" si="4"/>
        <v>5.312500000000003E-3</v>
      </c>
      <c r="H28">
        <f t="shared" si="5"/>
        <v>0.63749999999999996</v>
      </c>
      <c r="I28" s="13">
        <f t="shared" si="6"/>
        <v>97625.57003501337</v>
      </c>
      <c r="J28" s="13">
        <f t="shared" si="7"/>
        <v>93409.661778165842</v>
      </c>
      <c r="M28">
        <f t="shared" si="0"/>
        <v>0.22500000000000003</v>
      </c>
      <c r="N28" s="9">
        <f t="shared" si="1"/>
        <v>5.312500000000003E-3</v>
      </c>
      <c r="O28" s="9">
        <f t="shared" si="2"/>
        <v>0.63749999999999996</v>
      </c>
      <c r="P28" s="12">
        <f t="shared" si="8"/>
        <v>97.625570035013368</v>
      </c>
      <c r="Q28" s="12">
        <f t="shared" si="8"/>
        <v>93.409661778165841</v>
      </c>
      <c r="R28" s="12"/>
    </row>
    <row r="29" spans="1:18" x14ac:dyDescent="0.25">
      <c r="A29" s="2" t="s">
        <v>26</v>
      </c>
      <c r="B29" s="6">
        <f>PARAMS!B28</f>
        <v>930000</v>
      </c>
      <c r="E29">
        <f t="shared" si="9"/>
        <v>0.26000000000000006</v>
      </c>
      <c r="F29">
        <f t="shared" si="3"/>
        <v>0.23000000000000004</v>
      </c>
      <c r="G29">
        <f t="shared" si="4"/>
        <v>5.7460000000000037E-3</v>
      </c>
      <c r="H29">
        <f t="shared" si="5"/>
        <v>0.629</v>
      </c>
      <c r="I29" s="13">
        <f t="shared" si="6"/>
        <v>96284.065009280224</v>
      </c>
      <c r="J29" s="13">
        <f t="shared" si="7"/>
        <v>91947.100535580539</v>
      </c>
      <c r="M29">
        <f t="shared" si="0"/>
        <v>0.23000000000000004</v>
      </c>
      <c r="N29" s="9">
        <f t="shared" si="1"/>
        <v>5.7460000000000037E-3</v>
      </c>
      <c r="O29" s="9">
        <f t="shared" si="2"/>
        <v>0.629</v>
      </c>
      <c r="P29" s="12">
        <f t="shared" si="8"/>
        <v>96.284065009280226</v>
      </c>
      <c r="Q29" s="12">
        <f t="shared" si="8"/>
        <v>91.947100535580546</v>
      </c>
      <c r="R29" s="12"/>
    </row>
    <row r="30" spans="1:18" x14ac:dyDescent="0.25">
      <c r="A30" s="2" t="s">
        <v>27</v>
      </c>
      <c r="B30" s="6">
        <f>PARAMS!B29</f>
        <v>3.6999999999999998E-2</v>
      </c>
      <c r="E30">
        <f t="shared" si="9"/>
        <v>0.27000000000000007</v>
      </c>
      <c r="F30">
        <f t="shared" si="3"/>
        <v>0.23500000000000004</v>
      </c>
      <c r="G30">
        <f t="shared" si="4"/>
        <v>6.1965000000000032E-3</v>
      </c>
      <c r="H30">
        <f t="shared" si="5"/>
        <v>0.62049999999999994</v>
      </c>
      <c r="I30" s="13">
        <f t="shared" si="6"/>
        <v>94991.350265933434</v>
      </c>
      <c r="J30" s="13">
        <f t="shared" si="7"/>
        <v>90531.670433144784</v>
      </c>
      <c r="M30">
        <f t="shared" si="0"/>
        <v>0.23500000000000004</v>
      </c>
      <c r="N30" s="9">
        <f t="shared" si="1"/>
        <v>6.1965000000000032E-3</v>
      </c>
      <c r="O30" s="9">
        <f t="shared" si="2"/>
        <v>0.62049999999999994</v>
      </c>
      <c r="P30" s="12">
        <f t="shared" si="8"/>
        <v>94.991350265933434</v>
      </c>
      <c r="Q30" s="12">
        <f t="shared" si="8"/>
        <v>90.531670433144782</v>
      </c>
      <c r="R30" s="12"/>
    </row>
    <row r="31" spans="1:18" x14ac:dyDescent="0.25">
      <c r="A31" s="2" t="s">
        <v>28</v>
      </c>
      <c r="B31" s="6">
        <f>PARAMS!B30</f>
        <v>-900000</v>
      </c>
      <c r="E31">
        <f t="shared" si="9"/>
        <v>0.28000000000000008</v>
      </c>
      <c r="F31">
        <f t="shared" si="3"/>
        <v>0.24000000000000005</v>
      </c>
      <c r="G31">
        <f t="shared" si="4"/>
        <v>6.6640000000000041E-3</v>
      </c>
      <c r="H31">
        <f t="shared" si="5"/>
        <v>0.61199999999999999</v>
      </c>
      <c r="I31" s="13">
        <f t="shared" si="6"/>
        <v>93744.057929586968</v>
      </c>
      <c r="J31" s="13">
        <f t="shared" si="7"/>
        <v>89159.957718445454</v>
      </c>
      <c r="M31">
        <f t="shared" si="0"/>
        <v>0.24000000000000005</v>
      </c>
      <c r="N31" s="9">
        <f t="shared" si="1"/>
        <v>6.6640000000000041E-3</v>
      </c>
      <c r="O31" s="9">
        <f t="shared" si="2"/>
        <v>0.61199999999999999</v>
      </c>
      <c r="P31" s="12">
        <f t="shared" si="8"/>
        <v>93.744057929586972</v>
      </c>
      <c r="Q31" s="12">
        <f t="shared" si="8"/>
        <v>89.159957718445455</v>
      </c>
      <c r="R31" s="12"/>
    </row>
    <row r="32" spans="1:18" x14ac:dyDescent="0.25">
      <c r="A32" s="2" t="s">
        <v>29</v>
      </c>
      <c r="B32" s="6">
        <f>PARAMS!B31</f>
        <v>0</v>
      </c>
      <c r="E32">
        <f t="shared" si="9"/>
        <v>0.29000000000000009</v>
      </c>
      <c r="F32">
        <f t="shared" si="3"/>
        <v>0.24500000000000005</v>
      </c>
      <c r="G32">
        <f t="shared" si="4"/>
        <v>7.1485000000000047E-3</v>
      </c>
      <c r="H32">
        <f t="shared" si="5"/>
        <v>0.60349999999999993</v>
      </c>
      <c r="I32" s="13">
        <f t="shared" si="6"/>
        <v>92539.155396516435</v>
      </c>
      <c r="J32" s="13">
        <f t="shared" si="7"/>
        <v>87828.881984535721</v>
      </c>
      <c r="M32">
        <f t="shared" si="0"/>
        <v>0.24500000000000005</v>
      </c>
      <c r="N32" s="9">
        <f t="shared" si="1"/>
        <v>7.1485000000000047E-3</v>
      </c>
      <c r="O32" s="9">
        <f t="shared" si="2"/>
        <v>0.60349999999999993</v>
      </c>
      <c r="P32" s="12">
        <f t="shared" si="8"/>
        <v>92.539155396516435</v>
      </c>
      <c r="Q32" s="12">
        <f t="shared" si="8"/>
        <v>87.828881984535727</v>
      </c>
      <c r="R32" s="12"/>
    </row>
    <row r="33" spans="1:18" x14ac:dyDescent="0.25">
      <c r="A33" s="2" t="s">
        <v>30</v>
      </c>
      <c r="B33" s="6">
        <f>PARAMS!B32</f>
        <v>0</v>
      </c>
      <c r="E33">
        <f t="shared" si="9"/>
        <v>0.3000000000000001</v>
      </c>
      <c r="F33">
        <f t="shared" si="3"/>
        <v>0.25000000000000006</v>
      </c>
      <c r="G33">
        <f t="shared" si="4"/>
        <v>7.6500000000000058E-3</v>
      </c>
      <c r="H33">
        <f t="shared" si="5"/>
        <v>0.59499999999999997</v>
      </c>
      <c r="I33" s="13">
        <f t="shared" si="6"/>
        <v>91373.902373173623</v>
      </c>
      <c r="J33" s="13">
        <f t="shared" si="7"/>
        <v>86535.653099182528</v>
      </c>
      <c r="M33">
        <f t="shared" si="0"/>
        <v>0.25000000000000006</v>
      </c>
      <c r="N33" s="9">
        <f t="shared" si="1"/>
        <v>7.6500000000000058E-3</v>
      </c>
      <c r="O33" s="9">
        <f t="shared" si="2"/>
        <v>0.59499999999999997</v>
      </c>
      <c r="P33" s="12">
        <f t="shared" si="8"/>
        <v>91.373902373173621</v>
      </c>
      <c r="Q33" s="12">
        <f t="shared" si="8"/>
        <v>86.535653099182525</v>
      </c>
      <c r="R33" s="12"/>
    </row>
    <row r="34" spans="1:18" x14ac:dyDescent="0.25">
      <c r="E34">
        <f t="shared" si="9"/>
        <v>0.31000000000000011</v>
      </c>
      <c r="F34">
        <f t="shared" si="3"/>
        <v>0.25500000000000006</v>
      </c>
      <c r="G34">
        <f t="shared" si="4"/>
        <v>8.1685000000000074E-3</v>
      </c>
      <c r="H34">
        <f t="shared" si="5"/>
        <v>0.58649999999999991</v>
      </c>
      <c r="I34" s="13">
        <f t="shared" si="6"/>
        <v>90245.814572597737</v>
      </c>
      <c r="J34" s="13">
        <f t="shared" si="7"/>
        <v>85277.734784154571</v>
      </c>
      <c r="M34">
        <f t="shared" si="0"/>
        <v>0.25500000000000006</v>
      </c>
      <c r="N34" s="9">
        <f t="shared" si="1"/>
        <v>8.1685000000000074E-3</v>
      </c>
      <c r="O34" s="9">
        <f t="shared" si="2"/>
        <v>0.58649999999999991</v>
      </c>
      <c r="P34" s="12">
        <f t="shared" si="8"/>
        <v>90.245814572597737</v>
      </c>
      <c r="Q34" s="12">
        <f t="shared" si="8"/>
        <v>85.277734784154575</v>
      </c>
      <c r="R34" s="12"/>
    </row>
    <row r="35" spans="1:18" x14ac:dyDescent="0.25">
      <c r="E35">
        <f t="shared" si="9"/>
        <v>0.32000000000000012</v>
      </c>
      <c r="F35">
        <f t="shared" si="3"/>
        <v>0.26000000000000006</v>
      </c>
      <c r="G35">
        <f t="shared" si="4"/>
        <v>8.7040000000000069E-3</v>
      </c>
      <c r="H35">
        <f t="shared" si="5"/>
        <v>0.57799999999999996</v>
      </c>
      <c r="I35" s="13">
        <f t="shared" si="6"/>
        <v>89152.632868907414</v>
      </c>
      <c r="J35" s="13">
        <f t="shared" si="7"/>
        <v>84052.813644048991</v>
      </c>
      <c r="M35">
        <f t="shared" ref="M35:M66" si="10">+F35</f>
        <v>0.26000000000000006</v>
      </c>
      <c r="N35" s="9">
        <f t="shared" ref="N35:N66" si="11">+G35</f>
        <v>8.7040000000000069E-3</v>
      </c>
      <c r="O35" s="9">
        <f t="shared" ref="O35:O66" si="12">+H35</f>
        <v>0.57799999999999996</v>
      </c>
      <c r="P35" s="12">
        <f t="shared" si="8"/>
        <v>89.152632868907418</v>
      </c>
      <c r="Q35" s="12">
        <f t="shared" si="8"/>
        <v>84.052813644048996</v>
      </c>
      <c r="R35" s="12"/>
    </row>
    <row r="36" spans="1:18" x14ac:dyDescent="0.25">
      <c r="E36">
        <f t="shared" si="9"/>
        <v>0.33000000000000013</v>
      </c>
      <c r="F36">
        <f t="shared" si="3"/>
        <v>0.26500000000000007</v>
      </c>
      <c r="G36">
        <f t="shared" si="4"/>
        <v>9.2565000000000078E-3</v>
      </c>
      <c r="H36">
        <f t="shared" si="5"/>
        <v>0.5694999999999999</v>
      </c>
      <c r="I36" s="13">
        <f t="shared" si="6"/>
        <v>88092.296954804799</v>
      </c>
      <c r="J36" s="13">
        <f t="shared" si="7"/>
        <v>82858.772688828292</v>
      </c>
      <c r="M36">
        <f t="shared" si="10"/>
        <v>0.26500000000000007</v>
      </c>
      <c r="N36" s="9">
        <f t="shared" si="11"/>
        <v>9.2565000000000078E-3</v>
      </c>
      <c r="O36" s="9">
        <f t="shared" si="12"/>
        <v>0.5694999999999999</v>
      </c>
      <c r="P36" s="12">
        <f t="shared" si="8"/>
        <v>88.092296954804794</v>
      </c>
      <c r="Q36" s="12">
        <f t="shared" si="8"/>
        <v>82.858772688828296</v>
      </c>
      <c r="R36" s="12"/>
    </row>
    <row r="37" spans="1:18" x14ac:dyDescent="0.25">
      <c r="E37">
        <f t="shared" si="9"/>
        <v>0.34000000000000014</v>
      </c>
      <c r="F37">
        <f t="shared" si="3"/>
        <v>0.27000000000000007</v>
      </c>
      <c r="G37">
        <f t="shared" si="4"/>
        <v>9.8260000000000083E-3</v>
      </c>
      <c r="H37">
        <f t="shared" si="5"/>
        <v>0.56099999999999994</v>
      </c>
      <c r="I37" s="13">
        <f t="shared" si="6"/>
        <v>87062.922736345557</v>
      </c>
      <c r="J37" s="13">
        <f t="shared" si="7"/>
        <v>81693.668583483784</v>
      </c>
      <c r="M37">
        <f t="shared" si="10"/>
        <v>0.27000000000000007</v>
      </c>
      <c r="N37" s="9">
        <f t="shared" si="11"/>
        <v>9.8260000000000083E-3</v>
      </c>
      <c r="O37" s="9">
        <f t="shared" si="12"/>
        <v>0.56099999999999994</v>
      </c>
      <c r="P37" s="12">
        <f t="shared" si="8"/>
        <v>87.062922736345556</v>
      </c>
      <c r="Q37" s="12">
        <f t="shared" si="8"/>
        <v>81.693668583483785</v>
      </c>
      <c r="R37" s="12"/>
    </row>
    <row r="38" spans="1:18" x14ac:dyDescent="0.25">
      <c r="E38">
        <f t="shared" si="9"/>
        <v>0.35000000000000014</v>
      </c>
      <c r="F38">
        <f t="shared" si="3"/>
        <v>0.27500000000000008</v>
      </c>
      <c r="G38">
        <f t="shared" si="4"/>
        <v>1.0412500000000009E-2</v>
      </c>
      <c r="H38">
        <f t="shared" si="5"/>
        <v>0.55249999999999988</v>
      </c>
      <c r="I38" s="13">
        <f t="shared" si="6"/>
        <v>86062.782846872578</v>
      </c>
      <c r="J38" s="13">
        <f t="shared" si="7"/>
        <v>80555.712005795795</v>
      </c>
      <c r="M38">
        <f t="shared" si="10"/>
        <v>0.27500000000000008</v>
      </c>
      <c r="N38" s="9">
        <f t="shared" si="11"/>
        <v>1.0412500000000009E-2</v>
      </c>
      <c r="O38" s="9">
        <f t="shared" si="12"/>
        <v>0.55249999999999988</v>
      </c>
      <c r="P38" s="12">
        <f t="shared" si="8"/>
        <v>86.06278284687258</v>
      </c>
      <c r="Q38" s="12">
        <f t="shared" si="8"/>
        <v>80.555712005795797</v>
      </c>
      <c r="R38" s="12"/>
    </row>
    <row r="39" spans="1:18" x14ac:dyDescent="0.25">
      <c r="E39">
        <f t="shared" si="9"/>
        <v>0.36000000000000015</v>
      </c>
      <c r="F39">
        <f t="shared" si="3"/>
        <v>0.28000000000000008</v>
      </c>
      <c r="G39">
        <f t="shared" si="4"/>
        <v>1.101600000000001E-2</v>
      </c>
      <c r="H39">
        <f t="shared" si="5"/>
        <v>0.54399999999999993</v>
      </c>
      <c r="I39" s="13">
        <f t="shared" si="6"/>
        <v>85090.289777992177</v>
      </c>
      <c r="J39" s="13">
        <f t="shared" si="7"/>
        <v>79443.250609040144</v>
      </c>
      <c r="M39">
        <f t="shared" si="10"/>
        <v>0.28000000000000008</v>
      </c>
      <c r="N39" s="9">
        <f t="shared" si="11"/>
        <v>1.101600000000001E-2</v>
      </c>
      <c r="O39" s="9">
        <f t="shared" si="12"/>
        <v>0.54399999999999993</v>
      </c>
      <c r="P39" s="12">
        <f t="shared" si="8"/>
        <v>85.090289777992183</v>
      </c>
      <c r="Q39" s="12">
        <f t="shared" si="8"/>
        <v>79.443250609040149</v>
      </c>
      <c r="R39" s="12"/>
    </row>
    <row r="40" spans="1:18" x14ac:dyDescent="0.25">
      <c r="E40">
        <f t="shared" si="9"/>
        <v>0.37000000000000016</v>
      </c>
      <c r="F40">
        <f t="shared" si="3"/>
        <v>0.28500000000000009</v>
      </c>
      <c r="G40">
        <f t="shared" si="4"/>
        <v>1.1636500000000011E-2</v>
      </c>
      <c r="H40">
        <f t="shared" si="5"/>
        <v>0.53549999999999986</v>
      </c>
      <c r="I40" s="13">
        <f t="shared" si="6"/>
        <v>84143.981217259425</v>
      </c>
      <c r="J40" s="13">
        <f t="shared" si="7"/>
        <v>78354.754178167903</v>
      </c>
      <c r="M40">
        <f t="shared" si="10"/>
        <v>0.28500000000000009</v>
      </c>
      <c r="N40" s="9">
        <f t="shared" si="11"/>
        <v>1.1636500000000011E-2</v>
      </c>
      <c r="O40" s="9">
        <f t="shared" si="12"/>
        <v>0.53549999999999986</v>
      </c>
      <c r="P40" s="12">
        <f t="shared" si="8"/>
        <v>84.143981217259423</v>
      </c>
      <c r="Q40" s="12">
        <f t="shared" si="8"/>
        <v>78.354754178167909</v>
      </c>
      <c r="R40" s="12"/>
    </row>
    <row r="41" spans="1:18" x14ac:dyDescent="0.25">
      <c r="E41">
        <f t="shared" si="9"/>
        <v>0.38000000000000017</v>
      </c>
      <c r="F41">
        <f t="shared" si="3"/>
        <v>0.29000000000000009</v>
      </c>
      <c r="G41">
        <f t="shared" si="4"/>
        <v>1.2274000000000012E-2</v>
      </c>
      <c r="H41">
        <f t="shared" si="5"/>
        <v>0.52699999999999991</v>
      </c>
      <c r="I41" s="13">
        <f t="shared" si="6"/>
        <v>83222.507255330915</v>
      </c>
      <c r="J41" s="13">
        <f t="shared" si="7"/>
        <v>77288.801640945254</v>
      </c>
      <c r="M41">
        <f t="shared" si="10"/>
        <v>0.29000000000000009</v>
      </c>
      <c r="N41" s="9">
        <f t="shared" si="11"/>
        <v>1.2274000000000012E-2</v>
      </c>
      <c r="O41" s="9">
        <f t="shared" si="12"/>
        <v>0.52699999999999991</v>
      </c>
      <c r="P41" s="12">
        <f t="shared" si="8"/>
        <v>83.22250725533091</v>
      </c>
      <c r="Q41" s="12">
        <f t="shared" si="8"/>
        <v>77.288801640945252</v>
      </c>
      <c r="R41" s="12"/>
    </row>
    <row r="42" spans="1:18" x14ac:dyDescent="0.25">
      <c r="E42">
        <f t="shared" si="9"/>
        <v>0.39000000000000018</v>
      </c>
      <c r="F42">
        <f t="shared" si="3"/>
        <v>0.2950000000000001</v>
      </c>
      <c r="G42">
        <f t="shared" si="4"/>
        <v>1.2928500000000015E-2</v>
      </c>
      <c r="H42">
        <f t="shared" si="5"/>
        <v>0.51849999999999985</v>
      </c>
      <c r="I42" s="13">
        <f t="shared" si="6"/>
        <v>82324.619183943723</v>
      </c>
      <c r="J42" s="13">
        <f t="shared" si="7"/>
        <v>76244.069654000923</v>
      </c>
      <c r="M42">
        <f t="shared" si="10"/>
        <v>0.2950000000000001</v>
      </c>
      <c r="N42" s="9">
        <f t="shared" si="11"/>
        <v>1.2928500000000015E-2</v>
      </c>
      <c r="O42" s="9">
        <f t="shared" si="12"/>
        <v>0.51849999999999985</v>
      </c>
      <c r="P42" s="12">
        <f t="shared" si="8"/>
        <v>82.324619183943724</v>
      </c>
      <c r="Q42" s="12">
        <f t="shared" si="8"/>
        <v>76.244069654000924</v>
      </c>
      <c r="R42" s="12"/>
    </row>
    <row r="43" spans="1:18" x14ac:dyDescent="0.25">
      <c r="E43">
        <f t="shared" si="9"/>
        <v>0.40000000000000019</v>
      </c>
      <c r="F43">
        <f t="shared" si="3"/>
        <v>0.3000000000000001</v>
      </c>
      <c r="G43">
        <f t="shared" si="4"/>
        <v>1.3600000000000013E-2</v>
      </c>
      <c r="H43">
        <f t="shared" si="5"/>
        <v>0.5099999999999999</v>
      </c>
      <c r="I43" s="13">
        <f t="shared" si="6"/>
        <v>81449.159653325449</v>
      </c>
      <c r="J43" s="13">
        <f t="shared" si="7"/>
        <v>75219.322530808626</v>
      </c>
      <c r="M43">
        <f t="shared" si="10"/>
        <v>0.3000000000000001</v>
      </c>
      <c r="N43" s="9">
        <f t="shared" si="11"/>
        <v>1.3600000000000013E-2</v>
      </c>
      <c r="O43" s="9">
        <f t="shared" si="12"/>
        <v>0.5099999999999999</v>
      </c>
      <c r="P43" s="12">
        <f t="shared" si="8"/>
        <v>81.449159653325452</v>
      </c>
      <c r="Q43" s="12">
        <f t="shared" si="8"/>
        <v>75.219322530808626</v>
      </c>
      <c r="R43" s="12"/>
    </row>
    <row r="44" spans="1:18" x14ac:dyDescent="0.25">
      <c r="E44">
        <f t="shared" si="9"/>
        <v>0.4100000000000002</v>
      </c>
      <c r="F44">
        <f t="shared" si="3"/>
        <v>0.3050000000000001</v>
      </c>
      <c r="G44">
        <f t="shared" si="4"/>
        <v>1.4288500000000015E-2</v>
      </c>
      <c r="H44">
        <f t="shared" si="5"/>
        <v>0.50149999999999983</v>
      </c>
      <c r="I44" s="13">
        <f t="shared" si="6"/>
        <v>80595.053995948867</v>
      </c>
      <c r="J44" s="13">
        <f t="shared" si="7"/>
        <v>74213.403316756943</v>
      </c>
      <c r="M44">
        <f t="shared" si="10"/>
        <v>0.3050000000000001</v>
      </c>
      <c r="N44" s="9">
        <f t="shared" si="11"/>
        <v>1.4288500000000015E-2</v>
      </c>
      <c r="O44" s="9">
        <f t="shared" si="12"/>
        <v>0.50149999999999983</v>
      </c>
      <c r="P44" s="12">
        <f t="shared" si="8"/>
        <v>80.595053995948874</v>
      </c>
      <c r="Q44" s="12">
        <f t="shared" si="8"/>
        <v>74.213403316756938</v>
      </c>
      <c r="R44" s="12"/>
    </row>
    <row r="45" spans="1:18" x14ac:dyDescent="0.25">
      <c r="E45">
        <f t="shared" si="9"/>
        <v>0.42000000000000021</v>
      </c>
      <c r="F45">
        <f t="shared" si="3"/>
        <v>0.31000000000000011</v>
      </c>
      <c r="G45">
        <f t="shared" si="4"/>
        <v>1.4994000000000016E-2</v>
      </c>
      <c r="H45">
        <f t="shared" si="5"/>
        <v>0.49299999999999988</v>
      </c>
      <c r="I45" s="13">
        <f t="shared" si="6"/>
        <v>79761.302554782014</v>
      </c>
      <c r="J45" s="13">
        <f t="shared" si="7"/>
        <v>73225.225847483729</v>
      </c>
      <c r="M45">
        <f t="shared" si="10"/>
        <v>0.31000000000000011</v>
      </c>
      <c r="N45" s="9">
        <f t="shared" si="11"/>
        <v>1.4994000000000016E-2</v>
      </c>
      <c r="O45" s="9">
        <f t="shared" si="12"/>
        <v>0.49299999999999988</v>
      </c>
      <c r="P45" s="12">
        <f t="shared" si="8"/>
        <v>79.76130255478202</v>
      </c>
      <c r="Q45" s="12">
        <f t="shared" si="8"/>
        <v>73.225225847483728</v>
      </c>
      <c r="R45" s="12"/>
    </row>
    <row r="46" spans="1:18" x14ac:dyDescent="0.25">
      <c r="E46">
        <f t="shared" si="9"/>
        <v>0.43000000000000022</v>
      </c>
      <c r="F46">
        <f t="shared" si="3"/>
        <v>0.31500000000000011</v>
      </c>
      <c r="G46">
        <f t="shared" si="4"/>
        <v>1.5716500000000015E-2</v>
      </c>
      <c r="H46">
        <f t="shared" si="5"/>
        <v>0.48449999999999988</v>
      </c>
      <c r="I46" s="13">
        <f t="shared" si="6"/>
        <v>78946.973879777943</v>
      </c>
      <c r="J46" s="13">
        <f t="shared" si="7"/>
        <v>72253.767652009614</v>
      </c>
      <c r="M46">
        <f t="shared" si="10"/>
        <v>0.31500000000000011</v>
      </c>
      <c r="N46" s="9">
        <f t="shared" si="11"/>
        <v>1.5716500000000015E-2</v>
      </c>
      <c r="O46" s="9">
        <f t="shared" si="12"/>
        <v>0.48449999999999988</v>
      </c>
      <c r="P46" s="12">
        <f t="shared" si="8"/>
        <v>78.946973879777943</v>
      </c>
      <c r="Q46" s="12">
        <f t="shared" si="8"/>
        <v>72.253767652009614</v>
      </c>
      <c r="R46" s="12"/>
    </row>
    <row r="47" spans="1:18" x14ac:dyDescent="0.25">
      <c r="E47">
        <f t="shared" si="9"/>
        <v>0.44000000000000022</v>
      </c>
      <c r="F47">
        <f t="shared" si="3"/>
        <v>0.32000000000000012</v>
      </c>
      <c r="G47">
        <f t="shared" si="4"/>
        <v>1.6456000000000016E-2</v>
      </c>
      <c r="H47">
        <f t="shared" si="5"/>
        <v>0.47599999999999987</v>
      </c>
      <c r="I47" s="13">
        <f t="shared" si="6"/>
        <v>78151.198677412234</v>
      </c>
      <c r="J47" s="13">
        <f t="shared" si="7"/>
        <v>71298.063582990784</v>
      </c>
      <c r="M47">
        <f t="shared" si="10"/>
        <v>0.32000000000000012</v>
      </c>
      <c r="N47" s="9">
        <f t="shared" si="11"/>
        <v>1.6456000000000016E-2</v>
      </c>
      <c r="O47" s="9">
        <f t="shared" si="12"/>
        <v>0.47599999999999987</v>
      </c>
      <c r="P47" s="12">
        <f t="shared" si="8"/>
        <v>78.151198677412239</v>
      </c>
      <c r="Q47" s="12">
        <f t="shared" si="8"/>
        <v>71.298063582990778</v>
      </c>
      <c r="R47" s="12"/>
    </row>
    <row r="48" spans="1:18" x14ac:dyDescent="0.25">
      <c r="E48">
        <f t="shared" si="9"/>
        <v>0.45000000000000023</v>
      </c>
      <c r="F48">
        <f t="shared" si="3"/>
        <v>0.32500000000000012</v>
      </c>
      <c r="G48">
        <f t="shared" si="4"/>
        <v>1.7212500000000019E-2</v>
      </c>
      <c r="H48">
        <f t="shared" si="5"/>
        <v>0.46749999999999986</v>
      </c>
      <c r="I48" s="13">
        <f t="shared" si="6"/>
        <v>77373.164415520965</v>
      </c>
      <c r="J48" s="13">
        <f t="shared" si="7"/>
        <v>70357.200073549524</v>
      </c>
      <c r="M48">
        <f t="shared" si="10"/>
        <v>0.32500000000000012</v>
      </c>
      <c r="N48" s="9">
        <f t="shared" si="11"/>
        <v>1.7212500000000019E-2</v>
      </c>
      <c r="O48" s="9">
        <f t="shared" si="12"/>
        <v>0.46749999999999986</v>
      </c>
      <c r="P48" s="12">
        <f t="shared" si="8"/>
        <v>77.373164415520961</v>
      </c>
      <c r="Q48" s="12">
        <f t="shared" si="8"/>
        <v>70.357200073549521</v>
      </c>
      <c r="R48" s="12"/>
    </row>
    <row r="49" spans="5:18" x14ac:dyDescent="0.25">
      <c r="E49">
        <f t="shared" si="9"/>
        <v>0.46000000000000024</v>
      </c>
      <c r="F49">
        <f t="shared" si="3"/>
        <v>0.33000000000000013</v>
      </c>
      <c r="G49">
        <f t="shared" si="4"/>
        <v>1.7986000000000019E-2</v>
      </c>
      <c r="H49">
        <f t="shared" si="5"/>
        <v>0.45899999999999985</v>
      </c>
      <c r="I49" s="13">
        <f t="shared" si="6"/>
        <v>76612.110500157462</v>
      </c>
      <c r="J49" s="13">
        <f t="shared" si="7"/>
        <v>69430.309934237623</v>
      </c>
      <c r="M49">
        <f t="shared" si="10"/>
        <v>0.33000000000000013</v>
      </c>
      <c r="N49" s="9">
        <f t="shared" si="11"/>
        <v>1.7986000000000019E-2</v>
      </c>
      <c r="O49" s="9">
        <f t="shared" si="12"/>
        <v>0.45899999999999985</v>
      </c>
      <c r="P49" s="12">
        <f t="shared" si="8"/>
        <v>76.612110500157456</v>
      </c>
      <c r="Q49" s="12">
        <f t="shared" si="8"/>
        <v>69.430309934237627</v>
      </c>
      <c r="R49" s="12"/>
    </row>
    <row r="50" spans="5:18" x14ac:dyDescent="0.25">
      <c r="E50">
        <f t="shared" si="9"/>
        <v>0.47000000000000025</v>
      </c>
      <c r="F50">
        <f t="shared" si="3"/>
        <v>0.33500000000000013</v>
      </c>
      <c r="G50">
        <f t="shared" si="4"/>
        <v>1.8776500000000022E-2</v>
      </c>
      <c r="H50">
        <f t="shared" si="5"/>
        <v>0.45049999999999985</v>
      </c>
      <c r="I50" s="13">
        <f t="shared" si="6"/>
        <v>75867.323953278014</v>
      </c>
      <c r="J50" s="13">
        <f t="shared" si="7"/>
        <v>68516.567615380744</v>
      </c>
      <c r="M50">
        <f t="shared" si="10"/>
        <v>0.33500000000000013</v>
      </c>
      <c r="N50" s="9">
        <f t="shared" si="11"/>
        <v>1.8776500000000022E-2</v>
      </c>
      <c r="O50" s="9">
        <f t="shared" si="12"/>
        <v>0.45049999999999985</v>
      </c>
      <c r="P50" s="12">
        <f t="shared" si="8"/>
        <v>75.867323953278017</v>
      </c>
      <c r="Q50" s="12">
        <f t="shared" si="8"/>
        <v>68.516567615380737</v>
      </c>
      <c r="R50" s="12"/>
    </row>
    <row r="51" spans="5:18" x14ac:dyDescent="0.25">
      <c r="E51">
        <f t="shared" si="9"/>
        <v>0.48000000000000026</v>
      </c>
      <c r="F51">
        <f t="shared" si="3"/>
        <v>0.34000000000000014</v>
      </c>
      <c r="G51">
        <f t="shared" si="4"/>
        <v>1.9584000000000022E-2</v>
      </c>
      <c r="H51">
        <f t="shared" si="5"/>
        <v>0.44199999999999984</v>
      </c>
      <c r="I51" s="13">
        <f t="shared" si="6"/>
        <v>75138.13553018379</v>
      </c>
      <c r="J51" s="13">
        <f t="shared" si="7"/>
        <v>67615.184869680437</v>
      </c>
      <c r="M51">
        <f t="shared" si="10"/>
        <v>0.34000000000000014</v>
      </c>
      <c r="N51" s="9">
        <f t="shared" si="11"/>
        <v>1.9584000000000022E-2</v>
      </c>
      <c r="O51" s="9">
        <f t="shared" si="12"/>
        <v>0.44199999999999984</v>
      </c>
      <c r="P51" s="12">
        <f t="shared" si="8"/>
        <v>75.138135530183789</v>
      </c>
      <c r="Q51" s="12">
        <f t="shared" si="8"/>
        <v>67.615184869680434</v>
      </c>
      <c r="R51" s="12"/>
    </row>
    <row r="52" spans="5:18" x14ac:dyDescent="0.25">
      <c r="E52">
        <f t="shared" si="9"/>
        <v>0.49000000000000027</v>
      </c>
      <c r="F52">
        <f t="shared" si="3"/>
        <v>0.34500000000000014</v>
      </c>
      <c r="G52">
        <f t="shared" si="4"/>
        <v>2.0408500000000024E-2</v>
      </c>
      <c r="H52">
        <f t="shared" si="5"/>
        <v>0.43349999999999983</v>
      </c>
      <c r="I52" s="13">
        <f t="shared" si="6"/>
        <v>74423.916224155226</v>
      </c>
      <c r="J52" s="13">
        <f t="shared" si="7"/>
        <v>66725.406757922843</v>
      </c>
      <c r="M52">
        <f t="shared" si="10"/>
        <v>0.34500000000000014</v>
      </c>
      <c r="N52" s="9">
        <f t="shared" si="11"/>
        <v>2.0408500000000024E-2</v>
      </c>
      <c r="O52" s="9">
        <f t="shared" si="12"/>
        <v>0.43349999999999983</v>
      </c>
      <c r="P52" s="12">
        <f t="shared" si="8"/>
        <v>74.423916224155221</v>
      </c>
      <c r="Q52" s="12">
        <f t="shared" si="8"/>
        <v>66.72540675792284</v>
      </c>
      <c r="R52" s="12"/>
    </row>
    <row r="53" spans="5:18" x14ac:dyDescent="0.25">
      <c r="E53">
        <f t="shared" si="9"/>
        <v>0.50000000000000022</v>
      </c>
      <c r="F53">
        <f t="shared" si="3"/>
        <v>0.35000000000000009</v>
      </c>
      <c r="G53">
        <f t="shared" si="4"/>
        <v>2.1250000000000019E-2</v>
      </c>
      <c r="H53">
        <f t="shared" si="5"/>
        <v>0.42499999999999982</v>
      </c>
      <c r="I53" s="13">
        <f t="shared" si="6"/>
        <v>73724.074112893897</v>
      </c>
      <c r="J53" s="13">
        <f t="shared" si="7"/>
        <v>65846.507947176578</v>
      </c>
      <c r="M53">
        <f t="shared" si="10"/>
        <v>0.35000000000000009</v>
      </c>
      <c r="N53" s="9">
        <f t="shared" si="11"/>
        <v>2.1250000000000019E-2</v>
      </c>
      <c r="O53" s="9">
        <f t="shared" si="12"/>
        <v>0.42499999999999982</v>
      </c>
      <c r="P53" s="12">
        <f t="shared" si="8"/>
        <v>73.724074112893902</v>
      </c>
      <c r="Q53" s="12">
        <f t="shared" si="8"/>
        <v>65.846507947176576</v>
      </c>
      <c r="R53" s="12"/>
    </row>
    <row r="54" spans="5:18" x14ac:dyDescent="0.25">
      <c r="E54">
        <f t="shared" si="9"/>
        <v>0.51000000000000023</v>
      </c>
      <c r="F54">
        <f t="shared" si="3"/>
        <v>0.35500000000000009</v>
      </c>
      <c r="G54">
        <f t="shared" si="4"/>
        <v>2.210850000000002E-2</v>
      </c>
      <c r="H54">
        <f t="shared" si="5"/>
        <v>0.41649999999999981</v>
      </c>
      <c r="I54" s="13">
        <f t="shared" si="6"/>
        <v>73038.05150747858</v>
      </c>
      <c r="J54" s="13">
        <f t="shared" si="7"/>
        <v>64977.789256224409</v>
      </c>
      <c r="M54">
        <f t="shared" si="10"/>
        <v>0.35500000000000009</v>
      </c>
      <c r="N54" s="9">
        <f t="shared" si="11"/>
        <v>2.210850000000002E-2</v>
      </c>
      <c r="O54" s="9">
        <f t="shared" si="12"/>
        <v>0.41649999999999981</v>
      </c>
      <c r="P54" s="12">
        <f t="shared" si="8"/>
        <v>73.038051507478585</v>
      </c>
      <c r="Q54" s="12">
        <f t="shared" si="8"/>
        <v>64.977789256224412</v>
      </c>
      <c r="R54" s="12"/>
    </row>
    <row r="55" spans="5:18" x14ac:dyDescent="0.25">
      <c r="E55">
        <f t="shared" si="9"/>
        <v>0.52000000000000024</v>
      </c>
      <c r="F55">
        <f t="shared" si="3"/>
        <v>0.3600000000000001</v>
      </c>
      <c r="G55">
        <f t="shared" si="4"/>
        <v>2.2984000000000022E-2</v>
      </c>
      <c r="H55">
        <f t="shared" si="5"/>
        <v>0.40799999999999981</v>
      </c>
      <c r="I55" s="13">
        <f t="shared" si="6"/>
        <v>72365.322369697853</v>
      </c>
      <c r="J55" s="13">
        <f t="shared" si="7"/>
        <v>64118.574407264823</v>
      </c>
      <c r="M55">
        <f t="shared" si="10"/>
        <v>0.3600000000000001</v>
      </c>
      <c r="N55" s="9">
        <f t="shared" si="11"/>
        <v>2.2984000000000022E-2</v>
      </c>
      <c r="O55" s="9">
        <f t="shared" si="12"/>
        <v>0.40799999999999981</v>
      </c>
      <c r="P55" s="12">
        <f t="shared" si="8"/>
        <v>72.36532236969785</v>
      </c>
      <c r="Q55" s="12">
        <f t="shared" si="8"/>
        <v>64.118574407264816</v>
      </c>
      <c r="R55" s="12"/>
    </row>
    <row r="56" spans="5:18" x14ac:dyDescent="0.25">
      <c r="E56">
        <f t="shared" si="9"/>
        <v>0.53000000000000025</v>
      </c>
      <c r="F56">
        <f t="shared" si="3"/>
        <v>0.3650000000000001</v>
      </c>
      <c r="G56">
        <f t="shared" si="4"/>
        <v>2.3876500000000023E-2</v>
      </c>
      <c r="H56">
        <f t="shared" si="5"/>
        <v>0.3994999999999998</v>
      </c>
      <c r="I56" s="13">
        <f t="shared" si="6"/>
        <v>71705.389968039352</v>
      </c>
      <c r="J56" s="13">
        <f t="shared" si="7"/>
        <v>63268.206946336548</v>
      </c>
      <c r="M56">
        <f t="shared" si="10"/>
        <v>0.3650000000000001</v>
      </c>
      <c r="N56" s="9">
        <f t="shared" si="11"/>
        <v>2.3876500000000023E-2</v>
      </c>
      <c r="O56" s="9">
        <f t="shared" si="12"/>
        <v>0.3994999999999998</v>
      </c>
      <c r="P56" s="12">
        <f t="shared" si="8"/>
        <v>71.705389968039356</v>
      </c>
      <c r="Q56" s="12">
        <f t="shared" si="8"/>
        <v>63.268206946336548</v>
      </c>
      <c r="R56" s="12"/>
    </row>
    <row r="57" spans="5:18" x14ac:dyDescent="0.25">
      <c r="E57">
        <f t="shared" si="9"/>
        <v>0.54000000000000026</v>
      </c>
      <c r="F57">
        <f t="shared" si="3"/>
        <v>0.37000000000000011</v>
      </c>
      <c r="G57">
        <f t="shared" si="4"/>
        <v>2.4786000000000027E-2</v>
      </c>
      <c r="H57">
        <f t="shared" si="5"/>
        <v>0.39099999999999979</v>
      </c>
      <c r="I57" s="13">
        <f t="shared" si="6"/>
        <v>71057.78474637703</v>
      </c>
      <c r="J57" s="13">
        <f t="shared" si="7"/>
        <v>62426.047297503101</v>
      </c>
      <c r="M57">
        <f t="shared" si="10"/>
        <v>0.37000000000000011</v>
      </c>
      <c r="N57" s="9">
        <f t="shared" si="11"/>
        <v>2.4786000000000027E-2</v>
      </c>
      <c r="O57" s="9">
        <f t="shared" si="12"/>
        <v>0.39099999999999979</v>
      </c>
      <c r="P57" s="12">
        <f t="shared" si="8"/>
        <v>71.057784746377024</v>
      </c>
      <c r="Q57" s="12">
        <f t="shared" si="8"/>
        <v>62.426047297503104</v>
      </c>
      <c r="R57" s="12"/>
    </row>
    <row r="58" spans="5:18" x14ac:dyDescent="0.25">
      <c r="E58">
        <f t="shared" si="9"/>
        <v>0.55000000000000027</v>
      </c>
      <c r="F58">
        <f t="shared" si="3"/>
        <v>0.37500000000000011</v>
      </c>
      <c r="G58">
        <f t="shared" si="4"/>
        <v>2.5712500000000024E-2</v>
      </c>
      <c r="H58">
        <f t="shared" si="5"/>
        <v>0.38249999999999978</v>
      </c>
      <c r="I58" s="13">
        <f t="shared" si="6"/>
        <v>70422.062382635428</v>
      </c>
      <c r="J58" s="13">
        <f t="shared" si="7"/>
        <v>61591.469917693292</v>
      </c>
      <c r="M58">
        <f t="shared" si="10"/>
        <v>0.37500000000000011</v>
      </c>
      <c r="N58" s="9">
        <f t="shared" si="11"/>
        <v>2.5712500000000024E-2</v>
      </c>
      <c r="O58" s="9">
        <f t="shared" si="12"/>
        <v>0.38249999999999978</v>
      </c>
      <c r="P58" s="12">
        <f t="shared" si="8"/>
        <v>70.422062382635431</v>
      </c>
      <c r="Q58" s="12">
        <f t="shared" si="8"/>
        <v>61.591469917693288</v>
      </c>
      <c r="R58" s="12"/>
    </row>
    <row r="59" spans="5:18" x14ac:dyDescent="0.25">
      <c r="E59">
        <f t="shared" si="9"/>
        <v>0.56000000000000028</v>
      </c>
      <c r="F59">
        <f t="shared" si="3"/>
        <v>0.38000000000000012</v>
      </c>
      <c r="G59">
        <f t="shared" si="4"/>
        <v>2.665600000000003E-2</v>
      </c>
      <c r="H59">
        <f t="shared" si="5"/>
        <v>0.37399999999999978</v>
      </c>
      <c r="I59" s="13">
        <f t="shared" si="6"/>
        <v>69797.80201748386</v>
      </c>
      <c r="J59" s="13">
        <f t="shared" si="7"/>
        <v>60763.860520233749</v>
      </c>
      <c r="M59">
        <f t="shared" si="10"/>
        <v>0.38000000000000012</v>
      </c>
      <c r="N59" s="9">
        <f t="shared" si="11"/>
        <v>2.665600000000003E-2</v>
      </c>
      <c r="O59" s="9">
        <f t="shared" si="12"/>
        <v>0.37399999999999978</v>
      </c>
      <c r="P59" s="12">
        <f t="shared" si="8"/>
        <v>69.79780201748386</v>
      </c>
      <c r="Q59" s="12">
        <f t="shared" si="8"/>
        <v>60.763860520233749</v>
      </c>
      <c r="R59" s="12"/>
    </row>
    <row r="60" spans="5:18" x14ac:dyDescent="0.25">
      <c r="E60">
        <f t="shared" si="9"/>
        <v>0.57000000000000028</v>
      </c>
      <c r="F60">
        <f t="shared" si="3"/>
        <v>0.38500000000000012</v>
      </c>
      <c r="G60">
        <f t="shared" si="4"/>
        <v>2.7616500000000026E-2</v>
      </c>
      <c r="H60">
        <f t="shared" si="5"/>
        <v>0.36549999999999977</v>
      </c>
      <c r="I60" s="13">
        <f t="shared" si="6"/>
        <v>69184.60463552177</v>
      </c>
      <c r="J60" s="13">
        <f t="shared" si="7"/>
        <v>59942.613335596281</v>
      </c>
      <c r="M60">
        <f t="shared" si="10"/>
        <v>0.38500000000000012</v>
      </c>
      <c r="N60" s="9">
        <f t="shared" si="11"/>
        <v>2.7616500000000026E-2</v>
      </c>
      <c r="O60" s="9">
        <f t="shared" si="12"/>
        <v>0.36549999999999977</v>
      </c>
      <c r="P60" s="12">
        <f t="shared" si="8"/>
        <v>69.184604635521765</v>
      </c>
      <c r="Q60" s="12">
        <f t="shared" si="8"/>
        <v>59.942613335596278</v>
      </c>
      <c r="R60" s="12"/>
    </row>
    <row r="61" spans="5:18" x14ac:dyDescent="0.25">
      <c r="E61">
        <f t="shared" si="9"/>
        <v>0.58000000000000029</v>
      </c>
      <c r="F61">
        <f t="shared" si="3"/>
        <v>0.39000000000000012</v>
      </c>
      <c r="G61">
        <f t="shared" si="4"/>
        <v>2.8594000000000033E-2</v>
      </c>
      <c r="H61">
        <f t="shared" si="5"/>
        <v>0.35699999999999976</v>
      </c>
      <c r="I61" s="13">
        <f t="shared" si="6"/>
        <v>68582.091583479894</v>
      </c>
      <c r="J61" s="13">
        <f t="shared" si="7"/>
        <v>59127.12837764807</v>
      </c>
      <c r="M61">
        <f t="shared" si="10"/>
        <v>0.39000000000000012</v>
      </c>
      <c r="N61" s="9">
        <f t="shared" si="11"/>
        <v>2.8594000000000033E-2</v>
      </c>
      <c r="O61" s="9">
        <f t="shared" si="12"/>
        <v>0.35699999999999976</v>
      </c>
      <c r="P61" s="12">
        <f t="shared" si="8"/>
        <v>68.582091583479894</v>
      </c>
      <c r="Q61" s="12">
        <f t="shared" si="8"/>
        <v>59.12712837764807</v>
      </c>
      <c r="R61" s="12"/>
    </row>
    <row r="62" spans="5:18" x14ac:dyDescent="0.25">
      <c r="E62">
        <f t="shared" si="9"/>
        <v>0.5900000000000003</v>
      </c>
      <c r="F62">
        <f t="shared" si="3"/>
        <v>0.39500000000000013</v>
      </c>
      <c r="G62">
        <f t="shared" si="4"/>
        <v>2.9588500000000031E-2</v>
      </c>
      <c r="H62">
        <f t="shared" si="5"/>
        <v>0.34849999999999975</v>
      </c>
      <c r="I62" s="13">
        <f t="shared" si="6"/>
        <v>67989.90321177186</v>
      </c>
      <c r="J62" s="13">
        <f t="shared" si="7"/>
        <v>58316.808682781528</v>
      </c>
      <c r="M62">
        <f t="shared" si="10"/>
        <v>0.39500000000000013</v>
      </c>
      <c r="N62" s="9">
        <f t="shared" si="11"/>
        <v>2.9588500000000031E-2</v>
      </c>
      <c r="O62" s="9">
        <f t="shared" si="12"/>
        <v>0.34849999999999975</v>
      </c>
      <c r="P62" s="12">
        <f t="shared" si="8"/>
        <v>67.98990321177186</v>
      </c>
      <c r="Q62" s="12">
        <f t="shared" si="8"/>
        <v>58.316808682781527</v>
      </c>
      <c r="R62" s="12"/>
    </row>
    <row r="63" spans="5:18" x14ac:dyDescent="0.25">
      <c r="E63">
        <f t="shared" si="9"/>
        <v>0.60000000000000031</v>
      </c>
      <c r="F63">
        <f t="shared" si="3"/>
        <v>0.40000000000000013</v>
      </c>
      <c r="G63">
        <f t="shared" si="4"/>
        <v>3.0600000000000033E-2</v>
      </c>
      <c r="H63">
        <f t="shared" si="5"/>
        <v>0.33999999999999975</v>
      </c>
      <c r="I63" s="13">
        <f t="shared" si="6"/>
        <v>67407.69762728631</v>
      </c>
      <c r="J63" s="13">
        <f t="shared" si="7"/>
        <v>57511.057487581274</v>
      </c>
      <c r="M63">
        <f t="shared" si="10"/>
        <v>0.40000000000000013</v>
      </c>
      <c r="N63" s="9">
        <f t="shared" si="11"/>
        <v>3.0600000000000033E-2</v>
      </c>
      <c r="O63" s="9">
        <f t="shared" si="12"/>
        <v>0.33999999999999975</v>
      </c>
      <c r="P63" s="12">
        <f t="shared" si="8"/>
        <v>67.407697627286311</v>
      </c>
      <c r="Q63" s="12">
        <f t="shared" si="8"/>
        <v>57.511057487581276</v>
      </c>
      <c r="R63" s="12"/>
    </row>
    <row r="64" spans="5:18" x14ac:dyDescent="0.25">
      <c r="E64">
        <f t="shared" si="9"/>
        <v>0.61000000000000032</v>
      </c>
      <c r="F64">
        <f t="shared" si="3"/>
        <v>0.40500000000000014</v>
      </c>
      <c r="G64">
        <f t="shared" si="4"/>
        <v>3.1628500000000032E-2</v>
      </c>
      <c r="H64">
        <f t="shared" si="5"/>
        <v>0.33149999999999974</v>
      </c>
      <c r="I64" s="13">
        <f t="shared" si="6"/>
        <v>66835.14954667713</v>
      </c>
      <c r="J64" s="13">
        <f t="shared" si="7"/>
        <v>56709.275308130425</v>
      </c>
      <c r="M64">
        <f t="shared" si="10"/>
        <v>0.40500000000000014</v>
      </c>
      <c r="N64" s="9">
        <f t="shared" si="11"/>
        <v>3.1628500000000032E-2</v>
      </c>
      <c r="O64" s="9">
        <f t="shared" si="12"/>
        <v>0.33149999999999974</v>
      </c>
      <c r="P64" s="12">
        <f t="shared" si="8"/>
        <v>66.83514954667713</v>
      </c>
      <c r="Q64" s="12">
        <f t="shared" si="8"/>
        <v>56.709275308130422</v>
      </c>
      <c r="R64" s="12"/>
    </row>
    <row r="65" spans="5:18" x14ac:dyDescent="0.25">
      <c r="E65">
        <f t="shared" si="9"/>
        <v>0.62000000000000033</v>
      </c>
      <c r="F65">
        <f t="shared" si="3"/>
        <v>0.41000000000000014</v>
      </c>
      <c r="G65">
        <f t="shared" si="4"/>
        <v>3.2674000000000036E-2</v>
      </c>
      <c r="H65">
        <f t="shared" si="5"/>
        <v>0.32299999999999973</v>
      </c>
      <c r="I65" s="13">
        <f t="shared" si="6"/>
        <v>66271.949240599293</v>
      </c>
      <c r="J65" s="13">
        <f t="shared" si="7"/>
        <v>55910.856880505919</v>
      </c>
      <c r="M65">
        <f t="shared" si="10"/>
        <v>0.41000000000000014</v>
      </c>
      <c r="N65" s="9">
        <f t="shared" si="11"/>
        <v>3.2674000000000036E-2</v>
      </c>
      <c r="O65" s="9">
        <f t="shared" si="12"/>
        <v>0.32299999999999973</v>
      </c>
      <c r="P65" s="12">
        <f t="shared" si="8"/>
        <v>66.271949240599298</v>
      </c>
      <c r="Q65" s="12">
        <f t="shared" si="8"/>
        <v>55.910856880505918</v>
      </c>
      <c r="R65" s="12"/>
    </row>
    <row r="66" spans="5:18" x14ac:dyDescent="0.25">
      <c r="E66">
        <f t="shared" si="9"/>
        <v>0.63000000000000034</v>
      </c>
      <c r="F66">
        <f t="shared" si="3"/>
        <v>0.41500000000000015</v>
      </c>
      <c r="G66">
        <f t="shared" si="4"/>
        <v>3.3736500000000037E-2</v>
      </c>
      <c r="H66">
        <f t="shared" si="5"/>
        <v>0.31449999999999972</v>
      </c>
      <c r="I66" s="13">
        <f t="shared" si="6"/>
        <v>65717.801560379099</v>
      </c>
      <c r="J66" s="13">
        <f t="shared" si="7"/>
        <v>55115.187917305739</v>
      </c>
      <c r="M66">
        <f t="shared" si="10"/>
        <v>0.41500000000000015</v>
      </c>
      <c r="N66" s="9">
        <f t="shared" si="11"/>
        <v>3.3736500000000037E-2</v>
      </c>
      <c r="O66" s="9">
        <f t="shared" si="12"/>
        <v>0.31449999999999972</v>
      </c>
      <c r="P66" s="12">
        <f t="shared" si="8"/>
        <v>65.717801560379101</v>
      </c>
      <c r="Q66" s="12">
        <f t="shared" si="8"/>
        <v>55.11518791730574</v>
      </c>
      <c r="R66" s="12"/>
    </row>
    <row r="67" spans="5:18" x14ac:dyDescent="0.25">
      <c r="E67">
        <f t="shared" si="9"/>
        <v>0.64000000000000035</v>
      </c>
      <c r="F67">
        <f t="shared" si="3"/>
        <v>0.42000000000000015</v>
      </c>
      <c r="G67">
        <f t="shared" si="4"/>
        <v>3.4816000000000041E-2</v>
      </c>
      <c r="H67">
        <f t="shared" si="5"/>
        <v>0.30599999999999972</v>
      </c>
      <c r="I67" s="13">
        <f t="shared" si="6"/>
        <v>65172.42503952072</v>
      </c>
      <c r="J67" s="13">
        <f t="shared" si="7"/>
        <v>54321.641628961777</v>
      </c>
      <c r="M67">
        <f t="shared" ref="M67:M103" si="13">+F67</f>
        <v>0.42000000000000015</v>
      </c>
      <c r="N67" s="9">
        <f t="shared" ref="N67:N103" si="14">+G67</f>
        <v>3.4816000000000041E-2</v>
      </c>
      <c r="O67" s="9">
        <f t="shared" ref="O67:O103" si="15">+H67</f>
        <v>0.30599999999999972</v>
      </c>
      <c r="P67" s="12">
        <f t="shared" si="8"/>
        <v>65.172425039520718</v>
      </c>
      <c r="Q67" s="12">
        <f t="shared" si="8"/>
        <v>54.321641628961778</v>
      </c>
      <c r="R67" s="12"/>
    </row>
    <row r="68" spans="5:18" x14ac:dyDescent="0.25">
      <c r="E68">
        <f t="shared" si="9"/>
        <v>0.65000000000000036</v>
      </c>
      <c r="F68">
        <f t="shared" ref="F68:F103" si="16">+$B$3+(1-$B$4-$B$3)*E68</f>
        <v>0.42500000000000016</v>
      </c>
      <c r="G68">
        <f t="shared" ref="G68:G103" si="17">$B$6*E68^$B$7</f>
        <v>3.5912500000000042E-2</v>
      </c>
      <c r="H68">
        <f t="shared" ref="H68:H103" si="18">$B$8*(1-E68)^$B$9</f>
        <v>0.29749999999999971</v>
      </c>
      <c r="I68" s="13">
        <f t="shared" ref="I68:I103" si="19">$B$29/((F68-$B$3+0.01)/(1-$B$3))^$B$30+$B$31/((1-F68-0.001))^$B$32</f>
        <v>64635.551063259016</v>
      </c>
      <c r="J68" s="13">
        <f t="shared" ref="J68:J103" si="20">$B$22/((F68-$B$3+0.01)/(1-$B$3))^$B$23+$B$24/((1-F68-$B$4+0.001)/(1-$B$4))^$B$25</f>
        <v>53529.574950819951</v>
      </c>
      <c r="M68">
        <f t="shared" si="13"/>
        <v>0.42500000000000016</v>
      </c>
      <c r="N68" s="9">
        <f t="shared" si="14"/>
        <v>3.5912500000000042E-2</v>
      </c>
      <c r="O68" s="9">
        <f t="shared" si="15"/>
        <v>0.29749999999999971</v>
      </c>
      <c r="P68" s="12">
        <f t="shared" ref="P68:Q103" si="21">+I68/1000</f>
        <v>64.635551063259015</v>
      </c>
      <c r="Q68" s="12">
        <f t="shared" si="21"/>
        <v>53.529574950819949</v>
      </c>
      <c r="R68" s="12"/>
    </row>
    <row r="69" spans="5:18" x14ac:dyDescent="0.25">
      <c r="E69">
        <f t="shared" ref="E69:E103" si="22">+E68+0.01</f>
        <v>0.66000000000000036</v>
      </c>
      <c r="F69">
        <f t="shared" si="16"/>
        <v>0.43000000000000016</v>
      </c>
      <c r="G69">
        <f t="shared" si="17"/>
        <v>3.7026000000000045E-2</v>
      </c>
      <c r="H69">
        <f t="shared" si="18"/>
        <v>0.2889999999999997</v>
      </c>
      <c r="I69" s="13">
        <f t="shared" si="19"/>
        <v>64106.923100070446</v>
      </c>
      <c r="J69" s="13">
        <f t="shared" si="20"/>
        <v>52738.324407120817</v>
      </c>
      <c r="M69">
        <f t="shared" si="13"/>
        <v>0.43000000000000016</v>
      </c>
      <c r="N69" s="9">
        <f t="shared" si="14"/>
        <v>3.7026000000000045E-2</v>
      </c>
      <c r="O69" s="9">
        <f t="shared" si="15"/>
        <v>0.2889999999999997</v>
      </c>
      <c r="P69" s="12">
        <f t="shared" si="21"/>
        <v>64.106923100070446</v>
      </c>
      <c r="Q69" s="12">
        <f t="shared" si="21"/>
        <v>52.738324407120814</v>
      </c>
      <c r="R69" s="12"/>
    </row>
    <row r="70" spans="5:18" x14ac:dyDescent="0.25">
      <c r="E70">
        <f t="shared" si="22"/>
        <v>0.67000000000000037</v>
      </c>
      <c r="F70">
        <f t="shared" si="16"/>
        <v>0.43500000000000016</v>
      </c>
      <c r="G70">
        <f t="shared" si="17"/>
        <v>3.8156500000000045E-2</v>
      </c>
      <c r="H70">
        <f t="shared" si="18"/>
        <v>0.28049999999999969</v>
      </c>
      <c r="I70" s="13">
        <f t="shared" si="19"/>
        <v>63586.295989685459</v>
      </c>
      <c r="J70" s="13">
        <f t="shared" si="20"/>
        <v>51947.201530568069</v>
      </c>
      <c r="M70">
        <f t="shared" si="13"/>
        <v>0.43500000000000016</v>
      </c>
      <c r="N70" s="9">
        <f t="shared" si="14"/>
        <v>3.8156500000000045E-2</v>
      </c>
      <c r="O70" s="9">
        <f t="shared" si="15"/>
        <v>0.28049999999999969</v>
      </c>
      <c r="P70" s="12">
        <f t="shared" si="21"/>
        <v>63.58629598968546</v>
      </c>
      <c r="Q70" s="12">
        <f t="shared" si="21"/>
        <v>51.947201530568066</v>
      </c>
      <c r="R70" s="12"/>
    </row>
    <row r="71" spans="5:18" x14ac:dyDescent="0.25">
      <c r="E71">
        <f t="shared" si="22"/>
        <v>0.68000000000000038</v>
      </c>
      <c r="F71">
        <f t="shared" si="16"/>
        <v>0.44000000000000017</v>
      </c>
      <c r="G71">
        <f t="shared" si="17"/>
        <v>3.9304000000000047E-2</v>
      </c>
      <c r="H71">
        <f t="shared" si="18"/>
        <v>0.27199999999999969</v>
      </c>
      <c r="I71" s="13">
        <f t="shared" si="19"/>
        <v>63073.435282691848</v>
      </c>
      <c r="J71" s="13">
        <f t="shared" si="20"/>
        <v>51155.48774045473</v>
      </c>
      <c r="M71">
        <f t="shared" si="13"/>
        <v>0.44000000000000017</v>
      </c>
      <c r="N71" s="9">
        <f t="shared" si="14"/>
        <v>3.9304000000000047E-2</v>
      </c>
      <c r="O71" s="9">
        <f t="shared" si="15"/>
        <v>0.27199999999999969</v>
      </c>
      <c r="P71" s="12">
        <f t="shared" si="21"/>
        <v>63.073435282691847</v>
      </c>
      <c r="Q71" s="12">
        <f t="shared" si="21"/>
        <v>51.155487740454731</v>
      </c>
      <c r="R71" s="12"/>
    </row>
    <row r="72" spans="5:18" x14ac:dyDescent="0.25">
      <c r="E72">
        <f t="shared" si="22"/>
        <v>0.69000000000000039</v>
      </c>
      <c r="F72">
        <f t="shared" si="16"/>
        <v>0.44500000000000017</v>
      </c>
      <c r="G72">
        <f t="shared" si="17"/>
        <v>4.0468500000000046E-2</v>
      </c>
      <c r="H72">
        <f t="shared" si="18"/>
        <v>0.26349999999999968</v>
      </c>
      <c r="I72" s="13">
        <f t="shared" si="19"/>
        <v>62568.116627315991</v>
      </c>
      <c r="J72" s="13">
        <f t="shared" si="20"/>
        <v>50362.428562421119</v>
      </c>
      <c r="M72">
        <f t="shared" si="13"/>
        <v>0.44500000000000017</v>
      </c>
      <c r="N72" s="9">
        <f t="shared" si="14"/>
        <v>4.0468500000000046E-2</v>
      </c>
      <c r="O72" s="9">
        <f t="shared" si="15"/>
        <v>0.26349999999999968</v>
      </c>
      <c r="P72" s="12">
        <f t="shared" si="21"/>
        <v>62.568116627315987</v>
      </c>
      <c r="Q72" s="12">
        <f t="shared" si="21"/>
        <v>50.362428562421115</v>
      </c>
      <c r="R72" s="12"/>
    </row>
    <row r="73" spans="5:18" x14ac:dyDescent="0.25">
      <c r="E73">
        <f t="shared" si="22"/>
        <v>0.7000000000000004</v>
      </c>
      <c r="F73">
        <f t="shared" si="16"/>
        <v>0.45000000000000018</v>
      </c>
      <c r="G73">
        <f t="shared" si="17"/>
        <v>4.1650000000000048E-2</v>
      </c>
      <c r="H73">
        <f t="shared" si="18"/>
        <v>0.25499999999999967</v>
      </c>
      <c r="I73" s="13">
        <f t="shared" si="19"/>
        <v>62070.125199394766</v>
      </c>
      <c r="J73" s="13">
        <f t="shared" si="20"/>
        <v>49567.227047637687</v>
      </c>
      <c r="M73">
        <f t="shared" si="13"/>
        <v>0.45000000000000018</v>
      </c>
      <c r="N73" s="9">
        <f t="shared" si="14"/>
        <v>4.1650000000000048E-2</v>
      </c>
      <c r="O73" s="9">
        <f t="shared" si="15"/>
        <v>0.25499999999999967</v>
      </c>
      <c r="P73" s="12">
        <f t="shared" si="21"/>
        <v>62.070125199394766</v>
      </c>
      <c r="Q73" s="12">
        <f t="shared" si="21"/>
        <v>49.567227047637687</v>
      </c>
      <c r="R73" s="12"/>
    </row>
    <row r="74" spans="5:18" x14ac:dyDescent="0.25">
      <c r="E74">
        <f t="shared" si="22"/>
        <v>0.71000000000000041</v>
      </c>
      <c r="F74">
        <f t="shared" si="16"/>
        <v>0.45500000000000018</v>
      </c>
      <c r="G74">
        <f t="shared" si="17"/>
        <v>4.2848500000000046E-2</v>
      </c>
      <c r="H74">
        <f t="shared" si="18"/>
        <v>0.24649999999999964</v>
      </c>
      <c r="I74" s="13">
        <f t="shared" si="19"/>
        <v>61579.25517194625</v>
      </c>
      <c r="J74" s="13">
        <f t="shared" si="20"/>
        <v>48769.036216947017</v>
      </c>
      <c r="M74">
        <f t="shared" si="13"/>
        <v>0.45500000000000018</v>
      </c>
      <c r="N74" s="9">
        <f t="shared" si="14"/>
        <v>4.2848500000000046E-2</v>
      </c>
      <c r="O74" s="9">
        <f t="shared" si="15"/>
        <v>0.24649999999999964</v>
      </c>
      <c r="P74" s="12">
        <f t="shared" si="21"/>
        <v>61.579255171946251</v>
      </c>
      <c r="Q74" s="12">
        <f t="shared" si="21"/>
        <v>48.769036216947015</v>
      </c>
      <c r="R74" s="12"/>
    </row>
    <row r="75" spans="5:18" x14ac:dyDescent="0.25">
      <c r="E75">
        <f t="shared" si="22"/>
        <v>0.72000000000000042</v>
      </c>
      <c r="F75">
        <f t="shared" si="16"/>
        <v>0.46000000000000019</v>
      </c>
      <c r="G75">
        <f t="shared" si="17"/>
        <v>4.4064000000000055E-2</v>
      </c>
      <c r="H75">
        <f t="shared" si="18"/>
        <v>0.23799999999999963</v>
      </c>
      <c r="I75" s="13">
        <f t="shared" si="19"/>
        <v>61095.309221083298</v>
      </c>
      <c r="J75" s="13">
        <f t="shared" si="20"/>
        <v>47966.950314062648</v>
      </c>
      <c r="M75">
        <f t="shared" si="13"/>
        <v>0.46000000000000019</v>
      </c>
      <c r="N75" s="9">
        <f t="shared" si="14"/>
        <v>4.4064000000000055E-2</v>
      </c>
      <c r="O75" s="9">
        <f t="shared" si="15"/>
        <v>0.23799999999999963</v>
      </c>
      <c r="P75" s="12">
        <f t="shared" si="21"/>
        <v>61.095309221083298</v>
      </c>
      <c r="Q75" s="12">
        <f t="shared" si="21"/>
        <v>47.96695031406265</v>
      </c>
      <c r="R75" s="12"/>
    </row>
    <row r="76" spans="5:18" x14ac:dyDescent="0.25">
      <c r="E76">
        <f t="shared" si="22"/>
        <v>0.73000000000000043</v>
      </c>
      <c r="F76">
        <f t="shared" si="16"/>
        <v>0.46500000000000019</v>
      </c>
      <c r="G76">
        <f t="shared" si="17"/>
        <v>4.5296500000000052E-2</v>
      </c>
      <c r="H76">
        <f t="shared" si="18"/>
        <v>0.22949999999999962</v>
      </c>
      <c r="I76" s="13">
        <f t="shared" si="19"/>
        <v>60618.09806532925</v>
      </c>
      <c r="J76" s="13">
        <f t="shared" si="20"/>
        <v>47159.994598374469</v>
      </c>
      <c r="M76">
        <f t="shared" si="13"/>
        <v>0.46500000000000019</v>
      </c>
      <c r="N76" s="9">
        <f t="shared" si="14"/>
        <v>4.5296500000000052E-2</v>
      </c>
      <c r="O76" s="9">
        <f t="shared" si="15"/>
        <v>0.22949999999999962</v>
      </c>
      <c r="P76" s="12">
        <f t="shared" si="21"/>
        <v>60.618098065329249</v>
      </c>
      <c r="Q76" s="12">
        <f t="shared" si="21"/>
        <v>47.159994598374468</v>
      </c>
      <c r="R76" s="12"/>
    </row>
    <row r="77" spans="5:18" x14ac:dyDescent="0.25">
      <c r="E77">
        <f t="shared" si="22"/>
        <v>0.74000000000000044</v>
      </c>
      <c r="F77">
        <f t="shared" si="16"/>
        <v>0.4700000000000002</v>
      </c>
      <c r="G77">
        <f t="shared" si="17"/>
        <v>4.654600000000006E-2</v>
      </c>
      <c r="H77">
        <f t="shared" si="18"/>
        <v>0.22099999999999961</v>
      </c>
      <c r="I77" s="13">
        <f t="shared" si="19"/>
        <v>60147.440035662381</v>
      </c>
      <c r="J77" s="13">
        <f t="shared" si="20"/>
        <v>46347.113338132389</v>
      </c>
      <c r="M77">
        <f t="shared" si="13"/>
        <v>0.4700000000000002</v>
      </c>
      <c r="N77" s="9">
        <f t="shared" si="14"/>
        <v>4.654600000000006E-2</v>
      </c>
      <c r="O77" s="9">
        <f t="shared" si="15"/>
        <v>0.22099999999999961</v>
      </c>
      <c r="P77" s="12">
        <f t="shared" si="21"/>
        <v>60.147440035662378</v>
      </c>
      <c r="Q77" s="12">
        <f t="shared" si="21"/>
        <v>46.347113338132388</v>
      </c>
      <c r="R77" s="12"/>
    </row>
    <row r="78" spans="5:18" x14ac:dyDescent="0.25">
      <c r="E78">
        <f t="shared" si="22"/>
        <v>0.75000000000000044</v>
      </c>
      <c r="F78">
        <f t="shared" si="16"/>
        <v>0.4750000000000002</v>
      </c>
      <c r="G78">
        <f t="shared" si="17"/>
        <v>4.7812500000000063E-2</v>
      </c>
      <c r="H78">
        <f t="shared" si="18"/>
        <v>0.21249999999999961</v>
      </c>
      <c r="I78" s="13">
        <f t="shared" si="19"/>
        <v>59683.160673865699</v>
      </c>
      <c r="J78" s="13">
        <f t="shared" si="20"/>
        <v>45527.155573133612</v>
      </c>
      <c r="M78">
        <f t="shared" si="13"/>
        <v>0.4750000000000002</v>
      </c>
      <c r="N78" s="9">
        <f t="shared" si="14"/>
        <v>4.7812500000000063E-2</v>
      </c>
      <c r="O78" s="9">
        <f t="shared" si="15"/>
        <v>0.21249999999999961</v>
      </c>
      <c r="P78" s="12">
        <f t="shared" si="21"/>
        <v>59.6831606738657</v>
      </c>
      <c r="Q78" s="12">
        <f t="shared" si="21"/>
        <v>45.527155573133612</v>
      </c>
      <c r="R78" s="12"/>
    </row>
    <row r="79" spans="5:18" x14ac:dyDescent="0.25">
      <c r="E79">
        <f t="shared" si="22"/>
        <v>0.76000000000000045</v>
      </c>
      <c r="F79">
        <f t="shared" si="16"/>
        <v>0.4800000000000002</v>
      </c>
      <c r="G79">
        <f t="shared" si="17"/>
        <v>4.9096000000000063E-2</v>
      </c>
      <c r="H79">
        <f t="shared" si="18"/>
        <v>0.2039999999999996</v>
      </c>
      <c r="I79" s="13">
        <f t="shared" si="19"/>
        <v>59225.092356977868</v>
      </c>
      <c r="J79" s="13">
        <f t="shared" si="20"/>
        <v>44698.858094518888</v>
      </c>
      <c r="M79">
        <f t="shared" si="13"/>
        <v>0.4800000000000002</v>
      </c>
      <c r="N79" s="9">
        <f t="shared" si="14"/>
        <v>4.9096000000000063E-2</v>
      </c>
      <c r="O79" s="9">
        <f t="shared" si="15"/>
        <v>0.2039999999999996</v>
      </c>
      <c r="P79" s="12">
        <f t="shared" si="21"/>
        <v>59.225092356977868</v>
      </c>
      <c r="Q79" s="12">
        <f t="shared" si="21"/>
        <v>44.69885809451889</v>
      </c>
      <c r="R79" s="12"/>
    </row>
    <row r="80" spans="5:18" x14ac:dyDescent="0.25">
      <c r="E80">
        <f t="shared" si="22"/>
        <v>0.77000000000000046</v>
      </c>
      <c r="F80">
        <f t="shared" si="16"/>
        <v>0.48500000000000021</v>
      </c>
      <c r="G80">
        <f t="shared" si="17"/>
        <v>5.0396500000000066E-2</v>
      </c>
      <c r="H80">
        <f t="shared" si="18"/>
        <v>0.19549999999999959</v>
      </c>
      <c r="I80" s="13">
        <f t="shared" si="19"/>
        <v>58773.073945836863</v>
      </c>
      <c r="J80" s="13">
        <f t="shared" si="20"/>
        <v>43860.824926542467</v>
      </c>
      <c r="M80">
        <f t="shared" si="13"/>
        <v>0.48500000000000021</v>
      </c>
      <c r="N80" s="9">
        <f t="shared" si="14"/>
        <v>5.0396500000000066E-2</v>
      </c>
      <c r="O80" s="9">
        <f t="shared" si="15"/>
        <v>0.19549999999999959</v>
      </c>
      <c r="P80" s="12">
        <f t="shared" si="21"/>
        <v>58.773073945836863</v>
      </c>
      <c r="Q80" s="12">
        <f t="shared" si="21"/>
        <v>43.86082492654247</v>
      </c>
      <c r="R80" s="12"/>
    </row>
    <row r="81" spans="5:18" x14ac:dyDescent="0.25">
      <c r="E81">
        <f t="shared" si="22"/>
        <v>0.78000000000000047</v>
      </c>
      <c r="F81">
        <f t="shared" si="16"/>
        <v>0.49000000000000021</v>
      </c>
      <c r="G81">
        <f t="shared" si="17"/>
        <v>5.1714000000000065E-2</v>
      </c>
      <c r="H81">
        <f t="shared" si="18"/>
        <v>0.18699999999999958</v>
      </c>
      <c r="I81" s="13">
        <f t="shared" si="19"/>
        <v>58326.950455889106</v>
      </c>
      <c r="J81" s="13">
        <f t="shared" si="20"/>
        <v>43011.502374842414</v>
      </c>
      <c r="M81">
        <f t="shared" si="13"/>
        <v>0.49000000000000021</v>
      </c>
      <c r="N81" s="9">
        <f t="shared" si="14"/>
        <v>5.1714000000000065E-2</v>
      </c>
      <c r="O81" s="9">
        <f t="shared" si="15"/>
        <v>0.18699999999999958</v>
      </c>
      <c r="P81" s="12">
        <f t="shared" si="21"/>
        <v>58.326950455889104</v>
      </c>
      <c r="Q81" s="12">
        <f t="shared" si="21"/>
        <v>43.011502374842415</v>
      </c>
      <c r="R81" s="12"/>
    </row>
    <row r="82" spans="5:18" x14ac:dyDescent="0.25">
      <c r="E82">
        <f t="shared" si="22"/>
        <v>0.79000000000000048</v>
      </c>
      <c r="F82">
        <f t="shared" si="16"/>
        <v>0.49500000000000022</v>
      </c>
      <c r="G82">
        <f t="shared" si="17"/>
        <v>5.3048500000000068E-2</v>
      </c>
      <c r="H82">
        <f t="shared" si="18"/>
        <v>0.17849999999999958</v>
      </c>
      <c r="I82" s="13">
        <f t="shared" si="19"/>
        <v>57886.572748592007</v>
      </c>
      <c r="J82" s="13">
        <f t="shared" si="20"/>
        <v>42149.148403853993</v>
      </c>
      <c r="M82">
        <f t="shared" si="13"/>
        <v>0.49500000000000022</v>
      </c>
      <c r="N82" s="9">
        <f t="shared" si="14"/>
        <v>5.3048500000000068E-2</v>
      </c>
      <c r="O82" s="9">
        <f t="shared" si="15"/>
        <v>0.17849999999999958</v>
      </c>
      <c r="P82" s="12">
        <f t="shared" si="21"/>
        <v>57.886572748592009</v>
      </c>
      <c r="Q82" s="12">
        <f t="shared" si="21"/>
        <v>42.149148403853992</v>
      </c>
      <c r="R82" s="12"/>
    </row>
    <row r="83" spans="5:18" x14ac:dyDescent="0.25">
      <c r="E83">
        <f t="shared" si="22"/>
        <v>0.80000000000000049</v>
      </c>
      <c r="F83">
        <f t="shared" si="16"/>
        <v>0.50000000000000022</v>
      </c>
      <c r="G83">
        <f t="shared" si="17"/>
        <v>5.4400000000000073E-2</v>
      </c>
      <c r="H83">
        <f t="shared" si="18"/>
        <v>0.16999999999999957</v>
      </c>
      <c r="I83" s="13">
        <f t="shared" si="19"/>
        <v>57451.797241887543</v>
      </c>
      <c r="J83" s="13">
        <f t="shared" si="20"/>
        <v>41271.794687033398</v>
      </c>
      <c r="M83">
        <f t="shared" si="13"/>
        <v>0.50000000000000022</v>
      </c>
      <c r="N83" s="9">
        <f t="shared" si="14"/>
        <v>5.4400000000000073E-2</v>
      </c>
      <c r="O83" s="9">
        <f t="shared" si="15"/>
        <v>0.16999999999999957</v>
      </c>
      <c r="P83" s="12">
        <f t="shared" si="21"/>
        <v>57.45179724188754</v>
      </c>
      <c r="Q83" s="12">
        <f t="shared" si="21"/>
        <v>41.271794687033399</v>
      </c>
      <c r="R83" s="12"/>
    </row>
    <row r="84" spans="5:18" x14ac:dyDescent="0.25">
      <c r="E84">
        <f t="shared" si="22"/>
        <v>0.8100000000000005</v>
      </c>
      <c r="F84">
        <f t="shared" si="16"/>
        <v>0.50500000000000023</v>
      </c>
      <c r="G84">
        <f t="shared" si="17"/>
        <v>5.5768500000000068E-2</v>
      </c>
      <c r="H84">
        <f t="shared" si="18"/>
        <v>0.16149999999999956</v>
      </c>
      <c r="I84" s="13">
        <f t="shared" si="19"/>
        <v>57022.485638348851</v>
      </c>
      <c r="J84" s="13">
        <f t="shared" si="20"/>
        <v>40377.199083833373</v>
      </c>
      <c r="M84">
        <f t="shared" si="13"/>
        <v>0.50500000000000023</v>
      </c>
      <c r="N84" s="9">
        <f t="shared" si="14"/>
        <v>5.5768500000000068E-2</v>
      </c>
      <c r="O84" s="9">
        <f t="shared" si="15"/>
        <v>0.16149999999999956</v>
      </c>
      <c r="P84" s="12">
        <f t="shared" si="21"/>
        <v>57.022485638348854</v>
      </c>
      <c r="Q84" s="12">
        <f t="shared" si="21"/>
        <v>40.377199083833375</v>
      </c>
      <c r="R84" s="12"/>
    </row>
    <row r="85" spans="5:18" x14ac:dyDescent="0.25">
      <c r="E85">
        <f t="shared" si="22"/>
        <v>0.82000000000000051</v>
      </c>
      <c r="F85">
        <f t="shared" si="16"/>
        <v>0.51000000000000023</v>
      </c>
      <c r="G85">
        <f t="shared" si="17"/>
        <v>5.7154000000000073E-2</v>
      </c>
      <c r="H85">
        <f t="shared" si="18"/>
        <v>0.15299999999999955</v>
      </c>
      <c r="I85" s="13">
        <f t="shared" si="19"/>
        <v>56598.504669724149</v>
      </c>
      <c r="J85" s="13">
        <f t="shared" si="20"/>
        <v>39462.78545446787</v>
      </c>
      <c r="M85">
        <f t="shared" si="13"/>
        <v>0.51000000000000023</v>
      </c>
      <c r="N85" s="9">
        <f t="shared" si="14"/>
        <v>5.7154000000000073E-2</v>
      </c>
      <c r="O85" s="9">
        <f t="shared" si="15"/>
        <v>0.15299999999999955</v>
      </c>
      <c r="P85" s="12">
        <f t="shared" si="21"/>
        <v>56.59850466972415</v>
      </c>
      <c r="Q85" s="12">
        <f t="shared" si="21"/>
        <v>39.46278545446787</v>
      </c>
      <c r="R85" s="12"/>
    </row>
    <row r="86" spans="5:18" x14ac:dyDescent="0.25">
      <c r="E86">
        <f t="shared" si="22"/>
        <v>0.83000000000000052</v>
      </c>
      <c r="F86">
        <f t="shared" si="16"/>
        <v>0.51500000000000024</v>
      </c>
      <c r="G86">
        <f t="shared" si="17"/>
        <v>5.8556500000000074E-2</v>
      </c>
      <c r="H86">
        <f t="shared" si="18"/>
        <v>0.14449999999999955</v>
      </c>
      <c r="I86" s="13">
        <f t="shared" si="19"/>
        <v>56179.725856705802</v>
      </c>
      <c r="J86" s="13">
        <f t="shared" si="20"/>
        <v>38525.566498211934</v>
      </c>
      <c r="M86">
        <f t="shared" si="13"/>
        <v>0.51500000000000024</v>
      </c>
      <c r="N86" s="9">
        <f t="shared" si="14"/>
        <v>5.8556500000000074E-2</v>
      </c>
      <c r="O86" s="9">
        <f t="shared" si="15"/>
        <v>0.14449999999999955</v>
      </c>
      <c r="P86" s="12">
        <f t="shared" si="21"/>
        <v>56.179725856705801</v>
      </c>
      <c r="Q86" s="12">
        <f t="shared" si="21"/>
        <v>38.525566498211937</v>
      </c>
      <c r="R86" s="12"/>
    </row>
    <row r="87" spans="5:18" x14ac:dyDescent="0.25">
      <c r="E87">
        <f t="shared" si="22"/>
        <v>0.84000000000000052</v>
      </c>
      <c r="F87">
        <f t="shared" si="16"/>
        <v>0.52000000000000024</v>
      </c>
      <c r="G87">
        <f t="shared" si="17"/>
        <v>5.9976000000000078E-2</v>
      </c>
      <c r="H87">
        <f t="shared" si="18"/>
        <v>0.13599999999999954</v>
      </c>
      <c r="I87" s="13">
        <f t="shared" si="19"/>
        <v>55766.025282849791</v>
      </c>
      <c r="J87" s="13">
        <f t="shared" si="20"/>
        <v>37562.043486486422</v>
      </c>
      <c r="M87">
        <f t="shared" si="13"/>
        <v>0.52000000000000024</v>
      </c>
      <c r="N87" s="9">
        <f t="shared" si="14"/>
        <v>5.9976000000000078E-2</v>
      </c>
      <c r="O87" s="9">
        <f t="shared" si="15"/>
        <v>0.13599999999999954</v>
      </c>
      <c r="P87" s="12">
        <f t="shared" si="21"/>
        <v>55.766025282849789</v>
      </c>
      <c r="Q87" s="12">
        <f t="shared" si="21"/>
        <v>37.562043486486424</v>
      </c>
      <c r="R87" s="12"/>
    </row>
    <row r="88" spans="5:18" x14ac:dyDescent="0.25">
      <c r="E88">
        <f t="shared" si="22"/>
        <v>0.85000000000000053</v>
      </c>
      <c r="F88">
        <f t="shared" si="16"/>
        <v>0.52500000000000024</v>
      </c>
      <c r="G88">
        <f t="shared" si="17"/>
        <v>6.1412500000000085E-2</v>
      </c>
      <c r="H88">
        <f t="shared" si="18"/>
        <v>0.12749999999999953</v>
      </c>
      <c r="I88" s="13">
        <f t="shared" si="19"/>
        <v>55357.283381658723</v>
      </c>
      <c r="J88" s="13">
        <f t="shared" si="20"/>
        <v>36568.074019112042</v>
      </c>
      <c r="M88">
        <f t="shared" si="13"/>
        <v>0.52500000000000024</v>
      </c>
      <c r="N88" s="9">
        <f t="shared" si="14"/>
        <v>6.1412500000000085E-2</v>
      </c>
      <c r="O88" s="9">
        <f t="shared" si="15"/>
        <v>0.12749999999999953</v>
      </c>
      <c r="P88" s="12">
        <f t="shared" si="21"/>
        <v>55.357283381658725</v>
      </c>
      <c r="Q88" s="12">
        <f t="shared" si="21"/>
        <v>36.568074019112039</v>
      </c>
      <c r="R88" s="12"/>
    </row>
    <row r="89" spans="5:18" x14ac:dyDescent="0.25">
      <c r="E89">
        <f t="shared" si="22"/>
        <v>0.86000000000000054</v>
      </c>
      <c r="F89">
        <f t="shared" si="16"/>
        <v>0.53000000000000025</v>
      </c>
      <c r="G89">
        <f t="shared" si="17"/>
        <v>6.2866000000000088E-2</v>
      </c>
      <c r="H89">
        <f t="shared" si="18"/>
        <v>0.11899999999999954</v>
      </c>
      <c r="I89" s="13">
        <f t="shared" si="19"/>
        <v>54953.384735918255</v>
      </c>
      <c r="J89" s="13">
        <f t="shared" si="20"/>
        <v>35538.694689985132</v>
      </c>
      <c r="M89">
        <f t="shared" si="13"/>
        <v>0.53000000000000025</v>
      </c>
      <c r="N89" s="9">
        <f t="shared" si="14"/>
        <v>6.2866000000000088E-2</v>
      </c>
      <c r="O89" s="9">
        <f t="shared" si="15"/>
        <v>0.11899999999999954</v>
      </c>
      <c r="P89" s="12">
        <f t="shared" si="21"/>
        <v>54.953384735918256</v>
      </c>
      <c r="Q89" s="12">
        <f t="shared" si="21"/>
        <v>35.538694689985135</v>
      </c>
      <c r="R89" s="12"/>
    </row>
    <row r="90" spans="5:18" x14ac:dyDescent="0.25">
      <c r="E90">
        <f t="shared" si="22"/>
        <v>0.87000000000000055</v>
      </c>
      <c r="F90">
        <f t="shared" si="16"/>
        <v>0.53500000000000025</v>
      </c>
      <c r="G90">
        <f t="shared" si="17"/>
        <v>6.4336500000000088E-2</v>
      </c>
      <c r="H90">
        <f t="shared" si="18"/>
        <v>0.11049999999999953</v>
      </c>
      <c r="I90" s="13">
        <f t="shared" si="19"/>
        <v>54554.21788845479</v>
      </c>
      <c r="J90" s="13">
        <f t="shared" si="20"/>
        <v>34467.878817312536</v>
      </c>
      <c r="M90">
        <f t="shared" si="13"/>
        <v>0.53500000000000025</v>
      </c>
      <c r="N90" s="9">
        <f t="shared" si="14"/>
        <v>6.4336500000000088E-2</v>
      </c>
      <c r="O90" s="9">
        <f t="shared" si="15"/>
        <v>0.11049999999999953</v>
      </c>
      <c r="P90" s="12">
        <f t="shared" si="21"/>
        <v>54.554217888454794</v>
      </c>
      <c r="Q90" s="12">
        <f t="shared" si="21"/>
        <v>34.467878817312538</v>
      </c>
      <c r="R90" s="12"/>
    </row>
    <row r="91" spans="5:18" x14ac:dyDescent="0.25">
      <c r="E91">
        <f t="shared" si="22"/>
        <v>0.88000000000000056</v>
      </c>
      <c r="F91">
        <f t="shared" si="16"/>
        <v>0.54000000000000026</v>
      </c>
      <c r="G91">
        <f t="shared" si="17"/>
        <v>6.5824000000000091E-2</v>
      </c>
      <c r="H91">
        <f t="shared" si="18"/>
        <v>0.10199999999999952</v>
      </c>
      <c r="I91" s="13">
        <f t="shared" si="19"/>
        <v>54159.67516354064</v>
      </c>
      <c r="J91" s="13">
        <f t="shared" si="20"/>
        <v>33348.19840005599</v>
      </c>
      <c r="M91">
        <f t="shared" si="13"/>
        <v>0.54000000000000026</v>
      </c>
      <c r="N91" s="9">
        <f t="shared" si="14"/>
        <v>6.5824000000000091E-2</v>
      </c>
      <c r="O91" s="9">
        <f t="shared" si="15"/>
        <v>0.10199999999999952</v>
      </c>
      <c r="P91" s="12">
        <f t="shared" si="21"/>
        <v>54.159675163540641</v>
      </c>
      <c r="Q91" s="12">
        <f t="shared" si="21"/>
        <v>33.348198400055992</v>
      </c>
      <c r="R91" s="12"/>
    </row>
    <row r="92" spans="5:18" x14ac:dyDescent="0.25">
      <c r="E92">
        <f t="shared" si="22"/>
        <v>0.89000000000000057</v>
      </c>
      <c r="F92">
        <f t="shared" si="16"/>
        <v>0.54500000000000026</v>
      </c>
      <c r="G92">
        <f t="shared" si="17"/>
        <v>6.7328500000000097E-2</v>
      </c>
      <c r="H92">
        <f t="shared" si="18"/>
        <v>9.3499999999999514E-2</v>
      </c>
      <c r="I92" s="13">
        <f t="shared" si="19"/>
        <v>53769.652498237905</v>
      </c>
      <c r="J92" s="13">
        <f t="shared" si="20"/>
        <v>32170.340907842387</v>
      </c>
      <c r="M92">
        <f t="shared" si="13"/>
        <v>0.54500000000000026</v>
      </c>
      <c r="N92" s="9">
        <f t="shared" si="14"/>
        <v>6.7328500000000097E-2</v>
      </c>
      <c r="O92" s="9">
        <f t="shared" si="15"/>
        <v>9.3499999999999514E-2</v>
      </c>
      <c r="P92" s="12">
        <f t="shared" si="21"/>
        <v>53.769652498237903</v>
      </c>
      <c r="Q92" s="12">
        <f t="shared" si="21"/>
        <v>32.170340907842387</v>
      </c>
      <c r="R92" s="12"/>
    </row>
    <row r="93" spans="5:18" x14ac:dyDescent="0.25">
      <c r="E93">
        <f t="shared" si="22"/>
        <v>0.90000000000000058</v>
      </c>
      <c r="F93">
        <f t="shared" si="16"/>
        <v>0.55000000000000027</v>
      </c>
      <c r="G93">
        <f t="shared" si="17"/>
        <v>6.8850000000000092E-2</v>
      </c>
      <c r="H93">
        <f t="shared" si="18"/>
        <v>8.4999999999999507E-2</v>
      </c>
      <c r="I93" s="13">
        <f t="shared" si="19"/>
        <v>53384.049283026252</v>
      </c>
      <c r="J93" s="13">
        <f t="shared" si="20"/>
        <v>30922.398993007257</v>
      </c>
      <c r="M93">
        <f t="shared" si="13"/>
        <v>0.55000000000000027</v>
      </c>
      <c r="N93" s="9">
        <f t="shared" si="14"/>
        <v>6.8850000000000092E-2</v>
      </c>
      <c r="O93" s="9">
        <f t="shared" si="15"/>
        <v>8.4999999999999507E-2</v>
      </c>
      <c r="P93" s="12">
        <f t="shared" si="21"/>
        <v>53.384049283026251</v>
      </c>
      <c r="Q93" s="12">
        <f t="shared" si="21"/>
        <v>30.922398993007256</v>
      </c>
      <c r="R93" s="12"/>
    </row>
    <row r="94" spans="5:18" x14ac:dyDescent="0.25">
      <c r="E94">
        <f t="shared" si="22"/>
        <v>0.91000000000000059</v>
      </c>
      <c r="F94">
        <f t="shared" si="16"/>
        <v>0.55500000000000027</v>
      </c>
      <c r="G94">
        <f t="shared" si="17"/>
        <v>7.038850000000009E-2</v>
      </c>
      <c r="H94">
        <f t="shared" si="18"/>
        <v>7.6499999999999499E-2</v>
      </c>
      <c r="I94" s="13">
        <f t="shared" si="19"/>
        <v>53002.768211107003</v>
      </c>
      <c r="J94" s="13">
        <f t="shared" si="20"/>
        <v>29588.791671885061</v>
      </c>
      <c r="M94">
        <f t="shared" si="13"/>
        <v>0.55500000000000027</v>
      </c>
      <c r="N94" s="9">
        <f t="shared" si="14"/>
        <v>7.038850000000009E-2</v>
      </c>
      <c r="O94" s="9">
        <f t="shared" si="15"/>
        <v>7.6499999999999499E-2</v>
      </c>
      <c r="P94" s="12">
        <f t="shared" si="21"/>
        <v>53.002768211107004</v>
      </c>
      <c r="Q94" s="12">
        <f t="shared" si="21"/>
        <v>29.588791671885062</v>
      </c>
      <c r="R94" s="12"/>
    </row>
    <row r="95" spans="5:18" x14ac:dyDescent="0.25">
      <c r="E95">
        <f t="shared" si="22"/>
        <v>0.9200000000000006</v>
      </c>
      <c r="F95">
        <f t="shared" si="16"/>
        <v>0.56000000000000028</v>
      </c>
      <c r="G95">
        <f t="shared" si="17"/>
        <v>7.1944000000000091E-2</v>
      </c>
      <c r="H95">
        <f t="shared" si="18"/>
        <v>6.7999999999999491E-2</v>
      </c>
      <c r="I95" s="13">
        <f t="shared" si="19"/>
        <v>52625.715135825216</v>
      </c>
      <c r="J95" s="13">
        <f t="shared" si="20"/>
        <v>28148.560744158225</v>
      </c>
      <c r="M95">
        <f t="shared" si="13"/>
        <v>0.56000000000000028</v>
      </c>
      <c r="N95" s="9">
        <f t="shared" si="14"/>
        <v>7.1944000000000091E-2</v>
      </c>
      <c r="O95" s="9">
        <f t="shared" si="15"/>
        <v>6.7999999999999491E-2</v>
      </c>
      <c r="P95" s="12">
        <f t="shared" si="21"/>
        <v>52.625715135825217</v>
      </c>
      <c r="Q95" s="12">
        <f t="shared" si="21"/>
        <v>28.148560744158225</v>
      </c>
      <c r="R95" s="12"/>
    </row>
    <row r="96" spans="5:18" x14ac:dyDescent="0.25">
      <c r="E96">
        <f t="shared" si="22"/>
        <v>0.9300000000000006</v>
      </c>
      <c r="F96">
        <f t="shared" si="16"/>
        <v>0.56500000000000028</v>
      </c>
      <c r="G96">
        <f t="shared" si="17"/>
        <v>7.3516500000000096E-2</v>
      </c>
      <c r="H96">
        <f t="shared" si="18"/>
        <v>5.9499999999999484E-2</v>
      </c>
      <c r="I96" s="13">
        <f t="shared" si="19"/>
        <v>52252.798935689265</v>
      </c>
      <c r="J96" s="13">
        <f t="shared" si="20"/>
        <v>26572.550923925824</v>
      </c>
      <c r="M96">
        <f t="shared" si="13"/>
        <v>0.56500000000000028</v>
      </c>
      <c r="N96" s="9">
        <f t="shared" si="14"/>
        <v>7.3516500000000096E-2</v>
      </c>
      <c r="O96" s="9">
        <f t="shared" si="15"/>
        <v>5.9499999999999484E-2</v>
      </c>
      <c r="P96" s="12">
        <f t="shared" si="21"/>
        <v>52.252798935689263</v>
      </c>
      <c r="Q96" s="12">
        <f t="shared" si="21"/>
        <v>26.572550923925824</v>
      </c>
      <c r="R96" s="12"/>
    </row>
    <row r="97" spans="5:18" x14ac:dyDescent="0.25">
      <c r="E97">
        <f t="shared" si="22"/>
        <v>0.94000000000000061</v>
      </c>
      <c r="F97">
        <f t="shared" si="16"/>
        <v>0.57000000000000028</v>
      </c>
      <c r="G97">
        <f t="shared" si="17"/>
        <v>7.5106000000000103E-2</v>
      </c>
      <c r="H97">
        <f t="shared" si="18"/>
        <v>5.0999999999999476E-2</v>
      </c>
      <c r="I97" s="13">
        <f t="shared" si="19"/>
        <v>51883.931386510027</v>
      </c>
      <c r="J97" s="13">
        <f t="shared" si="20"/>
        <v>24818.462234382518</v>
      </c>
      <c r="M97">
        <f t="shared" si="13"/>
        <v>0.57000000000000028</v>
      </c>
      <c r="N97" s="9">
        <f t="shared" si="14"/>
        <v>7.5106000000000103E-2</v>
      </c>
      <c r="O97" s="9">
        <f t="shared" si="15"/>
        <v>5.0999999999999476E-2</v>
      </c>
      <c r="P97" s="12">
        <f t="shared" si="21"/>
        <v>51.883931386510028</v>
      </c>
      <c r="Q97" s="12">
        <f t="shared" si="21"/>
        <v>24.818462234382519</v>
      </c>
      <c r="R97" s="12"/>
    </row>
    <row r="98" spans="5:18" x14ac:dyDescent="0.25">
      <c r="E98">
        <f t="shared" si="22"/>
        <v>0.95000000000000062</v>
      </c>
      <c r="F98">
        <f t="shared" si="16"/>
        <v>0.57500000000000029</v>
      </c>
      <c r="G98">
        <f t="shared" si="17"/>
        <v>7.67125000000001E-2</v>
      </c>
      <c r="H98">
        <f t="shared" si="18"/>
        <v>4.2499999999999469E-2</v>
      </c>
      <c r="I98" s="13">
        <f t="shared" si="19"/>
        <v>51519.027040211949</v>
      </c>
      <c r="J98" s="13">
        <f t="shared" si="20"/>
        <v>22821.501359050162</v>
      </c>
      <c r="M98">
        <f t="shared" si="13"/>
        <v>0.57500000000000029</v>
      </c>
      <c r="N98" s="9">
        <f t="shared" si="14"/>
        <v>7.67125000000001E-2</v>
      </c>
      <c r="O98" s="9">
        <f t="shared" si="15"/>
        <v>4.2499999999999469E-2</v>
      </c>
      <c r="P98" s="12">
        <f t="shared" si="21"/>
        <v>51.519027040211952</v>
      </c>
      <c r="Q98" s="12">
        <f t="shared" si="21"/>
        <v>22.821501359050163</v>
      </c>
      <c r="R98" s="12"/>
    </row>
    <row r="99" spans="5:18" x14ac:dyDescent="0.25">
      <c r="E99">
        <f t="shared" si="22"/>
        <v>0.96000000000000063</v>
      </c>
      <c r="F99">
        <f t="shared" si="16"/>
        <v>0.58000000000000029</v>
      </c>
      <c r="G99">
        <f t="shared" si="17"/>
        <v>7.8336000000000114E-2</v>
      </c>
      <c r="H99">
        <f t="shared" si="18"/>
        <v>3.3999999999999461E-2</v>
      </c>
      <c r="I99" s="13">
        <f t="shared" si="19"/>
        <v>51158.003109904472</v>
      </c>
      <c r="J99" s="13">
        <f t="shared" si="20"/>
        <v>20474.900459454046</v>
      </c>
      <c r="M99">
        <f t="shared" si="13"/>
        <v>0.58000000000000029</v>
      </c>
      <c r="N99" s="9">
        <f t="shared" si="14"/>
        <v>7.8336000000000114E-2</v>
      </c>
      <c r="O99" s="9">
        <f t="shared" si="15"/>
        <v>3.3999999999999461E-2</v>
      </c>
      <c r="P99" s="12">
        <f t="shared" si="21"/>
        <v>51.15800310990447</v>
      </c>
      <c r="Q99" s="12">
        <f t="shared" si="21"/>
        <v>20.474900459454044</v>
      </c>
      <c r="R99" s="12"/>
    </row>
    <row r="100" spans="5:18" x14ac:dyDescent="0.25">
      <c r="E100">
        <f t="shared" si="22"/>
        <v>0.97000000000000064</v>
      </c>
      <c r="F100">
        <f t="shared" si="16"/>
        <v>0.5850000000000003</v>
      </c>
      <c r="G100">
        <f t="shared" si="17"/>
        <v>7.9976500000000117E-2</v>
      </c>
      <c r="H100">
        <f t="shared" si="18"/>
        <v>2.5499999999999457E-2</v>
      </c>
      <c r="I100" s="13">
        <f t="shared" si="19"/>
        <v>50800.779360830435</v>
      </c>
      <c r="J100" s="13">
        <f t="shared" si="20"/>
        <v>17583.391343494295</v>
      </c>
      <c r="M100">
        <f t="shared" si="13"/>
        <v>0.5850000000000003</v>
      </c>
      <c r="N100" s="9">
        <f t="shared" si="14"/>
        <v>7.9976500000000117E-2</v>
      </c>
      <c r="O100" s="9">
        <f t="shared" si="15"/>
        <v>2.5499999999999457E-2</v>
      </c>
      <c r="P100" s="12">
        <f t="shared" si="21"/>
        <v>50.800779360830433</v>
      </c>
      <c r="Q100" s="12">
        <f t="shared" si="21"/>
        <v>17.583391343494295</v>
      </c>
      <c r="R100" s="12"/>
    </row>
    <row r="101" spans="5:18" x14ac:dyDescent="0.25">
      <c r="E101">
        <f t="shared" si="22"/>
        <v>0.98000000000000065</v>
      </c>
      <c r="F101">
        <f t="shared" si="16"/>
        <v>0.5900000000000003</v>
      </c>
      <c r="G101">
        <f t="shared" si="17"/>
        <v>8.1634000000000109E-2</v>
      </c>
      <c r="H101">
        <f t="shared" si="18"/>
        <v>1.699999999999945E-2</v>
      </c>
      <c r="I101" s="13">
        <f t="shared" si="19"/>
        <v>50447.278006832814</v>
      </c>
      <c r="J101" s="13">
        <f t="shared" si="20"/>
        <v>13726.626416662126</v>
      </c>
      <c r="M101">
        <f t="shared" si="13"/>
        <v>0.5900000000000003</v>
      </c>
      <c r="N101" s="9">
        <f t="shared" si="14"/>
        <v>8.1634000000000109E-2</v>
      </c>
      <c r="O101" s="9">
        <f t="shared" si="15"/>
        <v>1.699999999999945E-2</v>
      </c>
      <c r="P101" s="12">
        <f t="shared" si="21"/>
        <v>50.447278006832811</v>
      </c>
      <c r="Q101" s="12">
        <f t="shared" si="21"/>
        <v>13.726626416662127</v>
      </c>
      <c r="R101" s="12"/>
    </row>
    <row r="102" spans="5:18" x14ac:dyDescent="0.25">
      <c r="E102">
        <f t="shared" si="22"/>
        <v>0.99000000000000066</v>
      </c>
      <c r="F102">
        <f t="shared" si="16"/>
        <v>0.59500000000000031</v>
      </c>
      <c r="G102">
        <f t="shared" si="17"/>
        <v>8.3308500000000119E-2</v>
      </c>
      <c r="H102">
        <f t="shared" si="18"/>
        <v>8.4999999999994403E-3</v>
      </c>
      <c r="I102" s="13">
        <f t="shared" si="19"/>
        <v>50097.423612011131</v>
      </c>
      <c r="J102" s="13">
        <f t="shared" si="20"/>
        <v>7681.7303662010236</v>
      </c>
      <c r="M102">
        <f t="shared" si="13"/>
        <v>0.59500000000000031</v>
      </c>
      <c r="N102" s="9">
        <f t="shared" si="14"/>
        <v>8.3308500000000119E-2</v>
      </c>
      <c r="O102" s="9">
        <f t="shared" si="15"/>
        <v>8.4999999999994403E-3</v>
      </c>
      <c r="P102" s="12">
        <f t="shared" si="21"/>
        <v>50.097423612011134</v>
      </c>
      <c r="Q102" s="12">
        <f t="shared" si="21"/>
        <v>7.6817303662010232</v>
      </c>
      <c r="R102" s="12"/>
    </row>
    <row r="103" spans="5:18" x14ac:dyDescent="0.25">
      <c r="E103">
        <f t="shared" si="22"/>
        <v>1.0000000000000007</v>
      </c>
      <c r="F103">
        <f t="shared" si="16"/>
        <v>0.60000000000000031</v>
      </c>
      <c r="G103">
        <f t="shared" si="17"/>
        <v>8.5000000000000117E-2</v>
      </c>
      <c r="H103" s="11">
        <f t="shared" si="18"/>
        <v>-5.662137425588298E-16</v>
      </c>
      <c r="I103" s="13">
        <f t="shared" si="19"/>
        <v>49751.142997257179</v>
      </c>
      <c r="J103" s="13">
        <f t="shared" si="20"/>
        <v>-9702.5568992285989</v>
      </c>
      <c r="M103">
        <f t="shared" si="13"/>
        <v>0.60000000000000031</v>
      </c>
      <c r="N103" s="9">
        <f t="shared" si="14"/>
        <v>8.5000000000000117E-2</v>
      </c>
      <c r="O103" s="9">
        <f t="shared" si="15"/>
        <v>-5.662137425588298E-16</v>
      </c>
      <c r="P103" s="12">
        <f t="shared" si="21"/>
        <v>49.751142997257176</v>
      </c>
      <c r="Q103" s="12">
        <f t="shared" si="21"/>
        <v>-9.7025568992285987</v>
      </c>
    </row>
    <row r="104" spans="5:18" x14ac:dyDescent="0.25">
      <c r="H104" s="11"/>
      <c r="I104" s="13"/>
      <c r="J104" s="13"/>
      <c r="M104">
        <v>1</v>
      </c>
      <c r="N104" s="9">
        <v>1</v>
      </c>
      <c r="O104" s="9">
        <v>0</v>
      </c>
      <c r="P104" s="12">
        <f>+P103-P70+P103</f>
        <v>35.915990004828892</v>
      </c>
      <c r="Q104" s="12" t="s">
        <v>44</v>
      </c>
    </row>
    <row r="106" spans="5:18" x14ac:dyDescent="0.25">
      <c r="M106" t="s">
        <v>36</v>
      </c>
    </row>
    <row r="107" spans="5:18" x14ac:dyDescent="0.25">
      <c r="M107" t="s">
        <v>37</v>
      </c>
      <c r="N107" t="s">
        <v>38</v>
      </c>
      <c r="O107" t="s">
        <v>39</v>
      </c>
    </row>
    <row r="108" spans="5:18" x14ac:dyDescent="0.25">
      <c r="E108">
        <v>0.25</v>
      </c>
      <c r="F108">
        <v>0.98</v>
      </c>
      <c r="G108" s="12">
        <v>0</v>
      </c>
      <c r="M108">
        <v>0.25</v>
      </c>
      <c r="N108" s="15">
        <f t="shared" ref="N108:N118" si="23">+F108*$B$8</f>
        <v>0.83299999999999996</v>
      </c>
      <c r="O108" s="15">
        <f t="shared" ref="O108:O118" si="24">+G108*$B$8</f>
        <v>0</v>
      </c>
      <c r="P108" s="15"/>
    </row>
    <row r="109" spans="5:18" x14ac:dyDescent="0.25">
      <c r="E109">
        <v>0.3</v>
      </c>
      <c r="F109">
        <v>0.95</v>
      </c>
      <c r="G109">
        <v>0</v>
      </c>
      <c r="M109">
        <v>0.3</v>
      </c>
      <c r="N109" s="15">
        <f t="shared" si="23"/>
        <v>0.8075</v>
      </c>
      <c r="O109" s="15">
        <f t="shared" si="24"/>
        <v>0</v>
      </c>
      <c r="P109" s="15"/>
    </row>
    <row r="110" spans="5:18" x14ac:dyDescent="0.25">
      <c r="E110">
        <v>0.4</v>
      </c>
      <c r="F110">
        <v>0.85</v>
      </c>
      <c r="G110">
        <v>0</v>
      </c>
      <c r="M110">
        <v>0.4</v>
      </c>
      <c r="N110" s="15">
        <f t="shared" si="23"/>
        <v>0.72249999999999992</v>
      </c>
      <c r="O110" s="15">
        <f t="shared" si="24"/>
        <v>0</v>
      </c>
      <c r="P110" s="15"/>
    </row>
    <row r="111" spans="5:18" x14ac:dyDescent="0.25">
      <c r="E111">
        <v>0.5</v>
      </c>
      <c r="F111">
        <v>0.7</v>
      </c>
      <c r="G111">
        <v>1E-3</v>
      </c>
      <c r="M111">
        <v>0.5</v>
      </c>
      <c r="N111" s="15">
        <f t="shared" si="23"/>
        <v>0.59499999999999997</v>
      </c>
      <c r="O111" s="15">
        <f t="shared" si="24"/>
        <v>8.4999999999999995E-4</v>
      </c>
      <c r="P111" s="15"/>
    </row>
    <row r="112" spans="5:18" x14ac:dyDescent="0.25">
      <c r="E112">
        <v>0.55000000000000004</v>
      </c>
      <c r="F112">
        <v>0.6</v>
      </c>
      <c r="G112">
        <v>0.01</v>
      </c>
      <c r="M112">
        <v>0.55000000000000004</v>
      </c>
      <c r="N112" s="15">
        <f t="shared" si="23"/>
        <v>0.51</v>
      </c>
      <c r="O112" s="15">
        <f t="shared" si="24"/>
        <v>8.5000000000000006E-3</v>
      </c>
      <c r="P112" s="15"/>
    </row>
    <row r="113" spans="5:16" x14ac:dyDescent="0.25">
      <c r="E113">
        <v>0.6</v>
      </c>
      <c r="F113">
        <v>0.4</v>
      </c>
      <c r="G113">
        <v>2.1999999999999999E-2</v>
      </c>
      <c r="M113">
        <v>0.6</v>
      </c>
      <c r="N113" s="15">
        <f t="shared" si="23"/>
        <v>0.34</v>
      </c>
      <c r="O113" s="15">
        <f t="shared" si="24"/>
        <v>1.8699999999999998E-2</v>
      </c>
      <c r="P113" s="15"/>
    </row>
    <row r="114" spans="5:16" x14ac:dyDescent="0.25">
      <c r="E114">
        <v>0.7</v>
      </c>
      <c r="F114">
        <v>0.19</v>
      </c>
      <c r="G114">
        <v>9.8000000000000004E-2</v>
      </c>
      <c r="M114">
        <v>0.7</v>
      </c>
      <c r="N114" s="15">
        <f t="shared" si="23"/>
        <v>0.1615</v>
      </c>
      <c r="O114" s="15">
        <f t="shared" si="24"/>
        <v>8.3299999999999999E-2</v>
      </c>
      <c r="P114" s="15"/>
    </row>
    <row r="115" spans="5:16" x14ac:dyDescent="0.25">
      <c r="E115">
        <v>0.75</v>
      </c>
      <c r="F115">
        <v>0.12</v>
      </c>
      <c r="G115">
        <v>0.21</v>
      </c>
      <c r="M115">
        <v>0.75</v>
      </c>
      <c r="N115" s="15">
        <f t="shared" si="23"/>
        <v>0.10199999999999999</v>
      </c>
      <c r="O115" s="15">
        <f t="shared" si="24"/>
        <v>0.17849999999999999</v>
      </c>
      <c r="P115" s="15"/>
    </row>
    <row r="116" spans="5:16" x14ac:dyDescent="0.25">
      <c r="E116">
        <v>0.8</v>
      </c>
      <c r="F116">
        <v>0.05</v>
      </c>
      <c r="G116">
        <v>0.48</v>
      </c>
      <c r="M116">
        <v>0.8</v>
      </c>
      <c r="N116" s="15">
        <f t="shared" si="23"/>
        <v>4.2500000000000003E-2</v>
      </c>
      <c r="O116" s="15">
        <f t="shared" si="24"/>
        <v>0.40799999999999997</v>
      </c>
      <c r="P116" s="15"/>
    </row>
    <row r="117" spans="5:16" x14ac:dyDescent="0.25">
      <c r="E117">
        <v>0.85</v>
      </c>
      <c r="F117">
        <v>0</v>
      </c>
      <c r="G117">
        <v>1</v>
      </c>
      <c r="M117">
        <v>0.85</v>
      </c>
      <c r="N117" s="15">
        <f t="shared" si="23"/>
        <v>0</v>
      </c>
      <c r="O117" s="15">
        <f t="shared" si="24"/>
        <v>0.85</v>
      </c>
      <c r="P117" s="15"/>
    </row>
    <row r="118" spans="5:16" x14ac:dyDescent="0.25">
      <c r="E118">
        <v>1</v>
      </c>
      <c r="F118">
        <v>0</v>
      </c>
      <c r="G118">
        <v>1</v>
      </c>
      <c r="M118">
        <v>1</v>
      </c>
      <c r="N118" s="15">
        <f t="shared" si="23"/>
        <v>0</v>
      </c>
      <c r="O118" s="15">
        <f t="shared" si="24"/>
        <v>0.85</v>
      </c>
      <c r="P118" s="15"/>
    </row>
  </sheetData>
  <pageMargins left="0.7" right="0.7" top="0.75" bottom="0.75" header="0.3" footer="0.3"/>
  <headerFooter>
    <oddFooter>&amp;L_x000D_&amp;1#&amp;"Trebuchet MS"&amp;9&amp;K737373 PÚBLICA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8AD8-4EFD-4630-979F-48584542ECA1}">
  <dimension ref="A1:Q118"/>
  <sheetViews>
    <sheetView topLeftCell="B9" zoomScale="55" zoomScaleNormal="55" workbookViewId="0">
      <selection activeCell="B4" sqref="B3:B4"/>
    </sheetView>
  </sheetViews>
  <sheetFormatPr defaultRowHeight="15" x14ac:dyDescent="0.25"/>
  <cols>
    <col min="1" max="1" width="20.28515625" customWidth="1"/>
    <col min="2" max="2" width="17" customWidth="1"/>
    <col min="9" max="10" width="10.5703125" customWidth="1"/>
    <col min="17" max="17" width="22.7109375" bestFit="1" customWidth="1"/>
  </cols>
  <sheetData>
    <row r="1" spans="1:17" x14ac:dyDescent="0.25">
      <c r="M1" t="s">
        <v>35</v>
      </c>
    </row>
    <row r="2" spans="1:17" x14ac:dyDescent="0.25">
      <c r="A2" s="8"/>
      <c r="B2" s="3" t="str">
        <f>PARAMS!B1</f>
        <v>STRONGLY WW</v>
      </c>
      <c r="E2" t="s">
        <v>20</v>
      </c>
      <c r="F2" t="s">
        <v>19</v>
      </c>
      <c r="G2" t="s">
        <v>21</v>
      </c>
      <c r="H2" t="s">
        <v>22</v>
      </c>
      <c r="I2" t="s">
        <v>41</v>
      </c>
      <c r="J2" t="s">
        <v>32</v>
      </c>
      <c r="M2" t="s">
        <v>33</v>
      </c>
      <c r="N2" t="s">
        <v>21</v>
      </c>
      <c r="O2" t="s">
        <v>22</v>
      </c>
      <c r="P2" s="11" t="s">
        <v>42</v>
      </c>
      <c r="Q2" s="11" t="s">
        <v>34</v>
      </c>
    </row>
    <row r="3" spans="1:17" x14ac:dyDescent="0.25">
      <c r="A3" s="2" t="str">
        <f>PARAMS!A2</f>
        <v>Swc</v>
      </c>
      <c r="B3" s="4">
        <f>PARAMS!C2</f>
        <v>0.1</v>
      </c>
      <c r="E3" s="13">
        <v>0</v>
      </c>
      <c r="F3">
        <f>+$B$3+(1-$B$4-$B$3)*E3</f>
        <v>0.1</v>
      </c>
      <c r="G3">
        <f>$B$6*E3^$B$7</f>
        <v>0</v>
      </c>
      <c r="H3">
        <f>$B$8*(1-E3)^$B$9</f>
        <v>0.85</v>
      </c>
      <c r="I3" s="13">
        <f>$B$29/((F3-$B$3+0.01)/(1-$B$3))^$B$30+$B$31/((1-F3-0.001))^$B$32</f>
        <v>109466.51813084679</v>
      </c>
      <c r="J3" s="13">
        <f>$B$22/((F3-$B$3+0.01)/(1-$B$3))^$B$23+$B$24/((1-F3-$B$4+0.001)/(1-$B$4))^$B$25</f>
        <v>106493.47706107749</v>
      </c>
      <c r="M3">
        <f t="shared" ref="M3:M34" si="0">+F3</f>
        <v>0.1</v>
      </c>
      <c r="N3" s="9">
        <f t="shared" ref="N3:N34" si="1">+G3</f>
        <v>0</v>
      </c>
      <c r="O3" s="9">
        <f t="shared" ref="O3:O34" si="2">+H3</f>
        <v>0.85</v>
      </c>
      <c r="P3" s="12">
        <f>+I3/1000</f>
        <v>109.46651813084679</v>
      </c>
      <c r="Q3" s="12">
        <f>P3</f>
        <v>109.46651813084679</v>
      </c>
    </row>
    <row r="4" spans="1:17" x14ac:dyDescent="0.25">
      <c r="A4" s="2" t="str">
        <f>PARAMS!A3</f>
        <v>Sor</v>
      </c>
      <c r="B4" s="4">
        <f>PARAMS!C3</f>
        <v>0.15</v>
      </c>
      <c r="E4">
        <f>+E3+0.01</f>
        <v>0.01</v>
      </c>
      <c r="F4">
        <f t="shared" ref="F4:F67" si="3">+$B$3+(1-$B$4-$B$3)*E4</f>
        <v>0.10750000000000001</v>
      </c>
      <c r="G4">
        <f t="shared" ref="G4:G67" si="4">$B$6*E4^$B$7</f>
        <v>4.25E-17</v>
      </c>
      <c r="H4">
        <f t="shared" ref="H4:H67" si="5">$B$8*(1-E4)^$B$9</f>
        <v>0.82890910904196846</v>
      </c>
      <c r="I4" s="13">
        <f t="shared" ref="I4:I67" si="6">$B$29/((F4-$B$3+0.01)/(1-$B$3))^$B$30+$B$31/((1-F4-0.001))^$B$32</f>
        <v>95691.323460800108</v>
      </c>
      <c r="J4" s="13">
        <f t="shared" ref="J4:J67" si="7">$B$22/((F4-$B$3+0.01)/(1-$B$3))^$B$23+$B$24/((1-F4-$B$4+0.001)/(1-$B$4))^$B$25</f>
        <v>92477.210831102915</v>
      </c>
      <c r="M4">
        <f t="shared" si="0"/>
        <v>0.10750000000000001</v>
      </c>
      <c r="N4" s="9">
        <f t="shared" si="1"/>
        <v>4.25E-17</v>
      </c>
      <c r="O4" s="9">
        <f t="shared" si="2"/>
        <v>0.82890910904196846</v>
      </c>
      <c r="P4" s="12">
        <f t="shared" ref="P4:P67" si="8">+I4/1000</f>
        <v>95.691323460800106</v>
      </c>
      <c r="Q4" s="12">
        <f t="shared" ref="Q4:Q67" si="9">+J4/1000</f>
        <v>92.477210831102909</v>
      </c>
    </row>
    <row r="5" spans="1:17" x14ac:dyDescent="0.25">
      <c r="A5" s="2" t="str">
        <f>PARAMS!A4</f>
        <v>Krw^max/Kro^max</v>
      </c>
      <c r="B5" s="4">
        <f>PARAMS!C4</f>
        <v>0.5</v>
      </c>
      <c r="E5">
        <f t="shared" ref="E5:E68" si="10">+E4+0.01</f>
        <v>0.02</v>
      </c>
      <c r="F5">
        <f t="shared" si="3"/>
        <v>0.115</v>
      </c>
      <c r="G5">
        <f t="shared" si="4"/>
        <v>1.088E-14</v>
      </c>
      <c r="H5">
        <f t="shared" si="5"/>
        <v>0.80813536965535659</v>
      </c>
      <c r="I5" s="13">
        <f t="shared" si="6"/>
        <v>86935.712684222031</v>
      </c>
      <c r="J5" s="13">
        <f t="shared" si="7"/>
        <v>83478.069594756234</v>
      </c>
      <c r="M5">
        <f t="shared" si="0"/>
        <v>0.115</v>
      </c>
      <c r="N5" s="9">
        <f t="shared" si="1"/>
        <v>1.088E-14</v>
      </c>
      <c r="O5" s="9">
        <f t="shared" si="2"/>
        <v>0.80813536965535659</v>
      </c>
      <c r="P5" s="12">
        <f t="shared" si="8"/>
        <v>86.935712684222025</v>
      </c>
      <c r="Q5" s="12">
        <f t="shared" si="9"/>
        <v>83.478069594756235</v>
      </c>
    </row>
    <row r="6" spans="1:17" x14ac:dyDescent="0.25">
      <c r="A6" s="2" t="str">
        <f>PARAMS!A5</f>
        <v>Krw^max</v>
      </c>
      <c r="B6" s="4">
        <f>PARAMS!C5</f>
        <v>0.42499999999999999</v>
      </c>
      <c r="E6">
        <f t="shared" si="10"/>
        <v>0.03</v>
      </c>
      <c r="F6">
        <f t="shared" si="3"/>
        <v>0.1225</v>
      </c>
      <c r="G6">
        <f t="shared" si="4"/>
        <v>2.7884249999999998E-13</v>
      </c>
      <c r="H6">
        <f t="shared" si="5"/>
        <v>0.78767717598534615</v>
      </c>
      <c r="I6" s="13">
        <f t="shared" si="6"/>
        <v>80507.178571513388</v>
      </c>
      <c r="J6" s="13">
        <f t="shared" si="7"/>
        <v>76803.495598379988</v>
      </c>
      <c r="M6">
        <f t="shared" si="0"/>
        <v>0.1225</v>
      </c>
      <c r="N6" s="9">
        <f t="shared" si="1"/>
        <v>2.7884249999999998E-13</v>
      </c>
      <c r="O6" s="9">
        <f t="shared" si="2"/>
        <v>0.78767717598534615</v>
      </c>
      <c r="P6" s="12">
        <f t="shared" si="8"/>
        <v>80.507178571513393</v>
      </c>
      <c r="Q6" s="12">
        <f t="shared" si="9"/>
        <v>76.803495598379982</v>
      </c>
    </row>
    <row r="7" spans="1:17" x14ac:dyDescent="0.25">
      <c r="A7" s="2" t="str">
        <f>PARAMS!A6</f>
        <v>a</v>
      </c>
      <c r="B7" s="4">
        <f>PARAMS!C6</f>
        <v>8</v>
      </c>
      <c r="E7">
        <f t="shared" si="10"/>
        <v>0.04</v>
      </c>
      <c r="F7">
        <f t="shared" si="3"/>
        <v>0.13</v>
      </c>
      <c r="G7">
        <f t="shared" si="4"/>
        <v>2.78528E-12</v>
      </c>
      <c r="H7">
        <f t="shared" si="5"/>
        <v>0.76753291396265211</v>
      </c>
      <c r="I7" s="13">
        <f t="shared" si="6"/>
        <v>75426.700439200271</v>
      </c>
      <c r="J7" s="13">
        <f t="shared" si="7"/>
        <v>71474.416062672157</v>
      </c>
      <c r="M7">
        <f t="shared" si="0"/>
        <v>0.13</v>
      </c>
      <c r="N7" s="9">
        <f t="shared" si="1"/>
        <v>2.78528E-12</v>
      </c>
      <c r="O7" s="9">
        <f t="shared" si="2"/>
        <v>0.76753291396265211</v>
      </c>
      <c r="P7" s="12">
        <f t="shared" si="8"/>
        <v>75.426700439200275</v>
      </c>
      <c r="Q7" s="12">
        <f t="shared" si="9"/>
        <v>71.474416062672162</v>
      </c>
    </row>
    <row r="8" spans="1:17" x14ac:dyDescent="0.25">
      <c r="A8" s="2" t="str">
        <f>PARAMS!A7</f>
        <v>Kro^max</v>
      </c>
      <c r="B8" s="4">
        <f>PARAMS!C7</f>
        <v>0.85</v>
      </c>
      <c r="E8">
        <f t="shared" si="10"/>
        <v>0.05</v>
      </c>
      <c r="F8">
        <f t="shared" si="3"/>
        <v>0.13750000000000001</v>
      </c>
      <c r="G8">
        <f t="shared" si="4"/>
        <v>1.6601562500000013E-11</v>
      </c>
      <c r="H8">
        <f t="shared" si="5"/>
        <v>0.74770096117615759</v>
      </c>
      <c r="I8" s="13">
        <f t="shared" si="6"/>
        <v>71226.687377944589</v>
      </c>
      <c r="J8" s="13">
        <f t="shared" si="7"/>
        <v>67023.186344852671</v>
      </c>
      <c r="M8">
        <f t="shared" si="0"/>
        <v>0.13750000000000001</v>
      </c>
      <c r="N8" s="9">
        <f t="shared" si="1"/>
        <v>1.6601562500000013E-11</v>
      </c>
      <c r="O8" s="9">
        <f t="shared" si="2"/>
        <v>0.74770096117615759</v>
      </c>
      <c r="P8" s="12">
        <f t="shared" si="8"/>
        <v>71.226687377944586</v>
      </c>
      <c r="Q8" s="12">
        <f t="shared" si="9"/>
        <v>67.023186344852675</v>
      </c>
    </row>
    <row r="9" spans="1:17" x14ac:dyDescent="0.25">
      <c r="A9" s="2" t="str">
        <f>PARAMS!A8</f>
        <v>b</v>
      </c>
      <c r="B9" s="4">
        <f>PARAMS!C8</f>
        <v>2.5</v>
      </c>
      <c r="E9">
        <f t="shared" si="10"/>
        <v>6.0000000000000005E-2</v>
      </c>
      <c r="F9">
        <f t="shared" si="3"/>
        <v>0.14500000000000002</v>
      </c>
      <c r="G9">
        <f t="shared" si="4"/>
        <v>7.138368000000006E-11</v>
      </c>
      <c r="H9">
        <f t="shared" si="5"/>
        <v>0.72817968674222155</v>
      </c>
      <c r="I9" s="13">
        <f t="shared" si="6"/>
        <v>67647.126077561174</v>
      </c>
      <c r="J9" s="13">
        <f t="shared" si="7"/>
        <v>63189.737694350071</v>
      </c>
      <c r="M9">
        <f t="shared" si="0"/>
        <v>0.14500000000000002</v>
      </c>
      <c r="N9" s="9">
        <f t="shared" si="1"/>
        <v>7.138368000000006E-11</v>
      </c>
      <c r="O9" s="9">
        <f t="shared" si="2"/>
        <v>0.72817968674222155</v>
      </c>
      <c r="P9" s="12">
        <f t="shared" si="8"/>
        <v>67.647126077561168</v>
      </c>
      <c r="Q9" s="12">
        <f t="shared" si="9"/>
        <v>63.189737694350072</v>
      </c>
    </row>
    <row r="10" spans="1:17" x14ac:dyDescent="0.25">
      <c r="A10" s="2" t="str">
        <f>PARAMS!A9</f>
        <v>Sw^cross</v>
      </c>
      <c r="B10" s="4">
        <f>PARAMS!C9</f>
        <v>0.64</v>
      </c>
      <c r="E10">
        <f t="shared" si="10"/>
        <v>7.0000000000000007E-2</v>
      </c>
      <c r="F10">
        <f t="shared" si="3"/>
        <v>0.15250000000000002</v>
      </c>
      <c r="G10">
        <f t="shared" si="4"/>
        <v>2.450040425000001E-10</v>
      </c>
      <c r="H10">
        <f t="shared" si="5"/>
        <v>0.70896745117053839</v>
      </c>
      <c r="I10" s="13">
        <f t="shared" si="6"/>
        <v>64528.435971031431</v>
      </c>
      <c r="J10" s="13">
        <f t="shared" si="7"/>
        <v>59814.432323780376</v>
      </c>
      <c r="M10">
        <f t="shared" si="0"/>
        <v>0.15250000000000002</v>
      </c>
      <c r="N10" s="9">
        <f t="shared" si="1"/>
        <v>2.450040425000001E-10</v>
      </c>
      <c r="O10" s="9">
        <f t="shared" si="2"/>
        <v>0.70896745117053839</v>
      </c>
      <c r="P10" s="12">
        <f t="shared" si="8"/>
        <v>64.528435971031428</v>
      </c>
      <c r="Q10" s="12">
        <f t="shared" si="9"/>
        <v>59.814432323780373</v>
      </c>
    </row>
    <row r="11" spans="1:17" x14ac:dyDescent="0.25">
      <c r="A11" s="2" t="str">
        <f>PARAMS!A10</f>
        <v>c</v>
      </c>
      <c r="B11" s="4">
        <f>PARAMS!C10</f>
        <v>0.3</v>
      </c>
      <c r="E11">
        <f t="shared" si="10"/>
        <v>0.08</v>
      </c>
      <c r="F11">
        <f t="shared" si="3"/>
        <v>0.16</v>
      </c>
      <c r="G11">
        <f t="shared" si="4"/>
        <v>7.1303168000000001E-10</v>
      </c>
      <c r="H11">
        <f t="shared" si="5"/>
        <v>0.69006260622642068</v>
      </c>
      <c r="I11" s="13">
        <f t="shared" si="6"/>
        <v>61765.609415738378</v>
      </c>
      <c r="J11" s="13">
        <f t="shared" si="7"/>
        <v>56792.203513200395</v>
      </c>
      <c r="M11">
        <f t="shared" si="0"/>
        <v>0.16</v>
      </c>
      <c r="N11" s="9">
        <f t="shared" si="1"/>
        <v>7.1303168000000001E-10</v>
      </c>
      <c r="O11" s="9">
        <f t="shared" si="2"/>
        <v>0.69006260622642068</v>
      </c>
      <c r="P11" s="12">
        <f t="shared" si="8"/>
        <v>61.765609415738375</v>
      </c>
      <c r="Q11" s="12">
        <f t="shared" si="9"/>
        <v>56.792203513200391</v>
      </c>
    </row>
    <row r="12" spans="1:17" x14ac:dyDescent="0.25">
      <c r="A12" s="2" t="str">
        <f>PARAMS!A11</f>
        <v>S*w</v>
      </c>
      <c r="B12" s="4">
        <f>PARAMS!C11</f>
        <v>0.5</v>
      </c>
      <c r="E12">
        <f t="shared" si="10"/>
        <v>0.09</v>
      </c>
      <c r="F12">
        <f t="shared" si="3"/>
        <v>0.16750000000000001</v>
      </c>
      <c r="G12">
        <f t="shared" si="4"/>
        <v>1.8294856424999992E-9</v>
      </c>
      <c r="H12">
        <f t="shared" si="5"/>
        <v>0.67146349478936684</v>
      </c>
      <c r="I12" s="13">
        <f t="shared" si="6"/>
        <v>59285.861994636711</v>
      </c>
      <c r="J12" s="13">
        <f t="shared" si="7"/>
        <v>54050.205830088351</v>
      </c>
      <c r="M12">
        <f t="shared" si="0"/>
        <v>0.16750000000000001</v>
      </c>
      <c r="N12" s="9">
        <f t="shared" si="1"/>
        <v>1.8294856424999992E-9</v>
      </c>
      <c r="O12" s="9">
        <f t="shared" si="2"/>
        <v>0.67146349478936684</v>
      </c>
      <c r="P12" s="12">
        <f t="shared" si="8"/>
        <v>59.285861994636711</v>
      </c>
      <c r="Q12" s="12">
        <f t="shared" si="9"/>
        <v>54.050205830088352</v>
      </c>
    </row>
    <row r="13" spans="1:17" x14ac:dyDescent="0.25">
      <c r="A13" s="2" t="str">
        <f>PARAMS!A12</f>
        <v>Swi</v>
      </c>
      <c r="B13" s="4">
        <f>PARAMS!C12</f>
        <v>0.1</v>
      </c>
      <c r="E13">
        <f t="shared" si="10"/>
        <v>9.9999999999999992E-2</v>
      </c>
      <c r="F13">
        <f t="shared" si="3"/>
        <v>0.17499999999999999</v>
      </c>
      <c r="G13">
        <f t="shared" si="4"/>
        <v>4.2499999999999975E-9</v>
      </c>
      <c r="H13">
        <f t="shared" si="5"/>
        <v>0.65316845070777874</v>
      </c>
      <c r="I13" s="13">
        <f t="shared" si="6"/>
        <v>57036.667074420024</v>
      </c>
      <c r="J13" s="13">
        <f t="shared" si="7"/>
        <v>51535.849601836875</v>
      </c>
      <c r="M13">
        <f t="shared" si="0"/>
        <v>0.17499999999999999</v>
      </c>
      <c r="N13" s="9">
        <f t="shared" si="1"/>
        <v>4.2499999999999975E-9</v>
      </c>
      <c r="O13" s="9">
        <f t="shared" si="2"/>
        <v>0.65316845070777874</v>
      </c>
      <c r="P13" s="12">
        <f t="shared" si="8"/>
        <v>57.036667074420023</v>
      </c>
      <c r="Q13" s="12">
        <f t="shared" si="9"/>
        <v>51.535849601836873</v>
      </c>
    </row>
    <row r="14" spans="1:17" x14ac:dyDescent="0.25">
      <c r="A14" s="2" t="str">
        <f>PARAMS!A13</f>
        <v>Pc^max (Pa)</v>
      </c>
      <c r="B14" s="4">
        <f>PARAMS!C13</f>
        <v>100</v>
      </c>
      <c r="E14">
        <f t="shared" si="10"/>
        <v>0.10999999999999999</v>
      </c>
      <c r="F14">
        <f t="shared" si="3"/>
        <v>0.1825</v>
      </c>
      <c r="G14">
        <f t="shared" si="4"/>
        <v>9.1102524424999935E-9</v>
      </c>
      <c r="H14">
        <f t="shared" si="5"/>
        <v>0.635175798649673</v>
      </c>
      <c r="I14" s="13">
        <f t="shared" si="6"/>
        <v>54978.874581023119</v>
      </c>
      <c r="J14" s="13">
        <f t="shared" si="7"/>
        <v>49209.919600799214</v>
      </c>
      <c r="M14">
        <f t="shared" si="0"/>
        <v>0.1825</v>
      </c>
      <c r="N14" s="9">
        <f t="shared" si="1"/>
        <v>9.1102524424999935E-9</v>
      </c>
      <c r="O14" s="9">
        <f t="shared" si="2"/>
        <v>0.635175798649673</v>
      </c>
      <c r="P14" s="12">
        <f t="shared" si="8"/>
        <v>54.978874581023121</v>
      </c>
      <c r="Q14" s="12">
        <f t="shared" si="9"/>
        <v>49.209919600799211</v>
      </c>
    </row>
    <row r="15" spans="1:17" x14ac:dyDescent="0.25">
      <c r="A15" s="2" t="str">
        <f>PARAMS!A14</f>
        <v>\kappa (md)</v>
      </c>
      <c r="B15" s="4">
        <f>PARAMS!C14</f>
        <v>100</v>
      </c>
      <c r="E15">
        <f t="shared" si="10"/>
        <v>0.11999999999999998</v>
      </c>
      <c r="F15">
        <f t="shared" si="3"/>
        <v>0.19</v>
      </c>
      <c r="G15">
        <f t="shared" si="4"/>
        <v>1.8274222079999979E-8</v>
      </c>
      <c r="H15">
        <f t="shared" si="5"/>
        <v>0.61748385394923488</v>
      </c>
      <c r="I15" s="13">
        <f t="shared" si="6"/>
        <v>53082.523720772937</v>
      </c>
      <c r="J15" s="13">
        <f t="shared" si="7"/>
        <v>47042.387669868302</v>
      </c>
      <c r="M15">
        <f t="shared" si="0"/>
        <v>0.19</v>
      </c>
      <c r="N15" s="9">
        <f t="shared" si="1"/>
        <v>1.8274222079999979E-8</v>
      </c>
      <c r="O15" s="9">
        <f t="shared" si="2"/>
        <v>0.61748385394923488</v>
      </c>
      <c r="P15" s="12">
        <f t="shared" si="8"/>
        <v>53.08252372077294</v>
      </c>
      <c r="Q15" s="12">
        <f t="shared" si="9"/>
        <v>47.042387669868305</v>
      </c>
    </row>
    <row r="16" spans="1:17" x14ac:dyDescent="0.25">
      <c r="A16" s="2" t="str">
        <f>PARAMS!A15</f>
        <v>\mu_w (cP)</v>
      </c>
      <c r="B16" s="4">
        <f>PARAMS!C15</f>
        <v>1</v>
      </c>
      <c r="E16">
        <f t="shared" si="10"/>
        <v>0.12999999999999998</v>
      </c>
      <c r="F16">
        <f t="shared" si="3"/>
        <v>0.19749999999999998</v>
      </c>
      <c r="G16">
        <f t="shared" si="4"/>
        <v>3.4668555642499959E-8</v>
      </c>
      <c r="H16">
        <f t="shared" si="5"/>
        <v>0.6000909224490486</v>
      </c>
      <c r="I16" s="13">
        <f t="shared" si="6"/>
        <v>51324.17558575049</v>
      </c>
      <c r="J16" s="13">
        <f t="shared" si="7"/>
        <v>45009.745226812083</v>
      </c>
      <c r="M16">
        <f t="shared" si="0"/>
        <v>0.19749999999999998</v>
      </c>
      <c r="N16" s="9">
        <f t="shared" si="1"/>
        <v>3.4668555642499959E-8</v>
      </c>
      <c r="O16" s="9">
        <f t="shared" si="2"/>
        <v>0.6000909224490486</v>
      </c>
      <c r="P16" s="12">
        <f t="shared" si="8"/>
        <v>51.324175585750488</v>
      </c>
      <c r="Q16" s="12">
        <f t="shared" si="9"/>
        <v>45.009745226812086</v>
      </c>
    </row>
    <row r="17" spans="1:17" x14ac:dyDescent="0.25">
      <c r="A17" s="2" t="str">
        <f>PARAMS!A16</f>
        <v>Porosity</v>
      </c>
      <c r="B17" s="4">
        <f>PARAMS!C16</f>
        <v>0.25</v>
      </c>
      <c r="E17">
        <f t="shared" si="10"/>
        <v>0.13999999999999999</v>
      </c>
      <c r="F17">
        <f t="shared" si="3"/>
        <v>0.20499999999999999</v>
      </c>
      <c r="G17">
        <f t="shared" si="4"/>
        <v>6.2721034879999947E-8</v>
      </c>
      <c r="H17">
        <f t="shared" si="5"/>
        <v>0.58299530033783287</v>
      </c>
      <c r="I17" s="13">
        <f t="shared" si="6"/>
        <v>49685.148274502251</v>
      </c>
      <c r="J17" s="13">
        <f t="shared" si="7"/>
        <v>43093.238278120756</v>
      </c>
      <c r="M17">
        <f t="shared" si="0"/>
        <v>0.20499999999999999</v>
      </c>
      <c r="N17" s="9">
        <f t="shared" si="1"/>
        <v>6.2721034879999947E-8</v>
      </c>
      <c r="O17" s="9">
        <f t="shared" si="2"/>
        <v>0.58299530033783287</v>
      </c>
      <c r="P17" s="12">
        <f t="shared" si="8"/>
        <v>49.685148274502254</v>
      </c>
      <c r="Q17" s="12">
        <f t="shared" si="9"/>
        <v>43.093238278120758</v>
      </c>
    </row>
    <row r="18" spans="1:17" x14ac:dyDescent="0.25">
      <c r="A18" s="2" t="str">
        <f>PARAMS!A17</f>
        <v>\kappa (m^2)</v>
      </c>
      <c r="B18" s="4">
        <f>PARAMS!C17</f>
        <v>9.8692299999999996E-14</v>
      </c>
      <c r="E18">
        <f t="shared" si="10"/>
        <v>0.15</v>
      </c>
      <c r="F18">
        <f t="shared" si="3"/>
        <v>0.21249999999999999</v>
      </c>
      <c r="G18">
        <f t="shared" si="4"/>
        <v>1.0892285156249999E-7</v>
      </c>
      <c r="H18">
        <f t="shared" si="5"/>
        <v>0.56619527398349934</v>
      </c>
      <c r="I18" s="13">
        <f t="shared" si="6"/>
        <v>48150.311243348755</v>
      </c>
      <c r="J18" s="13">
        <f t="shared" si="7"/>
        <v>41277.661657196935</v>
      </c>
      <c r="M18">
        <f t="shared" si="0"/>
        <v>0.21249999999999999</v>
      </c>
      <c r="N18" s="9">
        <f t="shared" si="1"/>
        <v>1.0892285156249999E-7</v>
      </c>
      <c r="O18" s="9">
        <f t="shared" si="2"/>
        <v>0.56619527398349934</v>
      </c>
      <c r="P18" s="12">
        <f t="shared" si="8"/>
        <v>48.150311243348753</v>
      </c>
      <c r="Q18" s="12">
        <f t="shared" si="9"/>
        <v>41.277661657196937</v>
      </c>
    </row>
    <row r="19" spans="1:17" x14ac:dyDescent="0.25">
      <c r="A19" s="2" t="str">
        <f>PARAMS!A18</f>
        <v>\mu_w (Pa . s)</v>
      </c>
      <c r="B19" s="4">
        <f>PARAMS!C18</f>
        <v>1E-3</v>
      </c>
      <c r="E19">
        <f t="shared" si="10"/>
        <v>0.16</v>
      </c>
      <c r="F19">
        <f t="shared" si="3"/>
        <v>0.22</v>
      </c>
      <c r="G19">
        <f t="shared" si="4"/>
        <v>1.8253611008E-7</v>
      </c>
      <c r="H19">
        <f t="shared" si="5"/>
        <v>0.54968911976134283</v>
      </c>
      <c r="I19" s="13">
        <f t="shared" si="6"/>
        <v>46707.238887077197</v>
      </c>
      <c r="J19" s="13">
        <f t="shared" si="7"/>
        <v>39550.512485244311</v>
      </c>
      <c r="M19">
        <f t="shared" si="0"/>
        <v>0.22</v>
      </c>
      <c r="N19" s="9">
        <f t="shared" si="1"/>
        <v>1.8253611008E-7</v>
      </c>
      <c r="O19" s="9">
        <f t="shared" si="2"/>
        <v>0.54968911976134283</v>
      </c>
      <c r="P19" s="12">
        <f t="shared" si="8"/>
        <v>46.707238887077196</v>
      </c>
      <c r="Q19" s="12">
        <f t="shared" si="9"/>
        <v>39.550512485244312</v>
      </c>
    </row>
    <row r="20" spans="1:17" x14ac:dyDescent="0.25">
      <c r="E20">
        <f t="shared" si="10"/>
        <v>0.17</v>
      </c>
      <c r="F20">
        <f t="shared" si="3"/>
        <v>0.22750000000000001</v>
      </c>
      <c r="G20">
        <f t="shared" si="4"/>
        <v>2.9646969124250018E-7</v>
      </c>
      <c r="H20">
        <f t="shared" si="5"/>
        <v>0.53347510387716301</v>
      </c>
      <c r="I20" s="13">
        <f t="shared" si="6"/>
        <v>45345.602116036694</v>
      </c>
      <c r="J20" s="13">
        <f t="shared" si="7"/>
        <v>37901.381621386856</v>
      </c>
      <c r="M20">
        <f t="shared" si="0"/>
        <v>0.22750000000000001</v>
      </c>
      <c r="N20" s="9">
        <f t="shared" si="1"/>
        <v>2.9646969124250018E-7</v>
      </c>
      <c r="O20" s="9">
        <f t="shared" si="2"/>
        <v>0.53347510387716301</v>
      </c>
      <c r="P20" s="12">
        <f t="shared" si="8"/>
        <v>45.345602116036694</v>
      </c>
      <c r="Q20" s="12">
        <f t="shared" si="9"/>
        <v>37.901381621386854</v>
      </c>
    </row>
    <row r="21" spans="1:17" x14ac:dyDescent="0.25">
      <c r="A21" s="2" t="s">
        <v>25</v>
      </c>
      <c r="B21" s="4"/>
      <c r="E21">
        <f t="shared" si="10"/>
        <v>0.18000000000000002</v>
      </c>
      <c r="F21">
        <f t="shared" si="3"/>
        <v>0.23500000000000001</v>
      </c>
      <c r="G21">
        <f t="shared" si="4"/>
        <v>4.6834832448000027E-7</v>
      </c>
      <c r="H21">
        <f t="shared" si="5"/>
        <v>0.51755148218510572</v>
      </c>
      <c r="I21" s="13">
        <f t="shared" si="6"/>
        <v>44056.721893976443</v>
      </c>
      <c r="J21" s="13">
        <f t="shared" si="7"/>
        <v>36321.507065833081</v>
      </c>
      <c r="M21">
        <f t="shared" si="0"/>
        <v>0.23500000000000001</v>
      </c>
      <c r="N21" s="9">
        <f t="shared" si="1"/>
        <v>4.6834832448000027E-7</v>
      </c>
      <c r="O21" s="9">
        <f t="shared" si="2"/>
        <v>0.51755148218510572</v>
      </c>
      <c r="P21" s="12">
        <f t="shared" si="8"/>
        <v>44.056721893976444</v>
      </c>
      <c r="Q21" s="12">
        <f t="shared" si="9"/>
        <v>36.321507065833082</v>
      </c>
    </row>
    <row r="22" spans="1:17" x14ac:dyDescent="0.25">
      <c r="A22" s="2" t="s">
        <v>26</v>
      </c>
      <c r="B22" s="4">
        <f>PARAMS!C21</f>
        <v>4000000</v>
      </c>
      <c r="E22">
        <f t="shared" si="10"/>
        <v>0.19000000000000003</v>
      </c>
      <c r="F22">
        <f t="shared" si="3"/>
        <v>0.24250000000000002</v>
      </c>
      <c r="G22">
        <f t="shared" si="4"/>
        <v>7.218014292425011E-7</v>
      </c>
      <c r="H22">
        <f t="shared" si="5"/>
        <v>0.50191649999999988</v>
      </c>
      <c r="I22" s="13">
        <f t="shared" si="6"/>
        <v>42833.235612079501</v>
      </c>
      <c r="J22" s="13">
        <f t="shared" si="7"/>
        <v>34803.440190983005</v>
      </c>
      <c r="M22">
        <f t="shared" si="0"/>
        <v>0.24250000000000002</v>
      </c>
      <c r="N22" s="9">
        <f t="shared" si="1"/>
        <v>7.218014292425011E-7</v>
      </c>
      <c r="O22" s="9">
        <f t="shared" si="2"/>
        <v>0.50191649999999988</v>
      </c>
      <c r="P22" s="12">
        <f t="shared" si="8"/>
        <v>42.833235612079498</v>
      </c>
      <c r="Q22" s="12">
        <f t="shared" si="9"/>
        <v>34.803440190983004</v>
      </c>
    </row>
    <row r="23" spans="1:17" x14ac:dyDescent="0.25">
      <c r="A23" s="2" t="s">
        <v>27</v>
      </c>
      <c r="B23" s="4">
        <f>PARAMS!C22</f>
        <v>6.0000000000000001E-3</v>
      </c>
      <c r="E23">
        <f t="shared" si="10"/>
        <v>0.20000000000000004</v>
      </c>
      <c r="F23">
        <f t="shared" si="3"/>
        <v>0.25</v>
      </c>
      <c r="G23">
        <f t="shared" si="4"/>
        <v>1.0880000000000017E-6</v>
      </c>
      <c r="H23">
        <f t="shared" si="5"/>
        <v>0.48656839190395407</v>
      </c>
      <c r="I23" s="13">
        <f t="shared" si="6"/>
        <v>41668.843723113183</v>
      </c>
      <c r="J23" s="13">
        <f t="shared" si="7"/>
        <v>33340.79222376924</v>
      </c>
      <c r="M23">
        <f t="shared" si="0"/>
        <v>0.25</v>
      </c>
      <c r="N23" s="9">
        <f t="shared" si="1"/>
        <v>1.0880000000000017E-6</v>
      </c>
      <c r="O23" s="9">
        <f t="shared" si="2"/>
        <v>0.48656839190395407</v>
      </c>
      <c r="P23" s="12">
        <f t="shared" si="8"/>
        <v>41.668843723113184</v>
      </c>
      <c r="Q23" s="12">
        <f t="shared" si="9"/>
        <v>33.340792223769242</v>
      </c>
    </row>
    <row r="24" spans="1:17" x14ac:dyDescent="0.25">
      <c r="A24" s="2" t="s">
        <v>28</v>
      </c>
      <c r="B24" s="4">
        <f>PARAMS!C23</f>
        <v>-4000000</v>
      </c>
      <c r="E24">
        <f t="shared" si="10"/>
        <v>0.21000000000000005</v>
      </c>
      <c r="F24">
        <f t="shared" si="3"/>
        <v>0.25750000000000006</v>
      </c>
      <c r="G24">
        <f t="shared" si="4"/>
        <v>1.6074715228425031E-6</v>
      </c>
      <c r="H24">
        <f t="shared" si="5"/>
        <v>0.47150538154696592</v>
      </c>
      <c r="I24" s="13">
        <f t="shared" si="6"/>
        <v>40558.114528934471</v>
      </c>
      <c r="J24" s="13">
        <f t="shared" si="7"/>
        <v>31928.038871819619</v>
      </c>
      <c r="M24">
        <f t="shared" si="0"/>
        <v>0.25750000000000006</v>
      </c>
      <c r="N24" s="9">
        <f t="shared" si="1"/>
        <v>1.6074715228425031E-6</v>
      </c>
      <c r="O24" s="9">
        <f t="shared" si="2"/>
        <v>0.47150538154696592</v>
      </c>
      <c r="P24" s="12">
        <f t="shared" si="8"/>
        <v>40.558114528934475</v>
      </c>
      <c r="Q24" s="12">
        <f t="shared" si="9"/>
        <v>31.92803887181962</v>
      </c>
    </row>
    <row r="25" spans="1:17" x14ac:dyDescent="0.25">
      <c r="A25" s="2" t="s">
        <v>29</v>
      </c>
      <c r="B25" s="4">
        <f>PARAMS!C24</f>
        <v>6.0000000000000001E-3</v>
      </c>
      <c r="E25">
        <f t="shared" si="10"/>
        <v>0.22000000000000006</v>
      </c>
      <c r="F25">
        <f t="shared" si="3"/>
        <v>0.26500000000000001</v>
      </c>
      <c r="G25">
        <f t="shared" si="4"/>
        <v>2.3322246252800055E-6</v>
      </c>
      <c r="H25">
        <f t="shared" si="5"/>
        <v>0.45672568144127818</v>
      </c>
      <c r="I25" s="13">
        <f t="shared" si="6"/>
        <v>39496.331807129551</v>
      </c>
      <c r="J25" s="13">
        <f t="shared" si="7"/>
        <v>30560.367778469343</v>
      </c>
      <c r="M25">
        <f t="shared" si="0"/>
        <v>0.26500000000000001</v>
      </c>
      <c r="N25" s="9">
        <f t="shared" si="1"/>
        <v>2.3322246252800055E-6</v>
      </c>
      <c r="O25" s="9">
        <f t="shared" si="2"/>
        <v>0.45672568144127818</v>
      </c>
      <c r="P25" s="12">
        <f t="shared" si="8"/>
        <v>39.49633180712955</v>
      </c>
      <c r="Q25" s="12">
        <f t="shared" si="9"/>
        <v>30.560367778469342</v>
      </c>
    </row>
    <row r="26" spans="1:17" x14ac:dyDescent="0.25">
      <c r="A26" s="2" t="s">
        <v>30</v>
      </c>
      <c r="B26" s="4">
        <f>PARAMS!C25</f>
        <v>1</v>
      </c>
      <c r="E26">
        <f t="shared" si="10"/>
        <v>0.23000000000000007</v>
      </c>
      <c r="F26">
        <f t="shared" si="3"/>
        <v>0.27250000000000008</v>
      </c>
      <c r="G26">
        <f t="shared" si="4"/>
        <v>3.328216874442508E-6</v>
      </c>
      <c r="H26">
        <f t="shared" si="5"/>
        <v>0.44222749274920697</v>
      </c>
      <c r="I26" s="13">
        <f t="shared" si="6"/>
        <v>38479.374469935894</v>
      </c>
      <c r="J26" s="13">
        <f t="shared" si="7"/>
        <v>29233.557998995762</v>
      </c>
      <c r="M26">
        <f t="shared" si="0"/>
        <v>0.27250000000000008</v>
      </c>
      <c r="N26" s="9">
        <f t="shared" si="1"/>
        <v>3.328216874442508E-6</v>
      </c>
      <c r="O26" s="9">
        <f t="shared" si="2"/>
        <v>0.44222749274920697</v>
      </c>
      <c r="P26" s="12">
        <f t="shared" si="8"/>
        <v>38.479374469935891</v>
      </c>
      <c r="Q26" s="12">
        <f t="shared" si="9"/>
        <v>29.233557998995764</v>
      </c>
    </row>
    <row r="27" spans="1:17" x14ac:dyDescent="0.25">
      <c r="E27">
        <f t="shared" si="10"/>
        <v>0.24000000000000007</v>
      </c>
      <c r="F27">
        <f t="shared" si="3"/>
        <v>0.28000000000000003</v>
      </c>
      <c r="G27">
        <f t="shared" si="4"/>
        <v>4.6782008524800107E-6</v>
      </c>
      <c r="H27">
        <f t="shared" si="5"/>
        <v>0.42800900506414569</v>
      </c>
      <c r="I27" s="13">
        <f t="shared" si="6"/>
        <v>37503.620500946417</v>
      </c>
      <c r="J27" s="13">
        <f t="shared" si="7"/>
        <v>27943.883742698003</v>
      </c>
      <c r="M27">
        <f t="shared" si="0"/>
        <v>0.28000000000000003</v>
      </c>
      <c r="N27" s="9">
        <f t="shared" si="1"/>
        <v>4.6782008524800107E-6</v>
      </c>
      <c r="O27" s="9">
        <f t="shared" si="2"/>
        <v>0.42800900506414569</v>
      </c>
      <c r="P27" s="12">
        <f t="shared" si="8"/>
        <v>37.503620500946418</v>
      </c>
      <c r="Q27" s="12">
        <f t="shared" si="9"/>
        <v>27.943883742698002</v>
      </c>
    </row>
    <row r="28" spans="1:17" x14ac:dyDescent="0.25">
      <c r="A28" s="2" t="s">
        <v>25</v>
      </c>
      <c r="B28" s="4" t="s">
        <v>40</v>
      </c>
      <c r="E28">
        <f t="shared" si="10"/>
        <v>0.25000000000000006</v>
      </c>
      <c r="F28">
        <f t="shared" si="3"/>
        <v>0.28750000000000009</v>
      </c>
      <c r="G28">
        <f t="shared" si="4"/>
        <v>6.4849853515625117E-6</v>
      </c>
      <c r="H28">
        <f t="shared" si="5"/>
        <v>0.41406839618443475</v>
      </c>
      <c r="I28" s="13">
        <f t="shared" si="6"/>
        <v>36565.869520305656</v>
      </c>
      <c r="J28" s="13">
        <f t="shared" si="7"/>
        <v>26688.03673058236</v>
      </c>
      <c r="M28">
        <f t="shared" si="0"/>
        <v>0.28750000000000009</v>
      </c>
      <c r="N28" s="9">
        <f t="shared" si="1"/>
        <v>6.4849853515625117E-6</v>
      </c>
      <c r="O28" s="9">
        <f t="shared" si="2"/>
        <v>0.41406839618443475</v>
      </c>
      <c r="P28" s="12">
        <f t="shared" si="8"/>
        <v>36.565869520305654</v>
      </c>
      <c r="Q28" s="12">
        <f t="shared" si="9"/>
        <v>26.688036730582361</v>
      </c>
    </row>
    <row r="29" spans="1:17" x14ac:dyDescent="0.25">
      <c r="A29" s="2" t="s">
        <v>26</v>
      </c>
      <c r="B29" s="6">
        <f>PARAMS!C28</f>
        <v>4000000</v>
      </c>
      <c r="E29">
        <f t="shared" si="10"/>
        <v>0.26000000000000006</v>
      </c>
      <c r="F29">
        <f t="shared" si="3"/>
        <v>0.29500000000000004</v>
      </c>
      <c r="G29">
        <f t="shared" si="4"/>
        <v>8.87515024448002E-6</v>
      </c>
      <c r="H29">
        <f t="shared" si="5"/>
        <v>0.40040383187976608</v>
      </c>
      <c r="I29" s="13">
        <f t="shared" si="6"/>
        <v>35663.279805512168</v>
      </c>
      <c r="J29" s="13">
        <f t="shared" si="7"/>
        <v>25463.062994738109</v>
      </c>
      <c r="M29">
        <f t="shared" si="0"/>
        <v>0.29500000000000004</v>
      </c>
      <c r="N29" s="9">
        <f t="shared" si="1"/>
        <v>8.87515024448002E-6</v>
      </c>
      <c r="O29" s="9">
        <f t="shared" si="2"/>
        <v>0.40040383187976608</v>
      </c>
      <c r="P29" s="12">
        <f t="shared" si="8"/>
        <v>35.663279805512168</v>
      </c>
      <c r="Q29" s="12">
        <f t="shared" si="9"/>
        <v>25.46306299473811</v>
      </c>
    </row>
    <row r="30" spans="1:17" x14ac:dyDescent="0.25">
      <c r="A30" s="2" t="s">
        <v>27</v>
      </c>
      <c r="B30" s="6">
        <f>PARAMS!C29</f>
        <v>6.0000000000000001E-3</v>
      </c>
      <c r="E30">
        <f t="shared" si="10"/>
        <v>0.27000000000000007</v>
      </c>
      <c r="F30">
        <f t="shared" si="3"/>
        <v>0.3025000000000001</v>
      </c>
      <c r="G30">
        <f t="shared" si="4"/>
        <v>1.200325530044252E-5</v>
      </c>
      <c r="H30">
        <f t="shared" si="5"/>
        <v>0.38701346564977557</v>
      </c>
      <c r="I30" s="13">
        <f t="shared" si="6"/>
        <v>34793.316646235529</v>
      </c>
      <c r="J30" s="13">
        <f t="shared" si="7"/>
        <v>24266.310996666085</v>
      </c>
      <c r="M30">
        <f t="shared" si="0"/>
        <v>0.3025000000000001</v>
      </c>
      <c r="N30" s="9">
        <f t="shared" si="1"/>
        <v>1.200325530044252E-5</v>
      </c>
      <c r="O30" s="9">
        <f t="shared" si="2"/>
        <v>0.38701346564977557</v>
      </c>
      <c r="P30" s="12">
        <f t="shared" si="8"/>
        <v>34.793316646235532</v>
      </c>
      <c r="Q30" s="12">
        <f t="shared" si="9"/>
        <v>24.266310996666085</v>
      </c>
    </row>
    <row r="31" spans="1:17" x14ac:dyDescent="0.25">
      <c r="A31" s="2" t="s">
        <v>28</v>
      </c>
      <c r="B31" s="6">
        <f>PARAMS!C30</f>
        <v>-4000000</v>
      </c>
      <c r="E31">
        <f t="shared" si="10"/>
        <v>0.28000000000000008</v>
      </c>
      <c r="F31">
        <f t="shared" si="3"/>
        <v>0.31000000000000005</v>
      </c>
      <c r="G31">
        <f t="shared" si="4"/>
        <v>1.605658492928003E-5</v>
      </c>
      <c r="H31">
        <f t="shared" si="5"/>
        <v>0.37389543847444834</v>
      </c>
      <c r="I31" s="13">
        <f t="shared" si="6"/>
        <v>33953.709670653101</v>
      </c>
      <c r="J31" s="13">
        <f t="shared" si="7"/>
        <v>23095.388700834475</v>
      </c>
      <c r="M31">
        <f t="shared" si="0"/>
        <v>0.31000000000000005</v>
      </c>
      <c r="N31" s="9">
        <f t="shared" si="1"/>
        <v>1.605658492928003E-5</v>
      </c>
      <c r="O31" s="9">
        <f t="shared" si="2"/>
        <v>0.37389543847444834</v>
      </c>
      <c r="P31" s="12">
        <f t="shared" si="8"/>
        <v>33.953709670653105</v>
      </c>
      <c r="Q31" s="12">
        <f t="shared" si="9"/>
        <v>23.095388700834476</v>
      </c>
    </row>
    <row r="32" spans="1:17" x14ac:dyDescent="0.25">
      <c r="A32" s="2" t="s">
        <v>29</v>
      </c>
      <c r="B32" s="6">
        <f>PARAMS!C31</f>
        <v>0</v>
      </c>
      <c r="E32">
        <f t="shared" si="10"/>
        <v>0.29000000000000009</v>
      </c>
      <c r="F32">
        <f t="shared" si="3"/>
        <v>0.31750000000000012</v>
      </c>
      <c r="G32">
        <f t="shared" si="4"/>
        <v>2.1260472550842552E-5</v>
      </c>
      <c r="H32">
        <f t="shared" si="5"/>
        <v>0.36104787855594717</v>
      </c>
      <c r="I32" s="13">
        <f t="shared" si="6"/>
        <v>33142.417336052749</v>
      </c>
      <c r="J32" s="13">
        <f t="shared" si="7"/>
        <v>21948.127794822678</v>
      </c>
      <c r="M32">
        <f t="shared" si="0"/>
        <v>0.31750000000000012</v>
      </c>
      <c r="N32" s="9">
        <f t="shared" si="1"/>
        <v>2.1260472550842552E-5</v>
      </c>
      <c r="O32" s="9">
        <f t="shared" si="2"/>
        <v>0.36104787855594717</v>
      </c>
      <c r="P32" s="12">
        <f t="shared" si="8"/>
        <v>33.142417336052752</v>
      </c>
      <c r="Q32" s="12">
        <f t="shared" si="9"/>
        <v>21.948127794822678</v>
      </c>
    </row>
    <row r="33" spans="1:17" x14ac:dyDescent="0.25">
      <c r="A33" s="2" t="s">
        <v>30</v>
      </c>
      <c r="B33" s="6">
        <f>PARAMS!C32</f>
        <v>0</v>
      </c>
      <c r="E33">
        <f t="shared" si="10"/>
        <v>0.3000000000000001</v>
      </c>
      <c r="F33">
        <f t="shared" si="3"/>
        <v>0.32500000000000007</v>
      </c>
      <c r="G33">
        <f t="shared" si="4"/>
        <v>2.7884250000000081E-5</v>
      </c>
      <c r="H33">
        <f t="shared" si="5"/>
        <v>0.3484689010514424</v>
      </c>
      <c r="I33" s="13">
        <f t="shared" si="6"/>
        <v>32357.597187355626</v>
      </c>
      <c r="J33" s="13">
        <f t="shared" si="7"/>
        <v>20822.553658221383</v>
      </c>
      <c r="M33">
        <f t="shared" si="0"/>
        <v>0.32500000000000007</v>
      </c>
      <c r="N33" s="9">
        <f t="shared" si="1"/>
        <v>2.7884250000000081E-5</v>
      </c>
      <c r="O33" s="9">
        <f t="shared" si="2"/>
        <v>0.3484689010514424</v>
      </c>
      <c r="P33" s="12">
        <f t="shared" si="8"/>
        <v>32.35759718735563</v>
      </c>
      <c r="Q33" s="12">
        <f t="shared" si="9"/>
        <v>20.822553658221384</v>
      </c>
    </row>
    <row r="34" spans="1:17" x14ac:dyDescent="0.25">
      <c r="E34">
        <f t="shared" si="10"/>
        <v>0.31000000000000011</v>
      </c>
      <c r="F34">
        <f t="shared" si="3"/>
        <v>0.33250000000000013</v>
      </c>
      <c r="G34">
        <f t="shared" si="4"/>
        <v>3.624786909124261E-5</v>
      </c>
      <c r="H34">
        <f t="shared" si="5"/>
        <v>0.33615660779650003</v>
      </c>
      <c r="I34" s="13">
        <f t="shared" si="6"/>
        <v>31597.580794739537</v>
      </c>
      <c r="J34" s="13">
        <f t="shared" si="7"/>
        <v>19716.859989808872</v>
      </c>
      <c r="M34">
        <f t="shared" si="0"/>
        <v>0.33250000000000013</v>
      </c>
      <c r="N34" s="9">
        <f t="shared" si="1"/>
        <v>3.624786909124261E-5</v>
      </c>
      <c r="O34" s="9">
        <f t="shared" si="2"/>
        <v>0.33615660779650003</v>
      </c>
      <c r="P34" s="12">
        <f t="shared" si="8"/>
        <v>31.597580794739535</v>
      </c>
      <c r="Q34" s="12">
        <f t="shared" si="9"/>
        <v>19.716859989808871</v>
      </c>
    </row>
    <row r="35" spans="1:17" x14ac:dyDescent="0.25">
      <c r="E35">
        <f t="shared" si="10"/>
        <v>0.32000000000000012</v>
      </c>
      <c r="F35">
        <f t="shared" si="3"/>
        <v>0.34000000000000008</v>
      </c>
      <c r="G35">
        <f t="shared" si="4"/>
        <v>4.6729244180480143E-5</v>
      </c>
      <c r="H35">
        <f t="shared" si="5"/>
        <v>0.3241090870185529</v>
      </c>
      <c r="I35" s="13">
        <f t="shared" si="6"/>
        <v>30860.852514019236</v>
      </c>
      <c r="J35" s="13">
        <f t="shared" si="7"/>
        <v>18629.387234832626</v>
      </c>
      <c r="M35">
        <f t="shared" ref="M35:M66" si="11">+F35</f>
        <v>0.34000000000000008</v>
      </c>
      <c r="N35" s="9">
        <f t="shared" ref="N35:N66" si="12">+G35</f>
        <v>4.6729244180480143E-5</v>
      </c>
      <c r="O35" s="9">
        <f t="shared" ref="O35:O66" si="13">+H35</f>
        <v>0.3241090870185529</v>
      </c>
      <c r="P35" s="12">
        <f t="shared" si="8"/>
        <v>30.860852514019236</v>
      </c>
      <c r="Q35" s="12">
        <f t="shared" si="9"/>
        <v>18.629387234832627</v>
      </c>
    </row>
    <row r="36" spans="1:17" x14ac:dyDescent="0.25">
      <c r="E36">
        <f t="shared" si="10"/>
        <v>0.33000000000000013</v>
      </c>
      <c r="F36">
        <f t="shared" si="3"/>
        <v>0.34750000000000014</v>
      </c>
      <c r="G36">
        <f t="shared" si="4"/>
        <v>5.9772366275242683E-5</v>
      </c>
      <c r="H36">
        <f t="shared" si="5"/>
        <v>0.31232441303995112</v>
      </c>
      <c r="I36" s="13">
        <f t="shared" si="6"/>
        <v>30146.03139084531</v>
      </c>
      <c r="J36" s="13">
        <f t="shared" si="7"/>
        <v>17558.604131455068</v>
      </c>
      <c r="M36">
        <f t="shared" si="11"/>
        <v>0.34750000000000014</v>
      </c>
      <c r="N36" s="9">
        <f t="shared" si="12"/>
        <v>5.9772366275242683E-5</v>
      </c>
      <c r="O36" s="9">
        <f t="shared" si="13"/>
        <v>0.31232441303995112</v>
      </c>
      <c r="P36" s="12">
        <f t="shared" si="8"/>
        <v>30.146031390845309</v>
      </c>
      <c r="Q36" s="12">
        <f t="shared" si="9"/>
        <v>17.558604131455066</v>
      </c>
    </row>
    <row r="37" spans="1:17" x14ac:dyDescent="0.25">
      <c r="E37">
        <f t="shared" si="10"/>
        <v>0.34000000000000014</v>
      </c>
      <c r="F37">
        <f t="shared" si="3"/>
        <v>0.35500000000000009</v>
      </c>
      <c r="G37">
        <f t="shared" si="4"/>
        <v>7.589624095808025E-5</v>
      </c>
      <c r="H37">
        <f t="shared" si="5"/>
        <v>0.30080064597005102</v>
      </c>
      <c r="I37" s="13">
        <f t="shared" si="6"/>
        <v>29451.855666440446</v>
      </c>
      <c r="J37" s="13">
        <f t="shared" si="7"/>
        <v>16503.091831855942</v>
      </c>
      <c r="M37">
        <f t="shared" si="11"/>
        <v>0.35500000000000009</v>
      </c>
      <c r="N37" s="9">
        <f t="shared" si="12"/>
        <v>7.589624095808025E-5</v>
      </c>
      <c r="O37" s="9">
        <f t="shared" si="13"/>
        <v>0.30080064597005102</v>
      </c>
      <c r="P37" s="12">
        <f t="shared" si="8"/>
        <v>29.451855666440444</v>
      </c>
      <c r="Q37" s="12">
        <f t="shared" si="9"/>
        <v>16.50309183185594</v>
      </c>
    </row>
    <row r="38" spans="1:17" x14ac:dyDescent="0.25">
      <c r="E38">
        <f t="shared" si="10"/>
        <v>0.35000000000000014</v>
      </c>
      <c r="F38">
        <f t="shared" si="3"/>
        <v>0.36250000000000016</v>
      </c>
      <c r="G38">
        <f t="shared" si="4"/>
        <v>9.5704704101562797E-5</v>
      </c>
      <c r="H38">
        <f t="shared" si="5"/>
        <v>0.28953583138577155</v>
      </c>
      <c r="I38" s="13">
        <f t="shared" si="6"/>
        <v>28777.16944863461</v>
      </c>
      <c r="J38" s="13">
        <f t="shared" si="7"/>
        <v>15461.530159287155</v>
      </c>
      <c r="M38">
        <f t="shared" si="11"/>
        <v>0.36250000000000016</v>
      </c>
      <c r="N38" s="9">
        <f t="shared" si="12"/>
        <v>9.5704704101562797E-5</v>
      </c>
      <c r="O38" s="9">
        <f t="shared" si="13"/>
        <v>0.28953583138577155</v>
      </c>
      <c r="P38" s="12">
        <f t="shared" si="8"/>
        <v>28.777169448634609</v>
      </c>
      <c r="Q38" s="12">
        <f t="shared" si="9"/>
        <v>15.461530159287154</v>
      </c>
    </row>
    <row r="39" spans="1:17" x14ac:dyDescent="0.25">
      <c r="E39">
        <f t="shared" si="10"/>
        <v>0.36000000000000015</v>
      </c>
      <c r="F39">
        <f t="shared" si="3"/>
        <v>0.37000000000000011</v>
      </c>
      <c r="G39">
        <f t="shared" si="4"/>
        <v>1.1989717106688037E-4</v>
      </c>
      <c r="H39">
        <f t="shared" si="5"/>
        <v>0.27852799999999994</v>
      </c>
      <c r="I39" s="13">
        <f t="shared" si="6"/>
        <v>28120.911195006687</v>
      </c>
      <c r="J39" s="13">
        <f t="shared" si="7"/>
        <v>14432.685645172838</v>
      </c>
      <c r="M39">
        <f t="shared" si="11"/>
        <v>0.37000000000000011</v>
      </c>
      <c r="N39" s="9">
        <f t="shared" si="12"/>
        <v>1.1989717106688037E-4</v>
      </c>
      <c r="O39" s="9">
        <f t="shared" si="13"/>
        <v>0.27852799999999994</v>
      </c>
      <c r="P39" s="12">
        <f t="shared" si="8"/>
        <v>28.120911195006688</v>
      </c>
      <c r="Q39" s="12">
        <f t="shared" si="9"/>
        <v>14.432685645172839</v>
      </c>
    </row>
    <row r="40" spans="1:17" x14ac:dyDescent="0.25">
      <c r="E40">
        <f t="shared" si="10"/>
        <v>0.37000000000000016</v>
      </c>
      <c r="F40">
        <f t="shared" si="3"/>
        <v>0.37750000000000017</v>
      </c>
      <c r="G40">
        <f t="shared" si="4"/>
        <v>1.4928037679164309E-4</v>
      </c>
      <c r="H40">
        <f t="shared" si="5"/>
        <v>0.26777516731719153</v>
      </c>
      <c r="I40" s="13">
        <f t="shared" si="6"/>
        <v>27482.10372034926</v>
      </c>
      <c r="J40" s="13">
        <f t="shared" si="7"/>
        <v>13415.401055428665</v>
      </c>
      <c r="M40">
        <f t="shared" si="11"/>
        <v>0.37750000000000017</v>
      </c>
      <c r="N40" s="9">
        <f t="shared" si="12"/>
        <v>1.4928037679164309E-4</v>
      </c>
      <c r="O40" s="9">
        <f t="shared" si="13"/>
        <v>0.26777516731719153</v>
      </c>
      <c r="P40" s="12">
        <f t="shared" si="8"/>
        <v>27.482103720349258</v>
      </c>
      <c r="Q40" s="12">
        <f t="shared" si="9"/>
        <v>13.415401055428665</v>
      </c>
    </row>
    <row r="41" spans="1:17" x14ac:dyDescent="0.25">
      <c r="E41">
        <f t="shared" si="10"/>
        <v>0.38000000000000017</v>
      </c>
      <c r="F41">
        <f t="shared" si="3"/>
        <v>0.38500000000000012</v>
      </c>
      <c r="G41">
        <f t="shared" si="4"/>
        <v>1.8478116588608072E-4</v>
      </c>
      <c r="H41">
        <f t="shared" si="5"/>
        <v>0.25727533327546176</v>
      </c>
      <c r="I41" s="13">
        <f t="shared" si="6"/>
        <v>26859.845492623281</v>
      </c>
      <c r="J41" s="13">
        <f t="shared" si="7"/>
        <v>12408.586166814435</v>
      </c>
      <c r="M41">
        <f t="shared" si="11"/>
        <v>0.38500000000000012</v>
      </c>
      <c r="N41" s="9">
        <f t="shared" si="12"/>
        <v>1.8478116588608072E-4</v>
      </c>
      <c r="O41" s="9">
        <f t="shared" si="13"/>
        <v>0.25727533327546176</v>
      </c>
      <c r="P41" s="12">
        <f t="shared" si="8"/>
        <v>26.859845492623279</v>
      </c>
      <c r="Q41" s="12">
        <f t="shared" si="9"/>
        <v>12.408586166814436</v>
      </c>
    </row>
    <row r="42" spans="1:17" x14ac:dyDescent="0.25">
      <c r="E42">
        <f t="shared" si="10"/>
        <v>0.39000000000000018</v>
      </c>
      <c r="F42">
        <f t="shared" si="3"/>
        <v>0.39250000000000018</v>
      </c>
      <c r="G42">
        <f t="shared" si="4"/>
        <v>2.274603935704434E-4</v>
      </c>
      <c r="H42">
        <f t="shared" si="5"/>
        <v>0.24702648187441348</v>
      </c>
      <c r="I42" s="13">
        <f t="shared" si="6"/>
        <v>26253.303023071028</v>
      </c>
      <c r="J42" s="13">
        <f t="shared" si="7"/>
        <v>11411.209595234133</v>
      </c>
      <c r="M42">
        <f t="shared" si="11"/>
        <v>0.39250000000000018</v>
      </c>
      <c r="N42" s="9">
        <f t="shared" si="12"/>
        <v>2.274603935704434E-4</v>
      </c>
      <c r="O42" s="9">
        <f t="shared" si="13"/>
        <v>0.24702648187441348</v>
      </c>
      <c r="P42" s="12">
        <f t="shared" si="8"/>
        <v>26.253303023071027</v>
      </c>
      <c r="Q42" s="12">
        <f t="shared" si="9"/>
        <v>11.411209595234133</v>
      </c>
    </row>
    <row r="43" spans="1:17" x14ac:dyDescent="0.25">
      <c r="E43">
        <f t="shared" si="10"/>
        <v>0.40000000000000019</v>
      </c>
      <c r="F43">
        <f t="shared" si="3"/>
        <v>0.40000000000000013</v>
      </c>
      <c r="G43">
        <f t="shared" si="4"/>
        <v>2.7852800000000103E-4</v>
      </c>
      <c r="H43">
        <f t="shared" si="5"/>
        <v>0.23702658078789374</v>
      </c>
      <c r="I43" s="13">
        <f t="shared" si="6"/>
        <v>25661.704189495649</v>
      </c>
      <c r="J43" s="13">
        <f t="shared" si="7"/>
        <v>10422.291510804091</v>
      </c>
      <c r="M43">
        <f t="shared" si="11"/>
        <v>0.40000000000000013</v>
      </c>
      <c r="N43" s="9">
        <f t="shared" si="12"/>
        <v>2.7852800000000103E-4</v>
      </c>
      <c r="O43" s="9">
        <f t="shared" si="13"/>
        <v>0.23702658078789374</v>
      </c>
      <c r="P43" s="12">
        <f t="shared" si="8"/>
        <v>25.661704189495648</v>
      </c>
      <c r="Q43" s="12">
        <f t="shared" si="9"/>
        <v>10.42229151080409</v>
      </c>
    </row>
    <row r="44" spans="1:17" x14ac:dyDescent="0.25">
      <c r="E44">
        <f t="shared" si="10"/>
        <v>0.4100000000000002</v>
      </c>
      <c r="F44">
        <f t="shared" si="3"/>
        <v>0.4075000000000002</v>
      </c>
      <c r="G44">
        <f t="shared" si="4"/>
        <v>3.3935932223764381E-4</v>
      </c>
      <c r="H44">
        <f t="shared" si="5"/>
        <v>0.22727358096081016</v>
      </c>
      <c r="I44" s="13">
        <f t="shared" si="6"/>
        <v>25084.332358695567</v>
      </c>
      <c r="J44" s="13">
        <f t="shared" si="7"/>
        <v>9440.8971010190435</v>
      </c>
      <c r="M44">
        <f t="shared" si="11"/>
        <v>0.4075000000000002</v>
      </c>
      <c r="N44" s="9">
        <f t="shared" si="12"/>
        <v>3.3935932223764381E-4</v>
      </c>
      <c r="O44" s="9">
        <f t="shared" si="13"/>
        <v>0.22727358096081016</v>
      </c>
      <c r="P44" s="12">
        <f t="shared" si="8"/>
        <v>25.084332358695566</v>
      </c>
      <c r="Q44" s="12">
        <f t="shared" si="9"/>
        <v>9.4408971010190434</v>
      </c>
    </row>
    <row r="45" spans="1:17" x14ac:dyDescent="0.25">
      <c r="E45">
        <f t="shared" si="10"/>
        <v>0.42000000000000021</v>
      </c>
      <c r="F45">
        <f t="shared" si="3"/>
        <v>0.41500000000000015</v>
      </c>
      <c r="G45">
        <f t="shared" si="4"/>
        <v>4.1151270984768156E-4</v>
      </c>
      <c r="H45">
        <f t="shared" si="5"/>
        <v>0.21776541618907244</v>
      </c>
      <c r="I45" s="13">
        <f t="shared" si="6"/>
        <v>24520.521195973735</v>
      </c>
      <c r="J45" s="13">
        <f t="shared" si="7"/>
        <v>8466.1306646848097</v>
      </c>
      <c r="M45">
        <f t="shared" si="11"/>
        <v>0.41500000000000015</v>
      </c>
      <c r="N45" s="9">
        <f t="shared" si="12"/>
        <v>4.1151270984768156E-4</v>
      </c>
      <c r="O45" s="9">
        <f t="shared" si="13"/>
        <v>0.21776541618907244</v>
      </c>
      <c r="P45" s="12">
        <f t="shared" si="8"/>
        <v>24.520521195973735</v>
      </c>
      <c r="Q45" s="12">
        <f t="shared" si="9"/>
        <v>8.46613066468481</v>
      </c>
    </row>
    <row r="46" spans="1:17" x14ac:dyDescent="0.25">
      <c r="E46">
        <f t="shared" si="10"/>
        <v>0.43000000000000022</v>
      </c>
      <c r="F46">
        <f t="shared" si="3"/>
        <v>0.42250000000000021</v>
      </c>
      <c r="G46">
        <f t="shared" si="4"/>
        <v>4.9674851179804446E-4</v>
      </c>
      <c r="H46">
        <f t="shared" si="5"/>
        <v>0.20850000268165447</v>
      </c>
      <c r="I46" s="13">
        <f t="shared" si="6"/>
        <v>23969.650067549199</v>
      </c>
      <c r="J46" s="13">
        <f t="shared" si="7"/>
        <v>7497.1302365949377</v>
      </c>
      <c r="M46">
        <f t="shared" si="11"/>
        <v>0.42250000000000021</v>
      </c>
      <c r="N46" s="9">
        <f t="shared" si="12"/>
        <v>4.9674851179804446E-4</v>
      </c>
      <c r="O46" s="9">
        <f t="shared" si="13"/>
        <v>0.20850000268165447</v>
      </c>
      <c r="P46" s="12">
        <f t="shared" si="8"/>
        <v>23.9696500675492</v>
      </c>
      <c r="Q46" s="12">
        <f t="shared" si="9"/>
        <v>7.4971302365949377</v>
      </c>
    </row>
    <row r="47" spans="1:17" x14ac:dyDescent="0.25">
      <c r="E47">
        <f t="shared" si="10"/>
        <v>0.44000000000000022</v>
      </c>
      <c r="F47">
        <f t="shared" si="3"/>
        <v>0.43000000000000016</v>
      </c>
      <c r="G47">
        <f t="shared" si="4"/>
        <v>5.9704950407168218E-4</v>
      </c>
      <c r="H47">
        <f t="shared" si="5"/>
        <v>0.19947523860369218</v>
      </c>
      <c r="I47" s="13">
        <f t="shared" si="6"/>
        <v>23431.139956424944</v>
      </c>
      <c r="J47" s="13">
        <f t="shared" si="7"/>
        <v>6533.0626569008455</v>
      </c>
      <c r="M47">
        <f t="shared" si="11"/>
        <v>0.43000000000000016</v>
      </c>
      <c r="N47" s="9">
        <f t="shared" si="12"/>
        <v>5.9704950407168218E-4</v>
      </c>
      <c r="O47" s="9">
        <f t="shared" si="13"/>
        <v>0.19947523860369218</v>
      </c>
      <c r="P47" s="12">
        <f t="shared" si="8"/>
        <v>23.431139956424943</v>
      </c>
      <c r="Q47" s="12">
        <f t="shared" si="9"/>
        <v>6.5330626569008459</v>
      </c>
    </row>
    <row r="48" spans="1:17" x14ac:dyDescent="0.25">
      <c r="E48">
        <f t="shared" si="10"/>
        <v>0.45000000000000023</v>
      </c>
      <c r="F48">
        <f t="shared" si="3"/>
        <v>0.43750000000000022</v>
      </c>
      <c r="G48">
        <f t="shared" si="4"/>
        <v>7.1464282910156543E-4</v>
      </c>
      <c r="H48">
        <f t="shared" si="5"/>
        <v>0.1906890035994471</v>
      </c>
      <c r="I48" s="13">
        <f t="shared" si="6"/>
        <v>22904.449824417476</v>
      </c>
      <c r="J48" s="13">
        <f t="shared" si="7"/>
        <v>5573.1190104535781</v>
      </c>
      <c r="M48">
        <f t="shared" si="11"/>
        <v>0.43750000000000022</v>
      </c>
      <c r="N48" s="9">
        <f t="shared" si="12"/>
        <v>7.1464282910156543E-4</v>
      </c>
      <c r="O48" s="9">
        <f t="shared" si="13"/>
        <v>0.1906890035994471</v>
      </c>
      <c r="P48" s="12">
        <f t="shared" si="8"/>
        <v>22.904449824417476</v>
      </c>
      <c r="Q48" s="12">
        <f t="shared" si="9"/>
        <v>5.5731190104535777</v>
      </c>
    </row>
    <row r="49" spans="5:17" x14ac:dyDescent="0.25">
      <c r="E49">
        <f t="shared" si="10"/>
        <v>0.46000000000000024</v>
      </c>
      <c r="F49">
        <f t="shared" si="3"/>
        <v>0.44500000000000017</v>
      </c>
      <c r="G49">
        <f t="shared" si="4"/>
        <v>8.5202351985728356E-4</v>
      </c>
      <c r="H49">
        <f t="shared" si="5"/>
        <v>0.18213915829387142</v>
      </c>
      <c r="I49" s="13">
        <f t="shared" si="6"/>
        <v>22389.073363113683</v>
      </c>
      <c r="J49" s="13">
        <f t="shared" si="7"/>
        <v>4616.5103705171496</v>
      </c>
      <c r="M49">
        <f t="shared" si="11"/>
        <v>0.44500000000000017</v>
      </c>
      <c r="N49" s="9">
        <f t="shared" si="12"/>
        <v>8.5202351985728356E-4</v>
      </c>
      <c r="O49" s="9">
        <f t="shared" si="13"/>
        <v>0.18213915829387142</v>
      </c>
      <c r="P49" s="12">
        <f t="shared" si="8"/>
        <v>22.389073363113681</v>
      </c>
      <c r="Q49" s="12">
        <f t="shared" si="9"/>
        <v>4.6165103705171493</v>
      </c>
    </row>
    <row r="50" spans="5:17" x14ac:dyDescent="0.25">
      <c r="E50">
        <f t="shared" si="10"/>
        <v>0.47000000000000025</v>
      </c>
      <c r="F50">
        <f t="shared" si="3"/>
        <v>0.45250000000000024</v>
      </c>
      <c r="G50">
        <f t="shared" si="4"/>
        <v>1.0119796831248469E-3</v>
      </c>
      <c r="H50">
        <f t="shared" si="5"/>
        <v>0.1738235437714061</v>
      </c>
      <c r="I50" s="13">
        <f t="shared" si="6"/>
        <v>21884.536084915977</v>
      </c>
      <c r="J50" s="13">
        <f t="shared" si="7"/>
        <v>3662.463788531255</v>
      </c>
      <c r="M50">
        <f t="shared" si="11"/>
        <v>0.45250000000000024</v>
      </c>
      <c r="N50" s="9">
        <f t="shared" si="12"/>
        <v>1.0119796831248469E-3</v>
      </c>
      <c r="O50" s="9">
        <f t="shared" si="13"/>
        <v>0.1738235437714061</v>
      </c>
      <c r="P50" s="12">
        <f t="shared" si="8"/>
        <v>21.884536084915975</v>
      </c>
      <c r="Q50" s="12">
        <f t="shared" si="9"/>
        <v>3.6624637885312548</v>
      </c>
    </row>
    <row r="51" spans="5:17" x14ac:dyDescent="0.25">
      <c r="E51">
        <f t="shared" si="10"/>
        <v>0.48000000000000026</v>
      </c>
      <c r="F51">
        <f t="shared" si="3"/>
        <v>0.46000000000000019</v>
      </c>
      <c r="G51">
        <f t="shared" si="4"/>
        <v>1.1976194182348849E-3</v>
      </c>
      <c r="H51">
        <f t="shared" si="5"/>
        <v>0.1657399810305285</v>
      </c>
      <c r="I51" s="13">
        <f t="shared" si="6"/>
        <v>21390.392712335568</v>
      </c>
      <c r="J51" s="13">
        <f t="shared" si="7"/>
        <v>2710.2184773534536</v>
      </c>
      <c r="M51">
        <f t="shared" si="11"/>
        <v>0.46000000000000019</v>
      </c>
      <c r="N51" s="9">
        <f t="shared" si="12"/>
        <v>1.1976194182348849E-3</v>
      </c>
      <c r="O51" s="9">
        <f t="shared" si="13"/>
        <v>0.1657399810305285</v>
      </c>
      <c r="P51" s="12">
        <f t="shared" si="8"/>
        <v>21.390392712335569</v>
      </c>
      <c r="Q51" s="12">
        <f t="shared" si="9"/>
        <v>2.7102184773534534</v>
      </c>
    </row>
    <row r="52" spans="5:17" x14ac:dyDescent="0.25">
      <c r="E52">
        <f t="shared" si="10"/>
        <v>0.49000000000000027</v>
      </c>
      <c r="F52">
        <f t="shared" si="3"/>
        <v>0.46750000000000025</v>
      </c>
      <c r="G52">
        <f t="shared" si="4"/>
        <v>1.4123995492080486E-3</v>
      </c>
      <c r="H52">
        <f t="shared" si="5"/>
        <v>0.15788627041243944</v>
      </c>
      <c r="I52" s="13">
        <f t="shared" si="6"/>
        <v>20906.224829582963</v>
      </c>
      <c r="J52" s="13">
        <f t="shared" si="7"/>
        <v>1759.0221398463473</v>
      </c>
      <c r="M52">
        <f t="shared" si="11"/>
        <v>0.46750000000000025</v>
      </c>
      <c r="N52" s="9">
        <f t="shared" si="12"/>
        <v>1.4123995492080486E-3</v>
      </c>
      <c r="O52" s="9">
        <f t="shared" si="13"/>
        <v>0.15788627041243944</v>
      </c>
      <c r="P52" s="12">
        <f t="shared" si="8"/>
        <v>20.906224829582964</v>
      </c>
      <c r="Q52" s="12">
        <f t="shared" si="9"/>
        <v>1.7590221398463473</v>
      </c>
    </row>
    <row r="53" spans="5:17" x14ac:dyDescent="0.25">
      <c r="E53">
        <f t="shared" si="10"/>
        <v>0.50000000000000022</v>
      </c>
      <c r="F53">
        <f t="shared" si="3"/>
        <v>0.4750000000000002</v>
      </c>
      <c r="G53">
        <f t="shared" si="4"/>
        <v>1.6601562500000058E-3</v>
      </c>
      <c r="H53">
        <f t="shared" si="5"/>
        <v>0.15026019100214119</v>
      </c>
      <c r="I53" s="13">
        <f t="shared" si="6"/>
        <v>20431.638765462674</v>
      </c>
      <c r="J53" s="13">
        <f t="shared" si="7"/>
        <v>808.12739792838693</v>
      </c>
      <c r="M53">
        <f t="shared" si="11"/>
        <v>0.4750000000000002</v>
      </c>
      <c r="N53" s="9">
        <f t="shared" si="12"/>
        <v>1.6601562500000058E-3</v>
      </c>
      <c r="O53" s="9">
        <f t="shared" si="13"/>
        <v>0.15026019100214119</v>
      </c>
      <c r="P53" s="12">
        <f t="shared" si="8"/>
        <v>20.431638765462676</v>
      </c>
      <c r="Q53" s="12">
        <f t="shared" si="9"/>
        <v>0.80812739792838695</v>
      </c>
    </row>
    <row r="54" spans="5:17" x14ac:dyDescent="0.25">
      <c r="E54">
        <f t="shared" si="10"/>
        <v>0.51000000000000023</v>
      </c>
      <c r="F54">
        <f t="shared" si="3"/>
        <v>0.48250000000000015</v>
      </c>
      <c r="G54">
        <f t="shared" si="4"/>
        <v>1.9451376442420486E-3</v>
      </c>
      <c r="H54">
        <f t="shared" si="5"/>
        <v>0.14285949999999983</v>
      </c>
      <c r="I54" s="13">
        <f t="shared" si="6"/>
        <v>19966.263680759817</v>
      </c>
      <c r="J54" s="13">
        <f t="shared" si="7"/>
        <v>-143.21172055276111</v>
      </c>
      <c r="M54">
        <f t="shared" si="11"/>
        <v>0.48250000000000015</v>
      </c>
      <c r="N54" s="9">
        <f t="shared" si="12"/>
        <v>1.9451376442420486E-3</v>
      </c>
      <c r="O54" s="9">
        <f t="shared" si="13"/>
        <v>0.14285949999999983</v>
      </c>
      <c r="P54" s="12">
        <f t="shared" si="8"/>
        <v>19.966263680759816</v>
      </c>
      <c r="Q54" s="12">
        <f t="shared" si="9"/>
        <v>-0.1432117205527611</v>
      </c>
    </row>
    <row r="55" spans="5:17" x14ac:dyDescent="0.25">
      <c r="E55">
        <f t="shared" si="10"/>
        <v>0.52000000000000024</v>
      </c>
      <c r="F55">
        <f t="shared" si="3"/>
        <v>0.49000000000000021</v>
      </c>
      <c r="G55">
        <f t="shared" si="4"/>
        <v>2.2720384625868886E-3</v>
      </c>
      <c r="H55">
        <f t="shared" si="5"/>
        <v>0.13568193206171536</v>
      </c>
      <c r="I55" s="13">
        <f t="shared" si="6"/>
        <v>19509.749836875591</v>
      </c>
      <c r="J55" s="13">
        <f t="shared" si="7"/>
        <v>-1095.7432784829289</v>
      </c>
      <c r="M55">
        <f t="shared" si="11"/>
        <v>0.49000000000000021</v>
      </c>
      <c r="N55" s="9">
        <f t="shared" si="12"/>
        <v>2.2720384625868886E-3</v>
      </c>
      <c r="O55" s="9">
        <f t="shared" si="13"/>
        <v>0.13568193206171536</v>
      </c>
      <c r="P55" s="12">
        <f t="shared" si="8"/>
        <v>19.509749836875592</v>
      </c>
      <c r="Q55" s="12">
        <f t="shared" si="9"/>
        <v>-1.0957432784829289</v>
      </c>
    </row>
    <row r="56" spans="5:17" x14ac:dyDescent="0.25">
      <c r="E56">
        <f t="shared" si="10"/>
        <v>0.53000000000000025</v>
      </c>
      <c r="F56">
        <f t="shared" si="3"/>
        <v>0.49750000000000016</v>
      </c>
      <c r="G56">
        <f t="shared" si="4"/>
        <v>2.6460368424828522E-3</v>
      </c>
      <c r="H56">
        <f t="shared" si="5"/>
        <v>0.12872519860443005</v>
      </c>
      <c r="I56" s="13">
        <f t="shared" si="6"/>
        <v>19061.767025480978</v>
      </c>
      <c r="J56" s="13">
        <f t="shared" si="7"/>
        <v>-2050.2209507087246</v>
      </c>
      <c r="M56">
        <f t="shared" si="11"/>
        <v>0.49750000000000016</v>
      </c>
      <c r="N56" s="9">
        <f t="shared" si="12"/>
        <v>2.6460368424828522E-3</v>
      </c>
      <c r="O56" s="9">
        <f t="shared" si="13"/>
        <v>0.12872519860443005</v>
      </c>
      <c r="P56" s="12">
        <f t="shared" si="8"/>
        <v>19.061767025480979</v>
      </c>
      <c r="Q56" s="12">
        <f t="shared" si="9"/>
        <v>-2.0502209507087246</v>
      </c>
    </row>
    <row r="57" spans="5:17" x14ac:dyDescent="0.25">
      <c r="E57">
        <f t="shared" si="10"/>
        <v>0.54000000000000026</v>
      </c>
      <c r="F57">
        <f t="shared" si="3"/>
        <v>0.50500000000000023</v>
      </c>
      <c r="G57">
        <f t="shared" si="4"/>
        <v>3.072833356913292E-3</v>
      </c>
      <c r="H57">
        <f t="shared" si="5"/>
        <v>0.1219869870764909</v>
      </c>
      <c r="I57" s="13">
        <f t="shared" si="6"/>
        <v>18622.00314155221</v>
      </c>
      <c r="J57" s="13">
        <f t="shared" si="7"/>
        <v>-3007.4076113551855</v>
      </c>
      <c r="M57">
        <f t="shared" si="11"/>
        <v>0.50500000000000023</v>
      </c>
      <c r="N57" s="9">
        <f t="shared" si="12"/>
        <v>3.072833356913292E-3</v>
      </c>
      <c r="O57" s="9">
        <f t="shared" si="13"/>
        <v>0.1219869870764909</v>
      </c>
      <c r="P57" s="12">
        <f t="shared" si="8"/>
        <v>18.622003141552209</v>
      </c>
      <c r="Q57" s="12">
        <f t="shared" si="9"/>
        <v>-3.0074076113551853</v>
      </c>
    </row>
    <row r="58" spans="5:17" x14ac:dyDescent="0.25">
      <c r="E58">
        <f t="shared" si="10"/>
        <v>0.55000000000000027</v>
      </c>
      <c r="F58">
        <f t="shared" si="3"/>
        <v>0.51250000000000018</v>
      </c>
      <c r="G58">
        <f t="shared" si="4"/>
        <v>3.5586923603515754E-3</v>
      </c>
      <c r="H58">
        <f t="shared" si="5"/>
        <v>0.11546496018814523</v>
      </c>
      <c r="I58" s="13">
        <f t="shared" si="6"/>
        <v>18190.162884363439</v>
      </c>
      <c r="J58" s="13">
        <f t="shared" si="7"/>
        <v>-3968.0790302557871</v>
      </c>
      <c r="M58">
        <f t="shared" si="11"/>
        <v>0.51250000000000018</v>
      </c>
      <c r="N58" s="9">
        <f t="shared" si="12"/>
        <v>3.5586923603515754E-3</v>
      </c>
      <c r="O58" s="9">
        <f t="shared" si="13"/>
        <v>0.11546496018814523</v>
      </c>
      <c r="P58" s="12">
        <f t="shared" si="8"/>
        <v>18.190162884363438</v>
      </c>
      <c r="Q58" s="12">
        <f t="shared" si="9"/>
        <v>-3.9680790302557871</v>
      </c>
    </row>
    <row r="59" spans="5:17" x14ac:dyDescent="0.25">
      <c r="E59">
        <f t="shared" si="10"/>
        <v>0.56000000000000028</v>
      </c>
      <c r="F59">
        <f t="shared" si="3"/>
        <v>0.52000000000000024</v>
      </c>
      <c r="G59">
        <f t="shared" si="4"/>
        <v>4.1104857418956964E-3</v>
      </c>
      <c r="H59">
        <f t="shared" si="5"/>
        <v>0.10915675510017679</v>
      </c>
      <c r="I59" s="13">
        <f t="shared" si="6"/>
        <v>17765.966572911479</v>
      </c>
      <c r="J59" s="13">
        <f t="shared" si="7"/>
        <v>-4933.027723915875</v>
      </c>
      <c r="M59">
        <f t="shared" si="11"/>
        <v>0.52000000000000024</v>
      </c>
      <c r="N59" s="9">
        <f t="shared" si="12"/>
        <v>4.1104857418956964E-3</v>
      </c>
      <c r="O59" s="9">
        <f t="shared" si="13"/>
        <v>0.10915675510017679</v>
      </c>
      <c r="P59" s="12">
        <f t="shared" si="8"/>
        <v>17.765966572911477</v>
      </c>
      <c r="Q59" s="12">
        <f t="shared" si="9"/>
        <v>-4.9330277239158749</v>
      </c>
    </row>
    <row r="60" spans="5:17" x14ac:dyDescent="0.25">
      <c r="E60">
        <f t="shared" si="10"/>
        <v>0.57000000000000028</v>
      </c>
      <c r="F60">
        <f t="shared" si="3"/>
        <v>0.52750000000000019</v>
      </c>
      <c r="G60">
        <f t="shared" si="4"/>
        <v>4.7357391772600592E-3</v>
      </c>
      <c r="H60">
        <f t="shared" si="5"/>
        <v>0.1030599825671922</v>
      </c>
      <c r="I60" s="13">
        <f t="shared" si="6"/>
        <v>17349.149063881952</v>
      </c>
      <c r="J60" s="13">
        <f t="shared" si="7"/>
        <v>-5903.0670099519193</v>
      </c>
      <c r="M60">
        <f t="shared" si="11"/>
        <v>0.52750000000000019</v>
      </c>
      <c r="N60" s="9">
        <f t="shared" si="12"/>
        <v>4.7357391772600592E-3</v>
      </c>
      <c r="O60" s="9">
        <f t="shared" si="13"/>
        <v>0.1030599825671922</v>
      </c>
      <c r="P60" s="12">
        <f t="shared" si="8"/>
        <v>17.349149063881953</v>
      </c>
      <c r="Q60" s="12">
        <f t="shared" si="9"/>
        <v>-5.9030670099519194</v>
      </c>
    </row>
    <row r="61" spans="5:17" x14ac:dyDescent="0.25">
      <c r="E61">
        <f t="shared" si="10"/>
        <v>0.58000000000000029</v>
      </c>
      <c r="F61">
        <f t="shared" si="3"/>
        <v>0.53500000000000025</v>
      </c>
      <c r="G61">
        <f t="shared" si="4"/>
        <v>5.4426809730157037E-3</v>
      </c>
      <c r="H61">
        <f t="shared" si="5"/>
        <v>9.7172226031927308E-2</v>
      </c>
      <c r="I61" s="13">
        <f t="shared" si="6"/>
        <v>16939.458761700895</v>
      </c>
      <c r="J61" s="13">
        <f t="shared" si="7"/>
        <v>-6879.0353185683489</v>
      </c>
      <c r="M61">
        <f t="shared" si="11"/>
        <v>0.53500000000000025</v>
      </c>
      <c r="N61" s="9">
        <f t="shared" si="12"/>
        <v>5.4426809730157037E-3</v>
      </c>
      <c r="O61" s="9">
        <f t="shared" si="13"/>
        <v>9.7172226031927308E-2</v>
      </c>
      <c r="P61" s="12">
        <f t="shared" si="8"/>
        <v>16.939458761700894</v>
      </c>
      <c r="Q61" s="12">
        <f t="shared" si="9"/>
        <v>-6.8790353185683486</v>
      </c>
    </row>
    <row r="62" spans="5:17" x14ac:dyDescent="0.25">
      <c r="E62">
        <f t="shared" si="10"/>
        <v>0.5900000000000003</v>
      </c>
      <c r="F62">
        <f t="shared" si="3"/>
        <v>0.5425000000000002</v>
      </c>
      <c r="G62">
        <f t="shared" si="4"/>
        <v>6.2402935981836685E-3</v>
      </c>
      <c r="H62">
        <f t="shared" si="5"/>
        <v>9.1491040666559068E-2</v>
      </c>
      <c r="I62" s="13">
        <f t="shared" si="6"/>
        <v>16536.656711412128</v>
      </c>
      <c r="J62" s="13">
        <f t="shared" si="7"/>
        <v>-7861.8008207371458</v>
      </c>
      <c r="M62">
        <f t="shared" si="11"/>
        <v>0.5425000000000002</v>
      </c>
      <c r="N62" s="9">
        <f t="shared" si="12"/>
        <v>6.2402935981836685E-3</v>
      </c>
      <c r="O62" s="9">
        <f t="shared" si="13"/>
        <v>9.1491040666559068E-2</v>
      </c>
      <c r="P62" s="12">
        <f t="shared" si="8"/>
        <v>16.536656711412128</v>
      </c>
      <c r="Q62" s="12">
        <f t="shared" si="9"/>
        <v>-7.8618008207371455</v>
      </c>
    </row>
    <row r="63" spans="5:17" x14ac:dyDescent="0.25">
      <c r="E63">
        <f t="shared" si="10"/>
        <v>0.60000000000000031</v>
      </c>
      <c r="F63">
        <f t="shared" si="3"/>
        <v>0.55000000000000027</v>
      </c>
      <c r="G63">
        <f t="shared" si="4"/>
        <v>7.1383680000000295E-3</v>
      </c>
      <c r="H63">
        <f t="shared" si="5"/>
        <v>8.6013952356579756E-2</v>
      </c>
      <c r="I63" s="13">
        <f t="shared" si="6"/>
        <v>16140.515766208991</v>
      </c>
      <c r="J63" s="13">
        <f t="shared" si="7"/>
        <v>-8852.2664403142408</v>
      </c>
      <c r="M63">
        <f t="shared" si="11"/>
        <v>0.55000000000000027</v>
      </c>
      <c r="N63" s="9">
        <f t="shared" si="12"/>
        <v>7.1383680000000295E-3</v>
      </c>
      <c r="O63" s="9">
        <f t="shared" si="13"/>
        <v>8.6013952356579756E-2</v>
      </c>
      <c r="P63" s="12">
        <f t="shared" si="8"/>
        <v>16.140515766208992</v>
      </c>
      <c r="Q63" s="12">
        <f t="shared" si="9"/>
        <v>-8.8522664403142404</v>
      </c>
    </row>
    <row r="64" spans="5:17" x14ac:dyDescent="0.25">
      <c r="E64">
        <f t="shared" si="10"/>
        <v>0.61000000000000032</v>
      </c>
      <c r="F64">
        <f t="shared" si="3"/>
        <v>0.55750000000000022</v>
      </c>
      <c r="G64">
        <f t="shared" si="4"/>
        <v>8.1475608023844764E-3</v>
      </c>
      <c r="H64">
        <f t="shared" si="5"/>
        <v>8.073845662229355E-2</v>
      </c>
      <c r="I64" s="13">
        <f t="shared" si="6"/>
        <v>15750.819822375663</v>
      </c>
      <c r="J64" s="13">
        <f t="shared" si="7"/>
        <v>-9851.3753268653527</v>
      </c>
      <c r="M64">
        <f t="shared" si="11"/>
        <v>0.55750000000000022</v>
      </c>
      <c r="N64" s="9">
        <f t="shared" si="12"/>
        <v>8.1475608023844764E-3</v>
      </c>
      <c r="O64" s="9">
        <f t="shared" si="13"/>
        <v>8.073845662229355E-2</v>
      </c>
      <c r="P64" s="12">
        <f t="shared" si="8"/>
        <v>15.750819822375663</v>
      </c>
      <c r="Q64" s="12">
        <f t="shared" si="9"/>
        <v>-9.8513753268653534</v>
      </c>
    </row>
    <row r="65" spans="5:17" x14ac:dyDescent="0.25">
      <c r="E65">
        <f t="shared" si="10"/>
        <v>0.62000000000000033</v>
      </c>
      <c r="F65">
        <f t="shared" si="3"/>
        <v>0.56500000000000028</v>
      </c>
      <c r="G65">
        <f t="shared" si="4"/>
        <v>9.2794544873581186E-3</v>
      </c>
      <c r="H65">
        <f t="shared" si="5"/>
        <v>7.5662017472441043E-2</v>
      </c>
      <c r="I65" s="13">
        <f t="shared" si="6"/>
        <v>15367.363115176093</v>
      </c>
      <c r="J65" s="13">
        <f t="shared" si="7"/>
        <v>-10860.116877804976</v>
      </c>
      <c r="M65">
        <f t="shared" si="11"/>
        <v>0.56500000000000028</v>
      </c>
      <c r="N65" s="9">
        <f t="shared" si="12"/>
        <v>9.2794544873581186E-3</v>
      </c>
      <c r="O65" s="9">
        <f t="shared" si="13"/>
        <v>7.5662017472441043E-2</v>
      </c>
      <c r="P65" s="12">
        <f t="shared" si="8"/>
        <v>15.367363115176094</v>
      </c>
      <c r="Q65" s="12">
        <f t="shared" si="9"/>
        <v>-10.860116877804977</v>
      </c>
    </row>
    <row r="66" spans="5:17" x14ac:dyDescent="0.25">
      <c r="E66">
        <f t="shared" si="10"/>
        <v>0.63000000000000034</v>
      </c>
      <c r="F66">
        <f t="shared" si="3"/>
        <v>0.57250000000000023</v>
      </c>
      <c r="G66">
        <f t="shared" si="4"/>
        <v>1.0546620661369684E-2</v>
      </c>
      <c r="H66">
        <f t="shared" si="5"/>
        <v>7.0782066183815093E-2</v>
      </c>
      <c r="I66" s="13">
        <f t="shared" si="6"/>
        <v>14989.94956997456</v>
      </c>
      <c r="J66" s="13">
        <f t="shared" si="7"/>
        <v>-11879.533412998077</v>
      </c>
      <c r="M66">
        <f t="shared" si="11"/>
        <v>0.57250000000000023</v>
      </c>
      <c r="N66" s="9">
        <f t="shared" si="12"/>
        <v>1.0546620661369684E-2</v>
      </c>
      <c r="O66" s="9">
        <f t="shared" si="13"/>
        <v>7.0782066183815093E-2</v>
      </c>
      <c r="P66" s="12">
        <f t="shared" si="8"/>
        <v>14.989949569974561</v>
      </c>
      <c r="Q66" s="12">
        <f t="shared" si="9"/>
        <v>-11.879533412998077</v>
      </c>
    </row>
    <row r="67" spans="5:17" x14ac:dyDescent="0.25">
      <c r="E67">
        <f t="shared" si="10"/>
        <v>0.64000000000000035</v>
      </c>
      <c r="F67">
        <f t="shared" si="3"/>
        <v>0.58000000000000029</v>
      </c>
      <c r="G67">
        <f t="shared" si="4"/>
        <v>1.1962686510202936E-2</v>
      </c>
      <c r="H67">
        <f t="shared" si="5"/>
        <v>6.6095999999999835E-2</v>
      </c>
      <c r="I67" s="13">
        <f t="shared" si="6"/>
        <v>14618.392203457654</v>
      </c>
      <c r="J67" s="13">
        <f t="shared" si="7"/>
        <v>-12910.727623037994</v>
      </c>
      <c r="M67">
        <f t="shared" ref="M67:M103" si="14">+F67</f>
        <v>0.58000000000000029</v>
      </c>
      <c r="N67" s="9">
        <f t="shared" ref="N67:N103" si="15">+G67</f>
        <v>1.1962686510202936E-2</v>
      </c>
      <c r="O67" s="9">
        <f t="shared" ref="O67:O103" si="16">+H67</f>
        <v>6.6095999999999835E-2</v>
      </c>
      <c r="P67" s="12">
        <f t="shared" si="8"/>
        <v>14.618392203457654</v>
      </c>
      <c r="Q67" s="12">
        <f t="shared" si="9"/>
        <v>-12.910727623037994</v>
      </c>
    </row>
    <row r="68" spans="5:17" x14ac:dyDescent="0.25">
      <c r="E68">
        <f t="shared" si="10"/>
        <v>0.65000000000000036</v>
      </c>
      <c r="F68">
        <f t="shared" ref="F68:F103" si="17">+$B$3+(1-$B$4-$B$3)*E68</f>
        <v>0.58750000000000024</v>
      </c>
      <c r="G68">
        <f t="shared" ref="G68:G103" si="18">$B$6*E68^$B$7</f>
        <v>1.3542404547851626E-2</v>
      </c>
      <c r="H68">
        <f t="shared" ref="H68:H103" si="19">$B$8*(1-E68)^$B$9</f>
        <v>6.1601180741524583E-2</v>
      </c>
      <c r="I68" s="13">
        <f t="shared" ref="I68:I103" si="20">$B$29/((F68-$B$3+0.01)/(1-$B$3))^$B$30+$B$31/((1-F68-0.001))^$B$32</f>
        <v>14252.512570390943</v>
      </c>
      <c r="J68" s="13">
        <f t="shared" ref="J68:J103" si="21">$B$22/((F68-$B$3+0.01)/(1-$B$3))^$B$23+$B$24/((1-F68-$B$4+0.001)/(1-$B$4))^$B$25</f>
        <v>-13954.87093468802</v>
      </c>
      <c r="M68">
        <f t="shared" si="14"/>
        <v>0.58750000000000024</v>
      </c>
      <c r="N68" s="9">
        <f t="shared" si="15"/>
        <v>1.3542404547851626E-2</v>
      </c>
      <c r="O68" s="9">
        <f t="shared" si="16"/>
        <v>6.1601180741524583E-2</v>
      </c>
      <c r="P68" s="12">
        <f t="shared" ref="P68:P103" si="22">+I68/1000</f>
        <v>14.252512570390943</v>
      </c>
      <c r="Q68" s="12">
        <f t="shared" ref="Q68:Q103" si="23">+J68/1000</f>
        <v>-13.954870934688021</v>
      </c>
    </row>
    <row r="69" spans="5:17" x14ac:dyDescent="0.25">
      <c r="E69">
        <f t="shared" ref="E69:E103" si="24">+E68+0.01</f>
        <v>0.66000000000000036</v>
      </c>
      <c r="F69">
        <f t="shared" si="17"/>
        <v>0.59500000000000031</v>
      </c>
      <c r="G69">
        <f t="shared" si="18"/>
        <v>1.5301725766462148E-2</v>
      </c>
      <c r="H69">
        <f t="shared" si="19"/>
        <v>5.7294933318749755E-2</v>
      </c>
      <c r="I69" s="13">
        <f t="shared" si="20"/>
        <v>13892.140251821838</v>
      </c>
      <c r="J69" s="13">
        <f t="shared" si="21"/>
        <v>-15013.212964605074</v>
      </c>
      <c r="M69">
        <f t="shared" si="14"/>
        <v>0.59500000000000031</v>
      </c>
      <c r="N69" s="9">
        <f t="shared" si="15"/>
        <v>1.5301725766462148E-2</v>
      </c>
      <c r="O69" s="9">
        <f t="shared" si="16"/>
        <v>5.7294933318749755E-2</v>
      </c>
      <c r="P69" s="12">
        <f t="shared" si="22"/>
        <v>13.892140251821838</v>
      </c>
      <c r="Q69" s="12">
        <f t="shared" si="23"/>
        <v>-15.013212964605074</v>
      </c>
    </row>
    <row r="70" spans="5:17" x14ac:dyDescent="0.25">
      <c r="E70">
        <f t="shared" si="24"/>
        <v>0.67000000000000037</v>
      </c>
      <c r="F70">
        <f t="shared" si="17"/>
        <v>0.60250000000000026</v>
      </c>
      <c r="G70">
        <f t="shared" si="18"/>
        <v>1.7257876296157323E-2</v>
      </c>
      <c r="H70">
        <f t="shared" si="19"/>
        <v>5.3174544137679122E-2</v>
      </c>
      <c r="I70" s="13">
        <f t="shared" si="20"/>
        <v>13537.112381049898</v>
      </c>
      <c r="J70" s="13">
        <f t="shared" si="21"/>
        <v>-16087.092266887426</v>
      </c>
      <c r="M70">
        <f t="shared" si="14"/>
        <v>0.60250000000000026</v>
      </c>
      <c r="N70" s="9">
        <f t="shared" si="15"/>
        <v>1.7257876296157323E-2</v>
      </c>
      <c r="O70" s="9">
        <f t="shared" si="16"/>
        <v>5.3174544137679122E-2</v>
      </c>
      <c r="P70" s="12">
        <f t="shared" si="22"/>
        <v>13.537112381049898</v>
      </c>
      <c r="Q70" s="12">
        <f t="shared" si="23"/>
        <v>-16.087092266887428</v>
      </c>
    </row>
    <row r="71" spans="5:17" x14ac:dyDescent="0.25">
      <c r="E71">
        <f t="shared" si="24"/>
        <v>0.68000000000000038</v>
      </c>
      <c r="F71">
        <f t="shared" si="17"/>
        <v>0.61000000000000021</v>
      </c>
      <c r="G71">
        <f t="shared" si="18"/>
        <v>1.9429437685268568E-2</v>
      </c>
      <c r="H71">
        <f t="shared" si="19"/>
        <v>4.9237259387581542E-2</v>
      </c>
      <c r="I71" s="13">
        <f t="shared" si="20"/>
        <v>13187.273204077501</v>
      </c>
      <c r="J71" s="13">
        <f t="shared" si="21"/>
        <v>-17177.948622939177</v>
      </c>
      <c r="M71">
        <f t="shared" si="14"/>
        <v>0.61000000000000021</v>
      </c>
      <c r="N71" s="9">
        <f t="shared" si="15"/>
        <v>1.9429437685268568E-2</v>
      </c>
      <c r="O71" s="9">
        <f t="shared" si="16"/>
        <v>4.9237259387581542E-2</v>
      </c>
      <c r="P71" s="12">
        <f t="shared" si="22"/>
        <v>13.187273204077501</v>
      </c>
      <c r="Q71" s="12">
        <f t="shared" si="23"/>
        <v>-17.177948622939176</v>
      </c>
    </row>
    <row r="72" spans="5:17" x14ac:dyDescent="0.25">
      <c r="E72">
        <f t="shared" si="24"/>
        <v>0.69000000000000039</v>
      </c>
      <c r="F72">
        <f t="shared" si="17"/>
        <v>0.61750000000000027</v>
      </c>
      <c r="G72">
        <f t="shared" si="18"/>
        <v>2.1836430913217342E-2</v>
      </c>
      <c r="H72">
        <f t="shared" si="19"/>
        <v>4.5480283197776888E-2</v>
      </c>
      <c r="I72" s="13">
        <f t="shared" si="20"/>
        <v>12842.473671570886</v>
      </c>
      <c r="J72" s="13">
        <f t="shared" si="21"/>
        <v>-18287.337176192552</v>
      </c>
      <c r="M72">
        <f t="shared" si="14"/>
        <v>0.61750000000000027</v>
      </c>
      <c r="N72" s="9">
        <f t="shared" si="15"/>
        <v>2.1836430913217342E-2</v>
      </c>
      <c r="O72" s="9">
        <f t="shared" si="16"/>
        <v>4.5480283197776888E-2</v>
      </c>
      <c r="P72" s="12">
        <f t="shared" si="22"/>
        <v>12.842473671570886</v>
      </c>
      <c r="Q72" s="12">
        <f t="shared" si="23"/>
        <v>-18.287337176192551</v>
      </c>
    </row>
    <row r="73" spans="5:17" x14ac:dyDescent="0.25">
      <c r="E73">
        <f t="shared" si="24"/>
        <v>0.7000000000000004</v>
      </c>
      <c r="F73">
        <f t="shared" si="17"/>
        <v>0.62500000000000033</v>
      </c>
      <c r="G73">
        <f t="shared" si="18"/>
        <v>2.4500404250000107E-2</v>
      </c>
      <c r="H73">
        <f t="shared" si="19"/>
        <v>4.1900775649145065E-2</v>
      </c>
      <c r="I73" s="13">
        <f t="shared" si="20"/>
        <v>12502.571059657726</v>
      </c>
      <c r="J73" s="13">
        <f t="shared" si="21"/>
        <v>-19416.944782488514</v>
      </c>
      <c r="M73">
        <f t="shared" si="14"/>
        <v>0.62500000000000033</v>
      </c>
      <c r="N73" s="9">
        <f t="shared" si="15"/>
        <v>2.4500404250000107E-2</v>
      </c>
      <c r="O73" s="9">
        <f t="shared" si="16"/>
        <v>4.1900775649145065E-2</v>
      </c>
      <c r="P73" s="12">
        <f t="shared" si="22"/>
        <v>12.502571059657727</v>
      </c>
      <c r="Q73" s="12">
        <f t="shared" si="23"/>
        <v>-19.416944782488514</v>
      </c>
    </row>
    <row r="74" spans="5:17" x14ac:dyDescent="0.25">
      <c r="E74">
        <f t="shared" si="24"/>
        <v>0.71000000000000041</v>
      </c>
      <c r="F74">
        <f t="shared" si="17"/>
        <v>0.63250000000000028</v>
      </c>
      <c r="G74">
        <f t="shared" si="18"/>
        <v>2.7444525077944953E-2</v>
      </c>
      <c r="H74">
        <f t="shared" si="19"/>
        <v>3.8495850623800863E-2</v>
      </c>
      <c r="I74" s="13">
        <f t="shared" si="20"/>
        <v>12167.428617155645</v>
      </c>
      <c r="J74" s="13">
        <f t="shared" si="21"/>
        <v>-20568.609033743851</v>
      </c>
      <c r="M74">
        <f t="shared" si="14"/>
        <v>0.63250000000000028</v>
      </c>
      <c r="N74" s="9">
        <f t="shared" si="15"/>
        <v>2.7444525077944953E-2</v>
      </c>
      <c r="O74" s="9">
        <f t="shared" si="16"/>
        <v>3.8495850623800863E-2</v>
      </c>
      <c r="P74" s="12">
        <f t="shared" si="22"/>
        <v>12.167428617155645</v>
      </c>
      <c r="Q74" s="12">
        <f t="shared" si="23"/>
        <v>-20.568609033743851</v>
      </c>
    </row>
    <row r="75" spans="5:17" x14ac:dyDescent="0.25">
      <c r="E75">
        <f t="shared" si="24"/>
        <v>0.72000000000000042</v>
      </c>
      <c r="F75">
        <f t="shared" si="17"/>
        <v>0.64000000000000024</v>
      </c>
      <c r="G75">
        <f t="shared" si="18"/>
        <v>3.0693675793121433E-2</v>
      </c>
      <c r="H75">
        <f t="shared" si="19"/>
        <v>3.5262573473868727E-2</v>
      </c>
      <c r="I75" s="13">
        <f t="shared" si="20"/>
        <v>11836.915237048641</v>
      </c>
      <c r="J75" s="13">
        <f t="shared" si="21"/>
        <v>-21744.340523796622</v>
      </c>
      <c r="M75">
        <f t="shared" si="14"/>
        <v>0.64000000000000024</v>
      </c>
      <c r="N75" s="9">
        <f t="shared" si="15"/>
        <v>3.0693675793121433E-2</v>
      </c>
      <c r="O75" s="9">
        <f t="shared" si="16"/>
        <v>3.5262573473868727E-2</v>
      </c>
      <c r="P75" s="12">
        <f t="shared" si="22"/>
        <v>11.836915237048641</v>
      </c>
      <c r="Q75" s="12">
        <f t="shared" si="23"/>
        <v>-21.744340523796623</v>
      </c>
    </row>
    <row r="76" spans="5:17" x14ac:dyDescent="0.25">
      <c r="E76">
        <f t="shared" si="24"/>
        <v>0.73000000000000043</v>
      </c>
      <c r="F76">
        <f t="shared" si="17"/>
        <v>0.6475000000000003</v>
      </c>
      <c r="G76">
        <f t="shared" si="18"/>
        <v>3.4274553905498592E-2</v>
      </c>
      <c r="H76">
        <f t="shared" si="19"/>
        <v>3.2197958487301524E-2</v>
      </c>
      <c r="I76" s="13">
        <f t="shared" si="20"/>
        <v>11510.905150236562</v>
      </c>
      <c r="J76" s="13">
        <f t="shared" si="21"/>
        <v>-22946.349068916403</v>
      </c>
      <c r="M76">
        <f t="shared" si="14"/>
        <v>0.6475000000000003</v>
      </c>
      <c r="N76" s="9">
        <f t="shared" si="15"/>
        <v>3.4274553905498592E-2</v>
      </c>
      <c r="O76" s="9">
        <f t="shared" si="16"/>
        <v>3.2197958487301524E-2</v>
      </c>
      <c r="P76" s="12">
        <f t="shared" si="22"/>
        <v>11.510905150236562</v>
      </c>
      <c r="Q76" s="12">
        <f t="shared" si="23"/>
        <v>-22.946349068916401</v>
      </c>
    </row>
    <row r="77" spans="5:17" x14ac:dyDescent="0.25">
      <c r="E77">
        <f t="shared" si="24"/>
        <v>0.74000000000000044</v>
      </c>
      <c r="F77">
        <f t="shared" si="17"/>
        <v>0.65500000000000036</v>
      </c>
      <c r="G77">
        <f t="shared" si="18"/>
        <v>3.8215776458660658E-2</v>
      </c>
      <c r="H77">
        <f t="shared" si="19"/>
        <v>2.9298966125104017E-2</v>
      </c>
      <c r="I77" s="13">
        <f t="shared" si="20"/>
        <v>11189.277639774606</v>
      </c>
      <c r="J77" s="13">
        <f t="shared" si="21"/>
        <v>-24177.074782346375</v>
      </c>
      <c r="M77">
        <f t="shared" si="14"/>
        <v>0.65500000000000036</v>
      </c>
      <c r="N77" s="9">
        <f t="shared" si="15"/>
        <v>3.8215776458660658E-2</v>
      </c>
      <c r="O77" s="9">
        <f t="shared" si="16"/>
        <v>2.9298966125104017E-2</v>
      </c>
      <c r="P77" s="12">
        <f t="shared" si="22"/>
        <v>11.189277639774605</v>
      </c>
      <c r="Q77" s="12">
        <f t="shared" si="23"/>
        <v>-24.177074782346374</v>
      </c>
    </row>
    <row r="78" spans="5:17" x14ac:dyDescent="0.25">
      <c r="E78">
        <f t="shared" si="24"/>
        <v>0.75000000000000044</v>
      </c>
      <c r="F78">
        <f t="shared" si="17"/>
        <v>0.66250000000000031</v>
      </c>
      <c r="G78">
        <f t="shared" si="18"/>
        <v>4.2547988891601767E-2</v>
      </c>
      <c r="H78">
        <f t="shared" si="19"/>
        <v>2.6562499999999881E-2</v>
      </c>
      <c r="I78" s="13">
        <f t="shared" si="20"/>
        <v>10871.916773977689</v>
      </c>
      <c r="J78" s="13">
        <f t="shared" si="21"/>
        <v>-25439.225147680379</v>
      </c>
      <c r="M78">
        <f t="shared" si="14"/>
        <v>0.66250000000000031</v>
      </c>
      <c r="N78" s="9">
        <f t="shared" si="15"/>
        <v>4.2547988891601767E-2</v>
      </c>
      <c r="O78" s="9">
        <f t="shared" si="16"/>
        <v>2.6562499999999881E-2</v>
      </c>
      <c r="P78" s="12">
        <f t="shared" si="22"/>
        <v>10.87191677397769</v>
      </c>
      <c r="Q78" s="12">
        <f t="shared" si="23"/>
        <v>-25.439225147680379</v>
      </c>
    </row>
    <row r="79" spans="5:17" x14ac:dyDescent="0.25">
      <c r="E79">
        <f t="shared" si="24"/>
        <v>0.76000000000000045</v>
      </c>
      <c r="F79">
        <f t="shared" si="17"/>
        <v>0.67000000000000026</v>
      </c>
      <c r="G79">
        <f t="shared" si="18"/>
        <v>4.7303978466836691E-2</v>
      </c>
      <c r="H79">
        <f t="shared" si="19"/>
        <v>2.3985403561332771E-2</v>
      </c>
      <c r="I79" s="13">
        <f t="shared" si="20"/>
        <v>10558.711156913079</v>
      </c>
      <c r="J79" s="13">
        <f t="shared" si="21"/>
        <v>-26735.819561176933</v>
      </c>
      <c r="M79">
        <f t="shared" si="14"/>
        <v>0.67000000000000026</v>
      </c>
      <c r="N79" s="9">
        <f t="shared" si="15"/>
        <v>4.7303978466836691E-2</v>
      </c>
      <c r="O79" s="9">
        <f t="shared" si="16"/>
        <v>2.3985403561332771E-2</v>
      </c>
      <c r="P79" s="12">
        <f t="shared" si="22"/>
        <v>10.558711156913079</v>
      </c>
      <c r="Q79" s="12">
        <f t="shared" si="23"/>
        <v>-26.735819561176932</v>
      </c>
    </row>
    <row r="80" spans="5:17" x14ac:dyDescent="0.25">
      <c r="E80">
        <f t="shared" si="24"/>
        <v>0.77000000000000046</v>
      </c>
      <c r="F80">
        <f t="shared" si="17"/>
        <v>0.67750000000000032</v>
      </c>
      <c r="G80">
        <f t="shared" si="18"/>
        <v>5.2518792390776711E-2</v>
      </c>
      <c r="H80">
        <f t="shared" si="19"/>
        <v>2.1564456444575532E-2</v>
      </c>
      <c r="I80" s="13">
        <f t="shared" si="20"/>
        <v>10249.553694942966</v>
      </c>
      <c r="J80" s="13">
        <f t="shared" si="21"/>
        <v>-28070.24324889807</v>
      </c>
      <c r="M80">
        <f t="shared" si="14"/>
        <v>0.67750000000000032</v>
      </c>
      <c r="N80" s="9">
        <f t="shared" si="15"/>
        <v>5.2518792390776711E-2</v>
      </c>
      <c r="O80" s="9">
        <f t="shared" si="16"/>
        <v>2.1564456444575532E-2</v>
      </c>
      <c r="P80" s="12">
        <f t="shared" si="22"/>
        <v>10.249553694942966</v>
      </c>
      <c r="Q80" s="12">
        <f t="shared" si="23"/>
        <v>-28.07024324889807</v>
      </c>
    </row>
    <row r="81" spans="5:17" x14ac:dyDescent="0.25">
      <c r="E81">
        <f t="shared" si="24"/>
        <v>0.78000000000000047</v>
      </c>
      <c r="F81">
        <f t="shared" si="17"/>
        <v>0.68500000000000039</v>
      </c>
      <c r="G81">
        <f t="shared" si="18"/>
        <v>5.8229860754033545E-2</v>
      </c>
      <c r="H81">
        <f t="shared" si="19"/>
        <v>1.9296370435913483E-2</v>
      </c>
      <c r="I81" s="13">
        <f t="shared" si="20"/>
        <v>9944.3413780936971</v>
      </c>
      <c r="J81" s="13">
        <f t="shared" si="21"/>
        <v>-29446.313054687344</v>
      </c>
      <c r="M81">
        <f t="shared" si="14"/>
        <v>0.68500000000000039</v>
      </c>
      <c r="N81" s="9">
        <f t="shared" si="15"/>
        <v>5.8229860754033545E-2</v>
      </c>
      <c r="O81" s="9">
        <f t="shared" si="16"/>
        <v>1.9296370435913483E-2</v>
      </c>
      <c r="P81" s="12">
        <f t="shared" si="22"/>
        <v>9.9443413780936964</v>
      </c>
      <c r="Q81" s="12">
        <f t="shared" si="23"/>
        <v>-29.446313054687344</v>
      </c>
    </row>
    <row r="82" spans="5:17" x14ac:dyDescent="0.25">
      <c r="E82">
        <f t="shared" si="24"/>
        <v>0.79000000000000048</v>
      </c>
      <c r="F82">
        <f t="shared" si="17"/>
        <v>0.69250000000000034</v>
      </c>
      <c r="G82">
        <f t="shared" si="18"/>
        <v>6.4477124421029167E-2</v>
      </c>
      <c r="H82">
        <f t="shared" si="19"/>
        <v>1.717778499254187E-2</v>
      </c>
      <c r="I82" s="13">
        <f t="shared" si="20"/>
        <v>9642.9750751298852</v>
      </c>
      <c r="J82" s="13">
        <f t="shared" si="21"/>
        <v>-30868.358403978869</v>
      </c>
      <c r="M82">
        <f t="shared" si="14"/>
        <v>0.69250000000000034</v>
      </c>
      <c r="N82" s="9">
        <f t="shared" si="15"/>
        <v>6.4477124421029167E-2</v>
      </c>
      <c r="O82" s="9">
        <f t="shared" si="16"/>
        <v>1.717778499254187E-2</v>
      </c>
      <c r="P82" s="12">
        <f t="shared" si="22"/>
        <v>9.6429750751298844</v>
      </c>
      <c r="Q82" s="12">
        <f t="shared" si="23"/>
        <v>-30.868358403978871</v>
      </c>
    </row>
    <row r="83" spans="5:17" x14ac:dyDescent="0.25">
      <c r="E83">
        <f t="shared" si="24"/>
        <v>0.80000000000000049</v>
      </c>
      <c r="F83">
        <f t="shared" si="17"/>
        <v>0.70000000000000029</v>
      </c>
      <c r="G83">
        <f t="shared" si="18"/>
        <v>7.1303168000000347E-2</v>
      </c>
      <c r="H83">
        <f t="shared" si="19"/>
        <v>1.5205262246998476E-2</v>
      </c>
      <c r="I83" s="13">
        <f t="shared" si="20"/>
        <v>9345.3593413275667</v>
      </c>
      <c r="J83" s="13">
        <f t="shared" si="21"/>
        <v>-32341.321871795226</v>
      </c>
      <c r="M83">
        <f t="shared" si="14"/>
        <v>0.70000000000000029</v>
      </c>
      <c r="N83" s="9">
        <f t="shared" si="15"/>
        <v>7.1303168000000347E-2</v>
      </c>
      <c r="O83" s="9">
        <f t="shared" si="16"/>
        <v>1.5205262246998476E-2</v>
      </c>
      <c r="P83" s="12">
        <f t="shared" si="22"/>
        <v>9.3453593413275673</v>
      </c>
      <c r="Q83" s="12">
        <f t="shared" si="23"/>
        <v>-32.341321871795223</v>
      </c>
    </row>
    <row r="84" spans="5:17" x14ac:dyDescent="0.25">
      <c r="E84">
        <f t="shared" si="24"/>
        <v>0.8100000000000005</v>
      </c>
      <c r="F84">
        <f t="shared" si="17"/>
        <v>0.70750000000000035</v>
      </c>
      <c r="G84">
        <f t="shared" si="18"/>
        <v>7.8753358026203618E-2</v>
      </c>
      <c r="H84">
        <f t="shared" si="19"/>
        <v>1.3375281408254464E-2</v>
      </c>
      <c r="I84" s="13">
        <f t="shared" si="20"/>
        <v>9051.40223800065</v>
      </c>
      <c r="J84" s="13">
        <f t="shared" si="21"/>
        <v>-33870.885365661699</v>
      </c>
      <c r="M84">
        <f t="shared" si="14"/>
        <v>0.70750000000000035</v>
      </c>
      <c r="N84" s="9">
        <f t="shared" si="15"/>
        <v>7.8753358026203618E-2</v>
      </c>
      <c r="O84" s="9">
        <f t="shared" si="16"/>
        <v>1.3375281408254464E-2</v>
      </c>
      <c r="P84" s="12">
        <f t="shared" si="22"/>
        <v>9.0514022380006498</v>
      </c>
      <c r="Q84" s="12">
        <f t="shared" si="23"/>
        <v>-33.870885365661699</v>
      </c>
    </row>
    <row r="85" spans="5:17" x14ac:dyDescent="0.25">
      <c r="E85">
        <f t="shared" si="24"/>
        <v>0.82000000000000051</v>
      </c>
      <c r="F85">
        <f t="shared" si="17"/>
        <v>0.71500000000000041</v>
      </c>
      <c r="G85">
        <f t="shared" si="18"/>
        <v>8.6875986492836871E-2</v>
      </c>
      <c r="H85">
        <f t="shared" si="19"/>
        <v>1.1684232452326426E-2</v>
      </c>
      <c r="I85" s="13">
        <f t="shared" si="20"/>
        <v>8761.0151629368775</v>
      </c>
      <c r="J85" s="13">
        <f t="shared" si="21"/>
        <v>-35463.63019775413</v>
      </c>
      <c r="M85">
        <f t="shared" si="14"/>
        <v>0.71500000000000041</v>
      </c>
      <c r="N85" s="9">
        <f t="shared" si="15"/>
        <v>8.6875986492836871E-2</v>
      </c>
      <c r="O85" s="9">
        <f t="shared" si="16"/>
        <v>1.1684232452326426E-2</v>
      </c>
      <c r="P85" s="12">
        <f t="shared" si="22"/>
        <v>8.7610151629368769</v>
      </c>
      <c r="Q85" s="12">
        <f t="shared" si="23"/>
        <v>-35.463630197754128</v>
      </c>
    </row>
    <row r="86" spans="5:17" x14ac:dyDescent="0.25">
      <c r="E86">
        <f t="shared" si="24"/>
        <v>0.83000000000000052</v>
      </c>
      <c r="F86">
        <f t="shared" si="17"/>
        <v>0.72250000000000036</v>
      </c>
      <c r="G86">
        <f t="shared" si="18"/>
        <v>9.5722419865909694E-2</v>
      </c>
      <c r="H86">
        <f t="shared" si="19"/>
        <v>1.0128408969329707E-2</v>
      </c>
      <c r="I86" s="13">
        <f t="shared" si="20"/>
        <v>8474.1126909609884</v>
      </c>
      <c r="J86" s="13">
        <f t="shared" si="21"/>
        <v>-37127.242614187766</v>
      </c>
      <c r="M86">
        <f t="shared" si="14"/>
        <v>0.72250000000000036</v>
      </c>
      <c r="N86" s="9">
        <f t="shared" si="15"/>
        <v>9.5722419865909694E-2</v>
      </c>
      <c r="O86" s="9">
        <f t="shared" si="16"/>
        <v>1.0128408969329707E-2</v>
      </c>
      <c r="P86" s="12">
        <f t="shared" si="22"/>
        <v>8.4741126909609878</v>
      </c>
      <c r="Q86" s="12">
        <f t="shared" si="23"/>
        <v>-37.127242614187765</v>
      </c>
    </row>
    <row r="87" spans="5:17" x14ac:dyDescent="0.25">
      <c r="E87">
        <f t="shared" si="24"/>
        <v>0.84000000000000052</v>
      </c>
      <c r="F87">
        <f t="shared" si="17"/>
        <v>0.73000000000000032</v>
      </c>
      <c r="G87">
        <f t="shared" si="18"/>
        <v>0.10534725372100662</v>
      </c>
      <c r="H87">
        <f t="shared" si="19"/>
        <v>8.7039999999999288E-3</v>
      </c>
      <c r="I87" s="13">
        <f t="shared" si="20"/>
        <v>8190.6124239033088</v>
      </c>
      <c r="J87" s="13">
        <f t="shared" si="21"/>
        <v>-38870.781232045498</v>
      </c>
      <c r="M87">
        <f t="shared" si="14"/>
        <v>0.73000000000000032</v>
      </c>
      <c r="N87" s="9">
        <f t="shared" si="15"/>
        <v>0.10534725372100662</v>
      </c>
      <c r="O87" s="9">
        <f t="shared" si="16"/>
        <v>8.7039999999999288E-3</v>
      </c>
      <c r="P87" s="12">
        <f t="shared" si="22"/>
        <v>8.1906124239033087</v>
      </c>
      <c r="Q87" s="12">
        <f t="shared" si="23"/>
        <v>-38.870781232045495</v>
      </c>
    </row>
    <row r="88" spans="5:17" x14ac:dyDescent="0.25">
      <c r="E88">
        <f t="shared" si="24"/>
        <v>0.85000000000000053</v>
      </c>
      <c r="F88">
        <f t="shared" si="17"/>
        <v>0.73750000000000038</v>
      </c>
      <c r="G88">
        <f t="shared" si="18"/>
        <v>0.11580847314160216</v>
      </c>
      <c r="H88">
        <f t="shared" si="19"/>
        <v>7.4070806496216186E-3</v>
      </c>
      <c r="I88" s="13">
        <f t="shared" si="20"/>
        <v>7910.4348493223079</v>
      </c>
      <c r="J88" s="13">
        <f t="shared" si="21"/>
        <v>-40705.030224634334</v>
      </c>
      <c r="M88">
        <f t="shared" si="14"/>
        <v>0.73750000000000038</v>
      </c>
      <c r="N88" s="9">
        <f t="shared" si="15"/>
        <v>0.11580847314160216</v>
      </c>
      <c r="O88" s="9">
        <f t="shared" si="16"/>
        <v>7.4070806496216186E-3</v>
      </c>
      <c r="P88" s="12">
        <f t="shared" si="22"/>
        <v>7.910434849322308</v>
      </c>
      <c r="Q88" s="12">
        <f t="shared" si="23"/>
        <v>-40.705030224634335</v>
      </c>
    </row>
    <row r="89" spans="5:17" x14ac:dyDescent="0.25">
      <c r="E89">
        <f t="shared" si="24"/>
        <v>0.86000000000000054</v>
      </c>
      <c r="F89">
        <f t="shared" si="17"/>
        <v>0.74500000000000044</v>
      </c>
      <c r="G89">
        <f t="shared" si="18"/>
        <v>0.12716761902029952</v>
      </c>
      <c r="H89">
        <f t="shared" si="19"/>
        <v>6.2336012063653225E-3</v>
      </c>
      <c r="I89" s="13">
        <f t="shared" si="20"/>
        <v>7633.5032073687762</v>
      </c>
      <c r="J89" s="13">
        <f t="shared" si="21"/>
        <v>-42642.973540554289</v>
      </c>
      <c r="M89">
        <f t="shared" si="14"/>
        <v>0.74500000000000044</v>
      </c>
      <c r="N89" s="9">
        <f t="shared" si="15"/>
        <v>0.12716761902029952</v>
      </c>
      <c r="O89" s="9">
        <f t="shared" si="16"/>
        <v>6.2336012063653225E-3</v>
      </c>
      <c r="P89" s="12">
        <f t="shared" si="22"/>
        <v>7.6335032073687765</v>
      </c>
      <c r="Q89" s="12">
        <f t="shared" si="23"/>
        <v>-42.642973540554287</v>
      </c>
    </row>
    <row r="90" spans="5:17" x14ac:dyDescent="0.25">
      <c r="E90">
        <f t="shared" si="24"/>
        <v>0.87000000000000055</v>
      </c>
      <c r="F90">
        <f t="shared" si="17"/>
        <v>0.75250000000000039</v>
      </c>
      <c r="G90">
        <f t="shared" si="18"/>
        <v>0.13948996040607831</v>
      </c>
      <c r="H90">
        <f t="shared" si="19"/>
        <v>5.1793744072039629E-3</v>
      </c>
      <c r="I90" s="13">
        <f t="shared" si="20"/>
        <v>7359.743365242146</v>
      </c>
      <c r="J90" s="13">
        <f t="shared" si="21"/>
        <v>-44700.443631065078</v>
      </c>
      <c r="M90">
        <f t="shared" si="14"/>
        <v>0.75250000000000039</v>
      </c>
      <c r="N90" s="9">
        <f t="shared" si="15"/>
        <v>0.13948996040607831</v>
      </c>
      <c r="O90" s="9">
        <f t="shared" si="16"/>
        <v>5.1793744072039629E-3</v>
      </c>
      <c r="P90" s="12">
        <f t="shared" si="22"/>
        <v>7.3597433652421458</v>
      </c>
      <c r="Q90" s="12">
        <f t="shared" si="23"/>
        <v>-44.700443631065077</v>
      </c>
    </row>
    <row r="91" spans="5:17" x14ac:dyDescent="0.25">
      <c r="E91">
        <f t="shared" si="24"/>
        <v>0.88000000000000056</v>
      </c>
      <c r="F91">
        <f t="shared" si="17"/>
        <v>0.76000000000000034</v>
      </c>
      <c r="G91">
        <f t="shared" si="18"/>
        <v>0.15284467304235089</v>
      </c>
      <c r="H91">
        <f t="shared" si="19"/>
        <v>4.2400603769285608E-3</v>
      </c>
      <c r="I91" s="13">
        <f t="shared" si="20"/>
        <v>7089.0836987169459</v>
      </c>
      <c r="J91" s="13">
        <f t="shared" si="21"/>
        <v>-46897.027920608409</v>
      </c>
      <c r="M91">
        <f t="shared" si="14"/>
        <v>0.76000000000000034</v>
      </c>
      <c r="N91" s="9">
        <f t="shared" si="15"/>
        <v>0.15284467304235089</v>
      </c>
      <c r="O91" s="9">
        <f t="shared" si="16"/>
        <v>4.2400603769285608E-3</v>
      </c>
      <c r="P91" s="12">
        <f t="shared" si="22"/>
        <v>7.0890836987169461</v>
      </c>
      <c r="Q91" s="12">
        <f t="shared" si="23"/>
        <v>-46.897027920608409</v>
      </c>
    </row>
    <row r="92" spans="5:17" x14ac:dyDescent="0.25">
      <c r="E92">
        <f t="shared" si="24"/>
        <v>0.89000000000000057</v>
      </c>
      <c r="F92">
        <f t="shared" si="17"/>
        <v>0.7675000000000004</v>
      </c>
      <c r="G92">
        <f t="shared" si="18"/>
        <v>0.16730502424233931</v>
      </c>
      <c r="H92">
        <f t="shared" si="19"/>
        <v>3.4111485968804835E-3</v>
      </c>
      <c r="I92" s="13">
        <f t="shared" si="20"/>
        <v>6821.4549802760594</v>
      </c>
      <c r="J92" s="13">
        <f t="shared" si="21"/>
        <v>-49257.366588351782</v>
      </c>
      <c r="M92">
        <f t="shared" si="14"/>
        <v>0.7675000000000004</v>
      </c>
      <c r="N92" s="9">
        <f t="shared" si="15"/>
        <v>0.16730502424233931</v>
      </c>
      <c r="O92" s="9">
        <f t="shared" si="16"/>
        <v>3.4111485968804835E-3</v>
      </c>
      <c r="P92" s="12">
        <f t="shared" si="22"/>
        <v>6.8214549802760596</v>
      </c>
      <c r="Q92" s="12">
        <f t="shared" si="23"/>
        <v>-49.257366588351779</v>
      </c>
    </row>
    <row r="93" spans="5:17" x14ac:dyDescent="0.25">
      <c r="E93">
        <f t="shared" si="24"/>
        <v>0.90000000000000058</v>
      </c>
      <c r="F93">
        <f t="shared" si="17"/>
        <v>0.77500000000000047</v>
      </c>
      <c r="G93">
        <f t="shared" si="18"/>
        <v>0.18294856425000094</v>
      </c>
      <c r="H93">
        <f t="shared" si="19"/>
        <v>2.6879360111430814E-3</v>
      </c>
      <c r="I93" s="13">
        <f t="shared" si="20"/>
        <v>6556.7902734065428</v>
      </c>
      <c r="J93" s="13">
        <f t="shared" si="21"/>
        <v>-51813.063656736631</v>
      </c>
      <c r="M93">
        <f t="shared" si="14"/>
        <v>0.77500000000000047</v>
      </c>
      <c r="N93" s="9">
        <f t="shared" si="15"/>
        <v>0.18294856425000094</v>
      </c>
      <c r="O93" s="9">
        <f t="shared" si="16"/>
        <v>2.6879360111430814E-3</v>
      </c>
      <c r="P93" s="12">
        <f t="shared" si="22"/>
        <v>6.5567902734065431</v>
      </c>
      <c r="Q93" s="12">
        <f t="shared" si="23"/>
        <v>-51.813063656736631</v>
      </c>
    </row>
    <row r="94" spans="5:17" x14ac:dyDescent="0.25">
      <c r="E94">
        <f t="shared" si="24"/>
        <v>0.91000000000000059</v>
      </c>
      <c r="F94">
        <f t="shared" si="17"/>
        <v>0.78250000000000042</v>
      </c>
      <c r="G94">
        <f t="shared" si="18"/>
        <v>0.19985732423644068</v>
      </c>
      <c r="H94">
        <f t="shared" si="19"/>
        <v>2.0654999999999658E-3</v>
      </c>
      <c r="I94" s="13">
        <f t="shared" si="20"/>
        <v>6295.0248326589353</v>
      </c>
      <c r="J94" s="13">
        <f t="shared" si="21"/>
        <v>-54605.595757961273</v>
      </c>
      <c r="M94">
        <f t="shared" si="14"/>
        <v>0.78250000000000042</v>
      </c>
      <c r="N94" s="9">
        <f t="shared" si="15"/>
        <v>0.19985732423644068</v>
      </c>
      <c r="O94" s="9">
        <f t="shared" si="16"/>
        <v>2.0654999999999658E-3</v>
      </c>
      <c r="P94" s="12">
        <f t="shared" si="22"/>
        <v>6.2950248326589353</v>
      </c>
      <c r="Q94" s="12">
        <f t="shared" si="23"/>
        <v>-54.605595757961275</v>
      </c>
    </row>
    <row r="95" spans="5:17" x14ac:dyDescent="0.25">
      <c r="E95">
        <f t="shared" si="24"/>
        <v>0.9200000000000006</v>
      </c>
      <c r="F95">
        <f t="shared" si="17"/>
        <v>0.79000000000000037</v>
      </c>
      <c r="G95">
        <f t="shared" si="18"/>
        <v>0.21811802108346473</v>
      </c>
      <c r="H95">
        <f t="shared" si="19"/>
        <v>1.5386643558618993E-3</v>
      </c>
      <c r="I95" s="13">
        <f t="shared" si="20"/>
        <v>6036.0960090942681</v>
      </c>
      <c r="J95" s="13">
        <f t="shared" si="21"/>
        <v>-57690.917030516081</v>
      </c>
      <c r="M95">
        <f t="shared" si="14"/>
        <v>0.79000000000000037</v>
      </c>
      <c r="N95" s="9">
        <f t="shared" si="15"/>
        <v>0.21811802108346473</v>
      </c>
      <c r="O95" s="9">
        <f t="shared" si="16"/>
        <v>1.5386643558618993E-3</v>
      </c>
      <c r="P95" s="12">
        <f t="shared" si="22"/>
        <v>6.0360960090942681</v>
      </c>
      <c r="Q95" s="12">
        <f t="shared" si="23"/>
        <v>-57.690917030516083</v>
      </c>
    </row>
    <row r="96" spans="5:17" x14ac:dyDescent="0.25">
      <c r="E96">
        <f t="shared" si="24"/>
        <v>0.9300000000000006</v>
      </c>
      <c r="F96">
        <f t="shared" si="17"/>
        <v>0.79750000000000043</v>
      </c>
      <c r="G96">
        <f t="shared" si="18"/>
        <v>0.23782226910764323</v>
      </c>
      <c r="H96">
        <f t="shared" si="19"/>
        <v>1.1019554210583778E-3</v>
      </c>
      <c r="I96" s="13">
        <f t="shared" si="20"/>
        <v>5779.9431607788429</v>
      </c>
      <c r="J96" s="13">
        <f t="shared" si="21"/>
        <v>-61147.105145379435</v>
      </c>
      <c r="M96">
        <f t="shared" si="14"/>
        <v>0.79750000000000043</v>
      </c>
      <c r="N96" s="9">
        <f t="shared" si="15"/>
        <v>0.23782226910764323</v>
      </c>
      <c r="O96" s="9">
        <f t="shared" si="16"/>
        <v>1.1019554210583778E-3</v>
      </c>
      <c r="P96" s="12">
        <f t="shared" si="22"/>
        <v>5.779943160778843</v>
      </c>
      <c r="Q96" s="12">
        <f t="shared" si="23"/>
        <v>-61.147105145379435</v>
      </c>
    </row>
    <row r="97" spans="5:17" x14ac:dyDescent="0.25">
      <c r="E97">
        <f t="shared" si="24"/>
        <v>0.94000000000000061</v>
      </c>
      <c r="F97">
        <f t="shared" si="17"/>
        <v>0.80500000000000049</v>
      </c>
      <c r="G97">
        <f t="shared" si="18"/>
        <v>0.25906679887996104</v>
      </c>
      <c r="H97">
        <f t="shared" si="19"/>
        <v>7.4954386129163348E-4</v>
      </c>
      <c r="I97" s="13">
        <f t="shared" si="20"/>
        <v>5526.5075680008158</v>
      </c>
      <c r="J97" s="13">
        <f t="shared" si="21"/>
        <v>-65087.829522476532</v>
      </c>
      <c r="M97">
        <f t="shared" si="14"/>
        <v>0.80500000000000049</v>
      </c>
      <c r="N97" s="9">
        <f t="shared" si="15"/>
        <v>0.25906679887996104</v>
      </c>
      <c r="O97" s="9">
        <f t="shared" si="16"/>
        <v>7.4954386129163348E-4</v>
      </c>
      <c r="P97" s="12">
        <f t="shared" si="22"/>
        <v>5.5265075680008158</v>
      </c>
      <c r="Q97" s="12">
        <f t="shared" si="23"/>
        <v>-65.087829522476525</v>
      </c>
    </row>
    <row r="98" spans="5:17" x14ac:dyDescent="0.25">
      <c r="E98">
        <f t="shared" si="24"/>
        <v>0.95000000000000062</v>
      </c>
      <c r="F98">
        <f t="shared" si="17"/>
        <v>0.81250000000000044</v>
      </c>
      <c r="G98">
        <f t="shared" si="18"/>
        <v>0.28195368329785303</v>
      </c>
      <c r="H98">
        <f t="shared" si="19"/>
        <v>4.7516444521869078E-4</v>
      </c>
      <c r="I98" s="13">
        <f t="shared" si="20"/>
        <v>5275.7323529166169</v>
      </c>
      <c r="J98" s="13">
        <f t="shared" si="21"/>
        <v>-69687.931344636716</v>
      </c>
      <c r="M98">
        <f t="shared" si="14"/>
        <v>0.81250000000000044</v>
      </c>
      <c r="N98" s="9">
        <f t="shared" si="15"/>
        <v>0.28195368329785303</v>
      </c>
      <c r="O98" s="9">
        <f t="shared" si="16"/>
        <v>4.7516444521869078E-4</v>
      </c>
      <c r="P98" s="12">
        <f t="shared" si="22"/>
        <v>5.2757323529166174</v>
      </c>
      <c r="Q98" s="12">
        <f t="shared" si="23"/>
        <v>-69.687931344636709</v>
      </c>
    </row>
    <row r="99" spans="5:17" x14ac:dyDescent="0.25">
      <c r="E99">
        <f t="shared" si="24"/>
        <v>0.96000000000000063</v>
      </c>
      <c r="F99">
        <f t="shared" si="17"/>
        <v>0.8200000000000004</v>
      </c>
      <c r="G99">
        <f t="shared" si="18"/>
        <v>0.30659057106813087</v>
      </c>
      <c r="H99">
        <f t="shared" si="19"/>
        <v>2.7199999999998943E-4</v>
      </c>
      <c r="I99" s="13">
        <f t="shared" si="20"/>
        <v>5027.5624033524655</v>
      </c>
      <c r="J99" s="13">
        <f t="shared" si="21"/>
        <v>-75237.10588191729</v>
      </c>
      <c r="M99">
        <f t="shared" si="14"/>
        <v>0.8200000000000004</v>
      </c>
      <c r="N99" s="9">
        <f t="shared" si="15"/>
        <v>0.30659057106813087</v>
      </c>
      <c r="O99" s="9">
        <f t="shared" si="16"/>
        <v>2.7199999999998943E-4</v>
      </c>
      <c r="P99" s="12">
        <f t="shared" si="22"/>
        <v>5.0275624033524657</v>
      </c>
      <c r="Q99" s="12">
        <f t="shared" si="23"/>
        <v>-75.237105881917287</v>
      </c>
    </row>
    <row r="100" spans="5:17" x14ac:dyDescent="0.25">
      <c r="E100">
        <f t="shared" si="24"/>
        <v>0.97000000000000064</v>
      </c>
      <c r="F100">
        <f t="shared" si="17"/>
        <v>0.82750000000000046</v>
      </c>
      <c r="G100">
        <f t="shared" si="18"/>
        <v>0.33309092776102267</v>
      </c>
      <c r="H100">
        <f t="shared" si="19"/>
        <v>1.3250188677901197E-4</v>
      </c>
      <c r="I100" s="13">
        <f t="shared" si="20"/>
        <v>4781.9443005030043</v>
      </c>
      <c r="J100" s="13">
        <f t="shared" si="21"/>
        <v>-82269.438226888422</v>
      </c>
      <c r="M100">
        <f t="shared" si="14"/>
        <v>0.82750000000000046</v>
      </c>
      <c r="N100" s="9">
        <f t="shared" si="15"/>
        <v>0.33309092776102267</v>
      </c>
      <c r="O100" s="9">
        <f t="shared" si="16"/>
        <v>1.3250188677901197E-4</v>
      </c>
      <c r="P100" s="12">
        <f t="shared" si="22"/>
        <v>4.781944300503004</v>
      </c>
      <c r="Q100" s="12">
        <f t="shared" si="23"/>
        <v>-82.269438226888425</v>
      </c>
    </row>
    <row r="101" spans="5:17" x14ac:dyDescent="0.25">
      <c r="E101">
        <f t="shared" si="24"/>
        <v>0.98000000000000065</v>
      </c>
      <c r="F101">
        <f t="shared" si="17"/>
        <v>0.83500000000000052</v>
      </c>
      <c r="G101">
        <f t="shared" si="18"/>
        <v>0.36157428459726076</v>
      </c>
      <c r="H101">
        <f t="shared" si="19"/>
        <v>4.8083261120681345E-5</v>
      </c>
      <c r="I101" s="13">
        <f t="shared" si="20"/>
        <v>4538.8262502946891</v>
      </c>
      <c r="J101" s="13">
        <f t="shared" si="21"/>
        <v>-91950.097990551963</v>
      </c>
      <c r="M101">
        <f t="shared" si="14"/>
        <v>0.83500000000000052</v>
      </c>
      <c r="N101" s="9">
        <f t="shared" si="15"/>
        <v>0.36157428459726076</v>
      </c>
      <c r="O101" s="9">
        <f t="shared" si="16"/>
        <v>4.8083261120681345E-5</v>
      </c>
      <c r="P101" s="12">
        <f t="shared" si="22"/>
        <v>4.5388262502946892</v>
      </c>
      <c r="Q101" s="12">
        <f t="shared" si="23"/>
        <v>-91.950097990551967</v>
      </c>
    </row>
    <row r="102" spans="5:17" x14ac:dyDescent="0.25">
      <c r="E102">
        <f t="shared" si="24"/>
        <v>0.99000000000000066</v>
      </c>
      <c r="F102">
        <f t="shared" si="17"/>
        <v>0.84250000000000047</v>
      </c>
      <c r="G102">
        <f t="shared" si="18"/>
        <v>0.39216649513186813</v>
      </c>
      <c r="H102">
        <f t="shared" si="19"/>
        <v>8.4999999999985939E-6</v>
      </c>
      <c r="I102" s="13">
        <f t="shared" si="20"/>
        <v>4298.1580181885511</v>
      </c>
      <c r="J102" s="13">
        <f t="shared" si="21"/>
        <v>-107767.03448770707</v>
      </c>
      <c r="M102">
        <f t="shared" si="14"/>
        <v>0.84250000000000047</v>
      </c>
      <c r="N102" s="9">
        <f t="shared" si="15"/>
        <v>0.39216649513186813</v>
      </c>
      <c r="O102" s="9">
        <f t="shared" si="16"/>
        <v>8.4999999999985939E-6</v>
      </c>
      <c r="P102" s="12">
        <f t="shared" si="22"/>
        <v>4.298158018188551</v>
      </c>
      <c r="Q102" s="12">
        <f t="shared" si="23"/>
        <v>-107.76703448770708</v>
      </c>
    </row>
    <row r="103" spans="5:17" x14ac:dyDescent="0.25">
      <c r="E103">
        <f t="shared" si="24"/>
        <v>1.0000000000000007</v>
      </c>
      <c r="F103">
        <f t="shared" si="17"/>
        <v>0.85000000000000042</v>
      </c>
      <c r="G103">
        <f t="shared" si="18"/>
        <v>0.42500000000000226</v>
      </c>
      <c r="H103" s="11" t="e">
        <f t="shared" si="19"/>
        <v>#NUM!</v>
      </c>
      <c r="I103" s="13">
        <f t="shared" si="20"/>
        <v>4059.8908672207035</v>
      </c>
      <c r="J103" s="13">
        <f t="shared" si="21"/>
        <v>-161146.2967218929</v>
      </c>
      <c r="M103">
        <f t="shared" si="14"/>
        <v>0.85000000000000042</v>
      </c>
      <c r="N103" s="9">
        <f t="shared" si="15"/>
        <v>0.42500000000000226</v>
      </c>
      <c r="O103" s="9" t="e">
        <f t="shared" si="16"/>
        <v>#NUM!</v>
      </c>
      <c r="P103" s="12">
        <f t="shared" si="22"/>
        <v>4.0598908672207035</v>
      </c>
      <c r="Q103" s="12">
        <f t="shared" si="23"/>
        <v>-161.1462967218929</v>
      </c>
    </row>
    <row r="104" spans="5:17" x14ac:dyDescent="0.25">
      <c r="M104">
        <v>1</v>
      </c>
      <c r="N104" s="9">
        <v>1</v>
      </c>
      <c r="O104" s="9">
        <v>0</v>
      </c>
      <c r="P104" s="12">
        <f>+P103-P102+P103</f>
        <v>3.8216237162528559</v>
      </c>
      <c r="Q104" s="12" t="s">
        <v>44</v>
      </c>
    </row>
    <row r="105" spans="5:17" x14ac:dyDescent="0.25">
      <c r="N105" s="9"/>
      <c r="O105" s="9"/>
      <c r="P105" s="12"/>
      <c r="Q105" s="12"/>
    </row>
    <row r="106" spans="5:17" x14ac:dyDescent="0.25">
      <c r="M106" t="s">
        <v>36</v>
      </c>
    </row>
    <row r="107" spans="5:17" x14ac:dyDescent="0.25">
      <c r="M107" t="s">
        <v>37</v>
      </c>
      <c r="N107" t="s">
        <v>38</v>
      </c>
      <c r="O107" t="s">
        <v>39</v>
      </c>
    </row>
    <row r="108" spans="5:17" x14ac:dyDescent="0.25">
      <c r="E108">
        <v>0.25</v>
      </c>
      <c r="F108">
        <v>0.98</v>
      </c>
      <c r="G108" s="12">
        <v>0</v>
      </c>
      <c r="M108">
        <v>0.25</v>
      </c>
      <c r="N108" s="15">
        <f>+F108*$B$8</f>
        <v>0.83299999999999996</v>
      </c>
      <c r="O108" s="15">
        <f>+G108*$B$8</f>
        <v>0</v>
      </c>
      <c r="P108" s="15"/>
    </row>
    <row r="109" spans="5:17" x14ac:dyDescent="0.25">
      <c r="E109">
        <v>0.3</v>
      </c>
      <c r="F109">
        <v>0.95</v>
      </c>
      <c r="G109">
        <v>0</v>
      </c>
      <c r="M109">
        <v>0.3</v>
      </c>
      <c r="N109" s="15">
        <f t="shared" ref="N109:O118" si="25">+F109*$B$8</f>
        <v>0.8075</v>
      </c>
      <c r="O109" s="15">
        <f t="shared" si="25"/>
        <v>0</v>
      </c>
      <c r="P109" s="15"/>
    </row>
    <row r="110" spans="5:17" x14ac:dyDescent="0.25">
      <c r="E110">
        <v>0.4</v>
      </c>
      <c r="F110">
        <v>0.85</v>
      </c>
      <c r="G110">
        <v>0</v>
      </c>
      <c r="M110">
        <v>0.4</v>
      </c>
      <c r="N110" s="15">
        <f t="shared" si="25"/>
        <v>0.72249999999999992</v>
      </c>
      <c r="O110" s="15">
        <f t="shared" si="25"/>
        <v>0</v>
      </c>
      <c r="P110" s="15"/>
    </row>
    <row r="111" spans="5:17" x14ac:dyDescent="0.25">
      <c r="E111">
        <v>0.5</v>
      </c>
      <c r="F111">
        <v>0.7</v>
      </c>
      <c r="G111">
        <v>1E-3</v>
      </c>
      <c r="M111">
        <v>0.5</v>
      </c>
      <c r="N111" s="15">
        <f t="shared" si="25"/>
        <v>0.59499999999999997</v>
      </c>
      <c r="O111" s="15">
        <f t="shared" si="25"/>
        <v>8.4999999999999995E-4</v>
      </c>
      <c r="P111" s="15"/>
    </row>
    <row r="112" spans="5:17" x14ac:dyDescent="0.25">
      <c r="E112">
        <v>0.55000000000000004</v>
      </c>
      <c r="F112">
        <v>0.6</v>
      </c>
      <c r="G112">
        <v>0.01</v>
      </c>
      <c r="M112">
        <v>0.55000000000000004</v>
      </c>
      <c r="N112" s="15">
        <f t="shared" si="25"/>
        <v>0.51</v>
      </c>
      <c r="O112" s="15">
        <f t="shared" si="25"/>
        <v>8.5000000000000006E-3</v>
      </c>
      <c r="P112" s="15"/>
    </row>
    <row r="113" spans="5:16" x14ac:dyDescent="0.25">
      <c r="E113">
        <v>0.6</v>
      </c>
      <c r="F113">
        <v>0.4</v>
      </c>
      <c r="G113">
        <v>2.1999999999999999E-2</v>
      </c>
      <c r="M113">
        <v>0.6</v>
      </c>
      <c r="N113" s="15">
        <f t="shared" si="25"/>
        <v>0.34</v>
      </c>
      <c r="O113" s="15">
        <f t="shared" si="25"/>
        <v>1.8699999999999998E-2</v>
      </c>
      <c r="P113" s="15"/>
    </row>
    <row r="114" spans="5:16" x14ac:dyDescent="0.25">
      <c r="E114">
        <v>0.7</v>
      </c>
      <c r="F114">
        <v>0.19</v>
      </c>
      <c r="G114">
        <v>9.8000000000000004E-2</v>
      </c>
      <c r="M114">
        <v>0.7</v>
      </c>
      <c r="N114" s="15">
        <f t="shared" si="25"/>
        <v>0.1615</v>
      </c>
      <c r="O114" s="15">
        <f t="shared" si="25"/>
        <v>8.3299999999999999E-2</v>
      </c>
      <c r="P114" s="15"/>
    </row>
    <row r="115" spans="5:16" x14ac:dyDescent="0.25">
      <c r="E115">
        <v>0.75</v>
      </c>
      <c r="F115">
        <v>0.12</v>
      </c>
      <c r="G115">
        <v>0.21</v>
      </c>
      <c r="M115">
        <v>0.75</v>
      </c>
      <c r="N115" s="15">
        <f t="shared" si="25"/>
        <v>0.10199999999999999</v>
      </c>
      <c r="O115" s="15">
        <f t="shared" si="25"/>
        <v>0.17849999999999999</v>
      </c>
      <c r="P115" s="15"/>
    </row>
    <row r="116" spans="5:16" x14ac:dyDescent="0.25">
      <c r="E116">
        <v>0.8</v>
      </c>
      <c r="F116">
        <v>0.05</v>
      </c>
      <c r="G116">
        <v>0.48</v>
      </c>
      <c r="M116">
        <v>0.8</v>
      </c>
      <c r="N116" s="15">
        <f t="shared" si="25"/>
        <v>4.2500000000000003E-2</v>
      </c>
      <c r="O116" s="15">
        <f t="shared" si="25"/>
        <v>0.40799999999999997</v>
      </c>
      <c r="P116" s="15"/>
    </row>
    <row r="117" spans="5:16" x14ac:dyDescent="0.25">
      <c r="E117">
        <v>0.85</v>
      </c>
      <c r="F117">
        <v>0</v>
      </c>
      <c r="G117">
        <v>1</v>
      </c>
      <c r="M117">
        <v>0.85</v>
      </c>
      <c r="N117" s="15">
        <f t="shared" si="25"/>
        <v>0</v>
      </c>
      <c r="O117" s="15">
        <f t="shared" si="25"/>
        <v>0.85</v>
      </c>
      <c r="P117" s="15"/>
    </row>
    <row r="118" spans="5:16" x14ac:dyDescent="0.25">
      <c r="E118">
        <v>1</v>
      </c>
      <c r="F118">
        <v>0</v>
      </c>
      <c r="G118">
        <v>1</v>
      </c>
      <c r="M118">
        <v>1</v>
      </c>
      <c r="N118" s="15">
        <f t="shared" si="25"/>
        <v>0</v>
      </c>
      <c r="O118" s="15">
        <f t="shared" si="25"/>
        <v>0.85</v>
      </c>
      <c r="P118" s="15"/>
    </row>
  </sheetData>
  <pageMargins left="0.7" right="0.7" top="0.75" bottom="0.75" header="0.3" footer="0.3"/>
  <headerFooter>
    <oddFooter>&amp;L_x000D_&amp;1#&amp;"Trebuchet MS"&amp;9&amp;K737373 PÚBLICA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4F4D-8CEE-423A-AED3-A92E252170A5}">
  <dimension ref="A1:Q118"/>
  <sheetViews>
    <sheetView zoomScale="85" zoomScaleNormal="85" workbookViewId="0">
      <selection activeCell="C4" sqref="C4"/>
    </sheetView>
  </sheetViews>
  <sheetFormatPr defaultRowHeight="15" x14ac:dyDescent="0.25"/>
  <cols>
    <col min="1" max="1" width="20.28515625" customWidth="1"/>
    <col min="2" max="2" width="17" customWidth="1"/>
    <col min="9" max="10" width="10.5703125" customWidth="1"/>
    <col min="17" max="17" width="22.7109375" bestFit="1" customWidth="1"/>
  </cols>
  <sheetData>
    <row r="1" spans="1:17" x14ac:dyDescent="0.25">
      <c r="M1" t="s">
        <v>35</v>
      </c>
    </row>
    <row r="2" spans="1:17" x14ac:dyDescent="0.25">
      <c r="A2" s="8"/>
      <c r="B2" s="3" t="str">
        <f>PARAMS!B1</f>
        <v>STRONGLY WW</v>
      </c>
      <c r="E2" t="s">
        <v>20</v>
      </c>
      <c r="F2" t="s">
        <v>19</v>
      </c>
      <c r="G2" t="s">
        <v>21</v>
      </c>
      <c r="H2" t="s">
        <v>22</v>
      </c>
      <c r="I2" t="s">
        <v>41</v>
      </c>
      <c r="J2" t="s">
        <v>32</v>
      </c>
      <c r="M2" t="s">
        <v>33</v>
      </c>
      <c r="N2" t="s">
        <v>21</v>
      </c>
      <c r="O2" t="s">
        <v>22</v>
      </c>
      <c r="P2" s="11" t="s">
        <v>42</v>
      </c>
      <c r="Q2" s="11" t="s">
        <v>34</v>
      </c>
    </row>
    <row r="3" spans="1:17" x14ac:dyDescent="0.25">
      <c r="A3" s="2" t="str">
        <f>PARAMS!A2</f>
        <v>Swc</v>
      </c>
      <c r="B3" s="4">
        <f>PARAMS!D2</f>
        <v>0.1</v>
      </c>
      <c r="E3" s="13">
        <v>0</v>
      </c>
      <c r="F3">
        <f>+$B$3+(1-$B$4-$B$3)*E3</f>
        <v>0.1</v>
      </c>
      <c r="G3">
        <f>$B$6*E3^$B$7</f>
        <v>0</v>
      </c>
      <c r="H3">
        <f>$B$8*(1-E3)^$B$9</f>
        <v>0.85</v>
      </c>
      <c r="I3" s="13">
        <f>$B$29/((F3-$B$3+0.01)/(1-$B$3))^$B$30+$B$31/((1-F3-0.001))^$B$32</f>
        <v>49500</v>
      </c>
      <c r="J3" s="13">
        <f>$B$22/((F3-$B$3+0.01)/(1-$B$3))^$B$23+$B$24/((1-F3-$B$4+0.001)/(1-$B$4))^$B$25</f>
        <v>51355.945579423409</v>
      </c>
      <c r="M3">
        <f t="shared" ref="M3:M34" si="0">+F3</f>
        <v>0.1</v>
      </c>
      <c r="N3" s="9">
        <f t="shared" ref="N3:N34" si="1">+G3</f>
        <v>0</v>
      </c>
      <c r="O3" s="9">
        <f t="shared" ref="O3:O34" si="2">+H3</f>
        <v>0.85</v>
      </c>
      <c r="P3" s="12">
        <f>+I3/1000</f>
        <v>49.5</v>
      </c>
      <c r="Q3" s="12">
        <f>P3</f>
        <v>49.5</v>
      </c>
    </row>
    <row r="4" spans="1:17" x14ac:dyDescent="0.25">
      <c r="A4" s="2" t="str">
        <f>PARAMS!A3</f>
        <v>Sor</v>
      </c>
      <c r="B4" s="4">
        <f>PARAMS!D3</f>
        <v>0.05</v>
      </c>
      <c r="E4">
        <f>+E3+0.01</f>
        <v>0.01</v>
      </c>
      <c r="F4">
        <f t="shared" ref="F4:F67" si="3">+$B$3+(1-$B$4-$B$3)*E4</f>
        <v>0.10850000000000001</v>
      </c>
      <c r="G4">
        <f t="shared" ref="G4:G67" si="4">$B$6*E4^$B$7</f>
        <v>8.0750000000000017E-4</v>
      </c>
      <c r="H4">
        <f t="shared" ref="H4:H67" si="5">$B$8*(1-E4)^$B$9</f>
        <v>0.8165066084999999</v>
      </c>
      <c r="I4" s="13">
        <f t="shared" ref="I4:I67" si="6">$B$29/((F4-$B$3+0.01)/(1-$B$3))^$B$30+$B$31/((1-F4-0.001))^$B$32</f>
        <v>26756.756756756742</v>
      </c>
      <c r="J4" s="13">
        <f t="shared" ref="J4:J67" si="7">$B$22/((F4-$B$3+0.01)/(1-$B$3))^$B$23+$B$24/((1-F4-$B$4+0.001)/(1-$B$4))^$B$25</f>
        <v>9653.8779838780465</v>
      </c>
      <c r="M4">
        <f t="shared" si="0"/>
        <v>0.10850000000000001</v>
      </c>
      <c r="N4" s="9">
        <f t="shared" si="1"/>
        <v>8.0750000000000017E-4</v>
      </c>
      <c r="O4" s="9">
        <f t="shared" si="2"/>
        <v>0.8165066084999999</v>
      </c>
      <c r="P4" s="12">
        <f t="shared" ref="P4:P67" si="8">+I4/1000</f>
        <v>26.756756756756744</v>
      </c>
      <c r="Q4" s="12">
        <f t="shared" ref="Q4:Q67" si="9">+J4/1000</f>
        <v>9.6538779838780471</v>
      </c>
    </row>
    <row r="5" spans="1:17" x14ac:dyDescent="0.25">
      <c r="A5" s="2" t="str">
        <f>PARAMS!A4</f>
        <v>Krw^max/Kro^max</v>
      </c>
      <c r="B5" s="4">
        <f>PARAMS!D4</f>
        <v>0.95</v>
      </c>
      <c r="E5">
        <f t="shared" ref="E5:E68" si="10">+E4+0.01</f>
        <v>0.02</v>
      </c>
      <c r="F5">
        <f t="shared" si="3"/>
        <v>0.11700000000000001</v>
      </c>
      <c r="G5">
        <f t="shared" si="4"/>
        <v>2.2839549032325495E-3</v>
      </c>
      <c r="H5">
        <f t="shared" si="5"/>
        <v>0.78401293599999988</v>
      </c>
      <c r="I5" s="13">
        <f t="shared" si="6"/>
        <v>18333.333333333332</v>
      </c>
      <c r="J5" s="13">
        <f t="shared" si="7"/>
        <v>-6018.9415810385835</v>
      </c>
      <c r="M5">
        <f t="shared" si="0"/>
        <v>0.11700000000000001</v>
      </c>
      <c r="N5" s="9">
        <f t="shared" si="1"/>
        <v>2.2839549032325495E-3</v>
      </c>
      <c r="O5" s="9">
        <f t="shared" si="2"/>
        <v>0.78401293599999988</v>
      </c>
      <c r="P5" s="12">
        <f t="shared" si="8"/>
        <v>18.333333333333332</v>
      </c>
      <c r="Q5" s="12">
        <f t="shared" si="9"/>
        <v>-6.0189415810385833</v>
      </c>
    </row>
    <row r="6" spans="1:17" x14ac:dyDescent="0.25">
      <c r="A6" s="2" t="str">
        <f>PARAMS!A5</f>
        <v>Krw^max</v>
      </c>
      <c r="B6" s="4">
        <f>PARAMS!D5</f>
        <v>0.8075</v>
      </c>
      <c r="E6">
        <f t="shared" si="10"/>
        <v>0.03</v>
      </c>
      <c r="F6">
        <f t="shared" si="3"/>
        <v>0.1255</v>
      </c>
      <c r="G6">
        <f t="shared" si="4"/>
        <v>4.1958930813356067E-3</v>
      </c>
      <c r="H6">
        <f t="shared" si="5"/>
        <v>0.75249888849999991</v>
      </c>
      <c r="I6" s="13">
        <f t="shared" si="6"/>
        <v>13943.661971830987</v>
      </c>
      <c r="J6" s="13">
        <f t="shared" si="7"/>
        <v>-14364.657084238494</v>
      </c>
      <c r="M6">
        <f t="shared" si="0"/>
        <v>0.1255</v>
      </c>
      <c r="N6" s="9">
        <f t="shared" si="1"/>
        <v>4.1958930813356067E-3</v>
      </c>
      <c r="O6" s="9">
        <f t="shared" si="2"/>
        <v>0.75249888849999991</v>
      </c>
      <c r="P6" s="12">
        <f t="shared" si="8"/>
        <v>13.943661971830986</v>
      </c>
      <c r="Q6" s="12">
        <f t="shared" si="9"/>
        <v>-14.364657084238493</v>
      </c>
    </row>
    <row r="7" spans="1:17" x14ac:dyDescent="0.25">
      <c r="A7" s="2" t="str">
        <f>PARAMS!A6</f>
        <v>a</v>
      </c>
      <c r="B7" s="4">
        <f>PARAMS!D6</f>
        <v>1.5</v>
      </c>
      <c r="E7">
        <f t="shared" si="10"/>
        <v>0.04</v>
      </c>
      <c r="F7">
        <f t="shared" si="3"/>
        <v>0.13400000000000001</v>
      </c>
      <c r="G7">
        <f t="shared" si="4"/>
        <v>6.4600000000000031E-3</v>
      </c>
      <c r="H7">
        <f t="shared" si="5"/>
        <v>0.72194457599999995</v>
      </c>
      <c r="I7" s="13">
        <f t="shared" si="6"/>
        <v>11250</v>
      </c>
      <c r="J7" s="13">
        <f t="shared" si="7"/>
        <v>-19633.920554851935</v>
      </c>
      <c r="M7">
        <f t="shared" si="0"/>
        <v>0.13400000000000001</v>
      </c>
      <c r="N7" s="9">
        <f t="shared" si="1"/>
        <v>6.4600000000000031E-3</v>
      </c>
      <c r="O7" s="9">
        <f t="shared" si="2"/>
        <v>0.72194457599999995</v>
      </c>
      <c r="P7" s="12">
        <f t="shared" si="8"/>
        <v>11.25</v>
      </c>
      <c r="Q7" s="12">
        <f t="shared" si="9"/>
        <v>-19.633920554851933</v>
      </c>
    </row>
    <row r="8" spans="1:17" x14ac:dyDescent="0.25">
      <c r="A8" s="2" t="str">
        <f>PARAMS!A7</f>
        <v>Kro^max</v>
      </c>
      <c r="B8" s="4">
        <f>PARAMS!D7</f>
        <v>0.85</v>
      </c>
      <c r="E8">
        <f t="shared" si="10"/>
        <v>0.05</v>
      </c>
      <c r="F8">
        <f t="shared" si="3"/>
        <v>0.14250000000000002</v>
      </c>
      <c r="G8">
        <f t="shared" si="4"/>
        <v>9.0281244591554014E-3</v>
      </c>
      <c r="H8">
        <f t="shared" si="5"/>
        <v>0.69233031249999999</v>
      </c>
      <c r="I8" s="13">
        <f t="shared" si="6"/>
        <v>9428.5714285714257</v>
      </c>
      <c r="J8" s="13">
        <f t="shared" si="7"/>
        <v>-23324.72596464977</v>
      </c>
      <c r="M8">
        <f t="shared" si="0"/>
        <v>0.14250000000000002</v>
      </c>
      <c r="N8" s="9">
        <f t="shared" si="1"/>
        <v>9.0281244591554014E-3</v>
      </c>
      <c r="O8" s="9">
        <f t="shared" si="2"/>
        <v>0.69233031249999999</v>
      </c>
      <c r="P8" s="12">
        <f t="shared" si="8"/>
        <v>9.4285714285714253</v>
      </c>
      <c r="Q8" s="12">
        <f t="shared" si="9"/>
        <v>-23.324725964649769</v>
      </c>
    </row>
    <row r="9" spans="1:17" x14ac:dyDescent="0.25">
      <c r="A9" s="2" t="str">
        <f>PARAMS!A8</f>
        <v>b</v>
      </c>
      <c r="B9" s="4">
        <f>PARAMS!D8</f>
        <v>4</v>
      </c>
      <c r="E9">
        <f t="shared" si="10"/>
        <v>6.0000000000000005E-2</v>
      </c>
      <c r="F9">
        <f t="shared" si="3"/>
        <v>0.15100000000000002</v>
      </c>
      <c r="G9">
        <f t="shared" si="4"/>
        <v>1.1867777803784492E-2</v>
      </c>
      <c r="H9">
        <f t="shared" si="5"/>
        <v>0.6636366159999999</v>
      </c>
      <c r="I9" s="13">
        <f t="shared" si="6"/>
        <v>8114.7540983606532</v>
      </c>
      <c r="J9" s="13">
        <f t="shared" si="7"/>
        <v>-26100.251228294197</v>
      </c>
      <c r="M9">
        <f t="shared" si="0"/>
        <v>0.15100000000000002</v>
      </c>
      <c r="N9" s="9">
        <f t="shared" si="1"/>
        <v>1.1867777803784492E-2</v>
      </c>
      <c r="O9" s="9">
        <f t="shared" si="2"/>
        <v>0.6636366159999999</v>
      </c>
      <c r="P9" s="12">
        <f t="shared" si="8"/>
        <v>8.1147540983606525</v>
      </c>
      <c r="Q9" s="12">
        <f t="shared" si="9"/>
        <v>-26.100251228294198</v>
      </c>
    </row>
    <row r="10" spans="1:17" x14ac:dyDescent="0.25">
      <c r="A10" s="2" t="str">
        <f>PARAMS!A9</f>
        <v>Sw^cross</v>
      </c>
      <c r="B10" s="4">
        <f>PARAMS!D9</f>
        <v>0.39</v>
      </c>
      <c r="E10">
        <f t="shared" si="10"/>
        <v>7.0000000000000007E-2</v>
      </c>
      <c r="F10">
        <f t="shared" si="3"/>
        <v>0.1595</v>
      </c>
      <c r="G10">
        <f t="shared" si="4"/>
        <v>1.4955109285792606E-2</v>
      </c>
      <c r="H10">
        <f t="shared" si="5"/>
        <v>0.63584420849999979</v>
      </c>
      <c r="I10" s="13">
        <f t="shared" si="6"/>
        <v>7122.3021582733827</v>
      </c>
      <c r="J10" s="13">
        <f t="shared" si="7"/>
        <v>-28299.36326677987</v>
      </c>
      <c r="M10">
        <f t="shared" si="0"/>
        <v>0.1595</v>
      </c>
      <c r="N10" s="9">
        <f t="shared" si="1"/>
        <v>1.4955109285792606E-2</v>
      </c>
      <c r="O10" s="9">
        <f t="shared" si="2"/>
        <v>0.63584420849999979</v>
      </c>
      <c r="P10" s="12">
        <f t="shared" si="8"/>
        <v>7.1223021582733823</v>
      </c>
      <c r="Q10" s="12">
        <f t="shared" si="9"/>
        <v>-28.299363266779871</v>
      </c>
    </row>
    <row r="11" spans="1:17" x14ac:dyDescent="0.25">
      <c r="A11" s="2" t="str">
        <f>PARAMS!A10</f>
        <v>c</v>
      </c>
      <c r="B11" s="4">
        <f>PARAMS!D10</f>
        <v>0.3</v>
      </c>
      <c r="E11">
        <f t="shared" si="10"/>
        <v>0.08</v>
      </c>
      <c r="F11">
        <f t="shared" si="3"/>
        <v>0.16800000000000001</v>
      </c>
      <c r="G11">
        <f t="shared" si="4"/>
        <v>1.8271639225860382E-2</v>
      </c>
      <c r="H11">
        <f t="shared" si="5"/>
        <v>0.60893401600000008</v>
      </c>
      <c r="I11" s="13">
        <f t="shared" si="6"/>
        <v>6346.1538461538457</v>
      </c>
      <c r="J11" s="13">
        <f t="shared" si="7"/>
        <v>-30113.331641760371</v>
      </c>
      <c r="M11">
        <f t="shared" si="0"/>
        <v>0.16800000000000001</v>
      </c>
      <c r="N11" s="9">
        <f t="shared" si="1"/>
        <v>1.8271639225860382E-2</v>
      </c>
      <c r="O11" s="9">
        <f t="shared" si="2"/>
        <v>0.60893401600000008</v>
      </c>
      <c r="P11" s="12">
        <f t="shared" si="8"/>
        <v>6.3461538461538458</v>
      </c>
      <c r="Q11" s="12">
        <f t="shared" si="9"/>
        <v>-30.113331641760372</v>
      </c>
    </row>
    <row r="12" spans="1:17" x14ac:dyDescent="0.25">
      <c r="A12" s="2" t="str">
        <f>PARAMS!A11</f>
        <v>S*w</v>
      </c>
      <c r="B12" s="4">
        <f>PARAMS!D11</f>
        <v>0.1</v>
      </c>
      <c r="E12">
        <f t="shared" si="10"/>
        <v>0.09</v>
      </c>
      <c r="F12">
        <f t="shared" si="3"/>
        <v>0.17649999999999999</v>
      </c>
      <c r="G12">
        <f t="shared" si="4"/>
        <v>2.1802499999999985E-2</v>
      </c>
      <c r="H12">
        <f t="shared" si="5"/>
        <v>0.58288716850000011</v>
      </c>
      <c r="I12" s="13">
        <f t="shared" si="6"/>
        <v>5722.5433526011575</v>
      </c>
      <c r="J12" s="13">
        <f t="shared" si="7"/>
        <v>-31658.352981028984</v>
      </c>
      <c r="M12">
        <f t="shared" si="0"/>
        <v>0.17649999999999999</v>
      </c>
      <c r="N12" s="9">
        <f t="shared" si="1"/>
        <v>2.1802499999999985E-2</v>
      </c>
      <c r="O12" s="9">
        <f t="shared" si="2"/>
        <v>0.58288716850000011</v>
      </c>
      <c r="P12" s="12">
        <f t="shared" si="8"/>
        <v>5.7225433526011571</v>
      </c>
      <c r="Q12" s="12">
        <f t="shared" si="9"/>
        <v>-31.658352981028983</v>
      </c>
    </row>
    <row r="13" spans="1:17" x14ac:dyDescent="0.25">
      <c r="A13" s="2" t="str">
        <f>PARAMS!A12</f>
        <v>Swi</v>
      </c>
      <c r="B13" s="4">
        <f>PARAMS!D12</f>
        <v>0.1</v>
      </c>
      <c r="E13">
        <f t="shared" si="10"/>
        <v>9.9999999999999992E-2</v>
      </c>
      <c r="F13">
        <f t="shared" si="3"/>
        <v>0.185</v>
      </c>
      <c r="G13">
        <f t="shared" si="4"/>
        <v>2.5535392105859655E-2</v>
      </c>
      <c r="H13">
        <f t="shared" si="5"/>
        <v>0.5576850000000001</v>
      </c>
      <c r="I13" s="13">
        <f t="shared" si="6"/>
        <v>5210.5263157894742</v>
      </c>
      <c r="J13" s="13">
        <f t="shared" si="7"/>
        <v>-33009.141564880367</v>
      </c>
      <c r="M13">
        <f t="shared" si="0"/>
        <v>0.185</v>
      </c>
      <c r="N13" s="9">
        <f t="shared" si="1"/>
        <v>2.5535392105859655E-2</v>
      </c>
      <c r="O13" s="9">
        <f t="shared" si="2"/>
        <v>0.5576850000000001</v>
      </c>
      <c r="P13" s="12">
        <f t="shared" si="8"/>
        <v>5.2105263157894743</v>
      </c>
      <c r="Q13" s="12">
        <f t="shared" si="9"/>
        <v>-33.009141564880366</v>
      </c>
    </row>
    <row r="14" spans="1:17" x14ac:dyDescent="0.25">
      <c r="A14" s="2" t="str">
        <f>PARAMS!A13</f>
        <v>Pc^max (Pa)</v>
      </c>
      <c r="B14" s="4">
        <f>PARAMS!D13</f>
        <v>100</v>
      </c>
      <c r="E14">
        <f t="shared" si="10"/>
        <v>0.10999999999999999</v>
      </c>
      <c r="F14">
        <f t="shared" si="3"/>
        <v>0.19350000000000001</v>
      </c>
      <c r="G14">
        <f t="shared" si="4"/>
        <v>2.9459919700331825E-2</v>
      </c>
      <c r="H14">
        <f t="shared" si="5"/>
        <v>0.53330904850000005</v>
      </c>
      <c r="I14" s="13">
        <f t="shared" si="6"/>
        <v>4782.608695652174</v>
      </c>
      <c r="J14" s="13">
        <f t="shared" si="7"/>
        <v>-34215.968351803749</v>
      </c>
      <c r="M14">
        <f t="shared" si="0"/>
        <v>0.19350000000000001</v>
      </c>
      <c r="N14" s="9">
        <f t="shared" si="1"/>
        <v>2.9459919700331825E-2</v>
      </c>
      <c r="O14" s="9">
        <f t="shared" si="2"/>
        <v>0.53330904850000005</v>
      </c>
      <c r="P14" s="12">
        <f t="shared" si="8"/>
        <v>4.7826086956521738</v>
      </c>
      <c r="Q14" s="12">
        <f t="shared" si="9"/>
        <v>-34.215968351803753</v>
      </c>
    </row>
    <row r="15" spans="1:17" x14ac:dyDescent="0.25">
      <c r="A15" s="2" t="str">
        <f>PARAMS!A14</f>
        <v>\kappa (md)</v>
      </c>
      <c r="B15" s="4">
        <f>PARAMS!D14</f>
        <v>100</v>
      </c>
      <c r="E15">
        <f t="shared" si="10"/>
        <v>0.11999999999999998</v>
      </c>
      <c r="F15">
        <f t="shared" si="3"/>
        <v>0.20199999999999999</v>
      </c>
      <c r="G15">
        <f t="shared" si="4"/>
        <v>3.3567144650684846E-2</v>
      </c>
      <c r="H15">
        <f t="shared" si="5"/>
        <v>0.50974105599999997</v>
      </c>
      <c r="I15" s="13">
        <f t="shared" si="6"/>
        <v>4419.6428571428587</v>
      </c>
      <c r="J15" s="13">
        <f t="shared" si="7"/>
        <v>-35313.941483381015</v>
      </c>
      <c r="M15">
        <f t="shared" si="0"/>
        <v>0.20199999999999999</v>
      </c>
      <c r="N15" s="9">
        <f t="shared" si="1"/>
        <v>3.3567144650684846E-2</v>
      </c>
      <c r="O15" s="9">
        <f t="shared" si="2"/>
        <v>0.50974105599999997</v>
      </c>
      <c r="P15" s="12">
        <f t="shared" si="8"/>
        <v>4.4196428571428585</v>
      </c>
      <c r="Q15" s="12">
        <f t="shared" si="9"/>
        <v>-35.313941483381015</v>
      </c>
    </row>
    <row r="16" spans="1:17" x14ac:dyDescent="0.25">
      <c r="A16" s="2" t="str">
        <f>PARAMS!A15</f>
        <v>\mu_w (cP)</v>
      </c>
      <c r="B16" s="4">
        <f>PARAMS!D15</f>
        <v>1</v>
      </c>
      <c r="E16">
        <f t="shared" si="10"/>
        <v>0.12999999999999998</v>
      </c>
      <c r="F16">
        <f t="shared" si="3"/>
        <v>0.21049999999999996</v>
      </c>
      <c r="G16">
        <f t="shared" si="4"/>
        <v>3.7849274514183226E-2</v>
      </c>
      <c r="H16">
        <f t="shared" si="5"/>
        <v>0.48696296850000004</v>
      </c>
      <c r="I16" s="13">
        <f t="shared" si="6"/>
        <v>4107.8838174273878</v>
      </c>
      <c r="J16" s="13">
        <f t="shared" si="7"/>
        <v>-36328.359262822334</v>
      </c>
      <c r="M16">
        <f t="shared" si="0"/>
        <v>0.21049999999999996</v>
      </c>
      <c r="N16" s="9">
        <f t="shared" si="1"/>
        <v>3.7849274514183226E-2</v>
      </c>
      <c r="O16" s="9">
        <f t="shared" si="2"/>
        <v>0.48696296850000004</v>
      </c>
      <c r="P16" s="12">
        <f t="shared" si="8"/>
        <v>4.1078838174273882</v>
      </c>
      <c r="Q16" s="12">
        <f t="shared" si="9"/>
        <v>-36.328359262822332</v>
      </c>
    </row>
    <row r="17" spans="1:17" x14ac:dyDescent="0.25">
      <c r="A17" s="2" t="str">
        <f>PARAMS!A16</f>
        <v>Porosity</v>
      </c>
      <c r="B17" s="4">
        <f>PARAMS!D16</f>
        <v>0.25</v>
      </c>
      <c r="E17">
        <f t="shared" si="10"/>
        <v>0.13999999999999999</v>
      </c>
      <c r="F17">
        <f t="shared" si="3"/>
        <v>0.21899999999999997</v>
      </c>
      <c r="G17">
        <f t="shared" si="4"/>
        <v>4.2299436757479394E-2</v>
      </c>
      <c r="H17">
        <f t="shared" si="5"/>
        <v>0.46495693599999988</v>
      </c>
      <c r="I17" s="13">
        <f t="shared" si="6"/>
        <v>3837.209302325582</v>
      </c>
      <c r="J17" s="13">
        <f t="shared" si="7"/>
        <v>-37277.947164662546</v>
      </c>
      <c r="M17">
        <f t="shared" si="0"/>
        <v>0.21899999999999997</v>
      </c>
      <c r="N17" s="9">
        <f t="shared" si="1"/>
        <v>4.2299436757479394E-2</v>
      </c>
      <c r="O17" s="9">
        <f t="shared" si="2"/>
        <v>0.46495693599999988</v>
      </c>
      <c r="P17" s="12">
        <f t="shared" si="8"/>
        <v>3.837209302325582</v>
      </c>
      <c r="Q17" s="12">
        <f t="shared" si="9"/>
        <v>-37.27794716466255</v>
      </c>
    </row>
    <row r="18" spans="1:17" x14ac:dyDescent="0.25">
      <c r="A18" s="2" t="str">
        <f>PARAMS!A17</f>
        <v>\kappa (m^2)</v>
      </c>
      <c r="B18" s="4">
        <f>PARAMS!D17</f>
        <v>9.8692299999999996E-14</v>
      </c>
      <c r="E18">
        <f t="shared" si="10"/>
        <v>0.15</v>
      </c>
      <c r="F18">
        <f t="shared" si="3"/>
        <v>0.22750000000000001</v>
      </c>
      <c r="G18">
        <f t="shared" si="4"/>
        <v>4.6911510780937339E-2</v>
      </c>
      <c r="H18">
        <f t="shared" si="5"/>
        <v>0.44370531249999989</v>
      </c>
      <c r="I18" s="13">
        <f t="shared" si="6"/>
        <v>3599.9999999999995</v>
      </c>
      <c r="J18" s="13">
        <f t="shared" si="7"/>
        <v>-38176.894537691791</v>
      </c>
      <c r="M18">
        <f t="shared" si="0"/>
        <v>0.22750000000000001</v>
      </c>
      <c r="N18" s="9">
        <f t="shared" si="1"/>
        <v>4.6911510780937339E-2</v>
      </c>
      <c r="O18" s="9">
        <f t="shared" si="2"/>
        <v>0.44370531249999989</v>
      </c>
      <c r="P18" s="12">
        <f t="shared" si="8"/>
        <v>3.5999999999999996</v>
      </c>
      <c r="Q18" s="12">
        <f t="shared" si="9"/>
        <v>-38.176894537691794</v>
      </c>
    </row>
    <row r="19" spans="1:17" x14ac:dyDescent="0.25">
      <c r="A19" s="2" t="str">
        <f>PARAMS!A18</f>
        <v>\mu_w (Pa . s)</v>
      </c>
      <c r="B19" s="4">
        <f>PARAMS!D18</f>
        <v>1E-3</v>
      </c>
      <c r="E19">
        <f t="shared" si="10"/>
        <v>0.16</v>
      </c>
      <c r="F19">
        <f t="shared" si="3"/>
        <v>0.23600000000000002</v>
      </c>
      <c r="G19">
        <f t="shared" si="4"/>
        <v>5.167999999999999E-2</v>
      </c>
      <c r="H19">
        <f t="shared" si="5"/>
        <v>0.42319065599999989</v>
      </c>
      <c r="I19" s="13">
        <f t="shared" si="6"/>
        <v>3390.4109589041091</v>
      </c>
      <c r="J19" s="13">
        <f t="shared" si="7"/>
        <v>-39036.180192622887</v>
      </c>
      <c r="M19">
        <f t="shared" si="0"/>
        <v>0.23600000000000002</v>
      </c>
      <c r="N19" s="9">
        <f t="shared" si="1"/>
        <v>5.167999999999999E-2</v>
      </c>
      <c r="O19" s="9">
        <f t="shared" si="2"/>
        <v>0.42319065599999989</v>
      </c>
      <c r="P19" s="12">
        <f t="shared" si="8"/>
        <v>3.3904109589041092</v>
      </c>
      <c r="Q19" s="12">
        <f t="shared" si="9"/>
        <v>-39.036180192622886</v>
      </c>
    </row>
    <row r="20" spans="1:17" x14ac:dyDescent="0.25">
      <c r="E20">
        <f t="shared" si="10"/>
        <v>0.17</v>
      </c>
      <c r="F20">
        <f t="shared" si="3"/>
        <v>0.24450000000000002</v>
      </c>
      <c r="G20">
        <f t="shared" si="4"/>
        <v>5.6599932475666428E-2</v>
      </c>
      <c r="H20">
        <f t="shared" si="5"/>
        <v>0.40339572849999994</v>
      </c>
      <c r="I20" s="13">
        <f t="shared" si="6"/>
        <v>3203.8834951456306</v>
      </c>
      <c r="J20" s="13">
        <f t="shared" si="7"/>
        <v>-39864.460760685979</v>
      </c>
      <c r="M20">
        <f t="shared" si="0"/>
        <v>0.24450000000000002</v>
      </c>
      <c r="N20" s="9">
        <f t="shared" si="1"/>
        <v>5.6599932475666428E-2</v>
      </c>
      <c r="O20" s="9">
        <f t="shared" si="2"/>
        <v>0.40339572849999994</v>
      </c>
      <c r="P20" s="12">
        <f t="shared" si="8"/>
        <v>3.2038834951456305</v>
      </c>
      <c r="Q20" s="12">
        <f t="shared" si="9"/>
        <v>-39.864460760685979</v>
      </c>
    </row>
    <row r="21" spans="1:17" x14ac:dyDescent="0.25">
      <c r="A21" s="2" t="s">
        <v>25</v>
      </c>
      <c r="B21" s="4"/>
      <c r="E21">
        <f t="shared" si="10"/>
        <v>0.18000000000000002</v>
      </c>
      <c r="F21">
        <f t="shared" si="3"/>
        <v>0.253</v>
      </c>
      <c r="G21">
        <f t="shared" si="4"/>
        <v>6.1666782387278803E-2</v>
      </c>
      <c r="H21">
        <f t="shared" si="5"/>
        <v>0.38430349599999986</v>
      </c>
      <c r="I21" s="13">
        <f t="shared" si="6"/>
        <v>3036.8098159509204</v>
      </c>
      <c r="J21" s="13">
        <f t="shared" si="7"/>
        <v>-40668.681452461431</v>
      </c>
      <c r="M21">
        <f t="shared" si="0"/>
        <v>0.253</v>
      </c>
      <c r="N21" s="9">
        <f t="shared" si="1"/>
        <v>6.1666782387278803E-2</v>
      </c>
      <c r="O21" s="9">
        <f t="shared" si="2"/>
        <v>0.38430349599999986</v>
      </c>
      <c r="P21" s="12">
        <f t="shared" si="8"/>
        <v>3.0368098159509205</v>
      </c>
      <c r="Q21" s="12">
        <f t="shared" si="9"/>
        <v>-40.668681452461428</v>
      </c>
    </row>
    <row r="22" spans="1:17" x14ac:dyDescent="0.25">
      <c r="A22" s="2" t="s">
        <v>26</v>
      </c>
      <c r="B22" s="4">
        <f>PARAMS!D21</f>
        <v>1000</v>
      </c>
      <c r="E22">
        <f t="shared" si="10"/>
        <v>0.19000000000000003</v>
      </c>
      <c r="F22">
        <f t="shared" si="3"/>
        <v>0.26150000000000007</v>
      </c>
      <c r="G22">
        <f t="shared" si="4"/>
        <v>6.6876407041272817E-2</v>
      </c>
      <c r="H22">
        <f t="shared" si="5"/>
        <v>0.36589712849999989</v>
      </c>
      <c r="I22" s="13">
        <f t="shared" si="6"/>
        <v>2886.2973760932937</v>
      </c>
      <c r="J22" s="13">
        <f t="shared" si="7"/>
        <v>-41454.505555528012</v>
      </c>
      <c r="M22">
        <f t="shared" si="0"/>
        <v>0.26150000000000007</v>
      </c>
      <c r="N22" s="9">
        <f t="shared" si="1"/>
        <v>6.6876407041272817E-2</v>
      </c>
      <c r="O22" s="9">
        <f t="shared" si="2"/>
        <v>0.36589712849999989</v>
      </c>
      <c r="P22" s="12">
        <f t="shared" si="8"/>
        <v>2.8862973760932937</v>
      </c>
      <c r="Q22" s="12">
        <f t="shared" si="9"/>
        <v>-41.454505555528016</v>
      </c>
    </row>
    <row r="23" spans="1:17" x14ac:dyDescent="0.25">
      <c r="A23" s="2" t="s">
        <v>27</v>
      </c>
      <c r="B23" s="4">
        <f>PARAMS!D22</f>
        <v>1</v>
      </c>
      <c r="E23">
        <f t="shared" si="10"/>
        <v>0.20000000000000004</v>
      </c>
      <c r="F23">
        <f t="shared" si="3"/>
        <v>0.27</v>
      </c>
      <c r="G23">
        <f t="shared" si="4"/>
        <v>7.2224995673243225E-2</v>
      </c>
      <c r="H23">
        <f t="shared" si="5"/>
        <v>0.34815999999999986</v>
      </c>
      <c r="I23" s="13">
        <f t="shared" si="6"/>
        <v>2750</v>
      </c>
      <c r="J23" s="13">
        <f t="shared" si="7"/>
        <v>-42226.622617596542</v>
      </c>
      <c r="M23">
        <f t="shared" si="0"/>
        <v>0.27</v>
      </c>
      <c r="N23" s="9">
        <f t="shared" si="1"/>
        <v>7.2224995673243225E-2</v>
      </c>
      <c r="O23" s="9">
        <f t="shared" si="2"/>
        <v>0.34815999999999986</v>
      </c>
      <c r="P23" s="12">
        <f t="shared" si="8"/>
        <v>2.75</v>
      </c>
      <c r="Q23" s="12">
        <f t="shared" si="9"/>
        <v>-42.22662261759654</v>
      </c>
    </row>
    <row r="24" spans="1:17" x14ac:dyDescent="0.25">
      <c r="A24" s="2" t="s">
        <v>28</v>
      </c>
      <c r="B24" s="4">
        <f>PARAMS!D23</f>
        <v>-35000</v>
      </c>
      <c r="E24">
        <f t="shared" si="10"/>
        <v>0.21000000000000005</v>
      </c>
      <c r="F24">
        <f t="shared" si="3"/>
        <v>0.27850000000000008</v>
      </c>
      <c r="G24">
        <f t="shared" si="4"/>
        <v>7.7709027347213702E-2</v>
      </c>
      <c r="H24">
        <f t="shared" si="5"/>
        <v>0.33107568849999985</v>
      </c>
      <c r="I24" s="13">
        <f t="shared" si="6"/>
        <v>2625.9946949602108</v>
      </c>
      <c r="J24" s="13">
        <f t="shared" si="7"/>
        <v>-42988.973639309435</v>
      </c>
      <c r="M24">
        <f t="shared" si="0"/>
        <v>0.27850000000000008</v>
      </c>
      <c r="N24" s="9">
        <f t="shared" si="1"/>
        <v>7.7709027347213702E-2</v>
      </c>
      <c r="O24" s="9">
        <f t="shared" si="2"/>
        <v>0.33107568849999985</v>
      </c>
      <c r="P24" s="12">
        <f t="shared" si="8"/>
        <v>2.6259946949602107</v>
      </c>
      <c r="Q24" s="12">
        <f t="shared" si="9"/>
        <v>-42.988973639309435</v>
      </c>
    </row>
    <row r="25" spans="1:17" x14ac:dyDescent="0.25">
      <c r="A25" s="2" t="s">
        <v>29</v>
      </c>
      <c r="B25" s="4">
        <f>PARAMS!D24</f>
        <v>0.9</v>
      </c>
      <c r="E25">
        <f t="shared" si="10"/>
        <v>0.22000000000000006</v>
      </c>
      <c r="F25">
        <f t="shared" si="3"/>
        <v>0.28700000000000003</v>
      </c>
      <c r="G25">
        <f t="shared" si="4"/>
        <v>8.3325235973263273E-2</v>
      </c>
      <c r="H25">
        <f t="shared" si="5"/>
        <v>0.31462797599999981</v>
      </c>
      <c r="I25" s="13">
        <f t="shared" si="6"/>
        <v>2512.6903553299489</v>
      </c>
      <c r="J25" s="13">
        <f t="shared" si="7"/>
        <v>-43744.91837525375</v>
      </c>
      <c r="M25">
        <f t="shared" si="0"/>
        <v>0.28700000000000003</v>
      </c>
      <c r="N25" s="9">
        <f t="shared" si="1"/>
        <v>8.3325235973263273E-2</v>
      </c>
      <c r="O25" s="9">
        <f t="shared" si="2"/>
        <v>0.31462797599999981</v>
      </c>
      <c r="P25" s="12">
        <f t="shared" si="8"/>
        <v>2.5126903553299491</v>
      </c>
      <c r="Q25" s="12">
        <f t="shared" si="9"/>
        <v>-43.744918375253754</v>
      </c>
    </row>
    <row r="26" spans="1:17" x14ac:dyDescent="0.25">
      <c r="A26" s="2" t="s">
        <v>30</v>
      </c>
      <c r="B26" s="4">
        <f>PARAMS!D25</f>
        <v>0</v>
      </c>
      <c r="E26">
        <f t="shared" si="10"/>
        <v>0.23000000000000007</v>
      </c>
      <c r="F26">
        <f t="shared" si="3"/>
        <v>0.2955000000000001</v>
      </c>
      <c r="G26">
        <f t="shared" si="4"/>
        <v>8.9070580966725502E-2</v>
      </c>
      <c r="H26">
        <f t="shared" si="5"/>
        <v>0.29880084849999988</v>
      </c>
      <c r="I26" s="13">
        <f t="shared" si="6"/>
        <v>2408.75912408759</v>
      </c>
      <c r="J26" s="13">
        <f t="shared" si="7"/>
        <v>-44497.361539848389</v>
      </c>
      <c r="M26">
        <f t="shared" si="0"/>
        <v>0.2955000000000001</v>
      </c>
      <c r="N26" s="9">
        <f t="shared" si="1"/>
        <v>8.9070580966725502E-2</v>
      </c>
      <c r="O26" s="9">
        <f t="shared" si="2"/>
        <v>0.29880084849999988</v>
      </c>
      <c r="P26" s="12">
        <f t="shared" si="8"/>
        <v>2.4087591240875899</v>
      </c>
      <c r="Q26" s="12">
        <f t="shared" si="9"/>
        <v>-44.497361539848391</v>
      </c>
    </row>
    <row r="27" spans="1:17" x14ac:dyDescent="0.25">
      <c r="E27">
        <f t="shared" si="10"/>
        <v>0.24000000000000007</v>
      </c>
      <c r="F27">
        <f t="shared" si="3"/>
        <v>0.30400000000000005</v>
      </c>
      <c r="G27">
        <f t="shared" si="4"/>
        <v>9.4942222430276044E-2</v>
      </c>
      <c r="H27">
        <f t="shared" si="5"/>
        <v>0.2835784959999999</v>
      </c>
      <c r="I27" s="13">
        <f t="shared" si="6"/>
        <v>2313.0841121495323</v>
      </c>
      <c r="J27" s="13">
        <f t="shared" si="7"/>
        <v>-45248.849380970256</v>
      </c>
      <c r="M27">
        <f t="shared" si="0"/>
        <v>0.30400000000000005</v>
      </c>
      <c r="N27" s="9">
        <f t="shared" si="1"/>
        <v>9.4942222430276044E-2</v>
      </c>
      <c r="O27" s="9">
        <f t="shared" si="2"/>
        <v>0.2835784959999999</v>
      </c>
      <c r="P27" s="12">
        <f t="shared" si="8"/>
        <v>2.3130841121495322</v>
      </c>
      <c r="Q27" s="12">
        <f t="shared" si="9"/>
        <v>-45.248849380970256</v>
      </c>
    </row>
    <row r="28" spans="1:17" x14ac:dyDescent="0.25">
      <c r="A28" s="2" t="s">
        <v>25</v>
      </c>
      <c r="B28" s="4" t="s">
        <v>40</v>
      </c>
      <c r="E28">
        <f t="shared" si="10"/>
        <v>0.25000000000000006</v>
      </c>
      <c r="F28">
        <f t="shared" si="3"/>
        <v>0.31250000000000006</v>
      </c>
      <c r="G28">
        <f t="shared" si="4"/>
        <v>0.10093750000000007</v>
      </c>
      <c r="H28">
        <f t="shared" si="5"/>
        <v>0.26894531249999998</v>
      </c>
      <c r="I28" s="13">
        <f t="shared" si="6"/>
        <v>2224.719101123595</v>
      </c>
      <c r="J28" s="13">
        <f t="shared" si="7"/>
        <v>-46001.644584649868</v>
      </c>
      <c r="M28">
        <f t="shared" si="0"/>
        <v>0.31250000000000006</v>
      </c>
      <c r="N28" s="9">
        <f t="shared" si="1"/>
        <v>0.10093750000000007</v>
      </c>
      <c r="O28" s="9">
        <f t="shared" si="2"/>
        <v>0.26894531249999998</v>
      </c>
      <c r="P28" s="12">
        <f t="shared" si="8"/>
        <v>2.2247191011235952</v>
      </c>
      <c r="Q28" s="12">
        <f t="shared" si="9"/>
        <v>-46.001644584649867</v>
      </c>
    </row>
    <row r="29" spans="1:17" x14ac:dyDescent="0.25">
      <c r="A29" s="2" t="s">
        <v>26</v>
      </c>
      <c r="B29" s="6">
        <f>PARAMS!D28</f>
        <v>550</v>
      </c>
      <c r="E29">
        <f t="shared" si="10"/>
        <v>0.26000000000000006</v>
      </c>
      <c r="F29">
        <f t="shared" si="3"/>
        <v>0.32100000000000006</v>
      </c>
      <c r="G29">
        <f t="shared" si="4"/>
        <v>0.10705391468788057</v>
      </c>
      <c r="H29">
        <f t="shared" si="5"/>
        <v>0.254885896</v>
      </c>
      <c r="I29" s="13">
        <f t="shared" si="6"/>
        <v>2142.8571428571427</v>
      </c>
      <c r="J29" s="13">
        <f t="shared" si="7"/>
        <v>-46757.785133998332</v>
      </c>
      <c r="M29">
        <f t="shared" si="0"/>
        <v>0.32100000000000006</v>
      </c>
      <c r="N29" s="9">
        <f t="shared" si="1"/>
        <v>0.10705391468788057</v>
      </c>
      <c r="O29" s="9">
        <f t="shared" si="2"/>
        <v>0.254885896</v>
      </c>
      <c r="P29" s="12">
        <f t="shared" si="8"/>
        <v>2.1428571428571428</v>
      </c>
      <c r="Q29" s="12">
        <f t="shared" si="9"/>
        <v>-46.757785133998333</v>
      </c>
    </row>
    <row r="30" spans="1:17" x14ac:dyDescent="0.25">
      <c r="A30" s="2" t="s">
        <v>27</v>
      </c>
      <c r="B30" s="6">
        <f>PARAMS!D29</f>
        <v>1</v>
      </c>
      <c r="E30">
        <f t="shared" si="10"/>
        <v>0.27000000000000007</v>
      </c>
      <c r="F30">
        <f t="shared" si="3"/>
        <v>0.32950000000000007</v>
      </c>
      <c r="G30">
        <f t="shared" si="4"/>
        <v>0.11328911319606137</v>
      </c>
      <c r="H30">
        <f t="shared" si="5"/>
        <v>0.24138504849999992</v>
      </c>
      <c r="I30" s="13">
        <f t="shared" si="6"/>
        <v>2066.8058455114815</v>
      </c>
      <c r="J30" s="13">
        <f t="shared" si="7"/>
        <v>-47519.131153316201</v>
      </c>
      <c r="M30">
        <f t="shared" si="0"/>
        <v>0.32950000000000007</v>
      </c>
      <c r="N30" s="9">
        <f t="shared" si="1"/>
        <v>0.11328911319606137</v>
      </c>
      <c r="O30" s="9">
        <f t="shared" si="2"/>
        <v>0.24138504849999992</v>
      </c>
      <c r="P30" s="12">
        <f t="shared" si="8"/>
        <v>2.0668058455114813</v>
      </c>
      <c r="Q30" s="12">
        <f t="shared" si="9"/>
        <v>-47.519131153316202</v>
      </c>
    </row>
    <row r="31" spans="1:17" x14ac:dyDescent="0.25">
      <c r="A31" s="2" t="s">
        <v>28</v>
      </c>
      <c r="B31" s="6">
        <f>PARAMS!D30</f>
        <v>0</v>
      </c>
      <c r="E31">
        <f t="shared" si="10"/>
        <v>0.28000000000000008</v>
      </c>
      <c r="F31">
        <f t="shared" si="3"/>
        <v>0.33800000000000008</v>
      </c>
      <c r="G31">
        <f t="shared" si="4"/>
        <v>0.11964087428634085</v>
      </c>
      <c r="H31">
        <f t="shared" si="5"/>
        <v>0.22842777599999997</v>
      </c>
      <c r="I31" s="13">
        <f t="shared" si="6"/>
        <v>1995.967741935483</v>
      </c>
      <c r="J31" s="13">
        <f t="shared" si="7"/>
        <v>-48287.402667785747</v>
      </c>
      <c r="M31">
        <f t="shared" si="0"/>
        <v>0.33800000000000008</v>
      </c>
      <c r="N31" s="9">
        <f t="shared" si="1"/>
        <v>0.11964087428634085</v>
      </c>
      <c r="O31" s="9">
        <f t="shared" si="2"/>
        <v>0.22842777599999997</v>
      </c>
      <c r="P31" s="12">
        <f t="shared" si="8"/>
        <v>1.9959677419354831</v>
      </c>
      <c r="Q31" s="12">
        <f t="shared" si="9"/>
        <v>-48.287402667785749</v>
      </c>
    </row>
    <row r="32" spans="1:17" x14ac:dyDescent="0.25">
      <c r="A32" s="2" t="s">
        <v>29</v>
      </c>
      <c r="B32" s="6">
        <f>PARAMS!D31</f>
        <v>0</v>
      </c>
      <c r="E32">
        <f t="shared" si="10"/>
        <v>0.29000000000000009</v>
      </c>
      <c r="F32">
        <f t="shared" si="3"/>
        <v>0.34650000000000009</v>
      </c>
      <c r="G32">
        <f t="shared" si="4"/>
        <v>0.12610709687107233</v>
      </c>
      <c r="H32">
        <f t="shared" si="5"/>
        <v>0.21599928849999997</v>
      </c>
      <c r="I32" s="13">
        <f t="shared" si="6"/>
        <v>1929.8245614035081</v>
      </c>
      <c r="J32" s="13">
        <f t="shared" si="7"/>
        <v>-49064.210437401845</v>
      </c>
      <c r="M32">
        <f t="shared" si="0"/>
        <v>0.34650000000000009</v>
      </c>
      <c r="N32" s="9">
        <f t="shared" si="1"/>
        <v>0.12610709687107233</v>
      </c>
      <c r="O32" s="9">
        <f t="shared" si="2"/>
        <v>0.21599928849999997</v>
      </c>
      <c r="P32" s="12">
        <f t="shared" si="8"/>
        <v>1.9298245614035081</v>
      </c>
      <c r="Q32" s="12">
        <f t="shared" si="9"/>
        <v>-49.064210437401847</v>
      </c>
    </row>
    <row r="33" spans="1:17" x14ac:dyDescent="0.25">
      <c r="A33" s="2" t="s">
        <v>30</v>
      </c>
      <c r="B33" s="6">
        <f>PARAMS!D32</f>
        <v>0</v>
      </c>
      <c r="E33">
        <f t="shared" si="10"/>
        <v>0.3000000000000001</v>
      </c>
      <c r="F33">
        <f t="shared" si="3"/>
        <v>0.35500000000000009</v>
      </c>
      <c r="G33">
        <f t="shared" si="4"/>
        <v>0.13268578955562657</v>
      </c>
      <c r="H33">
        <f t="shared" si="5"/>
        <v>0.20408499999999993</v>
      </c>
      <c r="I33" s="13">
        <f t="shared" si="6"/>
        <v>1867.9245283018861</v>
      </c>
      <c r="J33" s="13">
        <f t="shared" si="7"/>
        <v>-49851.08147546641</v>
      </c>
      <c r="M33">
        <f t="shared" si="0"/>
        <v>0.35500000000000009</v>
      </c>
      <c r="N33" s="9">
        <f t="shared" si="1"/>
        <v>0.13268578955562657</v>
      </c>
      <c r="O33" s="9">
        <f t="shared" si="2"/>
        <v>0.20408499999999993</v>
      </c>
      <c r="P33" s="12">
        <f t="shared" si="8"/>
        <v>1.8679245283018862</v>
      </c>
      <c r="Q33" s="12">
        <f t="shared" si="9"/>
        <v>-49.851081475466408</v>
      </c>
    </row>
    <row r="34" spans="1:17" x14ac:dyDescent="0.25">
      <c r="E34">
        <f t="shared" si="10"/>
        <v>0.31000000000000011</v>
      </c>
      <c r="F34">
        <f t="shared" si="3"/>
        <v>0.36350000000000005</v>
      </c>
      <c r="G34">
        <f t="shared" si="4"/>
        <v>0.13937506141254255</v>
      </c>
      <c r="H34">
        <f t="shared" si="5"/>
        <v>0.19267052849999994</v>
      </c>
      <c r="I34" s="13">
        <f t="shared" si="6"/>
        <v>1809.8720292504565</v>
      </c>
      <c r="J34" s="13">
        <f t="shared" si="7"/>
        <v>-50649.480467709007</v>
      </c>
      <c r="M34">
        <f t="shared" si="0"/>
        <v>0.36350000000000005</v>
      </c>
      <c r="N34" s="9">
        <f t="shared" si="1"/>
        <v>0.13937506141254255</v>
      </c>
      <c r="O34" s="9">
        <f t="shared" si="2"/>
        <v>0.19267052849999994</v>
      </c>
      <c r="P34" s="12">
        <f t="shared" si="8"/>
        <v>1.8098720292504564</v>
      </c>
      <c r="Q34" s="12">
        <f t="shared" si="9"/>
        <v>-50.649480467709004</v>
      </c>
    </row>
    <row r="35" spans="1:17" x14ac:dyDescent="0.25">
      <c r="E35">
        <f t="shared" si="10"/>
        <v>0.32000000000000012</v>
      </c>
      <c r="F35">
        <f t="shared" si="3"/>
        <v>0.37200000000000011</v>
      </c>
      <c r="G35">
        <f t="shared" si="4"/>
        <v>0.14617311380688322</v>
      </c>
      <c r="H35">
        <f t="shared" si="5"/>
        <v>0.18174169599999995</v>
      </c>
      <c r="I35" s="13">
        <f t="shared" si="6"/>
        <v>1755.3191489361695</v>
      </c>
      <c r="J35" s="13">
        <f t="shared" si="7"/>
        <v>-51460.828021560956</v>
      </c>
      <c r="M35">
        <f t="shared" ref="M35:M66" si="11">+F35</f>
        <v>0.37200000000000011</v>
      </c>
      <c r="N35" s="9">
        <f t="shared" ref="N35:N66" si="12">+G35</f>
        <v>0.14617311380688322</v>
      </c>
      <c r="O35" s="9">
        <f t="shared" ref="O35:O66" si="13">+H35</f>
        <v>0.18174169599999995</v>
      </c>
      <c r="P35" s="12">
        <f t="shared" si="8"/>
        <v>1.7553191489361695</v>
      </c>
      <c r="Q35" s="12">
        <f t="shared" si="9"/>
        <v>-51.460828021560957</v>
      </c>
    </row>
    <row r="36" spans="1:17" x14ac:dyDescent="0.25">
      <c r="E36">
        <f t="shared" si="10"/>
        <v>0.33000000000000013</v>
      </c>
      <c r="F36">
        <f t="shared" si="3"/>
        <v>0.38050000000000006</v>
      </c>
      <c r="G36">
        <f t="shared" si="4"/>
        <v>0.15307823312362223</v>
      </c>
      <c r="H36">
        <f t="shared" si="5"/>
        <v>0.17128452849999992</v>
      </c>
      <c r="I36" s="13">
        <f t="shared" si="6"/>
        <v>1703.9586919104986</v>
      </c>
      <c r="J36" s="13">
        <f t="shared" si="7"/>
        <v>-52286.516464891647</v>
      </c>
      <c r="M36">
        <f t="shared" si="11"/>
        <v>0.38050000000000006</v>
      </c>
      <c r="N36" s="9">
        <f t="shared" si="12"/>
        <v>0.15307823312362223</v>
      </c>
      <c r="O36" s="9">
        <f t="shared" si="13"/>
        <v>0.17128452849999992</v>
      </c>
      <c r="P36" s="12">
        <f t="shared" si="8"/>
        <v>1.7039586919104985</v>
      </c>
      <c r="Q36" s="12">
        <f t="shared" si="9"/>
        <v>-52.286516464891648</v>
      </c>
    </row>
    <row r="37" spans="1:17" x14ac:dyDescent="0.25">
      <c r="E37">
        <f t="shared" si="10"/>
        <v>0.34000000000000014</v>
      </c>
      <c r="F37">
        <f t="shared" si="3"/>
        <v>0.38900000000000012</v>
      </c>
      <c r="G37">
        <f t="shared" si="4"/>
        <v>0.16008878427297779</v>
      </c>
      <c r="H37">
        <f t="shared" si="5"/>
        <v>0.1612852559999999</v>
      </c>
      <c r="I37" s="13">
        <f t="shared" si="6"/>
        <v>1655.5183946488287</v>
      </c>
      <c r="J37" s="13">
        <f t="shared" si="7"/>
        <v>-53127.923758044228</v>
      </c>
      <c r="M37">
        <f t="shared" si="11"/>
        <v>0.38900000000000012</v>
      </c>
      <c r="N37" s="9">
        <f t="shared" si="12"/>
        <v>0.16008878427297779</v>
      </c>
      <c r="O37" s="9">
        <f t="shared" si="13"/>
        <v>0.1612852559999999</v>
      </c>
      <c r="P37" s="12">
        <f t="shared" si="8"/>
        <v>1.6555183946488288</v>
      </c>
      <c r="Q37" s="12">
        <f t="shared" si="9"/>
        <v>-53.127923758044226</v>
      </c>
    </row>
    <row r="38" spans="1:17" x14ac:dyDescent="0.25">
      <c r="E38">
        <f t="shared" si="10"/>
        <v>0.35000000000000014</v>
      </c>
      <c r="F38">
        <f t="shared" si="3"/>
        <v>0.39750000000000008</v>
      </c>
      <c r="G38">
        <f t="shared" si="4"/>
        <v>0.16720320486985299</v>
      </c>
      <c r="H38">
        <f t="shared" si="5"/>
        <v>0.15173031249999991</v>
      </c>
      <c r="I38" s="13">
        <f t="shared" si="6"/>
        <v>1609.7560975609751</v>
      </c>
      <c r="J38" s="13">
        <f t="shared" si="7"/>
        <v>-53986.425967290372</v>
      </c>
      <c r="M38">
        <f t="shared" si="11"/>
        <v>0.39750000000000008</v>
      </c>
      <c r="N38" s="9">
        <f t="shared" si="12"/>
        <v>0.16720320486985299</v>
      </c>
      <c r="O38" s="9">
        <f t="shared" si="13"/>
        <v>0.15173031249999991</v>
      </c>
      <c r="P38" s="12">
        <f t="shared" si="8"/>
        <v>1.609756097560975</v>
      </c>
      <c r="Q38" s="12">
        <f t="shared" si="9"/>
        <v>-53.986425967290373</v>
      </c>
    </row>
    <row r="39" spans="1:17" x14ac:dyDescent="0.25">
      <c r="E39">
        <f t="shared" si="10"/>
        <v>0.36000000000000015</v>
      </c>
      <c r="F39">
        <f t="shared" si="3"/>
        <v>0.40600000000000014</v>
      </c>
      <c r="G39">
        <f t="shared" si="4"/>
        <v>0.17442000000000007</v>
      </c>
      <c r="H39">
        <f t="shared" si="5"/>
        <v>0.14260633599999992</v>
      </c>
      <c r="I39" s="13">
        <f t="shared" si="6"/>
        <v>1566.4556962025308</v>
      </c>
      <c r="J39" s="13">
        <f t="shared" si="7"/>
        <v>-54863.408661330737</v>
      </c>
      <c r="M39">
        <f t="shared" si="11"/>
        <v>0.40600000000000014</v>
      </c>
      <c r="N39" s="9">
        <f t="shared" si="12"/>
        <v>0.17442000000000007</v>
      </c>
      <c r="O39" s="9">
        <f t="shared" si="13"/>
        <v>0.14260633599999992</v>
      </c>
      <c r="P39" s="12">
        <f t="shared" si="8"/>
        <v>1.5664556962025309</v>
      </c>
      <c r="Q39" s="12">
        <f t="shared" si="9"/>
        <v>-54.863408661330737</v>
      </c>
    </row>
    <row r="40" spans="1:17" x14ac:dyDescent="0.25">
      <c r="E40">
        <f t="shared" si="10"/>
        <v>0.37000000000000016</v>
      </c>
      <c r="F40">
        <f t="shared" si="3"/>
        <v>0.41450000000000009</v>
      </c>
      <c r="G40">
        <f t="shared" si="4"/>
        <v>0.1817377374989852</v>
      </c>
      <c r="H40">
        <f t="shared" si="5"/>
        <v>0.13390016849999992</v>
      </c>
      <c r="I40" s="13">
        <f t="shared" si="6"/>
        <v>1525.4237288135587</v>
      </c>
      <c r="J40" s="13">
        <f t="shared" si="7"/>
        <v>-55760.277527725775</v>
      </c>
      <c r="M40">
        <f t="shared" si="11"/>
        <v>0.41450000000000009</v>
      </c>
      <c r="N40" s="9">
        <f t="shared" si="12"/>
        <v>0.1817377374989852</v>
      </c>
      <c r="O40" s="9">
        <f t="shared" si="13"/>
        <v>0.13390016849999992</v>
      </c>
      <c r="P40" s="12">
        <f t="shared" si="8"/>
        <v>1.5254237288135586</v>
      </c>
      <c r="Q40" s="12">
        <f t="shared" si="9"/>
        <v>-55.760277527725776</v>
      </c>
    </row>
    <row r="41" spans="1:17" x14ac:dyDescent="0.25">
      <c r="E41">
        <f t="shared" si="10"/>
        <v>0.38000000000000017</v>
      </c>
      <c r="F41">
        <f t="shared" si="3"/>
        <v>0.42300000000000015</v>
      </c>
      <c r="G41">
        <f t="shared" si="4"/>
        <v>0.18915504368110317</v>
      </c>
      <c r="H41">
        <f t="shared" si="5"/>
        <v>0.1255988559999999</v>
      </c>
      <c r="I41" s="13">
        <f t="shared" si="6"/>
        <v>1486.4864864864855</v>
      </c>
      <c r="J41" s="13">
        <f t="shared" si="7"/>
        <v>-56678.468457813156</v>
      </c>
      <c r="M41">
        <f t="shared" si="11"/>
        <v>0.42300000000000015</v>
      </c>
      <c r="N41" s="9">
        <f t="shared" si="12"/>
        <v>0.18915504368110317</v>
      </c>
      <c r="O41" s="9">
        <f t="shared" si="13"/>
        <v>0.1255988559999999</v>
      </c>
      <c r="P41" s="12">
        <f t="shared" si="8"/>
        <v>1.4864864864864855</v>
      </c>
      <c r="Q41" s="12">
        <f t="shared" si="9"/>
        <v>-56.678468457813153</v>
      </c>
    </row>
    <row r="42" spans="1:17" x14ac:dyDescent="0.25">
      <c r="E42">
        <f t="shared" si="10"/>
        <v>0.39000000000000018</v>
      </c>
      <c r="F42">
        <f t="shared" si="3"/>
        <v>0.43150000000000011</v>
      </c>
      <c r="G42">
        <f t="shared" si="4"/>
        <v>0.1966705994645617</v>
      </c>
      <c r="H42">
        <f t="shared" si="5"/>
        <v>0.11768964849999992</v>
      </c>
      <c r="I42" s="13">
        <f t="shared" si="6"/>
        <v>1449.4875549048311</v>
      </c>
      <c r="J42" s="13">
        <f t="shared" si="7"/>
        <v>-57619.457312906248</v>
      </c>
      <c r="M42">
        <f t="shared" si="11"/>
        <v>0.43150000000000011</v>
      </c>
      <c r="N42" s="9">
        <f t="shared" si="12"/>
        <v>0.1966705994645617</v>
      </c>
      <c r="O42" s="9">
        <f t="shared" si="13"/>
        <v>0.11768964849999992</v>
      </c>
      <c r="P42" s="12">
        <f t="shared" si="8"/>
        <v>1.4494875549048312</v>
      </c>
      <c r="Q42" s="12">
        <f t="shared" si="9"/>
        <v>-57.619457312906249</v>
      </c>
    </row>
    <row r="43" spans="1:17" x14ac:dyDescent="0.25">
      <c r="E43">
        <f t="shared" si="10"/>
        <v>0.40000000000000019</v>
      </c>
      <c r="F43">
        <f t="shared" si="3"/>
        <v>0.44000000000000017</v>
      </c>
      <c r="G43">
        <f t="shared" si="4"/>
        <v>0.20428313684687746</v>
      </c>
      <c r="H43">
        <f t="shared" si="5"/>
        <v>0.1101599999999999</v>
      </c>
      <c r="I43" s="13">
        <f t="shared" si="6"/>
        <v>1414.2857142857135</v>
      </c>
      <c r="J43" s="13">
        <f t="shared" si="7"/>
        <v>-58584.769558605527</v>
      </c>
      <c r="M43">
        <f t="shared" si="11"/>
        <v>0.44000000000000017</v>
      </c>
      <c r="N43" s="9">
        <f t="shared" si="12"/>
        <v>0.20428313684687746</v>
      </c>
      <c r="O43" s="9">
        <f t="shared" si="13"/>
        <v>0.1101599999999999</v>
      </c>
      <c r="P43" s="12">
        <f t="shared" si="8"/>
        <v>1.4142857142857135</v>
      </c>
      <c r="Q43" s="12">
        <f t="shared" si="9"/>
        <v>-58.584769558605529</v>
      </c>
    </row>
    <row r="44" spans="1:17" x14ac:dyDescent="0.25">
      <c r="E44">
        <f t="shared" si="10"/>
        <v>0.4100000000000002</v>
      </c>
      <c r="F44">
        <f t="shared" si="3"/>
        <v>0.44850000000000012</v>
      </c>
      <c r="G44">
        <f t="shared" si="4"/>
        <v>0.21199143569080817</v>
      </c>
      <c r="H44">
        <f t="shared" si="5"/>
        <v>0.10299756849999991</v>
      </c>
      <c r="I44" s="13">
        <f t="shared" si="6"/>
        <v>1380.7531380753132</v>
      </c>
      <c r="J44" s="13">
        <f t="shared" si="7"/>
        <v>-59575.989935886231</v>
      </c>
      <c r="M44">
        <f t="shared" si="11"/>
        <v>0.44850000000000012</v>
      </c>
      <c r="N44" s="9">
        <f t="shared" si="12"/>
        <v>0.21199143569080817</v>
      </c>
      <c r="O44" s="9">
        <f t="shared" si="13"/>
        <v>0.10299756849999991</v>
      </c>
      <c r="P44" s="12">
        <f t="shared" si="8"/>
        <v>1.3807531380753133</v>
      </c>
      <c r="Q44" s="12">
        <f t="shared" si="9"/>
        <v>-59.575989935886234</v>
      </c>
    </row>
    <row r="45" spans="1:17" x14ac:dyDescent="0.25">
      <c r="E45">
        <f t="shared" si="10"/>
        <v>0.42000000000000021</v>
      </c>
      <c r="F45">
        <f t="shared" si="3"/>
        <v>0.45700000000000018</v>
      </c>
      <c r="G45">
        <f t="shared" si="4"/>
        <v>0.21979432078650271</v>
      </c>
      <c r="H45">
        <f t="shared" si="5"/>
        <v>9.6190215999999884E-2</v>
      </c>
      <c r="I45" s="13">
        <f t="shared" si="6"/>
        <v>1348.773841961852</v>
      </c>
      <c r="J45" s="13">
        <f t="shared" si="7"/>
        <v>-60594.772325825063</v>
      </c>
      <c r="M45">
        <f t="shared" si="11"/>
        <v>0.45700000000000018</v>
      </c>
      <c r="N45" s="9">
        <f t="shared" si="12"/>
        <v>0.21979432078650271</v>
      </c>
      <c r="O45" s="9">
        <f t="shared" si="13"/>
        <v>9.6190215999999884E-2</v>
      </c>
      <c r="P45" s="12">
        <f t="shared" si="8"/>
        <v>1.348773841961852</v>
      </c>
      <c r="Q45" s="12">
        <f t="shared" si="9"/>
        <v>-60.594772325825062</v>
      </c>
    </row>
    <row r="46" spans="1:17" x14ac:dyDescent="0.25">
      <c r="E46">
        <f t="shared" si="10"/>
        <v>0.43000000000000022</v>
      </c>
      <c r="F46">
        <f t="shared" si="3"/>
        <v>0.46550000000000014</v>
      </c>
      <c r="G46">
        <f t="shared" si="4"/>
        <v>0.22769065916007639</v>
      </c>
      <c r="H46">
        <f t="shared" si="5"/>
        <v>8.9726008499999885E-2</v>
      </c>
      <c r="I46" s="13">
        <f t="shared" si="6"/>
        <v>1318.2423435419435</v>
      </c>
      <c r="J46" s="13">
        <f t="shared" si="7"/>
        <v>-61642.849958387989</v>
      </c>
      <c r="M46">
        <f t="shared" si="11"/>
        <v>0.46550000000000014</v>
      </c>
      <c r="N46" s="9">
        <f t="shared" si="12"/>
        <v>0.22769065916007639</v>
      </c>
      <c r="O46" s="9">
        <f t="shared" si="13"/>
        <v>8.9726008499999885E-2</v>
      </c>
      <c r="P46" s="12">
        <f t="shared" si="8"/>
        <v>1.3182423435419435</v>
      </c>
      <c r="Q46" s="12">
        <f t="shared" si="9"/>
        <v>-61.642849958387991</v>
      </c>
    </row>
    <row r="47" spans="1:17" x14ac:dyDescent="0.25">
      <c r="E47">
        <f t="shared" si="10"/>
        <v>0.44000000000000022</v>
      </c>
      <c r="F47">
        <f t="shared" si="3"/>
        <v>0.4740000000000002</v>
      </c>
      <c r="G47">
        <f t="shared" si="4"/>
        <v>0.23567935760265488</v>
      </c>
      <c r="H47">
        <f t="shared" si="5"/>
        <v>8.3593215999999901E-2</v>
      </c>
      <c r="I47" s="13">
        <f t="shared" si="6"/>
        <v>1289.0624999999993</v>
      </c>
      <c r="J47" s="13">
        <f t="shared" si="7"/>
        <v>-62722.046113944627</v>
      </c>
      <c r="M47">
        <f t="shared" si="11"/>
        <v>0.4740000000000002</v>
      </c>
      <c r="N47" s="9">
        <f t="shared" si="12"/>
        <v>0.23567935760265488</v>
      </c>
      <c r="O47" s="9">
        <f t="shared" si="13"/>
        <v>8.3593215999999901E-2</v>
      </c>
      <c r="P47" s="12">
        <f t="shared" si="8"/>
        <v>1.2890624999999993</v>
      </c>
      <c r="Q47" s="12">
        <f t="shared" si="9"/>
        <v>-62.722046113944629</v>
      </c>
    </row>
    <row r="48" spans="1:17" x14ac:dyDescent="0.25">
      <c r="E48">
        <f t="shared" si="10"/>
        <v>0.45000000000000023</v>
      </c>
      <c r="F48">
        <f t="shared" si="3"/>
        <v>0.48250000000000015</v>
      </c>
      <c r="G48">
        <f t="shared" si="4"/>
        <v>0.24375936039719606</v>
      </c>
      <c r="H48">
        <f t="shared" si="5"/>
        <v>7.7780312499999907E-2</v>
      </c>
      <c r="I48" s="13">
        <f t="shared" si="6"/>
        <v>1261.1464968152861</v>
      </c>
      <c r="J48" s="13">
        <f t="shared" si="7"/>
        <v>-63834.285468683745</v>
      </c>
      <c r="M48">
        <f t="shared" si="11"/>
        <v>0.48250000000000015</v>
      </c>
      <c r="N48" s="9">
        <f t="shared" si="12"/>
        <v>0.24375936039719606</v>
      </c>
      <c r="O48" s="9">
        <f t="shared" si="13"/>
        <v>7.7780312499999907E-2</v>
      </c>
      <c r="P48" s="12">
        <f t="shared" si="8"/>
        <v>1.2611464968152861</v>
      </c>
      <c r="Q48" s="12">
        <f t="shared" si="9"/>
        <v>-63.834285468683746</v>
      </c>
    </row>
    <row r="49" spans="5:17" x14ac:dyDescent="0.25">
      <c r="E49">
        <f t="shared" si="10"/>
        <v>0.46000000000000024</v>
      </c>
      <c r="F49">
        <f t="shared" si="3"/>
        <v>0.49100000000000021</v>
      </c>
      <c r="G49">
        <f t="shared" si="4"/>
        <v>0.25192964722318828</v>
      </c>
      <c r="H49">
        <f t="shared" si="5"/>
        <v>7.2275975999999895E-2</v>
      </c>
      <c r="I49" s="13">
        <f t="shared" si="6"/>
        <v>1234.413965087281</v>
      </c>
      <c r="J49" s="13">
        <f t="shared" si="7"/>
        <v>-64981.606241677058</v>
      </c>
      <c r="M49">
        <f t="shared" si="11"/>
        <v>0.49100000000000021</v>
      </c>
      <c r="N49" s="9">
        <f t="shared" si="12"/>
        <v>0.25192964722318828</v>
      </c>
      <c r="O49" s="9">
        <f t="shared" si="13"/>
        <v>7.2275975999999895E-2</v>
      </c>
      <c r="P49" s="12">
        <f t="shared" si="8"/>
        <v>1.234413965087281</v>
      </c>
      <c r="Q49" s="12">
        <f t="shared" si="9"/>
        <v>-64.981606241677056</v>
      </c>
    </row>
    <row r="50" spans="5:17" x14ac:dyDescent="0.25">
      <c r="E50">
        <f t="shared" si="10"/>
        <v>0.47000000000000025</v>
      </c>
      <c r="F50">
        <f t="shared" si="3"/>
        <v>0.49950000000000017</v>
      </c>
      <c r="G50">
        <f t="shared" si="4"/>
        <v>0.26018923122172083</v>
      </c>
      <c r="H50">
        <f t="shared" si="5"/>
        <v>6.7069088499999915E-2</v>
      </c>
      <c r="I50" s="13">
        <f t="shared" si="6"/>
        <v>1208.7912087912084</v>
      </c>
      <c r="J50" s="13">
        <f t="shared" si="7"/>
        <v>-66166.17331195774</v>
      </c>
      <c r="M50">
        <f t="shared" si="11"/>
        <v>0.49950000000000017</v>
      </c>
      <c r="N50" s="9">
        <f t="shared" si="12"/>
        <v>0.26018923122172083</v>
      </c>
      <c r="O50" s="9">
        <f t="shared" si="13"/>
        <v>6.7069088499999915E-2</v>
      </c>
      <c r="P50" s="12">
        <f t="shared" si="8"/>
        <v>1.2087912087912085</v>
      </c>
      <c r="Q50" s="12">
        <f t="shared" si="9"/>
        <v>-66.166173311957735</v>
      </c>
    </row>
    <row r="51" spans="5:17" x14ac:dyDescent="0.25">
      <c r="E51">
        <f t="shared" si="10"/>
        <v>0.48000000000000026</v>
      </c>
      <c r="F51">
        <f t="shared" si="3"/>
        <v>0.50800000000000023</v>
      </c>
      <c r="G51">
        <f t="shared" si="4"/>
        <v>0.26853715720547894</v>
      </c>
      <c r="H51">
        <f t="shared" si="5"/>
        <v>6.2148735999999913E-2</v>
      </c>
      <c r="I51" s="13">
        <f t="shared" si="6"/>
        <v>1184.2105263157887</v>
      </c>
      <c r="J51" s="13">
        <f t="shared" si="7"/>
        <v>-67390.29248880448</v>
      </c>
      <c r="M51">
        <f t="shared" si="11"/>
        <v>0.50800000000000023</v>
      </c>
      <c r="N51" s="9">
        <f t="shared" si="12"/>
        <v>0.26853715720547894</v>
      </c>
      <c r="O51" s="9">
        <f t="shared" si="13"/>
        <v>6.2148735999999913E-2</v>
      </c>
      <c r="P51" s="12">
        <f t="shared" si="8"/>
        <v>1.1842105263157887</v>
      </c>
      <c r="Q51" s="12">
        <f t="shared" si="9"/>
        <v>-67.390292488804477</v>
      </c>
    </row>
    <row r="52" spans="5:17" x14ac:dyDescent="0.25">
      <c r="E52">
        <f t="shared" si="10"/>
        <v>0.49000000000000027</v>
      </c>
      <c r="F52">
        <f t="shared" si="3"/>
        <v>0.51650000000000018</v>
      </c>
      <c r="G52">
        <f t="shared" si="4"/>
        <v>0.27697250000000018</v>
      </c>
      <c r="H52">
        <f t="shared" si="5"/>
        <v>5.7504208499999904E-2</v>
      </c>
      <c r="I52" s="13">
        <f t="shared" si="6"/>
        <v>1160.6096131301283</v>
      </c>
      <c r="J52" s="13">
        <f t="shared" si="7"/>
        <v>-68656.426137776725</v>
      </c>
      <c r="M52">
        <f t="shared" si="11"/>
        <v>0.51650000000000018</v>
      </c>
      <c r="N52" s="9">
        <f t="shared" si="12"/>
        <v>0.27697250000000018</v>
      </c>
      <c r="O52" s="9">
        <f t="shared" si="13"/>
        <v>5.7504208499999904E-2</v>
      </c>
      <c r="P52" s="12">
        <f t="shared" si="8"/>
        <v>1.1606096131301282</v>
      </c>
      <c r="Q52" s="12">
        <f t="shared" si="9"/>
        <v>-68.65642613777672</v>
      </c>
    </row>
    <row r="53" spans="5:17" x14ac:dyDescent="0.25">
      <c r="E53">
        <f t="shared" si="10"/>
        <v>0.50000000000000022</v>
      </c>
      <c r="F53">
        <f t="shared" si="3"/>
        <v>0.52500000000000013</v>
      </c>
      <c r="G53">
        <f t="shared" si="4"/>
        <v>0.28549436290406877</v>
      </c>
      <c r="H53">
        <f t="shared" si="5"/>
        <v>5.3124999999999901E-2</v>
      </c>
      <c r="I53" s="13">
        <f t="shared" si="6"/>
        <v>1137.9310344827582</v>
      </c>
      <c r="J53" s="13">
        <f t="shared" si="7"/>
        <v>-69967.210389439628</v>
      </c>
      <c r="M53">
        <f t="shared" si="11"/>
        <v>0.52500000000000013</v>
      </c>
      <c r="N53" s="9">
        <f t="shared" si="12"/>
        <v>0.28549436290406877</v>
      </c>
      <c r="O53" s="9">
        <f t="shared" si="13"/>
        <v>5.3124999999999901E-2</v>
      </c>
      <c r="P53" s="12">
        <f t="shared" si="8"/>
        <v>1.1379310344827582</v>
      </c>
      <c r="Q53" s="12">
        <f t="shared" si="9"/>
        <v>-69.967210389439629</v>
      </c>
    </row>
    <row r="54" spans="5:17" x14ac:dyDescent="0.25">
      <c r="E54">
        <f t="shared" si="10"/>
        <v>0.51000000000000023</v>
      </c>
      <c r="F54">
        <f t="shared" si="3"/>
        <v>0.5335000000000002</v>
      </c>
      <c r="G54">
        <f t="shared" si="4"/>
        <v>0.29410187625846612</v>
      </c>
      <c r="H54">
        <f t="shared" si="5"/>
        <v>4.9000808499999909E-2</v>
      </c>
      <c r="I54" s="13">
        <f t="shared" si="6"/>
        <v>1116.1217587373162</v>
      </c>
      <c r="J54" s="13">
        <f t="shared" si="7"/>
        <v>-71325.474187844637</v>
      </c>
      <c r="M54">
        <f t="shared" si="11"/>
        <v>0.5335000000000002</v>
      </c>
      <c r="N54" s="9">
        <f t="shared" si="12"/>
        <v>0.29410187625846612</v>
      </c>
      <c r="O54" s="9">
        <f t="shared" si="13"/>
        <v>4.9000808499999909E-2</v>
      </c>
      <c r="P54" s="12">
        <f t="shared" si="8"/>
        <v>1.1161217587373162</v>
      </c>
      <c r="Q54" s="12">
        <f t="shared" si="9"/>
        <v>-71.325474187844634</v>
      </c>
    </row>
    <row r="55" spans="5:17" x14ac:dyDescent="0.25">
      <c r="E55">
        <f t="shared" si="10"/>
        <v>0.52000000000000024</v>
      </c>
      <c r="F55">
        <f t="shared" si="3"/>
        <v>0.54200000000000015</v>
      </c>
      <c r="G55">
        <f t="shared" si="4"/>
        <v>0.30279419611346597</v>
      </c>
      <c r="H55">
        <f t="shared" si="5"/>
        <v>4.5121535999999907E-2</v>
      </c>
      <c r="I55" s="13">
        <f t="shared" si="6"/>
        <v>1095.1327433628314</v>
      </c>
      <c r="J55" s="13">
        <f t="shared" si="7"/>
        <v>-72734.260472623937</v>
      </c>
      <c r="M55">
        <f t="shared" si="11"/>
        <v>0.54200000000000015</v>
      </c>
      <c r="N55" s="9">
        <f t="shared" si="12"/>
        <v>0.30279419611346597</v>
      </c>
      <c r="O55" s="9">
        <f t="shared" si="13"/>
        <v>4.5121535999999907E-2</v>
      </c>
      <c r="P55" s="12">
        <f t="shared" si="8"/>
        <v>1.0951327433628315</v>
      </c>
      <c r="Q55" s="12">
        <f t="shared" si="9"/>
        <v>-72.73426047262393</v>
      </c>
    </row>
    <row r="56" spans="5:17" x14ac:dyDescent="0.25">
      <c r="E56">
        <f t="shared" si="10"/>
        <v>0.53000000000000025</v>
      </c>
      <c r="F56">
        <f t="shared" si="3"/>
        <v>0.55050000000000021</v>
      </c>
      <c r="G56">
        <f t="shared" si="4"/>
        <v>0.3115705029864832</v>
      </c>
      <c r="H56">
        <f t="shared" si="5"/>
        <v>4.1477288499999904E-2</v>
      </c>
      <c r="I56" s="13">
        <f t="shared" si="6"/>
        <v>1074.9185667752438</v>
      </c>
      <c r="J56" s="13">
        <f t="shared" si="7"/>
        <v>-74196.849833201544</v>
      </c>
      <c r="M56">
        <f t="shared" si="11"/>
        <v>0.55050000000000021</v>
      </c>
      <c r="N56" s="9">
        <f t="shared" si="12"/>
        <v>0.3115705029864832</v>
      </c>
      <c r="O56" s="9">
        <f t="shared" si="13"/>
        <v>4.1477288499999904E-2</v>
      </c>
      <c r="P56" s="12">
        <f t="shared" si="8"/>
        <v>1.0749185667752439</v>
      </c>
      <c r="Q56" s="12">
        <f t="shared" si="9"/>
        <v>-74.19684983320154</v>
      </c>
    </row>
    <row r="57" spans="5:17" x14ac:dyDescent="0.25">
      <c r="E57">
        <f t="shared" si="10"/>
        <v>0.54000000000000026</v>
      </c>
      <c r="F57">
        <f t="shared" si="3"/>
        <v>0.55900000000000016</v>
      </c>
      <c r="G57">
        <f t="shared" si="4"/>
        <v>0.32043000070218164</v>
      </c>
      <c r="H57">
        <f t="shared" si="5"/>
        <v>3.8058375999999915E-2</v>
      </c>
      <c r="I57" s="13">
        <f t="shared" si="6"/>
        <v>1055.4371002132193</v>
      </c>
      <c r="J57" s="13">
        <f t="shared" si="7"/>
        <v>-75716.787027638507</v>
      </c>
      <c r="M57">
        <f t="shared" si="11"/>
        <v>0.55900000000000016</v>
      </c>
      <c r="N57" s="9">
        <f t="shared" si="12"/>
        <v>0.32043000070218164</v>
      </c>
      <c r="O57" s="9">
        <f t="shared" si="13"/>
        <v>3.8058375999999915E-2</v>
      </c>
      <c r="P57" s="12">
        <f t="shared" si="8"/>
        <v>1.0554371002132192</v>
      </c>
      <c r="Q57" s="12">
        <f t="shared" si="9"/>
        <v>-75.716787027638503</v>
      </c>
    </row>
    <row r="58" spans="5:17" x14ac:dyDescent="0.25">
      <c r="E58">
        <f t="shared" si="10"/>
        <v>0.55000000000000027</v>
      </c>
      <c r="F58">
        <f t="shared" si="3"/>
        <v>0.56750000000000023</v>
      </c>
      <c r="G58">
        <f t="shared" si="4"/>
        <v>0.32937191530813636</v>
      </c>
      <c r="H58">
        <f t="shared" si="5"/>
        <v>3.4855312499999916E-2</v>
      </c>
      <c r="I58" s="13">
        <f t="shared" si="6"/>
        <v>1036.6492146596854</v>
      </c>
      <c r="J58" s="13">
        <f t="shared" si="7"/>
        <v>-77297.910823929604</v>
      </c>
      <c r="M58">
        <f t="shared" si="11"/>
        <v>0.56750000000000023</v>
      </c>
      <c r="N58" s="9">
        <f t="shared" si="12"/>
        <v>0.32937191530813636</v>
      </c>
      <c r="O58" s="9">
        <f t="shared" si="13"/>
        <v>3.4855312499999916E-2</v>
      </c>
      <c r="P58" s="12">
        <f t="shared" si="8"/>
        <v>1.0366492146596855</v>
      </c>
      <c r="Q58" s="12">
        <f t="shared" si="9"/>
        <v>-77.297910823929598</v>
      </c>
    </row>
    <row r="59" spans="5:17" x14ac:dyDescent="0.25">
      <c r="E59">
        <f t="shared" si="10"/>
        <v>0.56000000000000028</v>
      </c>
      <c r="F59">
        <f t="shared" si="3"/>
        <v>0.57600000000000018</v>
      </c>
      <c r="G59">
        <f t="shared" si="4"/>
        <v>0.33839549405983554</v>
      </c>
      <c r="H59">
        <f t="shared" si="5"/>
        <v>3.1858815999999915E-2</v>
      </c>
      <c r="I59" s="13">
        <f t="shared" si="6"/>
        <v>1018.518518518518</v>
      </c>
      <c r="J59" s="13">
        <f t="shared" si="7"/>
        <v>-78944.387700565945</v>
      </c>
      <c r="M59">
        <f t="shared" si="11"/>
        <v>0.57600000000000018</v>
      </c>
      <c r="N59" s="9">
        <f t="shared" si="12"/>
        <v>0.33839549405983554</v>
      </c>
      <c r="O59" s="9">
        <f t="shared" si="13"/>
        <v>3.1858815999999915E-2</v>
      </c>
      <c r="P59" s="12">
        <f t="shared" si="8"/>
        <v>1.0185185185185179</v>
      </c>
      <c r="Q59" s="12">
        <f t="shared" si="9"/>
        <v>-78.94438770056594</v>
      </c>
    </row>
    <row r="60" spans="5:17" x14ac:dyDescent="0.25">
      <c r="E60">
        <f t="shared" si="10"/>
        <v>0.57000000000000028</v>
      </c>
      <c r="F60">
        <f t="shared" si="3"/>
        <v>0.58450000000000024</v>
      </c>
      <c r="G60">
        <f t="shared" si="4"/>
        <v>0.34750000446942464</v>
      </c>
      <c r="H60">
        <f t="shared" si="5"/>
        <v>2.9059808499999919E-2</v>
      </c>
      <c r="I60" s="13">
        <f t="shared" si="6"/>
        <v>1001.0111223458033</v>
      </c>
      <c r="J60" s="13">
        <f t="shared" si="7"/>
        <v>-80660.750038923943</v>
      </c>
      <c r="M60">
        <f t="shared" si="11"/>
        <v>0.58450000000000024</v>
      </c>
      <c r="N60" s="9">
        <f t="shared" si="12"/>
        <v>0.34750000446942464</v>
      </c>
      <c r="O60" s="9">
        <f t="shared" si="13"/>
        <v>2.9059808499999919E-2</v>
      </c>
      <c r="P60" s="12">
        <f t="shared" si="8"/>
        <v>1.0010111223458034</v>
      </c>
      <c r="Q60" s="12">
        <f t="shared" si="9"/>
        <v>-80.660750038923936</v>
      </c>
    </row>
    <row r="61" spans="5:17" x14ac:dyDescent="0.25">
      <c r="E61">
        <f t="shared" si="10"/>
        <v>0.58000000000000029</v>
      </c>
      <c r="F61">
        <f t="shared" si="3"/>
        <v>0.59300000000000019</v>
      </c>
      <c r="G61">
        <f t="shared" si="4"/>
        <v>0.35668473341313645</v>
      </c>
      <c r="H61">
        <f t="shared" si="5"/>
        <v>2.6449415999999924E-2</v>
      </c>
      <c r="I61" s="13">
        <f t="shared" si="6"/>
        <v>984.09542743538725</v>
      </c>
      <c r="J61" s="13">
        <f t="shared" si="7"/>
        <v>-82451.939556381942</v>
      </c>
      <c r="M61">
        <f t="shared" si="11"/>
        <v>0.59300000000000019</v>
      </c>
      <c r="N61" s="9">
        <f t="shared" si="12"/>
        <v>0.35668473341313645</v>
      </c>
      <c r="O61" s="9">
        <f t="shared" si="13"/>
        <v>2.6449415999999924E-2</v>
      </c>
      <c r="P61" s="12">
        <f t="shared" si="8"/>
        <v>0.98409542743538725</v>
      </c>
      <c r="Q61" s="12">
        <f t="shared" si="9"/>
        <v>-82.451939556381944</v>
      </c>
    </row>
    <row r="62" spans="5:17" x14ac:dyDescent="0.25">
      <c r="E62">
        <f t="shared" si="10"/>
        <v>0.5900000000000003</v>
      </c>
      <c r="F62">
        <f t="shared" si="3"/>
        <v>0.60150000000000026</v>
      </c>
      <c r="G62">
        <f t="shared" si="4"/>
        <v>0.36594898629283046</v>
      </c>
      <c r="H62">
        <f t="shared" si="5"/>
        <v>2.4018968499999929E-2</v>
      </c>
      <c r="I62" s="13">
        <f t="shared" si="6"/>
        <v>967.74193548387041</v>
      </c>
      <c r="J62" s="13">
        <f t="shared" si="7"/>
        <v>-84323.356870896285</v>
      </c>
      <c r="M62">
        <f t="shared" si="11"/>
        <v>0.60150000000000026</v>
      </c>
      <c r="N62" s="9">
        <f t="shared" si="12"/>
        <v>0.36594898629283046</v>
      </c>
      <c r="O62" s="9">
        <f t="shared" si="13"/>
        <v>2.4018968499999929E-2</v>
      </c>
      <c r="P62" s="12">
        <f t="shared" si="8"/>
        <v>0.96774193548387044</v>
      </c>
      <c r="Q62" s="12">
        <f t="shared" si="9"/>
        <v>-84.323356870896291</v>
      </c>
    </row>
    <row r="63" spans="5:17" x14ac:dyDescent="0.25">
      <c r="E63">
        <f t="shared" si="10"/>
        <v>0.60000000000000031</v>
      </c>
      <c r="F63">
        <f t="shared" si="3"/>
        <v>0.61000000000000021</v>
      </c>
      <c r="G63">
        <f t="shared" si="4"/>
        <v>0.37529208624749899</v>
      </c>
      <c r="H63">
        <f t="shared" si="5"/>
        <v>2.1759999999999932E-2</v>
      </c>
      <c r="I63" s="13">
        <f t="shared" si="6"/>
        <v>951.92307692307645</v>
      </c>
      <c r="J63" s="13">
        <f t="shared" si="7"/>
        <v>-86280.918261307044</v>
      </c>
      <c r="M63">
        <f t="shared" si="11"/>
        <v>0.61000000000000021</v>
      </c>
      <c r="N63" s="9">
        <f t="shared" si="12"/>
        <v>0.37529208624749899</v>
      </c>
      <c r="O63" s="9">
        <f t="shared" si="13"/>
        <v>2.1759999999999932E-2</v>
      </c>
      <c r="P63" s="12">
        <f t="shared" si="8"/>
        <v>0.95192307692307643</v>
      </c>
      <c r="Q63" s="12">
        <f t="shared" si="9"/>
        <v>-86.28091826130705</v>
      </c>
    </row>
    <row r="64" spans="5:17" x14ac:dyDescent="0.25">
      <c r="E64">
        <f t="shared" si="10"/>
        <v>0.61000000000000032</v>
      </c>
      <c r="F64">
        <f t="shared" si="3"/>
        <v>0.61850000000000027</v>
      </c>
      <c r="G64">
        <f t="shared" si="4"/>
        <v>0.38471337341097228</v>
      </c>
      <c r="H64">
        <f t="shared" si="5"/>
        <v>1.966424849999994E-2</v>
      </c>
      <c r="I64" s="13">
        <f t="shared" si="6"/>
        <v>936.61305581835336</v>
      </c>
      <c r="J64" s="13">
        <f t="shared" si="7"/>
        <v>-88331.120900867129</v>
      </c>
      <c r="M64">
        <f t="shared" si="11"/>
        <v>0.61850000000000027</v>
      </c>
      <c r="N64" s="9">
        <f t="shared" si="12"/>
        <v>0.38471337341097228</v>
      </c>
      <c r="O64" s="9">
        <f t="shared" si="13"/>
        <v>1.966424849999994E-2</v>
      </c>
      <c r="P64" s="12">
        <f t="shared" si="8"/>
        <v>0.93661305581835341</v>
      </c>
      <c r="Q64" s="12">
        <f t="shared" si="9"/>
        <v>-88.331120900867134</v>
      </c>
    </row>
    <row r="65" spans="5:17" x14ac:dyDescent="0.25">
      <c r="E65">
        <f t="shared" si="10"/>
        <v>0.62000000000000033</v>
      </c>
      <c r="F65">
        <f t="shared" si="3"/>
        <v>0.62700000000000022</v>
      </c>
      <c r="G65">
        <f t="shared" si="4"/>
        <v>0.39421220421240161</v>
      </c>
      <c r="H65">
        <f t="shared" si="5"/>
        <v>1.7723655999999938E-2</v>
      </c>
      <c r="I65" s="13">
        <f t="shared" si="6"/>
        <v>921.78770949720638</v>
      </c>
      <c r="J65" s="13">
        <f t="shared" si="7"/>
        <v>-90481.118104640162</v>
      </c>
      <c r="M65">
        <f t="shared" si="11"/>
        <v>0.62700000000000022</v>
      </c>
      <c r="N65" s="9">
        <f t="shared" si="12"/>
        <v>0.39421220421240161</v>
      </c>
      <c r="O65" s="9">
        <f t="shared" si="13"/>
        <v>1.7723655999999938E-2</v>
      </c>
      <c r="P65" s="12">
        <f t="shared" si="8"/>
        <v>0.92178770949720634</v>
      </c>
      <c r="Q65" s="12">
        <f t="shared" si="9"/>
        <v>-90.48111810464016</v>
      </c>
    </row>
    <row r="66" spans="5:17" x14ac:dyDescent="0.25">
      <c r="E66">
        <f t="shared" si="10"/>
        <v>0.63000000000000034</v>
      </c>
      <c r="F66">
        <f t="shared" si="3"/>
        <v>0.63550000000000029</v>
      </c>
      <c r="G66">
        <f t="shared" si="4"/>
        <v>0.40378795071640056</v>
      </c>
      <c r="H66">
        <f t="shared" si="5"/>
        <v>1.5930368499999941E-2</v>
      </c>
      <c r="I66" s="13">
        <f t="shared" si="6"/>
        <v>907.42438130155767</v>
      </c>
      <c r="J66" s="13">
        <f t="shared" si="7"/>
        <v>-92738.806457771716</v>
      </c>
      <c r="M66">
        <f t="shared" si="11"/>
        <v>0.63550000000000029</v>
      </c>
      <c r="N66" s="9">
        <f t="shared" si="12"/>
        <v>0.40378795071640056</v>
      </c>
      <c r="O66" s="9">
        <f t="shared" si="13"/>
        <v>1.5930368499999941E-2</v>
      </c>
      <c r="P66" s="12">
        <f t="shared" si="8"/>
        <v>0.90742438130155767</v>
      </c>
      <c r="Q66" s="12">
        <f t="shared" si="9"/>
        <v>-92.738806457771716</v>
      </c>
    </row>
    <row r="67" spans="5:17" x14ac:dyDescent="0.25">
      <c r="E67">
        <f t="shared" si="10"/>
        <v>0.64000000000000035</v>
      </c>
      <c r="F67">
        <f t="shared" si="3"/>
        <v>0.64400000000000024</v>
      </c>
      <c r="G67">
        <f t="shared" si="4"/>
        <v>0.41344000000000036</v>
      </c>
      <c r="H67">
        <f t="shared" si="5"/>
        <v>1.4276735999999944E-2</v>
      </c>
      <c r="I67" s="13">
        <f t="shared" si="6"/>
        <v>893.50180505415119</v>
      </c>
      <c r="J67" s="13">
        <f t="shared" si="7"/>
        <v>-95112.927098463813</v>
      </c>
      <c r="M67">
        <f t="shared" ref="M67:M103" si="14">+F67</f>
        <v>0.64400000000000024</v>
      </c>
      <c r="N67" s="9">
        <f t="shared" ref="N67:N103" si="15">+G67</f>
        <v>0.41344000000000036</v>
      </c>
      <c r="O67" s="9">
        <f t="shared" ref="O67:O103" si="16">+H67</f>
        <v>1.4276735999999944E-2</v>
      </c>
      <c r="P67" s="12">
        <f t="shared" si="8"/>
        <v>0.89350180505415122</v>
      </c>
      <c r="Q67" s="12">
        <f t="shared" si="9"/>
        <v>-95.112927098463814</v>
      </c>
    </row>
    <row r="68" spans="5:17" x14ac:dyDescent="0.25">
      <c r="E68">
        <f t="shared" si="10"/>
        <v>0.65000000000000036</v>
      </c>
      <c r="F68">
        <f t="shared" ref="F68:F103" si="17">+$B$3+(1-$B$4-$B$3)*E68</f>
        <v>0.6525000000000003</v>
      </c>
      <c r="G68">
        <f t="shared" ref="G68:G103" si="18">$B$6*E68^$B$7</f>
        <v>0.42316775356382041</v>
      </c>
      <c r="H68">
        <f t="shared" ref="H68:H103" si="19">$B$8*(1-E68)^$B$9</f>
        <v>1.2755312499999947E-2</v>
      </c>
      <c r="I68" s="13">
        <f t="shared" ref="I68:I103" si="20">$B$29/((F68-$B$3+0.01)/(1-$B$3))^$B$30+$B$31/((1-F68-0.001))^$B$32</f>
        <v>879.99999999999955</v>
      </c>
      <c r="J68" s="13">
        <f t="shared" ref="J68:J103" si="21">$B$22/((F68-$B$3+0.01)/(1-$B$3))^$B$23+$B$24/((1-F68-$B$4+0.001)/(1-$B$4))^$B$25</f>
        <v>-97613.183939417373</v>
      </c>
      <c r="M68">
        <f t="shared" si="14"/>
        <v>0.6525000000000003</v>
      </c>
      <c r="N68" s="9">
        <f t="shared" si="15"/>
        <v>0.42316775356382041</v>
      </c>
      <c r="O68" s="9">
        <f t="shared" si="16"/>
        <v>1.2755312499999947E-2</v>
      </c>
      <c r="P68" s="12">
        <f t="shared" ref="P68:P103" si="22">+I68/1000</f>
        <v>0.87999999999999956</v>
      </c>
      <c r="Q68" s="12">
        <f t="shared" ref="Q68:Q103" si="23">+J68/1000</f>
        <v>-97.613183939417368</v>
      </c>
    </row>
    <row r="69" spans="5:17" x14ac:dyDescent="0.25">
      <c r="E69">
        <f t="shared" ref="E69:E103" si="24">+E68+0.01</f>
        <v>0.66000000000000036</v>
      </c>
      <c r="F69">
        <f t="shared" si="17"/>
        <v>0.66100000000000025</v>
      </c>
      <c r="G69">
        <f t="shared" si="18"/>
        <v>0.43297062677507381</v>
      </c>
      <c r="H69">
        <f t="shared" si="19"/>
        <v>1.1358855999999952E-2</v>
      </c>
      <c r="I69" s="13">
        <f t="shared" si="20"/>
        <v>866.90017513134819</v>
      </c>
      <c r="J69" s="13">
        <f t="shared" si="21"/>
        <v>-100250.38225439338</v>
      </c>
      <c r="M69">
        <f t="shared" si="14"/>
        <v>0.66100000000000025</v>
      </c>
      <c r="N69" s="9">
        <f t="shared" si="15"/>
        <v>0.43297062677507381</v>
      </c>
      <c r="O69" s="9">
        <f t="shared" si="16"/>
        <v>1.1358855999999952E-2</v>
      </c>
      <c r="P69" s="12">
        <f t="shared" si="22"/>
        <v>0.86690017513134821</v>
      </c>
      <c r="Q69" s="12">
        <f t="shared" si="23"/>
        <v>-100.25038225439337</v>
      </c>
    </row>
    <row r="70" spans="5:17" x14ac:dyDescent="0.25">
      <c r="E70">
        <f t="shared" si="24"/>
        <v>0.67000000000000037</v>
      </c>
      <c r="F70">
        <f t="shared" si="17"/>
        <v>0.66950000000000032</v>
      </c>
      <c r="G70">
        <f t="shared" si="18"/>
        <v>0.44284804834022956</v>
      </c>
      <c r="H70">
        <f t="shared" si="19"/>
        <v>1.0080328499999952E-2</v>
      </c>
      <c r="I70" s="13">
        <f t="shared" si="20"/>
        <v>854.18464193270006</v>
      </c>
      <c r="J70" s="13">
        <f t="shared" si="21"/>
        <v>-103036.59187206476</v>
      </c>
      <c r="M70">
        <f t="shared" si="14"/>
        <v>0.66950000000000032</v>
      </c>
      <c r="N70" s="9">
        <f t="shared" si="15"/>
        <v>0.44284804834022956</v>
      </c>
      <c r="O70" s="9">
        <f t="shared" si="16"/>
        <v>1.0080328499999952E-2</v>
      </c>
      <c r="P70" s="12">
        <f t="shared" si="22"/>
        <v>0.85418464193270005</v>
      </c>
      <c r="Q70" s="12">
        <f t="shared" si="23"/>
        <v>-103.03659187206476</v>
      </c>
    </row>
    <row r="71" spans="5:17" x14ac:dyDescent="0.25">
      <c r="E71">
        <f t="shared" si="24"/>
        <v>0.68000000000000038</v>
      </c>
      <c r="F71">
        <f t="shared" si="17"/>
        <v>0.67800000000000027</v>
      </c>
      <c r="G71">
        <f t="shared" si="18"/>
        <v>0.45279945980533187</v>
      </c>
      <c r="H71">
        <f t="shared" si="19"/>
        <v>8.9128959999999566E-3</v>
      </c>
      <c r="I71" s="13">
        <f t="shared" si="20"/>
        <v>841.83673469387713</v>
      </c>
      <c r="J71" s="13">
        <f t="shared" si="21"/>
        <v>-105985.34026058798</v>
      </c>
      <c r="M71">
        <f t="shared" si="14"/>
        <v>0.67800000000000027</v>
      </c>
      <c r="N71" s="9">
        <f t="shared" si="15"/>
        <v>0.45279945980533187</v>
      </c>
      <c r="O71" s="9">
        <f t="shared" si="16"/>
        <v>8.9128959999999566E-3</v>
      </c>
      <c r="P71" s="12">
        <f t="shared" si="22"/>
        <v>0.8418367346938771</v>
      </c>
      <c r="Q71" s="12">
        <f t="shared" si="23"/>
        <v>-105.98534026058798</v>
      </c>
    </row>
    <row r="72" spans="5:17" x14ac:dyDescent="0.25">
      <c r="E72">
        <f t="shared" si="24"/>
        <v>0.69000000000000039</v>
      </c>
      <c r="F72">
        <f t="shared" si="17"/>
        <v>0.68650000000000033</v>
      </c>
      <c r="G72">
        <f t="shared" si="18"/>
        <v>0.46282431508213828</v>
      </c>
      <c r="H72">
        <f t="shared" si="19"/>
        <v>7.8499284999999589E-3</v>
      </c>
      <c r="I72" s="13">
        <f t="shared" si="20"/>
        <v>829.84073763621075</v>
      </c>
      <c r="J72" s="13">
        <f t="shared" si="21"/>
        <v>-109111.84212503032</v>
      </c>
      <c r="M72">
        <f t="shared" si="14"/>
        <v>0.68650000000000033</v>
      </c>
      <c r="N72" s="9">
        <f t="shared" si="15"/>
        <v>0.46282431508213828</v>
      </c>
      <c r="O72" s="9">
        <f t="shared" si="16"/>
        <v>7.8499284999999589E-3</v>
      </c>
      <c r="P72" s="12">
        <f t="shared" si="22"/>
        <v>0.8298407376362108</v>
      </c>
      <c r="Q72" s="12">
        <f t="shared" si="23"/>
        <v>-109.11184212503032</v>
      </c>
    </row>
    <row r="73" spans="5:17" x14ac:dyDescent="0.25">
      <c r="E73">
        <f t="shared" si="24"/>
        <v>0.7000000000000004</v>
      </c>
      <c r="F73">
        <f t="shared" si="17"/>
        <v>0.69500000000000028</v>
      </c>
      <c r="G73">
        <f t="shared" si="18"/>
        <v>0.47292207999838659</v>
      </c>
      <c r="H73">
        <f t="shared" si="19"/>
        <v>6.8849999999999623E-3</v>
      </c>
      <c r="I73" s="13">
        <f t="shared" si="20"/>
        <v>818.18181818181768</v>
      </c>
      <c r="J73" s="13">
        <f t="shared" si="21"/>
        <v>-112433.27387353448</v>
      </c>
      <c r="M73">
        <f t="shared" si="14"/>
        <v>0.69500000000000028</v>
      </c>
      <c r="N73" s="9">
        <f t="shared" si="15"/>
        <v>0.47292207999838659</v>
      </c>
      <c r="O73" s="9">
        <f t="shared" si="16"/>
        <v>6.8849999999999623E-3</v>
      </c>
      <c r="P73" s="12">
        <f t="shared" si="22"/>
        <v>0.81818181818181768</v>
      </c>
      <c r="Q73" s="12">
        <f t="shared" si="23"/>
        <v>-112.43327387353447</v>
      </c>
    </row>
    <row r="74" spans="5:17" x14ac:dyDescent="0.25">
      <c r="E74">
        <f t="shared" si="24"/>
        <v>0.71000000000000041</v>
      </c>
      <c r="F74">
        <f t="shared" si="17"/>
        <v>0.70350000000000035</v>
      </c>
      <c r="G74">
        <f t="shared" si="18"/>
        <v>0.4830922318706341</v>
      </c>
      <c r="H74">
        <f t="shared" si="19"/>
        <v>6.011888499999965E-3</v>
      </c>
      <c r="I74" s="13">
        <f t="shared" si="20"/>
        <v>806.84596577017066</v>
      </c>
      <c r="J74" s="13">
        <f t="shared" si="21"/>
        <v>-115969.10357098914</v>
      </c>
      <c r="M74">
        <f t="shared" si="14"/>
        <v>0.70350000000000035</v>
      </c>
      <c r="N74" s="9">
        <f t="shared" si="15"/>
        <v>0.4830922318706341</v>
      </c>
      <c r="O74" s="9">
        <f t="shared" si="16"/>
        <v>6.011888499999965E-3</v>
      </c>
      <c r="P74" s="12">
        <f t="shared" si="22"/>
        <v>0.80684596577017065</v>
      </c>
      <c r="Q74" s="12">
        <f t="shared" si="23"/>
        <v>-115.96910357098915</v>
      </c>
    </row>
    <row r="75" spans="5:17" x14ac:dyDescent="0.25">
      <c r="E75">
        <f t="shared" si="24"/>
        <v>0.72000000000000042</v>
      </c>
      <c r="F75">
        <f t="shared" si="17"/>
        <v>0.7120000000000003</v>
      </c>
      <c r="G75">
        <f t="shared" si="18"/>
        <v>0.49333425909823087</v>
      </c>
      <c r="H75">
        <f t="shared" si="19"/>
        <v>5.2245759999999678E-3</v>
      </c>
      <c r="I75" s="13">
        <f t="shared" si="20"/>
        <v>795.81993569131794</v>
      </c>
      <c r="J75" s="13">
        <f t="shared" si="21"/>
        <v>-119741.48997697269</v>
      </c>
      <c r="M75">
        <f t="shared" si="14"/>
        <v>0.7120000000000003</v>
      </c>
      <c r="N75" s="9">
        <f t="shared" si="15"/>
        <v>0.49333425909823087</v>
      </c>
      <c r="O75" s="9">
        <f t="shared" si="16"/>
        <v>5.2245759999999678E-3</v>
      </c>
      <c r="P75" s="12">
        <f t="shared" si="22"/>
        <v>0.79581993569131793</v>
      </c>
      <c r="Q75" s="12">
        <f t="shared" si="23"/>
        <v>-119.74148997697269</v>
      </c>
    </row>
    <row r="76" spans="5:17" x14ac:dyDescent="0.25">
      <c r="E76">
        <f t="shared" si="24"/>
        <v>0.73000000000000043</v>
      </c>
      <c r="F76">
        <f t="shared" si="17"/>
        <v>0.72050000000000036</v>
      </c>
      <c r="G76">
        <f t="shared" si="18"/>
        <v>0.50364766077710565</v>
      </c>
      <c r="H76">
        <f t="shared" si="19"/>
        <v>4.5172484999999717E-3</v>
      </c>
      <c r="I76" s="13">
        <f t="shared" si="20"/>
        <v>785.09119746233102</v>
      </c>
      <c r="J76" s="13">
        <f t="shared" si="21"/>
        <v>-123775.76821846831</v>
      </c>
      <c r="M76">
        <f t="shared" si="14"/>
        <v>0.72050000000000036</v>
      </c>
      <c r="N76" s="9">
        <f t="shared" si="15"/>
        <v>0.50364766077710565</v>
      </c>
      <c r="O76" s="9">
        <f t="shared" si="16"/>
        <v>4.5172484999999717E-3</v>
      </c>
      <c r="P76" s="12">
        <f t="shared" si="22"/>
        <v>0.78509119746233103</v>
      </c>
      <c r="Q76" s="12">
        <f t="shared" si="23"/>
        <v>-123.7757682184683</v>
      </c>
    </row>
    <row r="77" spans="5:17" x14ac:dyDescent="0.25">
      <c r="E77">
        <f t="shared" si="24"/>
        <v>0.74000000000000044</v>
      </c>
      <c r="F77">
        <f t="shared" si="17"/>
        <v>0.72900000000000031</v>
      </c>
      <c r="G77">
        <f t="shared" si="18"/>
        <v>0.51403194633213267</v>
      </c>
      <c r="H77">
        <f t="shared" si="19"/>
        <v>3.8842959999999733E-3</v>
      </c>
      <c r="I77" s="13">
        <f t="shared" si="20"/>
        <v>774.64788732394322</v>
      </c>
      <c r="J77" s="13">
        <f t="shared" si="21"/>
        <v>-128101.04494648111</v>
      </c>
      <c r="M77">
        <f t="shared" si="14"/>
        <v>0.72900000000000031</v>
      </c>
      <c r="N77" s="9">
        <f t="shared" si="15"/>
        <v>0.51403194633213267</v>
      </c>
      <c r="O77" s="9">
        <f t="shared" si="16"/>
        <v>3.8842959999999733E-3</v>
      </c>
      <c r="P77" s="12">
        <f t="shared" si="22"/>
        <v>0.77464788732394319</v>
      </c>
      <c r="Q77" s="12">
        <f t="shared" si="23"/>
        <v>-128.1010449464811</v>
      </c>
    </row>
    <row r="78" spans="5:17" x14ac:dyDescent="0.25">
      <c r="E78">
        <f t="shared" si="24"/>
        <v>0.75000000000000044</v>
      </c>
      <c r="F78">
        <f t="shared" si="17"/>
        <v>0.73750000000000038</v>
      </c>
      <c r="G78">
        <f t="shared" si="18"/>
        <v>0.52448663516695115</v>
      </c>
      <c r="H78">
        <f t="shared" si="19"/>
        <v>3.3203124999999765E-3</v>
      </c>
      <c r="I78" s="13">
        <f t="shared" si="20"/>
        <v>764.47876447876399</v>
      </c>
      <c r="J78" s="13">
        <f t="shared" si="21"/>
        <v>-132750.93299833027</v>
      </c>
      <c r="M78">
        <f t="shared" si="14"/>
        <v>0.73750000000000038</v>
      </c>
      <c r="N78" s="9">
        <f t="shared" si="15"/>
        <v>0.52448663516695115</v>
      </c>
      <c r="O78" s="9">
        <f t="shared" si="16"/>
        <v>3.3203124999999765E-3</v>
      </c>
      <c r="P78" s="12">
        <f t="shared" si="22"/>
        <v>0.76447876447876395</v>
      </c>
      <c r="Q78" s="12">
        <f t="shared" si="23"/>
        <v>-132.75093299833028</v>
      </c>
    </row>
    <row r="79" spans="5:17" x14ac:dyDescent="0.25">
      <c r="E79">
        <f t="shared" si="24"/>
        <v>0.76000000000000045</v>
      </c>
      <c r="F79">
        <f t="shared" si="17"/>
        <v>0.74600000000000033</v>
      </c>
      <c r="G79">
        <f t="shared" si="18"/>
        <v>0.53501125633018276</v>
      </c>
      <c r="H79">
        <f t="shared" si="19"/>
        <v>2.820095999999979E-3</v>
      </c>
      <c r="I79" s="13">
        <f t="shared" si="20"/>
        <v>754.57317073170691</v>
      </c>
      <c r="J79" s="13">
        <f t="shared" si="21"/>
        <v>-137764.4654017807</v>
      </c>
      <c r="M79">
        <f t="shared" si="14"/>
        <v>0.74600000000000033</v>
      </c>
      <c r="N79" s="9">
        <f t="shared" si="15"/>
        <v>0.53501125633018276</v>
      </c>
      <c r="O79" s="9">
        <f t="shared" si="16"/>
        <v>2.820095999999979E-3</v>
      </c>
      <c r="P79" s="12">
        <f t="shared" si="22"/>
        <v>0.75457317073170693</v>
      </c>
      <c r="Q79" s="12">
        <f t="shared" si="23"/>
        <v>-137.76446540178071</v>
      </c>
    </row>
    <row r="80" spans="5:17" x14ac:dyDescent="0.25">
      <c r="E80">
        <f t="shared" si="24"/>
        <v>0.77000000000000046</v>
      </c>
      <c r="F80">
        <f t="shared" si="17"/>
        <v>0.75450000000000039</v>
      </c>
      <c r="G80">
        <f t="shared" si="18"/>
        <v>0.54560534819707418</v>
      </c>
      <c r="H80">
        <f t="shared" si="19"/>
        <v>2.3786484999999808E-3</v>
      </c>
      <c r="I80" s="13">
        <f t="shared" si="20"/>
        <v>744.92099322799049</v>
      </c>
      <c r="J80" s="13">
        <f t="shared" si="21"/>
        <v>-143187.24214236965</v>
      </c>
      <c r="M80">
        <f t="shared" si="14"/>
        <v>0.75450000000000039</v>
      </c>
      <c r="N80" s="9">
        <f t="shared" si="15"/>
        <v>0.54560534819707418</v>
      </c>
      <c r="O80" s="9">
        <f t="shared" si="16"/>
        <v>2.3786484999999808E-3</v>
      </c>
      <c r="P80" s="12">
        <f t="shared" si="22"/>
        <v>0.74492099322799055</v>
      </c>
      <c r="Q80" s="12">
        <f t="shared" si="23"/>
        <v>-143.18724214236966</v>
      </c>
    </row>
    <row r="81" spans="5:17" x14ac:dyDescent="0.25">
      <c r="E81">
        <f t="shared" si="24"/>
        <v>0.78000000000000047</v>
      </c>
      <c r="F81">
        <f t="shared" si="17"/>
        <v>0.76300000000000034</v>
      </c>
      <c r="G81">
        <f t="shared" si="18"/>
        <v>0.55626845816565995</v>
      </c>
      <c r="H81">
        <f t="shared" si="19"/>
        <v>1.9911759999999825E-3</v>
      </c>
      <c r="I81" s="13">
        <f t="shared" si="20"/>
        <v>735.51263001485847</v>
      </c>
      <c r="J81" s="13">
        <f t="shared" si="21"/>
        <v>-149072.88215552736</v>
      </c>
      <c r="M81">
        <f t="shared" si="14"/>
        <v>0.76300000000000034</v>
      </c>
      <c r="N81" s="9">
        <f t="shared" si="15"/>
        <v>0.55626845816565995</v>
      </c>
      <c r="O81" s="9">
        <f t="shared" si="16"/>
        <v>1.9911759999999825E-3</v>
      </c>
      <c r="P81" s="12">
        <f t="shared" si="22"/>
        <v>0.73551263001485845</v>
      </c>
      <c r="Q81" s="12">
        <f t="shared" si="23"/>
        <v>-149.07288215552737</v>
      </c>
    </row>
    <row r="82" spans="5:17" x14ac:dyDescent="0.25">
      <c r="E82">
        <f t="shared" si="24"/>
        <v>0.79000000000000048</v>
      </c>
      <c r="F82">
        <f t="shared" si="17"/>
        <v>0.77150000000000041</v>
      </c>
      <c r="G82">
        <f t="shared" si="18"/>
        <v>0.56700014236660523</v>
      </c>
      <c r="H82">
        <f t="shared" si="19"/>
        <v>1.653088499999985E-3</v>
      </c>
      <c r="I82" s="13">
        <f t="shared" si="20"/>
        <v>726.33895818048381</v>
      </c>
      <c r="J82" s="13">
        <f t="shared" si="21"/>
        <v>-155484.88005213393</v>
      </c>
      <c r="M82">
        <f t="shared" si="14"/>
        <v>0.77150000000000041</v>
      </c>
      <c r="N82" s="9">
        <f t="shared" si="15"/>
        <v>0.56700014236660523</v>
      </c>
      <c r="O82" s="9">
        <f t="shared" si="16"/>
        <v>1.653088499999985E-3</v>
      </c>
      <c r="P82" s="12">
        <f t="shared" si="22"/>
        <v>0.72633895818048377</v>
      </c>
      <c r="Q82" s="12">
        <f t="shared" si="23"/>
        <v>-155.48488005213392</v>
      </c>
    </row>
    <row r="83" spans="5:17" x14ac:dyDescent="0.25">
      <c r="E83">
        <f t="shared" si="24"/>
        <v>0.80000000000000049</v>
      </c>
      <c r="F83">
        <f t="shared" si="17"/>
        <v>0.78000000000000036</v>
      </c>
      <c r="G83">
        <f t="shared" si="18"/>
        <v>0.57779996538594625</v>
      </c>
      <c r="H83">
        <f t="shared" si="19"/>
        <v>1.3599999999999867E-3</v>
      </c>
      <c r="I83" s="13">
        <f t="shared" si="20"/>
        <v>717.39130434782578</v>
      </c>
      <c r="J83" s="13">
        <f t="shared" si="21"/>
        <v>-162499.00607110001</v>
      </c>
      <c r="M83">
        <f t="shared" si="14"/>
        <v>0.78000000000000036</v>
      </c>
      <c r="N83" s="9">
        <f t="shared" si="15"/>
        <v>0.57779996538594625</v>
      </c>
      <c r="O83" s="9">
        <f t="shared" si="16"/>
        <v>1.3599999999999867E-3</v>
      </c>
      <c r="P83" s="12">
        <f t="shared" si="22"/>
        <v>0.71739130434782583</v>
      </c>
      <c r="Q83" s="12">
        <f t="shared" si="23"/>
        <v>-162.49900607110001</v>
      </c>
    </row>
    <row r="84" spans="5:17" x14ac:dyDescent="0.25">
      <c r="E84">
        <f t="shared" si="24"/>
        <v>0.8100000000000005</v>
      </c>
      <c r="F84">
        <f t="shared" si="17"/>
        <v>0.78850000000000042</v>
      </c>
      <c r="G84">
        <f t="shared" si="18"/>
        <v>0.58866750000000057</v>
      </c>
      <c r="H84">
        <f t="shared" si="19"/>
        <v>1.1077284999999886E-3</v>
      </c>
      <c r="I84" s="13">
        <f t="shared" si="20"/>
        <v>708.66141732283415</v>
      </c>
      <c r="J84" s="13">
        <f t="shared" si="21"/>
        <v>-170206.44484252488</v>
      </c>
      <c r="M84">
        <f t="shared" si="14"/>
        <v>0.78850000000000042</v>
      </c>
      <c r="N84" s="9">
        <f t="shared" si="15"/>
        <v>0.58866750000000057</v>
      </c>
      <c r="O84" s="9">
        <f t="shared" si="16"/>
        <v>1.1077284999999886E-3</v>
      </c>
      <c r="P84" s="12">
        <f t="shared" si="22"/>
        <v>0.70866141732283416</v>
      </c>
      <c r="Q84" s="12">
        <f t="shared" si="23"/>
        <v>-170.20644484252489</v>
      </c>
    </row>
    <row r="85" spans="5:17" x14ac:dyDescent="0.25">
      <c r="E85">
        <f t="shared" si="24"/>
        <v>0.82000000000000051</v>
      </c>
      <c r="F85">
        <f t="shared" si="17"/>
        <v>0.79700000000000037</v>
      </c>
      <c r="G85">
        <f t="shared" si="18"/>
        <v>0.59960232692176962</v>
      </c>
      <c r="H85">
        <f t="shared" si="19"/>
        <v>8.9229599999998991E-4</v>
      </c>
      <c r="I85" s="13">
        <f t="shared" si="20"/>
        <v>700.14144271569978</v>
      </c>
      <c r="J85" s="13">
        <f t="shared" si="21"/>
        <v>-178717.95360798665</v>
      </c>
      <c r="M85">
        <f t="shared" si="14"/>
        <v>0.79700000000000037</v>
      </c>
      <c r="N85" s="9">
        <f t="shared" si="15"/>
        <v>0.59960232692176962</v>
      </c>
      <c r="O85" s="9">
        <f t="shared" si="16"/>
        <v>8.9229599999998991E-4</v>
      </c>
      <c r="P85" s="12">
        <f t="shared" si="22"/>
        <v>0.70014144271569978</v>
      </c>
      <c r="Q85" s="12">
        <f t="shared" si="23"/>
        <v>-178.71795360798666</v>
      </c>
    </row>
    <row r="86" spans="5:17" x14ac:dyDescent="0.25">
      <c r="E86">
        <f t="shared" si="24"/>
        <v>0.83000000000000052</v>
      </c>
      <c r="F86">
        <f t="shared" si="17"/>
        <v>0.80550000000000044</v>
      </c>
      <c r="G86">
        <f t="shared" si="18"/>
        <v>0.61060403455819934</v>
      </c>
      <c r="H86">
        <f t="shared" si="19"/>
        <v>7.0992849999999136E-4</v>
      </c>
      <c r="I86" s="13">
        <f t="shared" si="20"/>
        <v>691.82389937106871</v>
      </c>
      <c r="J86" s="13">
        <f t="shared" si="21"/>
        <v>-188169.44971558941</v>
      </c>
      <c r="M86">
        <f t="shared" si="14"/>
        <v>0.80550000000000044</v>
      </c>
      <c r="N86" s="9">
        <f t="shared" si="15"/>
        <v>0.61060403455819934</v>
      </c>
      <c r="O86" s="9">
        <f t="shared" si="16"/>
        <v>7.0992849999999136E-4</v>
      </c>
      <c r="P86" s="12">
        <f t="shared" si="22"/>
        <v>0.6918238993710687</v>
      </c>
      <c r="Q86" s="12">
        <f t="shared" si="23"/>
        <v>-188.16944971558939</v>
      </c>
    </row>
    <row r="87" spans="5:17" x14ac:dyDescent="0.25">
      <c r="E87">
        <f t="shared" si="24"/>
        <v>0.84000000000000052</v>
      </c>
      <c r="F87">
        <f t="shared" si="17"/>
        <v>0.81400000000000039</v>
      </c>
      <c r="G87">
        <f t="shared" si="18"/>
        <v>0.62167221877770984</v>
      </c>
      <c r="H87">
        <f t="shared" si="19"/>
        <v>5.5705599999999263E-4</v>
      </c>
      <c r="I87" s="13">
        <f t="shared" si="20"/>
        <v>683.7016574585632</v>
      </c>
      <c r="J87" s="13">
        <f t="shared" si="21"/>
        <v>-198729.63750269395</v>
      </c>
      <c r="M87">
        <f t="shared" si="14"/>
        <v>0.81400000000000039</v>
      </c>
      <c r="N87" s="9">
        <f t="shared" si="15"/>
        <v>0.62167221877770984</v>
      </c>
      <c r="O87" s="9">
        <f t="shared" si="16"/>
        <v>5.5705599999999263E-4</v>
      </c>
      <c r="P87" s="12">
        <f t="shared" si="22"/>
        <v>0.68370165745856315</v>
      </c>
      <c r="Q87" s="12">
        <f t="shared" si="23"/>
        <v>-198.72963750269395</v>
      </c>
    </row>
    <row r="88" spans="5:17" x14ac:dyDescent="0.25">
      <c r="E88">
        <f t="shared" si="24"/>
        <v>0.85000000000000053</v>
      </c>
      <c r="F88">
        <f t="shared" si="17"/>
        <v>0.82250000000000045</v>
      </c>
      <c r="G88">
        <f t="shared" si="18"/>
        <v>0.63280648268744111</v>
      </c>
      <c r="H88">
        <f t="shared" si="19"/>
        <v>4.3031249999999391E-4</v>
      </c>
      <c r="I88" s="13">
        <f t="shared" si="20"/>
        <v>675.76791808873679</v>
      </c>
      <c r="J88" s="13">
        <f t="shared" si="21"/>
        <v>-210610.60253603803</v>
      </c>
      <c r="M88">
        <f t="shared" si="14"/>
        <v>0.82250000000000045</v>
      </c>
      <c r="N88" s="9">
        <f t="shared" si="15"/>
        <v>0.63280648268744111</v>
      </c>
      <c r="O88" s="9">
        <f t="shared" si="16"/>
        <v>4.3031249999999391E-4</v>
      </c>
      <c r="P88" s="12">
        <f t="shared" si="22"/>
        <v>0.67576791808873682</v>
      </c>
      <c r="Q88" s="12">
        <f t="shared" si="23"/>
        <v>-210.61060253603802</v>
      </c>
    </row>
    <row r="89" spans="5:17" x14ac:dyDescent="0.25">
      <c r="E89">
        <f t="shared" si="24"/>
        <v>0.86000000000000054</v>
      </c>
      <c r="F89">
        <f t="shared" si="17"/>
        <v>0.83100000000000041</v>
      </c>
      <c r="G89">
        <f t="shared" si="18"/>
        <v>0.64400643641969979</v>
      </c>
      <c r="H89">
        <f t="shared" si="19"/>
        <v>3.265359999999949E-4</v>
      </c>
      <c r="I89" s="13">
        <f t="shared" si="20"/>
        <v>668.01619433198346</v>
      </c>
      <c r="J89" s="13">
        <f t="shared" si="21"/>
        <v>-224082.81877435828</v>
      </c>
      <c r="M89">
        <f t="shared" si="14"/>
        <v>0.83100000000000041</v>
      </c>
      <c r="N89" s="9">
        <f t="shared" si="15"/>
        <v>0.64400643641969979</v>
      </c>
      <c r="O89" s="9">
        <f t="shared" si="16"/>
        <v>3.265359999999949E-4</v>
      </c>
      <c r="P89" s="12">
        <f t="shared" si="22"/>
        <v>0.66801619433198345</v>
      </c>
      <c r="Q89" s="12">
        <f t="shared" si="23"/>
        <v>-224.08281877435829</v>
      </c>
    </row>
    <row r="90" spans="5:17" x14ac:dyDescent="0.25">
      <c r="E90">
        <f t="shared" si="24"/>
        <v>0.87000000000000055</v>
      </c>
      <c r="F90">
        <f t="shared" si="17"/>
        <v>0.83950000000000047</v>
      </c>
      <c r="G90">
        <f t="shared" si="18"/>
        <v>0.65527169692712262</v>
      </c>
      <c r="H90">
        <f t="shared" si="19"/>
        <v>2.4276849999999584E-4</v>
      </c>
      <c r="I90" s="13">
        <f t="shared" si="20"/>
        <v>660.44029352901896</v>
      </c>
      <c r="J90" s="13">
        <f t="shared" si="21"/>
        <v>-239496.88178327424</v>
      </c>
      <c r="M90">
        <f t="shared" si="14"/>
        <v>0.83950000000000047</v>
      </c>
      <c r="N90" s="9">
        <f t="shared" si="15"/>
        <v>0.65527169692712262</v>
      </c>
      <c r="O90" s="9">
        <f t="shared" si="16"/>
        <v>2.4276849999999584E-4</v>
      </c>
      <c r="P90" s="12">
        <f t="shared" si="22"/>
        <v>0.66044029352901901</v>
      </c>
      <c r="Q90" s="12">
        <f t="shared" si="23"/>
        <v>-239.49688178327423</v>
      </c>
    </row>
    <row r="91" spans="5:17" x14ac:dyDescent="0.25">
      <c r="E91">
        <f t="shared" si="24"/>
        <v>0.88000000000000056</v>
      </c>
      <c r="F91">
        <f t="shared" si="17"/>
        <v>0.84800000000000042</v>
      </c>
      <c r="G91">
        <f t="shared" si="18"/>
        <v>0.66660188778610641</v>
      </c>
      <c r="H91">
        <f t="shared" si="19"/>
        <v>1.7625599999999671E-4</v>
      </c>
      <c r="I91" s="13">
        <f t="shared" si="20"/>
        <v>653.03430079155635</v>
      </c>
      <c r="J91" s="13">
        <f t="shared" si="21"/>
        <v>-257315.78354010082</v>
      </c>
      <c r="M91">
        <f t="shared" si="14"/>
        <v>0.84800000000000042</v>
      </c>
      <c r="N91" s="9">
        <f t="shared" si="15"/>
        <v>0.66660188778610641</v>
      </c>
      <c r="O91" s="9">
        <f t="shared" si="16"/>
        <v>1.7625599999999671E-4</v>
      </c>
      <c r="P91" s="12">
        <f t="shared" si="22"/>
        <v>0.65303430079155633</v>
      </c>
      <c r="Q91" s="12">
        <f t="shared" si="23"/>
        <v>-257.31578354010082</v>
      </c>
    </row>
    <row r="92" spans="5:17" x14ac:dyDescent="0.25">
      <c r="E92">
        <f t="shared" si="24"/>
        <v>0.89000000000000057</v>
      </c>
      <c r="F92">
        <f t="shared" si="17"/>
        <v>0.85650000000000048</v>
      </c>
      <c r="G92">
        <f t="shared" si="18"/>
        <v>0.67799663900807861</v>
      </c>
      <c r="H92">
        <f t="shared" si="19"/>
        <v>1.2444849999999742E-4</v>
      </c>
      <c r="I92" s="13">
        <f t="shared" si="20"/>
        <v>645.79256360078239</v>
      </c>
      <c r="J92" s="13">
        <f t="shared" si="21"/>
        <v>-278164.24469192611</v>
      </c>
      <c r="M92">
        <f t="shared" si="14"/>
        <v>0.85650000000000048</v>
      </c>
      <c r="N92" s="9">
        <f t="shared" si="15"/>
        <v>0.67799663900807861</v>
      </c>
      <c r="O92" s="9">
        <f t="shared" si="16"/>
        <v>1.2444849999999742E-4</v>
      </c>
      <c r="P92" s="12">
        <f t="shared" si="22"/>
        <v>0.64579256360078241</v>
      </c>
      <c r="Q92" s="12">
        <f t="shared" si="23"/>
        <v>-278.16424469192611</v>
      </c>
    </row>
    <row r="93" spans="5:17" x14ac:dyDescent="0.25">
      <c r="E93">
        <f t="shared" si="24"/>
        <v>0.90000000000000058</v>
      </c>
      <c r="F93">
        <f t="shared" si="17"/>
        <v>0.86500000000000044</v>
      </c>
      <c r="G93">
        <f t="shared" si="18"/>
        <v>0.68945558685821151</v>
      </c>
      <c r="H93">
        <f t="shared" si="19"/>
        <v>8.4999999999998014E-5</v>
      </c>
      <c r="I93" s="13">
        <f t="shared" si="20"/>
        <v>638.70967741935442</v>
      </c>
      <c r="J93" s="13">
        <f t="shared" si="21"/>
        <v>-302906.68547154719</v>
      </c>
      <c r="M93">
        <f t="shared" si="14"/>
        <v>0.86500000000000044</v>
      </c>
      <c r="N93" s="9">
        <f t="shared" si="15"/>
        <v>0.68945558685821151</v>
      </c>
      <c r="O93" s="9">
        <f t="shared" si="16"/>
        <v>8.4999999999998014E-5</v>
      </c>
      <c r="P93" s="12">
        <f t="shared" si="22"/>
        <v>0.63870967741935447</v>
      </c>
      <c r="Q93" s="12">
        <f t="shared" si="23"/>
        <v>-302.90668547154718</v>
      </c>
    </row>
    <row r="94" spans="5:17" x14ac:dyDescent="0.25">
      <c r="E94">
        <f t="shared" si="24"/>
        <v>0.91000000000000059</v>
      </c>
      <c r="F94">
        <f t="shared" si="17"/>
        <v>0.8735000000000005</v>
      </c>
      <c r="G94">
        <f t="shared" si="18"/>
        <v>0.70097837368120774</v>
      </c>
      <c r="H94">
        <f t="shared" si="19"/>
        <v>5.5768499999998536E-5</v>
      </c>
      <c r="I94" s="13">
        <f t="shared" si="20"/>
        <v>631.78047223994861</v>
      </c>
      <c r="J94" s="13">
        <f t="shared" si="21"/>
        <v>-332775.40264161048</v>
      </c>
      <c r="M94">
        <f t="shared" si="14"/>
        <v>0.8735000000000005</v>
      </c>
      <c r="N94" s="9">
        <f t="shared" si="15"/>
        <v>0.70097837368120774</v>
      </c>
      <c r="O94" s="9">
        <f t="shared" si="16"/>
        <v>5.5768499999998536E-5</v>
      </c>
      <c r="P94" s="12">
        <f t="shared" si="22"/>
        <v>0.6317804722399486</v>
      </c>
      <c r="Q94" s="12">
        <f t="shared" si="23"/>
        <v>-332.77540264161047</v>
      </c>
    </row>
    <row r="95" spans="5:17" x14ac:dyDescent="0.25">
      <c r="E95">
        <f t="shared" si="24"/>
        <v>0.9200000000000006</v>
      </c>
      <c r="F95">
        <f t="shared" si="17"/>
        <v>0.88200000000000045</v>
      </c>
      <c r="G95">
        <f t="shared" si="18"/>
        <v>0.71256464773380457</v>
      </c>
      <c r="H95">
        <f t="shared" si="19"/>
        <v>3.4815999999998963E-5</v>
      </c>
      <c r="I95" s="13">
        <f t="shared" si="20"/>
        <v>624.99999999999966</v>
      </c>
      <c r="J95" s="13">
        <f t="shared" si="21"/>
        <v>-369591.39665356727</v>
      </c>
      <c r="M95">
        <f t="shared" si="14"/>
        <v>0.88200000000000045</v>
      </c>
      <c r="N95" s="9">
        <f t="shared" si="15"/>
        <v>0.71256464773380457</v>
      </c>
      <c r="O95" s="9">
        <f t="shared" si="16"/>
        <v>3.4815999999998963E-5</v>
      </c>
      <c r="P95" s="12">
        <f t="shared" si="22"/>
        <v>0.62499999999999967</v>
      </c>
      <c r="Q95" s="12">
        <f t="shared" si="23"/>
        <v>-369.59139665356724</v>
      </c>
    </row>
    <row r="96" spans="5:17" x14ac:dyDescent="0.25">
      <c r="E96">
        <f t="shared" si="24"/>
        <v>0.9300000000000006</v>
      </c>
      <c r="F96">
        <f t="shared" si="17"/>
        <v>0.89050000000000051</v>
      </c>
      <c r="G96">
        <f t="shared" si="18"/>
        <v>0.72421406302366909</v>
      </c>
      <c r="H96">
        <f t="shared" si="19"/>
        <v>2.0408499999999298E-5</v>
      </c>
      <c r="I96" s="13">
        <f t="shared" si="20"/>
        <v>618.36352279825064</v>
      </c>
      <c r="J96" s="13">
        <f t="shared" si="21"/>
        <v>-416167.11953650822</v>
      </c>
      <c r="M96">
        <f t="shared" si="14"/>
        <v>0.89050000000000051</v>
      </c>
      <c r="N96" s="9">
        <f t="shared" si="15"/>
        <v>0.72421406302366909</v>
      </c>
      <c r="O96" s="9">
        <f t="shared" si="16"/>
        <v>2.0408499999999298E-5</v>
      </c>
      <c r="P96" s="12">
        <f t="shared" si="22"/>
        <v>0.61836352279825069</v>
      </c>
      <c r="Q96" s="12">
        <f t="shared" si="23"/>
        <v>-416.16711953650821</v>
      </c>
    </row>
    <row r="97" spans="5:17" x14ac:dyDescent="0.25">
      <c r="E97">
        <f t="shared" si="24"/>
        <v>0.94000000000000061</v>
      </c>
      <c r="F97">
        <f t="shared" si="17"/>
        <v>0.89900000000000047</v>
      </c>
      <c r="G97">
        <f t="shared" si="18"/>
        <v>0.73592627915437359</v>
      </c>
      <c r="H97">
        <f t="shared" si="19"/>
        <v>1.101599999999955E-5</v>
      </c>
      <c r="I97" s="13">
        <f t="shared" si="20"/>
        <v>611.86650185414055</v>
      </c>
      <c r="J97" s="13">
        <f t="shared" si="21"/>
        <v>-477094.9017266187</v>
      </c>
      <c r="M97">
        <f t="shared" si="14"/>
        <v>0.89900000000000047</v>
      </c>
      <c r="N97" s="9">
        <f t="shared" si="15"/>
        <v>0.73592627915437359</v>
      </c>
      <c r="O97" s="9">
        <f t="shared" si="16"/>
        <v>1.101599999999955E-5</v>
      </c>
      <c r="P97" s="12">
        <f t="shared" si="22"/>
        <v>0.6118665018541406</v>
      </c>
      <c r="Q97" s="12">
        <f t="shared" si="23"/>
        <v>-477.09490172661867</v>
      </c>
    </row>
    <row r="98" spans="5:17" x14ac:dyDescent="0.25">
      <c r="E98">
        <f t="shared" si="24"/>
        <v>0.95000000000000062</v>
      </c>
      <c r="F98">
        <f t="shared" si="17"/>
        <v>0.90750000000000053</v>
      </c>
      <c r="G98">
        <f t="shared" si="18"/>
        <v>0.74770096117615836</v>
      </c>
      <c r="H98">
        <f t="shared" si="19"/>
        <v>5.312499999999737E-6</v>
      </c>
      <c r="I98" s="13">
        <f t="shared" si="20"/>
        <v>605.50458715596289</v>
      </c>
      <c r="J98" s="13">
        <f t="shared" si="21"/>
        <v>-560436.83301159262</v>
      </c>
      <c r="M98">
        <f t="shared" si="14"/>
        <v>0.90750000000000053</v>
      </c>
      <c r="N98" s="9">
        <f t="shared" si="15"/>
        <v>0.74770096117615836</v>
      </c>
      <c r="O98" s="9">
        <f t="shared" si="16"/>
        <v>5.312499999999737E-6</v>
      </c>
      <c r="P98" s="12">
        <f t="shared" si="22"/>
        <v>0.60550458715596289</v>
      </c>
      <c r="Q98" s="12">
        <f t="shared" si="23"/>
        <v>-560.43683301159263</v>
      </c>
    </row>
    <row r="99" spans="5:17" x14ac:dyDescent="0.25">
      <c r="E99">
        <f t="shared" si="24"/>
        <v>0.96000000000000063</v>
      </c>
      <c r="F99">
        <f t="shared" si="17"/>
        <v>0.91600000000000048</v>
      </c>
      <c r="G99">
        <f t="shared" si="18"/>
        <v>0.75953777944220857</v>
      </c>
      <c r="H99">
        <f t="shared" si="19"/>
        <v>2.1759999999998628E-6</v>
      </c>
      <c r="I99" s="13">
        <f t="shared" si="20"/>
        <v>599.27360774818362</v>
      </c>
      <c r="J99" s="13">
        <f t="shared" si="21"/>
        <v>-681811.8841727688</v>
      </c>
      <c r="M99">
        <f t="shared" si="14"/>
        <v>0.91600000000000048</v>
      </c>
      <c r="N99" s="9">
        <f t="shared" si="15"/>
        <v>0.75953777944220857</v>
      </c>
      <c r="O99" s="9">
        <f t="shared" si="16"/>
        <v>2.1759999999998628E-6</v>
      </c>
      <c r="P99" s="12">
        <f t="shared" si="22"/>
        <v>0.59927360774818361</v>
      </c>
      <c r="Q99" s="12">
        <f t="shared" si="23"/>
        <v>-681.81188417276883</v>
      </c>
    </row>
    <row r="100" spans="5:17" x14ac:dyDescent="0.25">
      <c r="E100">
        <f t="shared" si="24"/>
        <v>0.97000000000000064</v>
      </c>
      <c r="F100">
        <f t="shared" si="17"/>
        <v>0.92450000000000054</v>
      </c>
      <c r="G100">
        <f t="shared" si="18"/>
        <v>0.77143640947018521</v>
      </c>
      <c r="H100">
        <f t="shared" si="19"/>
        <v>6.8849999999994119E-7</v>
      </c>
      <c r="I100" s="13">
        <f t="shared" si="20"/>
        <v>593.16956261234236</v>
      </c>
      <c r="J100" s="13">
        <f t="shared" si="21"/>
        <v>-876120.25670849218</v>
      </c>
      <c r="M100">
        <f t="shared" si="14"/>
        <v>0.92450000000000054</v>
      </c>
      <c r="N100" s="9">
        <f t="shared" si="15"/>
        <v>0.77143640947018521</v>
      </c>
      <c r="O100" s="9">
        <f t="shared" si="16"/>
        <v>6.8849999999994119E-7</v>
      </c>
      <c r="P100" s="12">
        <f t="shared" si="22"/>
        <v>0.59316956261234233</v>
      </c>
      <c r="Q100" s="12">
        <f t="shared" si="23"/>
        <v>-876.12025670849221</v>
      </c>
    </row>
    <row r="101" spans="5:17" x14ac:dyDescent="0.25">
      <c r="E101">
        <f t="shared" si="24"/>
        <v>0.98000000000000065</v>
      </c>
      <c r="F101">
        <f t="shared" si="17"/>
        <v>0.9330000000000005</v>
      </c>
      <c r="G101">
        <f t="shared" si="18"/>
        <v>0.7833965318087649</v>
      </c>
      <c r="H101">
        <f t="shared" si="19"/>
        <v>1.3599999999998237E-7</v>
      </c>
      <c r="I101" s="13">
        <f t="shared" si="20"/>
        <v>587.18861209964382</v>
      </c>
      <c r="J101" s="13">
        <f t="shared" si="21"/>
        <v>-1241368.4066162747</v>
      </c>
      <c r="M101">
        <f t="shared" si="14"/>
        <v>0.9330000000000005</v>
      </c>
      <c r="N101" s="9">
        <f t="shared" si="15"/>
        <v>0.7833965318087649</v>
      </c>
      <c r="O101" s="9">
        <f t="shared" si="16"/>
        <v>1.3599999999998237E-7</v>
      </c>
      <c r="P101" s="12">
        <f t="shared" si="22"/>
        <v>0.58718861209964379</v>
      </c>
      <c r="Q101" s="12">
        <f t="shared" si="23"/>
        <v>-1241.3684066162748</v>
      </c>
    </row>
    <row r="102" spans="5:17" x14ac:dyDescent="0.25">
      <c r="E102">
        <f t="shared" si="24"/>
        <v>0.99000000000000066</v>
      </c>
      <c r="F102">
        <f t="shared" si="17"/>
        <v>0.94150000000000056</v>
      </c>
      <c r="G102">
        <f t="shared" si="18"/>
        <v>0.79541783190896043</v>
      </c>
      <c r="H102">
        <f t="shared" si="19"/>
        <v>8.499999999997765E-9</v>
      </c>
      <c r="I102" s="13">
        <f t="shared" si="20"/>
        <v>581.3270698766878</v>
      </c>
      <c r="J102" s="13">
        <f t="shared" si="21"/>
        <v>-2207293.7473719269</v>
      </c>
      <c r="M102">
        <f t="shared" si="14"/>
        <v>0.94150000000000056</v>
      </c>
      <c r="N102" s="9">
        <f t="shared" si="15"/>
        <v>0.79541783190896043</v>
      </c>
      <c r="O102" s="9">
        <f t="shared" si="16"/>
        <v>8.499999999997765E-9</v>
      </c>
      <c r="P102" s="12">
        <f t="shared" si="22"/>
        <v>0.58132706987668781</v>
      </c>
      <c r="Q102" s="12">
        <f t="shared" si="23"/>
        <v>-2207.2937473719271</v>
      </c>
    </row>
    <row r="103" spans="5:17" x14ac:dyDescent="0.25">
      <c r="E103">
        <f t="shared" si="24"/>
        <v>1.0000000000000007</v>
      </c>
      <c r="F103">
        <f t="shared" si="17"/>
        <v>0.95000000000000051</v>
      </c>
      <c r="G103">
        <f t="shared" si="18"/>
        <v>0.80750000000000066</v>
      </c>
      <c r="H103" s="11">
        <f t="shared" si="19"/>
        <v>1.6736507885966389E-61</v>
      </c>
      <c r="I103" s="13">
        <f t="shared" si="20"/>
        <v>575.58139534883685</v>
      </c>
      <c r="J103" s="13">
        <f t="shared" si="21"/>
        <v>-16749126.187989904</v>
      </c>
      <c r="M103">
        <f t="shared" si="14"/>
        <v>0.95000000000000051</v>
      </c>
      <c r="N103" s="9">
        <f t="shared" si="15"/>
        <v>0.80750000000000066</v>
      </c>
      <c r="O103" s="9">
        <f t="shared" si="16"/>
        <v>1.6736507885966389E-61</v>
      </c>
      <c r="P103" s="12">
        <f t="shared" si="22"/>
        <v>0.5755813953488369</v>
      </c>
      <c r="Q103" s="12">
        <f t="shared" si="23"/>
        <v>-16749.126187989903</v>
      </c>
    </row>
    <row r="104" spans="5:17" x14ac:dyDescent="0.25">
      <c r="H104" s="11"/>
      <c r="I104" s="13"/>
      <c r="J104" s="13"/>
      <c r="M104">
        <v>1</v>
      </c>
      <c r="N104" s="9">
        <v>1</v>
      </c>
      <c r="O104" s="9">
        <v>0</v>
      </c>
      <c r="P104" s="12">
        <f>+P103-P102+P103</f>
        <v>0.56983572082098599</v>
      </c>
      <c r="Q104" s="12" t="s">
        <v>44</v>
      </c>
    </row>
    <row r="106" spans="5:17" x14ac:dyDescent="0.25">
      <c r="M106" t="s">
        <v>36</v>
      </c>
    </row>
    <row r="107" spans="5:17" x14ac:dyDescent="0.25">
      <c r="M107" t="s">
        <v>37</v>
      </c>
      <c r="N107" t="s">
        <v>38</v>
      </c>
      <c r="O107" t="s">
        <v>39</v>
      </c>
    </row>
    <row r="108" spans="5:17" x14ac:dyDescent="0.25">
      <c r="E108">
        <v>0.25</v>
      </c>
      <c r="F108">
        <v>0.98</v>
      </c>
      <c r="G108" s="12">
        <v>0</v>
      </c>
      <c r="M108">
        <v>0.25</v>
      </c>
      <c r="N108" s="15">
        <f>+F108*$B$8</f>
        <v>0.83299999999999996</v>
      </c>
      <c r="O108" s="15">
        <f>+G108*$B$8</f>
        <v>0</v>
      </c>
      <c r="P108" s="15"/>
    </row>
    <row r="109" spans="5:17" x14ac:dyDescent="0.25">
      <c r="E109">
        <v>0.3</v>
      </c>
      <c r="F109">
        <v>0.95</v>
      </c>
      <c r="G109">
        <v>0</v>
      </c>
      <c r="M109">
        <v>0.3</v>
      </c>
      <c r="N109" s="15">
        <f t="shared" ref="N109:O118" si="25">+F109*$B$8</f>
        <v>0.8075</v>
      </c>
      <c r="O109" s="15">
        <f t="shared" si="25"/>
        <v>0</v>
      </c>
      <c r="P109" s="15"/>
    </row>
    <row r="110" spans="5:17" x14ac:dyDescent="0.25">
      <c r="E110">
        <v>0.4</v>
      </c>
      <c r="F110">
        <v>0.85</v>
      </c>
      <c r="G110">
        <v>0</v>
      </c>
      <c r="M110">
        <v>0.4</v>
      </c>
      <c r="N110" s="15">
        <f t="shared" si="25"/>
        <v>0.72249999999999992</v>
      </c>
      <c r="O110" s="15">
        <f t="shared" si="25"/>
        <v>0</v>
      </c>
      <c r="P110" s="15"/>
    </row>
    <row r="111" spans="5:17" x14ac:dyDescent="0.25">
      <c r="E111">
        <v>0.5</v>
      </c>
      <c r="F111">
        <v>0.7</v>
      </c>
      <c r="G111">
        <v>1E-3</v>
      </c>
      <c r="M111">
        <v>0.5</v>
      </c>
      <c r="N111" s="15">
        <f t="shared" si="25"/>
        <v>0.59499999999999997</v>
      </c>
      <c r="O111" s="15">
        <f t="shared" si="25"/>
        <v>8.4999999999999995E-4</v>
      </c>
      <c r="P111" s="15"/>
    </row>
    <row r="112" spans="5:17" x14ac:dyDescent="0.25">
      <c r="E112">
        <v>0.55000000000000004</v>
      </c>
      <c r="F112">
        <v>0.6</v>
      </c>
      <c r="G112">
        <v>0.01</v>
      </c>
      <c r="M112">
        <v>0.55000000000000004</v>
      </c>
      <c r="N112" s="15">
        <f t="shared" si="25"/>
        <v>0.51</v>
      </c>
      <c r="O112" s="15">
        <f t="shared" si="25"/>
        <v>8.5000000000000006E-3</v>
      </c>
      <c r="P112" s="15"/>
    </row>
    <row r="113" spans="5:16" x14ac:dyDescent="0.25">
      <c r="E113">
        <v>0.6</v>
      </c>
      <c r="F113">
        <v>0.4</v>
      </c>
      <c r="G113">
        <v>2.1999999999999999E-2</v>
      </c>
      <c r="M113">
        <v>0.6</v>
      </c>
      <c r="N113" s="15">
        <f t="shared" si="25"/>
        <v>0.34</v>
      </c>
      <c r="O113" s="15">
        <f t="shared" si="25"/>
        <v>1.8699999999999998E-2</v>
      </c>
      <c r="P113" s="15"/>
    </row>
    <row r="114" spans="5:16" x14ac:dyDescent="0.25">
      <c r="E114">
        <v>0.7</v>
      </c>
      <c r="F114">
        <v>0.19</v>
      </c>
      <c r="G114">
        <v>9.8000000000000004E-2</v>
      </c>
      <c r="M114">
        <v>0.7</v>
      </c>
      <c r="N114" s="15">
        <f t="shared" si="25"/>
        <v>0.1615</v>
      </c>
      <c r="O114" s="15">
        <f t="shared" si="25"/>
        <v>8.3299999999999999E-2</v>
      </c>
      <c r="P114" s="15"/>
    </row>
    <row r="115" spans="5:16" x14ac:dyDescent="0.25">
      <c r="E115">
        <v>0.75</v>
      </c>
      <c r="F115">
        <v>0.12</v>
      </c>
      <c r="G115">
        <v>0.21</v>
      </c>
      <c r="M115">
        <v>0.75</v>
      </c>
      <c r="N115" s="15">
        <f t="shared" si="25"/>
        <v>0.10199999999999999</v>
      </c>
      <c r="O115" s="15">
        <f t="shared" si="25"/>
        <v>0.17849999999999999</v>
      </c>
      <c r="P115" s="15"/>
    </row>
    <row r="116" spans="5:16" x14ac:dyDescent="0.25">
      <c r="E116">
        <v>0.8</v>
      </c>
      <c r="F116">
        <v>0.05</v>
      </c>
      <c r="G116">
        <v>0.48</v>
      </c>
      <c r="M116">
        <v>0.8</v>
      </c>
      <c r="N116" s="15">
        <f t="shared" si="25"/>
        <v>4.2500000000000003E-2</v>
      </c>
      <c r="O116" s="15">
        <f t="shared" si="25"/>
        <v>0.40799999999999997</v>
      </c>
      <c r="P116" s="15"/>
    </row>
    <row r="117" spans="5:16" x14ac:dyDescent="0.25">
      <c r="E117">
        <v>0.85</v>
      </c>
      <c r="F117">
        <v>0</v>
      </c>
      <c r="G117">
        <v>1</v>
      </c>
      <c r="M117">
        <v>0.85</v>
      </c>
      <c r="N117" s="15">
        <f t="shared" si="25"/>
        <v>0</v>
      </c>
      <c r="O117" s="15">
        <f t="shared" si="25"/>
        <v>0.85</v>
      </c>
      <c r="P117" s="15"/>
    </row>
    <row r="118" spans="5:16" x14ac:dyDescent="0.25">
      <c r="E118">
        <v>1</v>
      </c>
      <c r="F118">
        <v>0</v>
      </c>
      <c r="G118">
        <v>1</v>
      </c>
      <c r="M118">
        <v>1</v>
      </c>
      <c r="N118" s="15">
        <f t="shared" si="25"/>
        <v>0</v>
      </c>
      <c r="O118" s="15">
        <f t="shared" si="25"/>
        <v>0.85</v>
      </c>
      <c r="P118" s="15"/>
    </row>
  </sheetData>
  <pageMargins left="0.7" right="0.7" top="0.75" bottom="0.75" header="0.3" footer="0.3"/>
  <headerFooter>
    <oddFooter>&amp;L_x000D_&amp;1#&amp;"Trebuchet MS"&amp;9&amp;K737373 PÚBLICA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WW</vt:lpstr>
      <vt:lpstr>MW</vt:lpstr>
      <vt:lpstr>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Poli</dc:creator>
  <cp:lastModifiedBy>Renato Poli</cp:lastModifiedBy>
  <dcterms:created xsi:type="dcterms:W3CDTF">2015-06-05T18:17:20Z</dcterms:created>
  <dcterms:modified xsi:type="dcterms:W3CDTF">2024-06-11T20:52:59Z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2024-06-10T20:51:23Z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fc2aeb55-45c3-4ad2-8b71-81a42251a14a</vt:lpwstr>
  </property>
  <property fmtid="{D5CDD505-2E9C-101B-9397-08002B2CF9AE}" pid="8" name="MSIP_Label_140b9f7d-8e3a-482f-9702-4b7ffc40985a_ContentBits">
    <vt:lpwstr>2</vt:lpwstr>
  </property>
</Properties>
</file>